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Report_18!$A$9:$C$31</definedName>
    <definedName name="_xlnm.Print_Area" localSheetId="10">Report_19!$A$10:$E$31</definedName>
    <definedName name="_xlnm.Print_Area" localSheetId="0">Report_20!$A$11:$C$79</definedName>
    <definedName name="_xlnm.Print_Area" localSheetId="11">Report_21!$A$11:$E$32</definedName>
    <definedName name="_xlnm.Print_Area" localSheetId="12">Report_22!$A$11:$C$20</definedName>
    <definedName name="_xlnm.Print_Area" localSheetId="13">Report_23!$A$9:$F$59</definedName>
    <definedName name="_xlnm.Print_Area" localSheetId="1">Report_5!$A$10:$D$53</definedName>
    <definedName name="_xlnm.Print_Area" localSheetId="2">Report_6!$A$10:$E$44</definedName>
    <definedName name="_xlnm.Print_Area" localSheetId="3">Report_6A!$A$10:$F$27</definedName>
    <definedName name="_xlnm.Print_Area" localSheetId="4">Report_7!$A$10:$D$27</definedName>
    <definedName name="_xlnm.Print_Area" localSheetId="5">Report_8!$A$10:$D$27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C46" i="14"/>
  <c r="E46" i="14" s="1"/>
  <c r="F46" i="14"/>
  <c r="D45" i="14"/>
  <c r="C45" i="14"/>
  <c r="F45" i="14" s="1"/>
  <c r="F44" i="14"/>
  <c r="E44" i="14"/>
  <c r="D42" i="14"/>
  <c r="E42" i="14"/>
  <c r="C42" i="14"/>
  <c r="F42" i="14"/>
  <c r="F41" i="14"/>
  <c r="E41" i="14"/>
  <c r="F39" i="14"/>
  <c r="E39" i="14"/>
  <c r="F38" i="14"/>
  <c r="E38" i="14"/>
  <c r="E30" i="14"/>
  <c r="F30" i="14"/>
  <c r="E29" i="14"/>
  <c r="F29" i="14" s="1"/>
  <c r="E28" i="14"/>
  <c r="F28" i="14" s="1"/>
  <c r="E27" i="14"/>
  <c r="F27" i="14" s="1"/>
  <c r="D25" i="14"/>
  <c r="C25" i="14"/>
  <c r="E24" i="14"/>
  <c r="F24" i="14"/>
  <c r="E23" i="14"/>
  <c r="F23" i="14" s="1"/>
  <c r="E22" i="14"/>
  <c r="E25" i="14" s="1"/>
  <c r="D19" i="14"/>
  <c r="D20" i="14" s="1"/>
  <c r="C19" i="14"/>
  <c r="C20" i="14"/>
  <c r="E18" i="14"/>
  <c r="F18" i="14" s="1"/>
  <c r="D16" i="14"/>
  <c r="E16" i="14" s="1"/>
  <c r="C16" i="14"/>
  <c r="E15" i="14"/>
  <c r="F15" i="14" s="1"/>
  <c r="E13" i="14"/>
  <c r="F13" i="14" s="1"/>
  <c r="E12" i="14"/>
  <c r="F12" i="14"/>
  <c r="E25" i="12"/>
  <c r="E24" i="12"/>
  <c r="E21" i="12"/>
  <c r="E20" i="12"/>
  <c r="E17" i="12"/>
  <c r="E16" i="12"/>
  <c r="E13" i="12"/>
  <c r="E12" i="12"/>
  <c r="D31" i="11"/>
  <c r="C31" i="11"/>
  <c r="E31" i="11" s="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C26" i="7"/>
  <c r="F26" i="7" s="1"/>
  <c r="F25" i="7"/>
  <c r="E25" i="7"/>
  <c r="F24" i="7"/>
  <c r="E24" i="7"/>
  <c r="F23" i="7"/>
  <c r="E23" i="7"/>
  <c r="F22" i="7"/>
  <c r="E22" i="7"/>
  <c r="F21" i="7"/>
  <c r="E21" i="7"/>
  <c r="F18" i="7"/>
  <c r="E18" i="7"/>
  <c r="D17" i="7"/>
  <c r="C17" i="7"/>
  <c r="F17" i="7" s="1"/>
  <c r="F16" i="7"/>
  <c r="E16" i="7"/>
  <c r="F15" i="7"/>
  <c r="E15" i="7"/>
  <c r="F14" i="7"/>
  <c r="E14" i="7"/>
  <c r="F13" i="7"/>
  <c r="E13" i="7"/>
  <c r="F12" i="7"/>
  <c r="E12" i="7"/>
  <c r="C27" i="6"/>
  <c r="C27" i="5"/>
  <c r="F27" i="4"/>
  <c r="E41" i="3"/>
  <c r="E36" i="3"/>
  <c r="E18" i="3"/>
  <c r="E43" i="3"/>
  <c r="E13" i="3"/>
  <c r="D52" i="2"/>
  <c r="D49" i="2"/>
  <c r="D41" i="2"/>
  <c r="D33" i="2"/>
  <c r="D25" i="2"/>
  <c r="D17" i="2"/>
  <c r="E19" i="14"/>
  <c r="F19" i="14" s="1"/>
  <c r="F22" i="14"/>
  <c r="E20" i="14" l="1"/>
  <c r="F20" i="14" s="1"/>
  <c r="F25" i="14"/>
  <c r="D51" i="2"/>
  <c r="D53" i="2" s="1"/>
  <c r="E17" i="7"/>
  <c r="E26" i="7"/>
  <c r="F16" i="14"/>
  <c r="E45" i="14"/>
</calcChain>
</file>

<file path=xl/sharedStrings.xml><?xml version="1.0" encoding="utf-8"?>
<sst xmlns="http://schemas.openxmlformats.org/spreadsheetml/2006/main" count="652" uniqueCount="279">
  <si>
    <t>ESSENT-SHARON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</si>
  <si>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</si>
  <si>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</si>
  <si>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</si>
  <si>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</si>
  <si>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</si>
  <si>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</si>
  <si>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</si>
  <si>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</si>
  <si>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</si>
  <si>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SHARON HOSPITAL HOLDING CO, INC.</t>
  </si>
  <si>
    <t>Affiliate Description</t>
  </si>
  <si>
    <t xml:space="preserve">Subsidiary of Essent Healthcare, Inc and EHCO </t>
  </si>
  <si>
    <t xml:space="preserve">Affiliate type of service </t>
  </si>
  <si>
    <t>Parent Corporation</t>
  </si>
  <si>
    <t>Tax Status</t>
  </si>
  <si>
    <t>For Profit</t>
  </si>
  <si>
    <t>Street Address</t>
  </si>
  <si>
    <t>103 Continental Pl, Suite 200</t>
  </si>
  <si>
    <t xml:space="preserve">Town </t>
  </si>
  <si>
    <t>Brentwood</t>
  </si>
  <si>
    <t>State</t>
  </si>
  <si>
    <t>Tennessee</t>
  </si>
  <si>
    <t>Zip Code</t>
  </si>
  <si>
    <t xml:space="preserve">37027 - </t>
  </si>
  <si>
    <t>CEO Name</t>
  </si>
  <si>
    <t>Michael W. Browder</t>
  </si>
  <si>
    <t>CEO Title</t>
  </si>
  <si>
    <t>President/CEO</t>
  </si>
  <si>
    <t>CT Agent Name</t>
  </si>
  <si>
    <t>Jason Proctor</t>
  </si>
  <si>
    <t>CT Agent Company</t>
  </si>
  <si>
    <t>Sharon Hospital</t>
  </si>
  <si>
    <t>CT Agent Company Street Address</t>
  </si>
  <si>
    <t>50 Hospital Hill Rd</t>
  </si>
  <si>
    <t xml:space="preserve">CT Agent Town </t>
  </si>
  <si>
    <t>Sharon</t>
  </si>
  <si>
    <t>CT Agent State</t>
  </si>
  <si>
    <t>Connecticut</t>
  </si>
  <si>
    <t>CT Agent Zip Code</t>
  </si>
  <si>
    <t xml:space="preserve">06069 - </t>
  </si>
  <si>
    <t>B.</t>
  </si>
  <si>
    <t>ESSENT HEALTHCARE OF CT, INC. DBA SHARON HOSPITAL</t>
  </si>
  <si>
    <t>Acute care hospital</t>
  </si>
  <si>
    <t>Hospital</t>
  </si>
  <si>
    <t>50 Hospital Hill Road</t>
  </si>
  <si>
    <t>Kimberly Lumia</t>
  </si>
  <si>
    <t>C.</t>
  </si>
  <si>
    <t>ESSENT HEALTHCARE, INC</t>
  </si>
  <si>
    <t>Parent company to Sharon Hospital Holding Co., Inc.</t>
  </si>
  <si>
    <t>MICHAEL W. BROWDER</t>
  </si>
  <si>
    <t>PRESIDENT/CEO</t>
  </si>
  <si>
    <t>50 HOSPITAL HILL ROAD</t>
  </si>
  <si>
    <t>D.</t>
  </si>
  <si>
    <t>REGIONAL HEALTHCARE ASSOCIATES, LLC</t>
  </si>
  <si>
    <t>TO HOUSE OUR EMPLOYED PHYSICIANS AND RELATED PROFESSIONAL FEE BILLING.</t>
  </si>
  <si>
    <t>Physicians Services</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</si>
  <si>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</si>
  <si>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</si>
  <si>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</si>
  <si>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</si>
  <si>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</si>
  <si>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</si>
  <si>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</si>
  <si>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</si>
  <si>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</si>
  <si>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</si>
  <si>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</si>
  <si>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</si>
  <si>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</si>
  <si>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</si>
  <si>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</si>
  <si>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</si>
  <si>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</si>
  <si>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</si>
  <si>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</si>
  <si>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</si>
  <si>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</si>
  <si>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</si>
  <si>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</si>
  <si>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</si>
  <si>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</si>
  <si>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</si>
  <si>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</si>
  <si>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</si>
  <si>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</si>
  <si>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</si>
  <si>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</si>
  <si>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</si>
  <si>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</si>
  <si>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Nothing to Report  </t>
  </si>
  <si>
    <t/>
  </si>
  <si>
    <t>Ending Unconsolidated Intercompany Balance:</t>
  </si>
  <si>
    <t>9/30/2011  </t>
  </si>
  <si>
    <t xml:space="preserve">401K                   </t>
  </si>
  <si>
    <t xml:space="preserve">09/30/2011                     </t>
  </si>
  <si>
    <t xml:space="preserve">Salary                   </t>
  </si>
  <si>
    <t xml:space="preserve">Fringe Benefits                   </t>
  </si>
  <si>
    <t xml:space="preserve">Insurance                   </t>
  </si>
  <si>
    <t xml:space="preserve">Interest                   </t>
  </si>
  <si>
    <t xml:space="preserve">Travel                   </t>
  </si>
  <si>
    <t xml:space="preserve">Contract Services                   </t>
  </si>
  <si>
    <t xml:space="preserve">Management Fees                   </t>
  </si>
  <si>
    <t xml:space="preserve">Debt                   </t>
  </si>
  <si>
    <t xml:space="preserve">Tax Provision                   </t>
  </si>
  <si>
    <t xml:space="preserve">cash                   </t>
  </si>
  <si>
    <t xml:space="preserve">Deferred Tax                   </t>
  </si>
  <si>
    <t xml:space="preserve">Expenses Charged to Affiliates-Lab Services                   </t>
  </si>
  <si>
    <t xml:space="preserve">Expense Transfers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</si>
  <si>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</si>
  <si>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</si>
  <si>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</si>
  <si>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</si>
  <si>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</si>
  <si>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</si>
  <si>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</si>
  <si>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</si>
  <si>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</si>
  <si>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</si>
  <si>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</si>
  <si>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</si>
  <si>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</si>
  <si>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</si>
  <si>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</si>
  <si>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</si>
  <si>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</si>
  <si>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</si>
  <si>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</si>
  <si>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</si>
  <si>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</si>
  <si>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</si>
  <si>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</si>
  <si>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</si>
  <si>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</si>
  <si>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</si>
  <si>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</si>
  <si>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</si>
  <si>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</si>
  <si>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</si>
  <si>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</si>
  <si>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</si>
  <si>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</si>
  <si>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</si>
  <si>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</si>
  <si>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</si>
  <si>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</si>
  <si>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</si>
  <si>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</si>
  <si>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</si>
  <si>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</si>
  <si>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</si>
  <si>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</si>
  <si>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</si>
  <si>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</si>
  <si>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</si>
  <si>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</si>
  <si>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</si>
  <si>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</si>
  <si>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</si>
  <si>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</si>
  <si>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</si>
  <si>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</si>
  <si>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</si>
  <si>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</si>
  <si>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</si>
  <si>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</si>
  <si>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</si>
  <si>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</si>
  <si>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</si>
  <si>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</si>
  <si>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</si>
  <si>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</si>
  <si>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</si>
  <si>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</si>
  <si>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</si>
  <si>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worked inhouse for a period of time prior to sending to a primary collector.  If no success with the primary collector, accounts are placed with a secondary agency.</t>
  </si>
  <si>
    <t>Hospital's processes and policies for compensating a Collection Agent for services rendered</t>
  </si>
  <si>
    <t xml:space="preserve">Agencies are compensated based on a percentage of collections depending on the length of time the account has been worked   </t>
  </si>
  <si>
    <t>Total Recovery Rate on accounts assigned (excluding Medicare accounts) to Collection Agents</t>
  </si>
  <si>
    <t>II.</t>
  </si>
  <si>
    <t>SPECIFIC COLLECTION AGENT INFORMATION</t>
  </si>
  <si>
    <t xml:space="preserve">Collection Agent </t>
  </si>
  <si>
    <t>Collection Agent Name</t>
  </si>
  <si>
    <t>MCCI</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</si>
  <si>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</si>
  <si>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</si>
  <si>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</si>
  <si>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</si>
  <si>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</si>
  <si>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</si>
  <si>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Agencies are compensated based on a percentage of collections depending on the length of time the account has been worked</t>
  </si>
  <si>
    <t>Recovery Rate on Accounts Assigned (excluding Medicare accounts) to Collection Agent.</t>
  </si>
  <si>
    <t>Marcam</t>
  </si>
  <si>
    <t>REPORT 19 - SALARIES AND FRINGE BENEFITS OF THE TEN HIGHEST PAID HOSPITAL POSITIONS</t>
  </si>
  <si>
    <t>POSITION TITLE</t>
  </si>
  <si>
    <t>SALARY</t>
  </si>
  <si>
    <t>FRINGE BENEFITS</t>
  </si>
  <si>
    <t>TOTAL</t>
  </si>
  <si>
    <t>1.</t>
  </si>
  <si>
    <t>Chief Executive Officer</t>
  </si>
  <si>
    <t>2.</t>
  </si>
  <si>
    <t>Chief Financial Officer</t>
  </si>
  <si>
    <t>3.</t>
  </si>
  <si>
    <t>Chief Nursing Officer</t>
  </si>
  <si>
    <t>4.</t>
  </si>
  <si>
    <t>Registered Nurse -</t>
  </si>
  <si>
    <t>5.</t>
  </si>
  <si>
    <t>Associate Administrator/Director HR</t>
  </si>
  <si>
    <t>6.</t>
  </si>
  <si>
    <t>Chief Quality Officer</t>
  </si>
  <si>
    <t>7.</t>
  </si>
  <si>
    <t>Corp Compliance/Director HIM</t>
  </si>
  <si>
    <t>8.</t>
  </si>
  <si>
    <t>9.</t>
  </si>
  <si>
    <t>Director</t>
  </si>
  <si>
    <t>10.</t>
  </si>
  <si>
    <t>Director Surgical Services</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</si>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</sst>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38</v>
      </c>
    </row>
    <row r="27" spans="1:3" ht="15" customHeight="1" thickBot="1" x14ac:dyDescent="0.25">
      <c r="A27" s="25">
        <v>15</v>
      </c>
      <c r="B27" s="26" t="s">
        <v>39</v>
      </c>
      <c r="C27" s="27" t="s">
        <v>40</v>
      </c>
    </row>
    <row r="28" spans="1:3" ht="15.75" customHeight="1" x14ac:dyDescent="0.25">
      <c r="A28" s="13"/>
      <c r="B28" s="14"/>
      <c r="C28" s="15"/>
    </row>
    <row r="29" spans="1:3" ht="27.2" customHeight="1" x14ac:dyDescent="0.25">
      <c r="A29" s="16" t="s">
        <v>41</v>
      </c>
      <c r="B29" s="17" t="s">
        <v>9</v>
      </c>
      <c r="C29" s="18" t="s">
        <v>42</v>
      </c>
    </row>
    <row r="30" spans="1:3" x14ac:dyDescent="0.2">
      <c r="A30" s="19">
        <v>1</v>
      </c>
      <c r="B30" s="20" t="s">
        <v>11</v>
      </c>
      <c r="C30" s="21" t="s">
        <v>43</v>
      </c>
    </row>
    <row r="31" spans="1:3" ht="14.25" customHeight="1" x14ac:dyDescent="0.2">
      <c r="A31" s="19">
        <v>2</v>
      </c>
      <c r="B31" s="22" t="s">
        <v>13</v>
      </c>
      <c r="C31" s="21" t="s">
        <v>44</v>
      </c>
    </row>
    <row r="32" spans="1:3" ht="14.25" customHeight="1" x14ac:dyDescent="0.2">
      <c r="A32" s="19">
        <v>3</v>
      </c>
      <c r="B32" s="22" t="s">
        <v>15</v>
      </c>
      <c r="C32" s="23" t="s">
        <v>16</v>
      </c>
    </row>
    <row r="33" spans="1:3" ht="14.25" customHeight="1" x14ac:dyDescent="0.2">
      <c r="A33" s="19">
        <v>4</v>
      </c>
      <c r="B33" s="20" t="s">
        <v>17</v>
      </c>
      <c r="C33" s="21" t="s">
        <v>45</v>
      </c>
    </row>
    <row r="34" spans="1:3" ht="14.25" customHeight="1" x14ac:dyDescent="0.2">
      <c r="A34" s="19">
        <v>5</v>
      </c>
      <c r="B34" s="20" t="s">
        <v>19</v>
      </c>
      <c r="C34" s="21" t="s">
        <v>36</v>
      </c>
    </row>
    <row r="35" spans="1:3" ht="14.25" customHeight="1" x14ac:dyDescent="0.2">
      <c r="A35" s="19">
        <v>6</v>
      </c>
      <c r="B35" s="20" t="s">
        <v>21</v>
      </c>
      <c r="C35" s="24" t="s">
        <v>38</v>
      </c>
    </row>
    <row r="36" spans="1:3" ht="14.25" customHeight="1" x14ac:dyDescent="0.2">
      <c r="A36" s="19">
        <v>7</v>
      </c>
      <c r="B36" s="20" t="s">
        <v>23</v>
      </c>
      <c r="C36" s="21" t="s">
        <v>40</v>
      </c>
    </row>
    <row r="37" spans="1:3" ht="14.25" customHeight="1" x14ac:dyDescent="0.2">
      <c r="A37" s="19">
        <v>8</v>
      </c>
      <c r="B37" s="20" t="s">
        <v>25</v>
      </c>
      <c r="C37" s="21" t="s">
        <v>46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45</v>
      </c>
    </row>
    <row r="42" spans="1:3" ht="14.25" customHeight="1" x14ac:dyDescent="0.2">
      <c r="A42" s="19">
        <v>13</v>
      </c>
      <c r="B42" s="20" t="s">
        <v>35</v>
      </c>
      <c r="C42" s="21" t="s">
        <v>36</v>
      </c>
    </row>
    <row r="43" spans="1:3" ht="14.25" customHeight="1" x14ac:dyDescent="0.2">
      <c r="A43" s="19">
        <v>14</v>
      </c>
      <c r="B43" s="20" t="s">
        <v>37</v>
      </c>
      <c r="C43" s="24" t="s">
        <v>38</v>
      </c>
    </row>
    <row r="44" spans="1:3" ht="15" customHeight="1" thickBot="1" x14ac:dyDescent="0.25">
      <c r="A44" s="25">
        <v>15</v>
      </c>
      <c r="B44" s="26" t="s">
        <v>39</v>
      </c>
      <c r="C44" s="27" t="s">
        <v>40</v>
      </c>
    </row>
    <row r="45" spans="1:3" ht="15.75" customHeight="1" x14ac:dyDescent="0.25">
      <c r="A45" s="13"/>
      <c r="B45" s="14"/>
      <c r="C45" s="15"/>
    </row>
    <row r="46" spans="1:3" ht="27.2" customHeight="1" x14ac:dyDescent="0.25">
      <c r="A46" s="16" t="s">
        <v>47</v>
      </c>
      <c r="B46" s="17" t="s">
        <v>9</v>
      </c>
      <c r="C46" s="18" t="s">
        <v>48</v>
      </c>
    </row>
    <row r="47" spans="1:3" x14ac:dyDescent="0.2">
      <c r="A47" s="19">
        <v>1</v>
      </c>
      <c r="B47" s="20" t="s">
        <v>11</v>
      </c>
      <c r="C47" s="21" t="s">
        <v>49</v>
      </c>
    </row>
    <row r="48" spans="1:3" ht="14.25" customHeight="1" x14ac:dyDescent="0.2">
      <c r="A48" s="19">
        <v>2</v>
      </c>
      <c r="B48" s="22" t="s">
        <v>13</v>
      </c>
      <c r="C48" s="21" t="s">
        <v>14</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50</v>
      </c>
    </row>
    <row r="55" spans="1:3" ht="14.25" customHeight="1" x14ac:dyDescent="0.2">
      <c r="A55" s="19">
        <v>9</v>
      </c>
      <c r="B55" s="20" t="s">
        <v>27</v>
      </c>
      <c r="C55" s="21" t="s">
        <v>51</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52</v>
      </c>
    </row>
    <row r="59" spans="1:3" ht="14.25" customHeight="1" x14ac:dyDescent="0.2">
      <c r="A59" s="19">
        <v>13</v>
      </c>
      <c r="B59" s="20" t="s">
        <v>35</v>
      </c>
      <c r="C59" s="21" t="s">
        <v>36</v>
      </c>
    </row>
    <row r="60" spans="1:3" ht="14.25" customHeight="1" x14ac:dyDescent="0.2">
      <c r="A60" s="19">
        <v>14</v>
      </c>
      <c r="B60" s="20" t="s">
        <v>37</v>
      </c>
      <c r="C60" s="24" t="s">
        <v>38</v>
      </c>
    </row>
    <row r="61" spans="1:3" ht="15" customHeight="1" thickBot="1" x14ac:dyDescent="0.25">
      <c r="A61" s="25">
        <v>15</v>
      </c>
      <c r="B61" s="26" t="s">
        <v>39</v>
      </c>
      <c r="C61" s="27" t="s">
        <v>40</v>
      </c>
    </row>
    <row r="62" spans="1:3" ht="15.75" customHeight="1" x14ac:dyDescent="0.25">
      <c r="A62" s="13"/>
      <c r="B62" s="14"/>
      <c r="C62" s="15"/>
    </row>
    <row r="63" spans="1:3" ht="27.2" customHeight="1" x14ac:dyDescent="0.25">
      <c r="A63" s="16" t="s">
        <v>53</v>
      </c>
      <c r="B63" s="17" t="s">
        <v>9</v>
      </c>
      <c r="C63" s="18" t="s">
        <v>54</v>
      </c>
    </row>
    <row r="64" spans="1:3" ht="30" x14ac:dyDescent="0.2">
      <c r="A64" s="19">
        <v>1</v>
      </c>
      <c r="B64" s="20" t="s">
        <v>11</v>
      </c>
      <c r="C64" s="21" t="s">
        <v>55</v>
      </c>
    </row>
    <row r="65" spans="1:4" ht="14.25" customHeight="1" x14ac:dyDescent="0.2">
      <c r="A65" s="19">
        <v>2</v>
      </c>
      <c r="B65" s="22" t="s">
        <v>13</v>
      </c>
      <c r="C65" s="21" t="s">
        <v>56</v>
      </c>
    </row>
    <row r="66" spans="1:4" ht="14.25" customHeight="1" x14ac:dyDescent="0.2">
      <c r="A66" s="19">
        <v>3</v>
      </c>
      <c r="B66" s="22" t="s">
        <v>15</v>
      </c>
      <c r="C66" s="23" t="s">
        <v>16</v>
      </c>
    </row>
    <row r="67" spans="1:4" ht="14.25" customHeight="1" x14ac:dyDescent="0.2">
      <c r="A67" s="19">
        <v>4</v>
      </c>
      <c r="B67" s="20" t="s">
        <v>17</v>
      </c>
      <c r="C67" s="21" t="s">
        <v>18</v>
      </c>
    </row>
    <row r="68" spans="1:4" ht="14.25" customHeight="1" x14ac:dyDescent="0.2">
      <c r="A68" s="19">
        <v>5</v>
      </c>
      <c r="B68" s="20" t="s">
        <v>19</v>
      </c>
      <c r="C68" s="21" t="s">
        <v>20</v>
      </c>
    </row>
    <row r="69" spans="1:4" ht="14.25" customHeight="1" x14ac:dyDescent="0.2">
      <c r="A69" s="19">
        <v>6</v>
      </c>
      <c r="B69" s="20" t="s">
        <v>21</v>
      </c>
      <c r="C69" s="24" t="s">
        <v>22</v>
      </c>
    </row>
    <row r="70" spans="1:4" ht="14.25" customHeight="1" x14ac:dyDescent="0.2">
      <c r="A70" s="19">
        <v>7</v>
      </c>
      <c r="B70" s="20" t="s">
        <v>23</v>
      </c>
      <c r="C70" s="21" t="s">
        <v>24</v>
      </c>
    </row>
    <row r="71" spans="1:4" ht="14.25" customHeight="1" x14ac:dyDescent="0.2">
      <c r="A71" s="19">
        <v>8</v>
      </c>
      <c r="B71" s="20" t="s">
        <v>25</v>
      </c>
      <c r="C71" s="21" t="s">
        <v>46</v>
      </c>
    </row>
    <row r="72" spans="1:4" ht="14.25" customHeight="1" x14ac:dyDescent="0.2">
      <c r="A72" s="19">
        <v>9</v>
      </c>
      <c r="B72" s="20" t="s">
        <v>27</v>
      </c>
      <c r="C72" s="21" t="s">
        <v>28</v>
      </c>
    </row>
    <row r="73" spans="1:4" ht="14.25" customHeight="1" x14ac:dyDescent="0.2">
      <c r="A73" s="19">
        <v>10</v>
      </c>
      <c r="B73" s="20" t="s">
        <v>29</v>
      </c>
      <c r="C73" s="21" t="s">
        <v>30</v>
      </c>
    </row>
    <row r="74" spans="1:4" ht="14.25" customHeight="1" x14ac:dyDescent="0.2">
      <c r="A74" s="19">
        <v>11</v>
      </c>
      <c r="B74" s="20" t="s">
        <v>31</v>
      </c>
      <c r="C74" s="21" t="s">
        <v>32</v>
      </c>
    </row>
    <row r="75" spans="1:4" ht="14.25" customHeight="1" x14ac:dyDescent="0.2">
      <c r="A75" s="19">
        <v>12</v>
      </c>
      <c r="B75" s="20" t="s">
        <v>33</v>
      </c>
      <c r="C75" s="21" t="s">
        <v>45</v>
      </c>
    </row>
    <row r="76" spans="1:4" ht="14.25" customHeight="1" x14ac:dyDescent="0.2">
      <c r="A76" s="19">
        <v>13</v>
      </c>
      <c r="B76" s="20" t="s">
        <v>35</v>
      </c>
      <c r="C76" s="21" t="s">
        <v>36</v>
      </c>
    </row>
    <row r="77" spans="1:4" ht="14.25" customHeight="1" x14ac:dyDescent="0.2">
      <c r="A77" s="19">
        <v>14</v>
      </c>
      <c r="B77" s="20" t="s">
        <v>37</v>
      </c>
      <c r="C77" s="24" t="s">
        <v>38</v>
      </c>
    </row>
    <row r="78" spans="1:4" ht="15" customHeight="1" thickBot="1" x14ac:dyDescent="0.25">
      <c r="A78" s="25">
        <v>15</v>
      </c>
      <c r="B78" s="26" t="s">
        <v>39</v>
      </c>
      <c r="C78" s="27" t="s">
        <v>40</v>
      </c>
    </row>
    <row r="79" spans="1:4" ht="15.75" x14ac:dyDescent="0.25">
      <c r="A79" s="28" t="s">
        <v>57</v>
      </c>
      <c r="B79" s="28"/>
      <c r="C79" s="28" t="s">
        <v>58</v>
      </c>
      <c r="D79"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REPORTING&amp;RESSENT-SHARON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170</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171</v>
      </c>
    </row>
    <row r="9" spans="1:3" ht="15.75" customHeight="1" x14ac:dyDescent="0.2">
      <c r="A9" s="292"/>
      <c r="B9" s="293"/>
      <c r="C9" s="294"/>
    </row>
    <row r="10" spans="1:3" ht="15.75" customHeight="1" thickBot="1" x14ac:dyDescent="0.25">
      <c r="A10" s="295" t="s">
        <v>172</v>
      </c>
      <c r="B10" s="296" t="s">
        <v>173</v>
      </c>
      <c r="C10" s="291"/>
    </row>
    <row r="11" spans="1:3" s="223" customFormat="1" ht="75" customHeight="1" x14ac:dyDescent="0.2">
      <c r="A11" s="297" t="s">
        <v>8</v>
      </c>
      <c r="B11" s="298" t="s">
        <v>174</v>
      </c>
      <c r="C11" s="299" t="s">
        <v>175</v>
      </c>
    </row>
    <row r="12" spans="1:3" s="223" customFormat="1" ht="75" customHeight="1" x14ac:dyDescent="0.2">
      <c r="A12" s="300" t="s">
        <v>41</v>
      </c>
      <c r="B12" s="298" t="s">
        <v>176</v>
      </c>
      <c r="C12" s="301" t="s">
        <v>177</v>
      </c>
    </row>
    <row r="13" spans="1:3" s="223" customFormat="1" ht="30" x14ac:dyDescent="0.2">
      <c r="A13" s="302" t="s">
        <v>47</v>
      </c>
      <c r="B13" s="303" t="s">
        <v>178</v>
      </c>
      <c r="C13" s="304">
        <v>0.18</v>
      </c>
    </row>
    <row r="14" spans="1:3" ht="13.5" customHeight="1" thickBot="1" x14ac:dyDescent="0.25">
      <c r="A14" s="305"/>
      <c r="B14" s="306"/>
      <c r="C14" s="307"/>
    </row>
    <row r="15" spans="1:3" s="223" customFormat="1" ht="16.5" customHeight="1" thickBot="1" x14ac:dyDescent="0.25">
      <c r="A15" s="308" t="s">
        <v>179</v>
      </c>
      <c r="B15" s="309" t="s">
        <v>180</v>
      </c>
      <c r="C15" s="310"/>
    </row>
    <row r="16" spans="1:3" s="223" customFormat="1" x14ac:dyDescent="0.2">
      <c r="A16" s="311"/>
      <c r="B16" s="312" t="s">
        <v>181</v>
      </c>
      <c r="C16" s="313"/>
    </row>
    <row r="17" spans="1:3" s="223" customFormat="1" x14ac:dyDescent="0.2">
      <c r="A17" s="314">
        <v>1</v>
      </c>
      <c r="B17" s="298" t="s">
        <v>182</v>
      </c>
      <c r="C17" s="315" t="s">
        <v>183</v>
      </c>
    </row>
    <row r="18" spans="1:3" s="223" customFormat="1" x14ac:dyDescent="0.2">
      <c r="A18" s="314">
        <v>2</v>
      </c>
      <c r="B18" s="316" t="s">
        <v>184</v>
      </c>
      <c r="C18" s="315" t="s">
        <v>185</v>
      </c>
    </row>
    <row r="19" spans="1:3" s="223" customFormat="1" x14ac:dyDescent="0.2">
      <c r="A19" s="314">
        <v>3</v>
      </c>
      <c r="B19" s="316" t="s">
        <v>186</v>
      </c>
      <c r="C19" s="315" t="s">
        <v>187</v>
      </c>
    </row>
    <row r="20" spans="1:3" s="223" customFormat="1" ht="75" customHeight="1" x14ac:dyDescent="0.2">
      <c r="A20" s="314">
        <v>4</v>
      </c>
      <c r="B20" s="316" t="s">
        <v>188</v>
      </c>
      <c r="C20" s="315" t="s">
        <v>175</v>
      </c>
    </row>
    <row r="21" spans="1:3" s="223" customFormat="1" ht="75" customHeight="1" x14ac:dyDescent="0.2">
      <c r="A21" s="314">
        <v>5</v>
      </c>
      <c r="B21" s="316" t="s">
        <v>189</v>
      </c>
      <c r="C21" s="315" t="s">
        <v>190</v>
      </c>
    </row>
    <row r="22" spans="1:3" s="223" customFormat="1" ht="27" customHeight="1" x14ac:dyDescent="0.2">
      <c r="A22" s="317">
        <v>6</v>
      </c>
      <c r="B22" s="316" t="s">
        <v>191</v>
      </c>
      <c r="C22" s="318">
        <v>0.18899999999999997</v>
      </c>
    </row>
    <row r="23" spans="1:3" s="319" customFormat="1" x14ac:dyDescent="0.2">
      <c r="A23" s="320"/>
      <c r="B23" s="321"/>
      <c r="C23" s="322"/>
    </row>
    <row r="24" spans="1:3" s="223" customFormat="1" x14ac:dyDescent="0.2">
      <c r="A24" s="311"/>
      <c r="B24" s="312" t="s">
        <v>181</v>
      </c>
      <c r="C24" s="313"/>
    </row>
    <row r="25" spans="1:3" s="223" customFormat="1" x14ac:dyDescent="0.2">
      <c r="A25" s="314">
        <v>1</v>
      </c>
      <c r="B25" s="298" t="s">
        <v>182</v>
      </c>
      <c r="C25" s="315" t="s">
        <v>192</v>
      </c>
    </row>
    <row r="26" spans="1:3" s="223" customFormat="1" x14ac:dyDescent="0.2">
      <c r="A26" s="314">
        <v>2</v>
      </c>
      <c r="B26" s="316" t="s">
        <v>184</v>
      </c>
      <c r="C26" s="315" t="s">
        <v>185</v>
      </c>
    </row>
    <row r="27" spans="1:3" s="223" customFormat="1" x14ac:dyDescent="0.2">
      <c r="A27" s="314">
        <v>3</v>
      </c>
      <c r="B27" s="316" t="s">
        <v>186</v>
      </c>
      <c r="C27" s="315" t="s">
        <v>187</v>
      </c>
    </row>
    <row r="28" spans="1:3" s="223" customFormat="1" ht="75" customHeight="1" x14ac:dyDescent="0.2">
      <c r="A28" s="314">
        <v>4</v>
      </c>
      <c r="B28" s="316" t="s">
        <v>188</v>
      </c>
      <c r="C28" s="315" t="s">
        <v>175</v>
      </c>
    </row>
    <row r="29" spans="1:3" s="223" customFormat="1" ht="75" customHeight="1" x14ac:dyDescent="0.2">
      <c r="A29" s="314">
        <v>5</v>
      </c>
      <c r="B29" s="316" t="s">
        <v>189</v>
      </c>
      <c r="C29" s="315" t="s">
        <v>190</v>
      </c>
    </row>
    <row r="30" spans="1:3" s="223" customFormat="1" ht="27" customHeight="1" x14ac:dyDescent="0.2">
      <c r="A30" s="317">
        <v>6</v>
      </c>
      <c r="B30" s="316" t="s">
        <v>191</v>
      </c>
      <c r="C30" s="318">
        <v>0.02</v>
      </c>
    </row>
    <row r="31" spans="1:3" s="319" customFormat="1" x14ac:dyDescent="0.2">
      <c r="A31" s="320"/>
      <c r="B31" s="321"/>
      <c r="C31"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REPORTING&amp;R&amp;10ESSENT-SHARON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126</v>
      </c>
      <c r="D5" s="324"/>
      <c r="E5" s="325"/>
      <c r="F5" s="325"/>
      <c r="G5" s="325"/>
    </row>
    <row r="6" spans="1:7" ht="15.75" customHeight="1" x14ac:dyDescent="0.25">
      <c r="A6" s="323"/>
      <c r="B6" s="323"/>
      <c r="C6" s="2" t="s">
        <v>2</v>
      </c>
      <c r="D6" s="324"/>
      <c r="E6" s="325"/>
      <c r="F6" s="325"/>
      <c r="G6" s="325"/>
    </row>
    <row r="7" spans="1:7" ht="15.75" customHeight="1" x14ac:dyDescent="0.25">
      <c r="A7" s="440" t="s">
        <v>193</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194</v>
      </c>
      <c r="C9" s="328" t="s">
        <v>195</v>
      </c>
      <c r="D9" s="328" t="s">
        <v>196</v>
      </c>
      <c r="E9" s="329" t="s">
        <v>197</v>
      </c>
      <c r="F9" s="330"/>
      <c r="G9" s="330"/>
    </row>
    <row r="10" spans="1:7" ht="15.75" customHeight="1" x14ac:dyDescent="0.25">
      <c r="A10" s="331"/>
      <c r="B10" s="332"/>
      <c r="C10" s="333"/>
      <c r="D10" s="333"/>
      <c r="E10" s="8"/>
      <c r="F10" s="330"/>
      <c r="G10" s="330"/>
    </row>
    <row r="11" spans="1:7" ht="15.75" customHeight="1" x14ac:dyDescent="0.25">
      <c r="A11" s="334" t="s">
        <v>198</v>
      </c>
      <c r="B11" s="335" t="s">
        <v>199</v>
      </c>
      <c r="C11" s="336">
        <v>207000</v>
      </c>
      <c r="D11" s="336">
        <v>52785</v>
      </c>
      <c r="E11" s="337">
        <f>C11+D11</f>
        <v>259785</v>
      </c>
      <c r="F11" s="338"/>
      <c r="G11" s="339"/>
    </row>
    <row r="12" spans="1:7" ht="15.75" customHeight="1" x14ac:dyDescent="0.25">
      <c r="A12" s="487"/>
      <c r="B12" s="488"/>
      <c r="C12" s="488"/>
      <c r="D12" s="488"/>
      <c r="E12" s="489"/>
      <c r="F12" s="338"/>
      <c r="G12" s="339"/>
    </row>
    <row r="13" spans="1:7" ht="15.75" customHeight="1" x14ac:dyDescent="0.25">
      <c r="A13" s="334" t="s">
        <v>200</v>
      </c>
      <c r="B13" s="335" t="s">
        <v>201</v>
      </c>
      <c r="C13" s="336">
        <v>193800</v>
      </c>
      <c r="D13" s="336">
        <v>49419</v>
      </c>
      <c r="E13" s="337">
        <f>C13+D13</f>
        <v>243219</v>
      </c>
      <c r="F13" s="338"/>
      <c r="G13" s="339"/>
    </row>
    <row r="14" spans="1:7" ht="15.75" customHeight="1" x14ac:dyDescent="0.25">
      <c r="A14" s="487"/>
      <c r="B14" s="488"/>
      <c r="C14" s="488"/>
      <c r="D14" s="488"/>
      <c r="E14" s="489"/>
      <c r="F14" s="338"/>
      <c r="G14" s="339"/>
    </row>
    <row r="15" spans="1:7" ht="15.75" customHeight="1" x14ac:dyDescent="0.25">
      <c r="A15" s="334" t="s">
        <v>202</v>
      </c>
      <c r="B15" s="335" t="s">
        <v>203</v>
      </c>
      <c r="C15" s="336">
        <v>132609</v>
      </c>
      <c r="D15" s="336">
        <v>33815</v>
      </c>
      <c r="E15" s="337">
        <f>C15+D15</f>
        <v>166424</v>
      </c>
      <c r="F15" s="338"/>
      <c r="G15" s="339"/>
    </row>
    <row r="16" spans="1:7" ht="15.75" customHeight="1" x14ac:dyDescent="0.25">
      <c r="A16" s="487"/>
      <c r="B16" s="488"/>
      <c r="C16" s="488"/>
      <c r="D16" s="488"/>
      <c r="E16" s="489"/>
      <c r="F16" s="338"/>
      <c r="G16" s="339"/>
    </row>
    <row r="17" spans="1:7" ht="15.75" customHeight="1" x14ac:dyDescent="0.25">
      <c r="A17" s="334" t="s">
        <v>204</v>
      </c>
      <c r="B17" s="335" t="s">
        <v>205</v>
      </c>
      <c r="C17" s="336">
        <v>134638</v>
      </c>
      <c r="D17" s="336">
        <v>34333</v>
      </c>
      <c r="E17" s="337">
        <f>C17+D17</f>
        <v>168971</v>
      </c>
      <c r="F17" s="338"/>
      <c r="G17" s="339"/>
    </row>
    <row r="18" spans="1:7" ht="15.75" customHeight="1" x14ac:dyDescent="0.25">
      <c r="A18" s="487"/>
      <c r="B18" s="488"/>
      <c r="C18" s="488"/>
      <c r="D18" s="488"/>
      <c r="E18" s="489"/>
      <c r="F18" s="338"/>
      <c r="G18" s="339"/>
    </row>
    <row r="19" spans="1:7" ht="15.75" customHeight="1" x14ac:dyDescent="0.25">
      <c r="A19" s="334" t="s">
        <v>206</v>
      </c>
      <c r="B19" s="335" t="s">
        <v>207</v>
      </c>
      <c r="C19" s="336">
        <v>131832</v>
      </c>
      <c r="D19" s="336">
        <v>33617</v>
      </c>
      <c r="E19" s="337">
        <f>C19+D19</f>
        <v>165449</v>
      </c>
      <c r="F19" s="338"/>
      <c r="G19" s="339"/>
    </row>
    <row r="20" spans="1:7" ht="15.75" customHeight="1" x14ac:dyDescent="0.25">
      <c r="A20" s="487"/>
      <c r="B20" s="488"/>
      <c r="C20" s="488"/>
      <c r="D20" s="488"/>
      <c r="E20" s="489"/>
      <c r="F20" s="338"/>
      <c r="G20" s="339"/>
    </row>
    <row r="21" spans="1:7" ht="15.75" customHeight="1" x14ac:dyDescent="0.25">
      <c r="A21" s="334" t="s">
        <v>208</v>
      </c>
      <c r="B21" s="335" t="s">
        <v>209</v>
      </c>
      <c r="C21" s="336">
        <v>123429</v>
      </c>
      <c r="D21" s="336">
        <v>31474</v>
      </c>
      <c r="E21" s="337">
        <f>C21+D21</f>
        <v>154903</v>
      </c>
      <c r="F21" s="338"/>
      <c r="G21" s="339"/>
    </row>
    <row r="22" spans="1:7" ht="15.75" customHeight="1" x14ac:dyDescent="0.25">
      <c r="A22" s="487"/>
      <c r="B22" s="488"/>
      <c r="C22" s="488"/>
      <c r="D22" s="488"/>
      <c r="E22" s="489"/>
      <c r="F22" s="338"/>
      <c r="G22" s="339"/>
    </row>
    <row r="23" spans="1:7" ht="15.75" customHeight="1" x14ac:dyDescent="0.25">
      <c r="A23" s="334" t="s">
        <v>210</v>
      </c>
      <c r="B23" s="335" t="s">
        <v>211</v>
      </c>
      <c r="C23" s="336">
        <v>112070</v>
      </c>
      <c r="D23" s="336">
        <v>28578</v>
      </c>
      <c r="E23" s="337">
        <f>C23+D23</f>
        <v>140648</v>
      </c>
      <c r="F23" s="338"/>
      <c r="G23" s="339"/>
    </row>
    <row r="24" spans="1:7" ht="15.75" customHeight="1" x14ac:dyDescent="0.25">
      <c r="A24" s="487"/>
      <c r="B24" s="488"/>
      <c r="C24" s="488"/>
      <c r="D24" s="488"/>
      <c r="E24" s="489"/>
      <c r="F24" s="338"/>
      <c r="G24" s="339"/>
    </row>
    <row r="25" spans="1:7" ht="15.75" customHeight="1" x14ac:dyDescent="0.25">
      <c r="A25" s="334" t="s">
        <v>212</v>
      </c>
      <c r="B25" s="335" t="s">
        <v>205</v>
      </c>
      <c r="C25" s="336">
        <v>110081</v>
      </c>
      <c r="D25" s="336">
        <v>28071</v>
      </c>
      <c r="E25" s="337">
        <f>C25+D25</f>
        <v>138152</v>
      </c>
      <c r="F25" s="338"/>
      <c r="G25" s="339"/>
    </row>
    <row r="26" spans="1:7" ht="15.75" customHeight="1" x14ac:dyDescent="0.25">
      <c r="A26" s="487"/>
      <c r="B26" s="488"/>
      <c r="C26" s="488"/>
      <c r="D26" s="488"/>
      <c r="E26" s="489"/>
      <c r="F26" s="338"/>
      <c r="G26" s="339"/>
    </row>
    <row r="27" spans="1:7" ht="15.75" customHeight="1" x14ac:dyDescent="0.25">
      <c r="A27" s="334" t="s">
        <v>213</v>
      </c>
      <c r="B27" s="335" t="s">
        <v>214</v>
      </c>
      <c r="C27" s="336">
        <v>105536</v>
      </c>
      <c r="D27" s="336">
        <v>26912</v>
      </c>
      <c r="E27" s="337">
        <f>C27+D27</f>
        <v>132448</v>
      </c>
      <c r="F27" s="338"/>
      <c r="G27" s="339"/>
    </row>
    <row r="28" spans="1:7" ht="15.75" customHeight="1" x14ac:dyDescent="0.25">
      <c r="A28" s="487"/>
      <c r="B28" s="488"/>
      <c r="C28" s="488"/>
      <c r="D28" s="488"/>
      <c r="E28" s="489"/>
      <c r="F28" s="338"/>
      <c r="G28" s="339"/>
    </row>
    <row r="29" spans="1:7" ht="15.75" customHeight="1" x14ac:dyDescent="0.25">
      <c r="A29" s="334" t="s">
        <v>215</v>
      </c>
      <c r="B29" s="335" t="s">
        <v>216</v>
      </c>
      <c r="C29" s="336">
        <v>104037</v>
      </c>
      <c r="D29" s="336">
        <v>26529</v>
      </c>
      <c r="E29" s="337">
        <f>C29+D29</f>
        <v>130566</v>
      </c>
      <c r="F29" s="338"/>
      <c r="G29" s="339"/>
    </row>
    <row r="30" spans="1:7" ht="15.75" customHeight="1" thickBot="1" x14ac:dyDescent="0.3">
      <c r="A30" s="487"/>
      <c r="B30" s="488"/>
      <c r="C30" s="488"/>
      <c r="D30" s="488"/>
      <c r="E30" s="489"/>
      <c r="F30" s="338"/>
      <c r="G30" s="339"/>
    </row>
    <row r="31" spans="1:7" ht="18.75" customHeight="1" thickBot="1" x14ac:dyDescent="0.3">
      <c r="A31" s="340"/>
      <c r="B31" s="341" t="s">
        <v>109</v>
      </c>
      <c r="C31" s="342">
        <f>SUM(C11+C13+C15+C17+C19+C21+C23+C25+C27+C29)</f>
        <v>1355032</v>
      </c>
      <c r="D31" s="342">
        <f>SUM(D11+D13+D15+D17+D19+D21+D23+D25+D27+D29)</f>
        <v>345533</v>
      </c>
      <c r="E31" s="343">
        <f>C31+D31</f>
        <v>1700565</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REPORTING&amp;R&amp;10ESSENT-SHARON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2"/>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126</v>
      </c>
      <c r="B3" s="491"/>
      <c r="C3" s="491"/>
      <c r="D3" s="491"/>
      <c r="E3" s="491"/>
    </row>
    <row r="4" spans="1:5" ht="15" customHeight="1" x14ac:dyDescent="0.2">
      <c r="A4" s="491" t="s">
        <v>2</v>
      </c>
      <c r="B4" s="491"/>
      <c r="C4" s="491"/>
      <c r="D4" s="491"/>
      <c r="E4" s="491"/>
    </row>
    <row r="5" spans="1:5" ht="15" customHeight="1" x14ac:dyDescent="0.2">
      <c r="A5" s="492" t="s">
        <v>217</v>
      </c>
      <c r="B5" s="492"/>
      <c r="C5" s="492"/>
      <c r="D5" s="492"/>
      <c r="E5" s="492"/>
    </row>
    <row r="6" spans="1:5" ht="15" customHeight="1" x14ac:dyDescent="0.2">
      <c r="A6" s="492" t="s">
        <v>218</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219</v>
      </c>
      <c r="D9" s="353" t="s">
        <v>220</v>
      </c>
      <c r="E9" s="354" t="s">
        <v>197</v>
      </c>
    </row>
    <row r="10" spans="1:5" s="349" customFormat="1" x14ac:dyDescent="0.2">
      <c r="A10" s="355"/>
      <c r="B10" s="356"/>
      <c r="C10" s="357"/>
      <c r="D10" s="357"/>
      <c r="E10" s="358"/>
    </row>
    <row r="11" spans="1:5" s="349" customFormat="1" x14ac:dyDescent="0.2">
      <c r="A11" s="359" t="s">
        <v>221</v>
      </c>
      <c r="B11" s="360" t="s">
        <v>10</v>
      </c>
      <c r="C11" s="361"/>
      <c r="D11" s="361"/>
      <c r="E11" s="362"/>
    </row>
    <row r="12" spans="1:5" ht="14.25" customHeight="1" x14ac:dyDescent="0.2">
      <c r="A12" s="363">
        <v>1</v>
      </c>
      <c r="B12" s="364" t="s">
        <v>222</v>
      </c>
      <c r="C12" s="365">
        <v>0</v>
      </c>
      <c r="D12" s="365">
        <v>0</v>
      </c>
      <c r="E12" s="365">
        <f>D12+ C12</f>
        <v>0</v>
      </c>
    </row>
    <row r="13" spans="1:5" ht="14.25" customHeight="1" x14ac:dyDescent="0.2">
      <c r="A13" s="363">
        <v>2</v>
      </c>
      <c r="B13" s="364" t="s">
        <v>223</v>
      </c>
      <c r="C13" s="365">
        <v>0</v>
      </c>
      <c r="D13" s="365">
        <v>0</v>
      </c>
      <c r="E13" s="365">
        <f>D13+ C13</f>
        <v>0</v>
      </c>
    </row>
    <row r="14" spans="1:5" x14ac:dyDescent="0.2">
      <c r="A14" s="355"/>
      <c r="B14" s="356"/>
      <c r="C14" s="357"/>
      <c r="D14" s="357"/>
      <c r="E14" s="366"/>
    </row>
    <row r="15" spans="1:5" s="349" customFormat="1" x14ac:dyDescent="0.2">
      <c r="A15" s="359" t="s">
        <v>224</v>
      </c>
      <c r="B15" s="360" t="s">
        <v>42</v>
      </c>
      <c r="C15" s="361"/>
      <c r="D15" s="361"/>
      <c r="E15" s="362"/>
    </row>
    <row r="16" spans="1:5" ht="14.25" customHeight="1" x14ac:dyDescent="0.2">
      <c r="A16" s="363">
        <v>1</v>
      </c>
      <c r="B16" s="364" t="s">
        <v>222</v>
      </c>
      <c r="C16" s="365">
        <v>0</v>
      </c>
      <c r="D16" s="365">
        <v>0</v>
      </c>
      <c r="E16" s="365">
        <f>D16+ C16</f>
        <v>0</v>
      </c>
    </row>
    <row r="17" spans="1:6" ht="14.25" customHeight="1" x14ac:dyDescent="0.2">
      <c r="A17" s="363">
        <v>2</v>
      </c>
      <c r="B17" s="364" t="s">
        <v>223</v>
      </c>
      <c r="C17" s="365">
        <v>0</v>
      </c>
      <c r="D17" s="365">
        <v>0</v>
      </c>
      <c r="E17" s="365">
        <f>D17+ C17</f>
        <v>0</v>
      </c>
    </row>
    <row r="18" spans="1:6" x14ac:dyDescent="0.2">
      <c r="A18" s="355"/>
      <c r="B18" s="356"/>
      <c r="C18" s="357"/>
      <c r="D18" s="357"/>
      <c r="E18" s="366"/>
    </row>
    <row r="19" spans="1:6" s="349" customFormat="1" x14ac:dyDescent="0.2">
      <c r="A19" s="359" t="s">
        <v>225</v>
      </c>
      <c r="B19" s="360" t="s">
        <v>48</v>
      </c>
      <c r="C19" s="361"/>
      <c r="D19" s="361"/>
      <c r="E19" s="362"/>
    </row>
    <row r="20" spans="1:6" ht="14.25" customHeight="1" x14ac:dyDescent="0.2">
      <c r="A20" s="363">
        <v>1</v>
      </c>
      <c r="B20" s="364" t="s">
        <v>222</v>
      </c>
      <c r="C20" s="365">
        <v>0</v>
      </c>
      <c r="D20" s="365">
        <v>0</v>
      </c>
      <c r="E20" s="365">
        <f>D20+ C20</f>
        <v>0</v>
      </c>
    </row>
    <row r="21" spans="1:6" ht="14.25" customHeight="1" x14ac:dyDescent="0.2">
      <c r="A21" s="363">
        <v>2</v>
      </c>
      <c r="B21" s="364" t="s">
        <v>223</v>
      </c>
      <c r="C21" s="365">
        <v>915187</v>
      </c>
      <c r="D21" s="365">
        <v>2840836</v>
      </c>
      <c r="E21" s="365">
        <f>D21+ C21</f>
        <v>3756023</v>
      </c>
    </row>
    <row r="22" spans="1:6" x14ac:dyDescent="0.2">
      <c r="A22" s="355"/>
      <c r="B22" s="356"/>
      <c r="C22" s="357"/>
      <c r="D22" s="357"/>
      <c r="E22" s="366"/>
    </row>
    <row r="23" spans="1:6" s="349" customFormat="1" x14ac:dyDescent="0.2">
      <c r="A23" s="359" t="s">
        <v>226</v>
      </c>
      <c r="B23" s="360" t="s">
        <v>54</v>
      </c>
      <c r="C23" s="361"/>
      <c r="D23" s="361"/>
      <c r="E23" s="362"/>
    </row>
    <row r="24" spans="1:6" ht="14.25" customHeight="1" x14ac:dyDescent="0.2">
      <c r="A24" s="363">
        <v>1</v>
      </c>
      <c r="B24" s="364" t="s">
        <v>222</v>
      </c>
      <c r="C24" s="365">
        <v>0</v>
      </c>
      <c r="D24" s="365">
        <v>0</v>
      </c>
      <c r="E24" s="365">
        <f>D24+ C24</f>
        <v>0</v>
      </c>
    </row>
    <row r="25" spans="1:6" ht="14.25" customHeight="1" x14ac:dyDescent="0.2">
      <c r="A25" s="363">
        <v>2</v>
      </c>
      <c r="B25" s="364" t="s">
        <v>223</v>
      </c>
      <c r="C25" s="365">
        <v>0</v>
      </c>
      <c r="D25" s="365">
        <v>0</v>
      </c>
      <c r="E25" s="365">
        <f>D25+ C25</f>
        <v>0</v>
      </c>
    </row>
    <row r="26" spans="1:6" x14ac:dyDescent="0.2">
      <c r="A26" s="355"/>
      <c r="B26" s="356"/>
      <c r="C26" s="357"/>
      <c r="D26" s="357"/>
      <c r="E26" s="366"/>
    </row>
    <row r="27" spans="1:6" ht="13.5" customHeight="1" x14ac:dyDescent="0.2">
      <c r="A27" s="367"/>
      <c r="B27" s="493"/>
      <c r="C27" s="493"/>
      <c r="D27" s="493"/>
      <c r="E27" s="368"/>
    </row>
    <row r="28" spans="1:6" ht="15" customHeight="1" x14ac:dyDescent="0.2">
      <c r="A28" s="370"/>
      <c r="B28" s="490" t="s">
        <v>227</v>
      </c>
      <c r="C28" s="490"/>
      <c r="D28" s="490"/>
      <c r="E28" s="490"/>
      <c r="F28" s="367"/>
    </row>
    <row r="29" spans="1:6" ht="13.5" customHeight="1" x14ac:dyDescent="0.2">
      <c r="A29" s="370"/>
      <c r="B29" s="369"/>
      <c r="C29" s="369"/>
      <c r="D29" s="369"/>
      <c r="E29" s="369"/>
      <c r="F29" s="367"/>
    </row>
    <row r="30" spans="1:6" ht="26.1" customHeight="1" x14ac:dyDescent="0.2">
      <c r="A30" s="370"/>
      <c r="B30" s="490" t="s">
        <v>228</v>
      </c>
      <c r="C30" s="490"/>
      <c r="D30" s="490"/>
      <c r="E30" s="490"/>
      <c r="F30" s="367"/>
    </row>
    <row r="31" spans="1:6" ht="15" customHeight="1" x14ac:dyDescent="0.2">
      <c r="A31" s="367"/>
      <c r="B31" s="490" t="s">
        <v>229</v>
      </c>
      <c r="C31" s="490"/>
      <c r="D31" s="490"/>
      <c r="E31" s="490"/>
      <c r="F31" s="367"/>
    </row>
    <row r="32" spans="1:6" ht="15" customHeight="1" x14ac:dyDescent="0.2">
      <c r="A32" s="367"/>
      <c r="B32" s="490" t="s">
        <v>230</v>
      </c>
      <c r="C32" s="490"/>
      <c r="D32" s="490"/>
      <c r="E32" s="490"/>
      <c r="F32" s="367"/>
    </row>
  </sheetData>
  <mergeCells count="10">
    <mergeCell ref="B28:E28"/>
    <mergeCell ref="B30:E30"/>
    <mergeCell ref="B31:E31"/>
    <mergeCell ref="B32:E32"/>
    <mergeCell ref="A2:E2"/>
    <mergeCell ref="A3:E3"/>
    <mergeCell ref="A4:E4"/>
    <mergeCell ref="A5:E5"/>
    <mergeCell ref="A6:E6"/>
    <mergeCell ref="B27:D27"/>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126</v>
      </c>
      <c r="B3" s="444"/>
      <c r="C3" s="444"/>
    </row>
    <row r="4" spans="1:4" ht="15" customHeight="1" x14ac:dyDescent="0.25">
      <c r="A4" s="444" t="s">
        <v>2</v>
      </c>
      <c r="B4" s="444"/>
      <c r="C4" s="444"/>
    </row>
    <row r="5" spans="1:4" ht="15" customHeight="1" x14ac:dyDescent="0.25">
      <c r="A5" s="444" t="s">
        <v>231</v>
      </c>
      <c r="B5" s="444"/>
      <c r="C5" s="444"/>
    </row>
    <row r="6" spans="1:4" ht="15" customHeight="1" x14ac:dyDescent="0.25">
      <c r="A6" s="444" t="s">
        <v>232</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233</v>
      </c>
    </row>
    <row r="10" spans="1:4" ht="15.75" customHeight="1" x14ac:dyDescent="0.25">
      <c r="A10" s="379"/>
      <c r="B10" s="380"/>
      <c r="C10" s="381"/>
    </row>
    <row r="11" spans="1:4" ht="30" customHeight="1" x14ac:dyDescent="0.25">
      <c r="A11" s="382" t="s">
        <v>234</v>
      </c>
      <c r="B11" s="383" t="s">
        <v>235</v>
      </c>
      <c r="C11" s="384"/>
    </row>
    <row r="12" spans="1:4" ht="45" customHeight="1" x14ac:dyDescent="0.2">
      <c r="A12" s="385" t="s">
        <v>236</v>
      </c>
      <c r="B12" s="386" t="s">
        <v>237</v>
      </c>
      <c r="C12" s="387" t="s">
        <v>238</v>
      </c>
    </row>
    <row r="13" spans="1:4" ht="15" customHeight="1" x14ac:dyDescent="0.2">
      <c r="A13" s="388"/>
      <c r="B13" s="389"/>
      <c r="C13" s="390"/>
    </row>
    <row r="14" spans="1:4" ht="30" customHeight="1" x14ac:dyDescent="0.2">
      <c r="A14" s="391" t="s">
        <v>239</v>
      </c>
      <c r="B14" s="392" t="s">
        <v>240</v>
      </c>
      <c r="C14" s="393" t="s">
        <v>238</v>
      </c>
    </row>
    <row r="15" spans="1:4" ht="15" customHeight="1" x14ac:dyDescent="0.2">
      <c r="A15" s="394"/>
      <c r="B15" s="389"/>
      <c r="C15" s="390"/>
    </row>
    <row r="16" spans="1:4" ht="30" customHeight="1" x14ac:dyDescent="0.2">
      <c r="A16" s="391" t="s">
        <v>241</v>
      </c>
      <c r="B16" s="392" t="s">
        <v>242</v>
      </c>
      <c r="C16" s="393" t="s">
        <v>238</v>
      </c>
    </row>
    <row r="17" spans="1:3" ht="15" customHeight="1" x14ac:dyDescent="0.2">
      <c r="A17" s="394"/>
      <c r="B17" s="389"/>
      <c r="C17" s="390"/>
    </row>
    <row r="18" spans="1:3" ht="30" customHeight="1" x14ac:dyDescent="0.2">
      <c r="A18" s="391" t="s">
        <v>243</v>
      </c>
      <c r="B18" s="392" t="s">
        <v>244</v>
      </c>
      <c r="C18" s="393" t="s">
        <v>238</v>
      </c>
    </row>
    <row r="19" spans="1:3" ht="15" customHeight="1" x14ac:dyDescent="0.2">
      <c r="A19" s="395"/>
      <c r="B19" s="396"/>
      <c r="C19" s="390"/>
    </row>
    <row r="20" spans="1:3" ht="30" customHeight="1" x14ac:dyDescent="0.2">
      <c r="A20" s="397" t="s">
        <v>245</v>
      </c>
      <c r="B20" s="398" t="s">
        <v>246</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126</v>
      </c>
      <c r="B2" s="495"/>
      <c r="C2" s="495"/>
      <c r="D2" s="495"/>
      <c r="E2" s="495"/>
      <c r="F2" s="496"/>
    </row>
    <row r="3" spans="1:6" ht="14.25" customHeight="1" x14ac:dyDescent="0.25">
      <c r="A3" s="462" t="s">
        <v>2</v>
      </c>
      <c r="B3" s="462"/>
      <c r="C3" s="462"/>
      <c r="D3" s="462"/>
      <c r="E3" s="462"/>
      <c r="F3" s="462"/>
    </row>
    <row r="4" spans="1:6" ht="14.25" customHeight="1" x14ac:dyDescent="0.25">
      <c r="A4" s="462" t="s">
        <v>247</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248</v>
      </c>
      <c r="D7" s="402" t="s">
        <v>249</v>
      </c>
      <c r="E7" s="402" t="s">
        <v>113</v>
      </c>
      <c r="F7" s="402" t="s">
        <v>250</v>
      </c>
    </row>
    <row r="8" spans="1:6" ht="15" customHeight="1" x14ac:dyDescent="0.25">
      <c r="A8" s="404" t="s">
        <v>5</v>
      </c>
      <c r="B8" s="405" t="s">
        <v>6</v>
      </c>
      <c r="C8" s="404" t="s">
        <v>113</v>
      </c>
      <c r="D8" s="404" t="s">
        <v>113</v>
      </c>
      <c r="E8" s="404" t="s">
        <v>251</v>
      </c>
      <c r="F8" s="404" t="s">
        <v>251</v>
      </c>
    </row>
    <row r="9" spans="1:6" ht="15" customHeight="1" x14ac:dyDescent="0.25">
      <c r="A9" s="403"/>
      <c r="B9" s="403"/>
      <c r="C9" s="403"/>
      <c r="D9" s="403"/>
      <c r="E9" s="403"/>
      <c r="F9" s="403"/>
    </row>
    <row r="10" spans="1:6" ht="15" customHeight="1" x14ac:dyDescent="0.25">
      <c r="A10" s="404" t="s">
        <v>8</v>
      </c>
      <c r="B10" s="406" t="s">
        <v>252</v>
      </c>
      <c r="C10" s="406"/>
      <c r="D10" s="406"/>
      <c r="E10" s="406"/>
      <c r="F10" s="407"/>
    </row>
    <row r="11" spans="1:6" ht="15" customHeight="1" x14ac:dyDescent="0.25">
      <c r="A11" s="404"/>
      <c r="B11" s="406"/>
      <c r="C11" s="406"/>
      <c r="D11" s="406"/>
      <c r="E11" s="406"/>
      <c r="F11" s="407"/>
    </row>
    <row r="12" spans="1:6" ht="14.25" customHeight="1" x14ac:dyDescent="0.2">
      <c r="A12" s="409" t="s">
        <v>198</v>
      </c>
      <c r="B12" s="410" t="s">
        <v>253</v>
      </c>
      <c r="C12" s="411">
        <v>103</v>
      </c>
      <c r="D12" s="411">
        <v>71</v>
      </c>
      <c r="E12" s="411">
        <f>+D12-C12</f>
        <v>-32</v>
      </c>
      <c r="F12" s="407">
        <f>IF(C12=0,0,E12/C12)</f>
        <v>-0.31067961165048541</v>
      </c>
    </row>
    <row r="13" spans="1:6" ht="15" customHeight="1" x14ac:dyDescent="0.25">
      <c r="A13" s="409" t="s">
        <v>200</v>
      </c>
      <c r="B13" s="410" t="s">
        <v>254</v>
      </c>
      <c r="C13" s="411">
        <v>100</v>
      </c>
      <c r="D13" s="411">
        <v>71</v>
      </c>
      <c r="E13" s="411">
        <f>+D13-C13</f>
        <v>-29</v>
      </c>
      <c r="F13" s="412">
        <f>IF(C13=0,0,E13/C13)</f>
        <v>-0.28999999999999998</v>
      </c>
    </row>
    <row r="14" spans="1:6" ht="15" customHeight="1" x14ac:dyDescent="0.25">
      <c r="A14" s="413"/>
      <c r="B14" s="413"/>
      <c r="C14" s="413"/>
      <c r="D14" s="413"/>
      <c r="E14" s="413"/>
    </row>
    <row r="15" spans="1:6" ht="14.25" customHeight="1" x14ac:dyDescent="0.2">
      <c r="A15" s="409" t="s">
        <v>202</v>
      </c>
      <c r="B15" s="410" t="s">
        <v>255</v>
      </c>
      <c r="C15" s="414">
        <v>767288</v>
      </c>
      <c r="D15" s="414">
        <v>942411</v>
      </c>
      <c r="E15" s="414">
        <f>+D15-C15</f>
        <v>175123</v>
      </c>
      <c r="F15" s="407">
        <f>IF(C15=0,0,E15/C15)</f>
        <v>0.2282363336843532</v>
      </c>
    </row>
    <row r="16" spans="1:6" ht="15" customHeight="1" x14ac:dyDescent="0.25">
      <c r="A16" s="408"/>
      <c r="B16" s="413" t="s">
        <v>256</v>
      </c>
      <c r="C16" s="415">
        <f>IF(C13=0,0,C15/C13)</f>
        <v>7672.88</v>
      </c>
      <c r="D16" s="415">
        <f>IF(D13=0,0,D15/D13)</f>
        <v>13273.394366197183</v>
      </c>
      <c r="E16" s="415">
        <f>+D16-C16</f>
        <v>5600.5143661971824</v>
      </c>
      <c r="F16" s="412">
        <f>IF(C16=0,0,E16/C16)</f>
        <v>0.72991032913289178</v>
      </c>
    </row>
    <row r="17" spans="1:6" ht="15" customHeight="1" x14ac:dyDescent="0.25">
      <c r="A17" s="413"/>
      <c r="B17" s="413"/>
      <c r="C17" s="413"/>
      <c r="D17" s="413"/>
      <c r="E17" s="413"/>
      <c r="F17" s="407"/>
    </row>
    <row r="18" spans="1:6" ht="14.25" customHeight="1" x14ac:dyDescent="0.2">
      <c r="A18" s="409" t="s">
        <v>204</v>
      </c>
      <c r="B18" s="410" t="s">
        <v>257</v>
      </c>
      <c r="C18" s="410">
        <v>0.43204500000000001</v>
      </c>
      <c r="D18" s="410">
        <v>0.39556999999999998</v>
      </c>
      <c r="E18" s="416">
        <f>+D18-C18</f>
        <v>-3.6475000000000035E-2</v>
      </c>
      <c r="F18" s="407">
        <f>IF(C18=0,0,E18/C18)</f>
        <v>-8.4424076195766723E-2</v>
      </c>
    </row>
    <row r="19" spans="1:6" ht="15" customHeight="1" x14ac:dyDescent="0.25">
      <c r="A19" s="408"/>
      <c r="B19" s="413" t="s">
        <v>258</v>
      </c>
      <c r="C19" s="415">
        <f>+C15*C18</f>
        <v>331502.94396</v>
      </c>
      <c r="D19" s="415">
        <f>+D15*D18</f>
        <v>372789.51926999999</v>
      </c>
      <c r="E19" s="415">
        <f>+D19-C19</f>
        <v>41286.575309999986</v>
      </c>
      <c r="F19" s="412">
        <f>IF(C19=0,0,E19/C19)</f>
        <v>0.12454361586297626</v>
      </c>
    </row>
    <row r="20" spans="1:6" ht="15" customHeight="1" x14ac:dyDescent="0.25">
      <c r="A20" s="408"/>
      <c r="B20" s="413" t="s">
        <v>259</v>
      </c>
      <c r="C20" s="415">
        <f>IF(C13=0,0,C19/C13)</f>
        <v>3315.0294395999999</v>
      </c>
      <c r="D20" s="415">
        <f>IF(D13=0,0,D19/D13)</f>
        <v>5250.5566094366195</v>
      </c>
      <c r="E20" s="415">
        <f>+D20-C20</f>
        <v>1935.5271698366196</v>
      </c>
      <c r="F20" s="412">
        <f>IF(C20=0,0,E20/C20)</f>
        <v>0.58386424769433276</v>
      </c>
    </row>
    <row r="21" spans="1:6" ht="15" customHeight="1" x14ac:dyDescent="0.25">
      <c r="A21" s="403"/>
      <c r="B21" s="413"/>
      <c r="C21" s="417"/>
      <c r="D21" s="417"/>
      <c r="E21" s="417"/>
      <c r="F21" s="407"/>
    </row>
    <row r="22" spans="1:6" ht="14.25" customHeight="1" x14ac:dyDescent="0.2">
      <c r="A22" s="409" t="s">
        <v>206</v>
      </c>
      <c r="B22" s="410" t="s">
        <v>260</v>
      </c>
      <c r="C22" s="414">
        <v>438193</v>
      </c>
      <c r="D22" s="414">
        <v>378321</v>
      </c>
      <c r="E22" s="414">
        <f>+D22-C22</f>
        <v>-59872</v>
      </c>
      <c r="F22" s="407">
        <f>IF(C22=0,0,E22/C22)</f>
        <v>-0.13663385768371472</v>
      </c>
    </row>
    <row r="23" spans="1:6" ht="14.25" customHeight="1" x14ac:dyDescent="0.2">
      <c r="A23" s="409" t="s">
        <v>208</v>
      </c>
      <c r="B23" s="410" t="s">
        <v>261</v>
      </c>
      <c r="C23" s="418">
        <v>133972</v>
      </c>
      <c r="D23" s="418">
        <v>142528</v>
      </c>
      <c r="E23" s="418">
        <f>+D23-C23</f>
        <v>8556</v>
      </c>
      <c r="F23" s="407">
        <f>IF(C23=0,0,E23/C23)</f>
        <v>6.3864091004090406E-2</v>
      </c>
    </row>
    <row r="24" spans="1:6" ht="14.25" customHeight="1" x14ac:dyDescent="0.2">
      <c r="A24" s="409" t="s">
        <v>210</v>
      </c>
      <c r="B24" s="410" t="s">
        <v>262</v>
      </c>
      <c r="C24" s="418">
        <v>195123</v>
      </c>
      <c r="D24" s="418">
        <v>421562</v>
      </c>
      <c r="E24" s="418">
        <f>+D24-C24</f>
        <v>226439</v>
      </c>
      <c r="F24" s="407">
        <f>IF(C24=0,0,E24/C24)</f>
        <v>1.1604936373466992</v>
      </c>
    </row>
    <row r="25" spans="1:6" ht="15" customHeight="1" x14ac:dyDescent="0.25">
      <c r="A25" s="403"/>
      <c r="B25" s="413" t="s">
        <v>255</v>
      </c>
      <c r="C25" s="415">
        <f>+C22+C23+C24</f>
        <v>767288</v>
      </c>
      <c r="D25" s="415">
        <f>+D22+D23+D24</f>
        <v>942411</v>
      </c>
      <c r="E25" s="415">
        <f>+E22+E23+E24</f>
        <v>175123</v>
      </c>
      <c r="F25" s="412">
        <f>IF(C25=0,0,E25/C25)</f>
        <v>0.2282363336843532</v>
      </c>
    </row>
    <row r="26" spans="1:6" ht="15" customHeight="1" x14ac:dyDescent="0.25">
      <c r="A26" s="404"/>
      <c r="B26" s="413"/>
      <c r="C26" s="419"/>
      <c r="D26" s="419"/>
      <c r="E26" s="419"/>
      <c r="F26" s="407"/>
    </row>
    <row r="27" spans="1:6" ht="14.25" customHeight="1" x14ac:dyDescent="0.2">
      <c r="A27" s="409" t="s">
        <v>212</v>
      </c>
      <c r="B27" s="410" t="s">
        <v>263</v>
      </c>
      <c r="C27" s="418">
        <v>152</v>
      </c>
      <c r="D27" s="418">
        <v>144</v>
      </c>
      <c r="E27" s="418">
        <f>+D27-C27</f>
        <v>-8</v>
      </c>
      <c r="F27" s="407">
        <f>IF(C27=0,0,E27/C27)</f>
        <v>-5.2631578947368418E-2</v>
      </c>
    </row>
    <row r="28" spans="1:6" ht="14.25" customHeight="1" x14ac:dyDescent="0.2">
      <c r="A28" s="409" t="s">
        <v>213</v>
      </c>
      <c r="B28" s="410" t="s">
        <v>264</v>
      </c>
      <c r="C28" s="418">
        <v>45</v>
      </c>
      <c r="D28" s="418">
        <v>35</v>
      </c>
      <c r="E28" s="418">
        <f>+D28-C28</f>
        <v>-10</v>
      </c>
      <c r="F28" s="407">
        <f>IF(C28=0,0,E28/C28)</f>
        <v>-0.22222222222222221</v>
      </c>
    </row>
    <row r="29" spans="1:6" ht="14.25" customHeight="1" x14ac:dyDescent="0.2">
      <c r="A29" s="409" t="s">
        <v>215</v>
      </c>
      <c r="B29" s="410" t="s">
        <v>265</v>
      </c>
      <c r="C29" s="418">
        <v>224</v>
      </c>
      <c r="D29" s="418">
        <v>125</v>
      </c>
      <c r="E29" s="418">
        <f>+D29-C29</f>
        <v>-99</v>
      </c>
      <c r="F29" s="407">
        <f>IF(C29=0,0,E29/C29)</f>
        <v>-0.4419642857142857</v>
      </c>
    </row>
    <row r="30" spans="1:6" ht="30" customHeight="1" x14ac:dyDescent="0.2">
      <c r="A30" s="409" t="s">
        <v>266</v>
      </c>
      <c r="B30" s="420" t="s">
        <v>267</v>
      </c>
      <c r="C30" s="418">
        <v>281</v>
      </c>
      <c r="D30" s="418">
        <v>259</v>
      </c>
      <c r="E30" s="418">
        <f>+D30-C30</f>
        <v>-22</v>
      </c>
      <c r="F30" s="407">
        <f>IF(C30=0,0,E30/C30)</f>
        <v>-7.8291814946619215E-2</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268</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41</v>
      </c>
      <c r="B36" s="406" t="s">
        <v>269</v>
      </c>
      <c r="C36" s="403"/>
      <c r="D36" s="403"/>
      <c r="E36" s="403"/>
      <c r="F36" s="403"/>
    </row>
    <row r="37" spans="1:6" ht="15" customHeight="1" x14ac:dyDescent="0.25">
      <c r="A37" s="404"/>
      <c r="B37" s="422"/>
      <c r="C37" s="403"/>
      <c r="D37" s="403"/>
      <c r="E37" s="403"/>
      <c r="F37" s="403"/>
    </row>
    <row r="38" spans="1:6" ht="14.25" customHeight="1" x14ac:dyDescent="0.2">
      <c r="A38" s="409" t="s">
        <v>198</v>
      </c>
      <c r="B38" s="410" t="s">
        <v>253</v>
      </c>
      <c r="C38" s="411">
        <v>0</v>
      </c>
      <c r="D38" s="411">
        <v>0</v>
      </c>
      <c r="E38" s="411">
        <f>+D38-C38</f>
        <v>0</v>
      </c>
      <c r="F38" s="407">
        <f>IF(C38=0,0,E38/C38)</f>
        <v>0</v>
      </c>
    </row>
    <row r="39" spans="1:6" ht="15" customHeight="1" x14ac:dyDescent="0.25">
      <c r="A39" s="409" t="s">
        <v>200</v>
      </c>
      <c r="B39" s="410" t="s">
        <v>254</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202</v>
      </c>
      <c r="B41" s="410" t="s">
        <v>270</v>
      </c>
      <c r="C41" s="414">
        <v>0</v>
      </c>
      <c r="D41" s="414">
        <v>0</v>
      </c>
      <c r="E41" s="414">
        <f>+D41-C41</f>
        <v>0</v>
      </c>
      <c r="F41" s="407">
        <f>IF(C41=0,0,E41/C41)</f>
        <v>0</v>
      </c>
    </row>
    <row r="42" spans="1:6" ht="15" customHeight="1" x14ac:dyDescent="0.25">
      <c r="A42" s="403"/>
      <c r="B42" s="413" t="s">
        <v>256</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204</v>
      </c>
      <c r="B44" s="410" t="s">
        <v>257</v>
      </c>
      <c r="C44" s="410">
        <v>0</v>
      </c>
      <c r="D44" s="410">
        <v>0</v>
      </c>
      <c r="E44" s="416">
        <f>+D44-C44</f>
        <v>0</v>
      </c>
      <c r="F44" s="407">
        <f>IF(C44=0,0,E44/C44)</f>
        <v>0</v>
      </c>
    </row>
    <row r="45" spans="1:6" ht="15" customHeight="1" x14ac:dyDescent="0.25">
      <c r="A45" s="403"/>
      <c r="B45" s="413" t="s">
        <v>258</v>
      </c>
      <c r="C45" s="415">
        <f>+C41*C44</f>
        <v>0</v>
      </c>
      <c r="D45" s="415">
        <f>+D41*D44</f>
        <v>0</v>
      </c>
      <c r="E45" s="415">
        <f>+D45-C45</f>
        <v>0</v>
      </c>
      <c r="F45" s="412">
        <f>IF(C45=0,0,E45/C45)</f>
        <v>0</v>
      </c>
    </row>
    <row r="46" spans="1:6" ht="15" customHeight="1" x14ac:dyDescent="0.25">
      <c r="A46" s="403"/>
      <c r="B46" s="413" t="s">
        <v>259</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206</v>
      </c>
      <c r="B48" s="410" t="s">
        <v>271</v>
      </c>
      <c r="C48" s="414">
        <v>0</v>
      </c>
      <c r="D48" s="414">
        <v>0</v>
      </c>
      <c r="E48" s="414">
        <f>+D48-C48</f>
        <v>0</v>
      </c>
      <c r="F48" s="407">
        <f>IF(C48=0,0,E48/C48)</f>
        <v>0</v>
      </c>
    </row>
    <row r="49" spans="1:7" ht="14.25" customHeight="1" x14ac:dyDescent="0.2">
      <c r="A49" s="409" t="s">
        <v>208</v>
      </c>
      <c r="B49" s="410" t="s">
        <v>272</v>
      </c>
      <c r="C49" s="418">
        <v>0</v>
      </c>
      <c r="D49" s="418">
        <v>0</v>
      </c>
      <c r="E49" s="418">
        <f>+D49-C49</f>
        <v>0</v>
      </c>
      <c r="F49" s="407">
        <f>IF(C49=0,0,E49/C49)</f>
        <v>0</v>
      </c>
    </row>
    <row r="50" spans="1:7" ht="14.25" customHeight="1" x14ac:dyDescent="0.2">
      <c r="A50" s="409" t="s">
        <v>210</v>
      </c>
      <c r="B50" s="410" t="s">
        <v>273</v>
      </c>
      <c r="C50" s="418">
        <v>0</v>
      </c>
      <c r="D50" s="418">
        <v>0</v>
      </c>
      <c r="E50" s="418">
        <f>+D50-C50</f>
        <v>0</v>
      </c>
      <c r="F50" s="407">
        <f>IF(C50=0,0,E50/C50)</f>
        <v>0</v>
      </c>
    </row>
    <row r="51" spans="1:7" ht="15" customHeight="1" x14ac:dyDescent="0.25">
      <c r="A51" s="403"/>
      <c r="B51" s="413" t="s">
        <v>270</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212</v>
      </c>
      <c r="B53" s="410" t="s">
        <v>274</v>
      </c>
      <c r="C53" s="418">
        <v>0</v>
      </c>
      <c r="D53" s="418">
        <v>0</v>
      </c>
      <c r="E53" s="418">
        <f>+D53-C53</f>
        <v>0</v>
      </c>
      <c r="F53" s="407">
        <f>IF(C53=0,0,E53/C53)</f>
        <v>0</v>
      </c>
    </row>
    <row r="54" spans="1:7" ht="14.25" customHeight="1" x14ac:dyDescent="0.2">
      <c r="A54" s="409" t="s">
        <v>213</v>
      </c>
      <c r="B54" s="410" t="s">
        <v>275</v>
      </c>
      <c r="C54" s="418">
        <v>0</v>
      </c>
      <c r="D54" s="418">
        <v>0</v>
      </c>
      <c r="E54" s="418">
        <f>+D54-C54</f>
        <v>0</v>
      </c>
      <c r="F54" s="407">
        <f>IF(C54=0,0,E54/C54)</f>
        <v>0</v>
      </c>
    </row>
    <row r="55" spans="1:7" ht="14.25" customHeight="1" x14ac:dyDescent="0.2">
      <c r="A55" s="409" t="s">
        <v>215</v>
      </c>
      <c r="B55" s="410" t="s">
        <v>276</v>
      </c>
      <c r="C55" s="418">
        <v>0</v>
      </c>
      <c r="D55" s="418">
        <v>0</v>
      </c>
      <c r="E55" s="418">
        <f>+D55-C55</f>
        <v>0</v>
      </c>
      <c r="F55" s="407">
        <f>IF(C55=0,0,E55/C55)</f>
        <v>0</v>
      </c>
    </row>
    <row r="56" spans="1:7" ht="30" customHeight="1" x14ac:dyDescent="0.2">
      <c r="A56" s="409" t="s">
        <v>266</v>
      </c>
      <c r="B56" s="420" t="s">
        <v>277</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278</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REPORTING&amp;RESSENT-SHARON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59</v>
      </c>
      <c r="B5" s="444"/>
      <c r="C5" s="444"/>
      <c r="D5" s="444"/>
    </row>
    <row r="6" spans="1:8" s="33" customFormat="1" ht="16.5" customHeight="1" thickBot="1" x14ac:dyDescent="0.3">
      <c r="A6" s="32"/>
      <c r="B6" s="445"/>
      <c r="C6" s="445"/>
    </row>
    <row r="7" spans="1:8" ht="15.75" customHeight="1" x14ac:dyDescent="0.25">
      <c r="A7" s="36" t="s">
        <v>60</v>
      </c>
      <c r="B7" s="37" t="s">
        <v>61</v>
      </c>
      <c r="C7" s="38" t="s">
        <v>62</v>
      </c>
      <c r="D7" s="39" t="s">
        <v>63</v>
      </c>
      <c r="E7" s="40"/>
      <c r="F7" s="40"/>
      <c r="G7" s="40"/>
      <c r="H7" s="41"/>
    </row>
    <row r="8" spans="1:8" ht="15.75" customHeight="1" x14ac:dyDescent="0.25">
      <c r="A8" s="42"/>
      <c r="B8" s="43"/>
      <c r="C8" s="44" t="s">
        <v>64</v>
      </c>
      <c r="D8" s="45" t="s">
        <v>65</v>
      </c>
    </row>
    <row r="9" spans="1:8" ht="16.5" customHeight="1" thickBot="1" x14ac:dyDescent="0.3">
      <c r="A9" s="46" t="s">
        <v>5</v>
      </c>
      <c r="B9" s="47" t="s">
        <v>9</v>
      </c>
      <c r="C9" s="48" t="s">
        <v>66</v>
      </c>
      <c r="D9" s="49" t="s">
        <v>67</v>
      </c>
    </row>
    <row r="10" spans="1:8" ht="15.75" customHeight="1" x14ac:dyDescent="0.25">
      <c r="A10" s="50"/>
      <c r="B10" s="51"/>
      <c r="C10" s="51"/>
      <c r="D10" s="52"/>
    </row>
    <row r="11" spans="1:8" ht="15.75" x14ac:dyDescent="0.25">
      <c r="A11" s="53" t="s">
        <v>68</v>
      </c>
      <c r="B11" s="54" t="s">
        <v>0</v>
      </c>
      <c r="C11" s="55"/>
      <c r="D11" s="56"/>
    </row>
    <row r="12" spans="1:8" x14ac:dyDescent="0.2">
      <c r="A12" s="57">
        <v>1</v>
      </c>
      <c r="B12" s="41"/>
      <c r="C12" s="58" t="s">
        <v>69</v>
      </c>
      <c r="D12" s="59">
        <v>0</v>
      </c>
    </row>
    <row r="13" spans="1:8" x14ac:dyDescent="0.2">
      <c r="A13" s="57">
        <v>2</v>
      </c>
      <c r="B13" s="41"/>
      <c r="C13" s="58" t="s">
        <v>70</v>
      </c>
      <c r="D13" s="59">
        <v>0</v>
      </c>
    </row>
    <row r="14" spans="1:8" x14ac:dyDescent="0.2">
      <c r="A14" s="57">
        <v>3</v>
      </c>
      <c r="B14" s="41"/>
      <c r="C14" s="58" t="s">
        <v>71</v>
      </c>
      <c r="D14" s="59">
        <v>0</v>
      </c>
    </row>
    <row r="15" spans="1:8" x14ac:dyDescent="0.2">
      <c r="A15" s="57">
        <v>4</v>
      </c>
      <c r="B15" s="41"/>
      <c r="C15" s="58" t="s">
        <v>72</v>
      </c>
      <c r="D15" s="59">
        <v>0</v>
      </c>
    </row>
    <row r="16" spans="1:8" ht="15.75" thickBot="1" x14ac:dyDescent="0.25">
      <c r="A16" s="57">
        <v>5</v>
      </c>
      <c r="B16" s="41"/>
      <c r="C16" s="58" t="s">
        <v>73</v>
      </c>
      <c r="D16" s="59">
        <v>0</v>
      </c>
    </row>
    <row r="17" spans="1:4" ht="16.5" customHeight="1" thickBot="1" x14ac:dyDescent="0.3">
      <c r="A17" s="60"/>
      <c r="B17" s="61"/>
      <c r="C17" s="62" t="s">
        <v>74</v>
      </c>
      <c r="D17" s="63">
        <f>+D16+D15+D14+D13+D12</f>
        <v>0</v>
      </c>
    </row>
    <row r="18" spans="1:4" ht="15.75" customHeight="1" x14ac:dyDescent="0.25">
      <c r="A18" s="64"/>
      <c r="B18" s="65"/>
      <c r="C18" s="66"/>
      <c r="D18" s="67"/>
    </row>
    <row r="19" spans="1:4" ht="15.75" x14ac:dyDescent="0.25">
      <c r="A19" s="53" t="s">
        <v>75</v>
      </c>
      <c r="B19" s="54" t="s">
        <v>10</v>
      </c>
      <c r="C19" s="55"/>
      <c r="D19" s="56"/>
    </row>
    <row r="20" spans="1:4" x14ac:dyDescent="0.2">
      <c r="A20" s="57">
        <v>1</v>
      </c>
      <c r="B20" s="41"/>
      <c r="C20" s="58" t="s">
        <v>69</v>
      </c>
      <c r="D20" s="59">
        <v>1000</v>
      </c>
    </row>
    <row r="21" spans="1:4" x14ac:dyDescent="0.2">
      <c r="A21" s="57">
        <v>2</v>
      </c>
      <c r="B21" s="41"/>
      <c r="C21" s="58" t="s">
        <v>70</v>
      </c>
      <c r="D21" s="59">
        <v>0</v>
      </c>
    </row>
    <row r="22" spans="1:4" x14ac:dyDescent="0.2">
      <c r="A22" s="57">
        <v>3</v>
      </c>
      <c r="B22" s="41"/>
      <c r="C22" s="58" t="s">
        <v>71</v>
      </c>
      <c r="D22" s="59">
        <v>0</v>
      </c>
    </row>
    <row r="23" spans="1:4" x14ac:dyDescent="0.2">
      <c r="A23" s="57">
        <v>4</v>
      </c>
      <c r="B23" s="41"/>
      <c r="C23" s="58" t="s">
        <v>72</v>
      </c>
      <c r="D23" s="59">
        <v>0</v>
      </c>
    </row>
    <row r="24" spans="1:4" ht="15.75" thickBot="1" x14ac:dyDescent="0.25">
      <c r="A24" s="57">
        <v>5</v>
      </c>
      <c r="B24" s="41"/>
      <c r="C24" s="58" t="s">
        <v>73</v>
      </c>
      <c r="D24" s="59">
        <v>0</v>
      </c>
    </row>
    <row r="25" spans="1:4" ht="16.5" customHeight="1" thickBot="1" x14ac:dyDescent="0.3">
      <c r="A25" s="60"/>
      <c r="B25" s="61"/>
      <c r="C25" s="62" t="s">
        <v>74</v>
      </c>
      <c r="D25" s="63">
        <f>+D24+D23+D22+D21+D20</f>
        <v>1000</v>
      </c>
    </row>
    <row r="26" spans="1:4" ht="15.75" customHeight="1" x14ac:dyDescent="0.25">
      <c r="A26" s="64"/>
      <c r="B26" s="65"/>
      <c r="C26" s="66"/>
      <c r="D26" s="67"/>
    </row>
    <row r="27" spans="1:4" ht="15.75" x14ac:dyDescent="0.25">
      <c r="A27" s="53" t="s">
        <v>76</v>
      </c>
      <c r="B27" s="54" t="s">
        <v>42</v>
      </c>
      <c r="C27" s="55"/>
      <c r="D27" s="56"/>
    </row>
    <row r="28" spans="1:4" x14ac:dyDescent="0.2">
      <c r="A28" s="57">
        <v>1</v>
      </c>
      <c r="B28" s="41"/>
      <c r="C28" s="58" t="s">
        <v>69</v>
      </c>
      <c r="D28" s="59">
        <v>21632914</v>
      </c>
    </row>
    <row r="29" spans="1:4" x14ac:dyDescent="0.2">
      <c r="A29" s="57">
        <v>2</v>
      </c>
      <c r="B29" s="41"/>
      <c r="C29" s="58" t="s">
        <v>70</v>
      </c>
      <c r="D29" s="59">
        <v>0</v>
      </c>
    </row>
    <row r="30" spans="1:4" x14ac:dyDescent="0.2">
      <c r="A30" s="57">
        <v>3</v>
      </c>
      <c r="B30" s="41"/>
      <c r="C30" s="58" t="s">
        <v>71</v>
      </c>
      <c r="D30" s="59">
        <v>0</v>
      </c>
    </row>
    <row r="31" spans="1:4" x14ac:dyDescent="0.2">
      <c r="A31" s="57">
        <v>4</v>
      </c>
      <c r="B31" s="41"/>
      <c r="C31" s="58" t="s">
        <v>72</v>
      </c>
      <c r="D31" s="59">
        <v>0</v>
      </c>
    </row>
    <row r="32" spans="1:4" ht="15.75" thickBot="1" x14ac:dyDescent="0.25">
      <c r="A32" s="57">
        <v>5</v>
      </c>
      <c r="B32" s="41"/>
      <c r="C32" s="58" t="s">
        <v>73</v>
      </c>
      <c r="D32" s="59">
        <v>0</v>
      </c>
    </row>
    <row r="33" spans="1:4" ht="16.5" customHeight="1" thickBot="1" x14ac:dyDescent="0.3">
      <c r="A33" s="60"/>
      <c r="B33" s="61"/>
      <c r="C33" s="62" t="s">
        <v>74</v>
      </c>
      <c r="D33" s="63">
        <f>+D32+D31+D30+D29+D28</f>
        <v>21632914</v>
      </c>
    </row>
    <row r="34" spans="1:4" ht="15.75" customHeight="1" x14ac:dyDescent="0.25">
      <c r="A34" s="64"/>
      <c r="B34" s="65"/>
      <c r="C34" s="66"/>
      <c r="D34" s="67"/>
    </row>
    <row r="35" spans="1:4" ht="15.75" x14ac:dyDescent="0.25">
      <c r="A35" s="53" t="s">
        <v>77</v>
      </c>
      <c r="B35" s="54" t="s">
        <v>48</v>
      </c>
      <c r="C35" s="55"/>
      <c r="D35" s="56"/>
    </row>
    <row r="36" spans="1:4" x14ac:dyDescent="0.2">
      <c r="A36" s="57">
        <v>1</v>
      </c>
      <c r="B36" s="41"/>
      <c r="C36" s="58" t="s">
        <v>69</v>
      </c>
      <c r="D36" s="59">
        <v>0</v>
      </c>
    </row>
    <row r="37" spans="1:4" x14ac:dyDescent="0.2">
      <c r="A37" s="57">
        <v>2</v>
      </c>
      <c r="B37" s="41"/>
      <c r="C37" s="58" t="s">
        <v>70</v>
      </c>
      <c r="D37" s="59">
        <v>0</v>
      </c>
    </row>
    <row r="38" spans="1:4" x14ac:dyDescent="0.2">
      <c r="A38" s="57">
        <v>3</v>
      </c>
      <c r="B38" s="41"/>
      <c r="C38" s="58" t="s">
        <v>71</v>
      </c>
      <c r="D38" s="59">
        <v>0</v>
      </c>
    </row>
    <row r="39" spans="1:4" x14ac:dyDescent="0.2">
      <c r="A39" s="57">
        <v>4</v>
      </c>
      <c r="B39" s="41"/>
      <c r="C39" s="58" t="s">
        <v>72</v>
      </c>
      <c r="D39" s="59">
        <v>0</v>
      </c>
    </row>
    <row r="40" spans="1:4" ht="15.75" thickBot="1" x14ac:dyDescent="0.25">
      <c r="A40" s="57">
        <v>5</v>
      </c>
      <c r="B40" s="41"/>
      <c r="C40" s="58" t="s">
        <v>73</v>
      </c>
      <c r="D40" s="59">
        <v>0</v>
      </c>
    </row>
    <row r="41" spans="1:4" ht="16.5" customHeight="1" thickBot="1" x14ac:dyDescent="0.3">
      <c r="A41" s="60"/>
      <c r="B41" s="61"/>
      <c r="C41" s="62" t="s">
        <v>74</v>
      </c>
      <c r="D41" s="63">
        <f>+D40+D39+D38+D37+D36</f>
        <v>0</v>
      </c>
    </row>
    <row r="42" spans="1:4" ht="15.75" customHeight="1" x14ac:dyDescent="0.25">
      <c r="A42" s="64"/>
      <c r="B42" s="65"/>
      <c r="C42" s="66"/>
      <c r="D42" s="67"/>
    </row>
    <row r="43" spans="1:4" ht="15.75" x14ac:dyDescent="0.25">
      <c r="A43" s="53" t="s">
        <v>78</v>
      </c>
      <c r="B43" s="54" t="s">
        <v>54</v>
      </c>
      <c r="C43" s="55"/>
      <c r="D43" s="56"/>
    </row>
    <row r="44" spans="1:4" x14ac:dyDescent="0.2">
      <c r="A44" s="57">
        <v>1</v>
      </c>
      <c r="B44" s="41"/>
      <c r="C44" s="58" t="s">
        <v>69</v>
      </c>
      <c r="D44" s="59">
        <v>-5598989</v>
      </c>
    </row>
    <row r="45" spans="1:4" x14ac:dyDescent="0.2">
      <c r="A45" s="57">
        <v>2</v>
      </c>
      <c r="B45" s="41"/>
      <c r="C45" s="58" t="s">
        <v>70</v>
      </c>
      <c r="D45" s="59">
        <v>0</v>
      </c>
    </row>
    <row r="46" spans="1:4" x14ac:dyDescent="0.2">
      <c r="A46" s="57">
        <v>3</v>
      </c>
      <c r="B46" s="41"/>
      <c r="C46" s="58" t="s">
        <v>71</v>
      </c>
      <c r="D46" s="59">
        <v>0</v>
      </c>
    </row>
    <row r="47" spans="1:4" x14ac:dyDescent="0.2">
      <c r="A47" s="57">
        <v>4</v>
      </c>
      <c r="B47" s="41"/>
      <c r="C47" s="58" t="s">
        <v>72</v>
      </c>
      <c r="D47" s="59">
        <v>0</v>
      </c>
    </row>
    <row r="48" spans="1:4" ht="15.75" thickBot="1" x14ac:dyDescent="0.25">
      <c r="A48" s="57">
        <v>5</v>
      </c>
      <c r="B48" s="41"/>
      <c r="C48" s="58" t="s">
        <v>73</v>
      </c>
      <c r="D48" s="59">
        <v>0</v>
      </c>
    </row>
    <row r="49" spans="1:4" ht="16.5" customHeight="1" thickBot="1" x14ac:dyDescent="0.3">
      <c r="A49" s="60"/>
      <c r="B49" s="61"/>
      <c r="C49" s="62" t="s">
        <v>74</v>
      </c>
      <c r="D49" s="63">
        <f>+D48+D47+D46+D45+D44</f>
        <v>-5598989</v>
      </c>
    </row>
    <row r="50" spans="1:4" ht="15.75" customHeight="1" thickBot="1" x14ac:dyDescent="0.3">
      <c r="A50" s="64"/>
      <c r="B50" s="65"/>
      <c r="C50" s="66"/>
      <c r="D50" s="67"/>
    </row>
    <row r="51" spans="1:4" ht="16.5" customHeight="1" thickBot="1" x14ac:dyDescent="0.3">
      <c r="A51" s="68"/>
      <c r="B51" s="69" t="s">
        <v>79</v>
      </c>
      <c r="C51" s="62" t="s">
        <v>80</v>
      </c>
      <c r="D51" s="63">
        <f>+D49-D48+D41-D40+D33-D32+D25-D24+D17-D16</f>
        <v>16034925</v>
      </c>
    </row>
    <row r="52" spans="1:4" ht="16.5" customHeight="1" thickBot="1" x14ac:dyDescent="0.3">
      <c r="A52" s="68"/>
      <c r="B52" s="69" t="s">
        <v>73</v>
      </c>
      <c r="C52" s="62"/>
      <c r="D52" s="63">
        <f>+D48+D40+D32+D24+D16</f>
        <v>0</v>
      </c>
    </row>
    <row r="53" spans="1:4" ht="16.5" customHeight="1" thickBot="1" x14ac:dyDescent="0.3">
      <c r="A53" s="68"/>
      <c r="B53" s="69" t="s">
        <v>81</v>
      </c>
      <c r="C53" s="62" t="s">
        <v>80</v>
      </c>
      <c r="D53" s="63">
        <f>SUM(D51:D52)</f>
        <v>16034925</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82</v>
      </c>
      <c r="B4" s="444"/>
      <c r="C4" s="444"/>
      <c r="D4" s="444"/>
      <c r="E4" s="444"/>
    </row>
    <row r="5" spans="1:5" ht="16.5" customHeight="1" thickBot="1" x14ac:dyDescent="0.3">
      <c r="A5" s="70"/>
      <c r="B5" s="70"/>
      <c r="C5" s="35"/>
    </row>
    <row r="6" spans="1:5" ht="15.75" customHeight="1" x14ac:dyDescent="0.25">
      <c r="A6" s="71" t="s">
        <v>60</v>
      </c>
      <c r="B6" s="72" t="s">
        <v>61</v>
      </c>
      <c r="C6" s="73" t="s">
        <v>62</v>
      </c>
      <c r="D6" s="73" t="s">
        <v>63</v>
      </c>
      <c r="E6" s="73" t="s">
        <v>83</v>
      </c>
    </row>
    <row r="7" spans="1:5" ht="31.5" customHeight="1" x14ac:dyDescent="0.25">
      <c r="A7" s="74"/>
      <c r="B7" s="75"/>
      <c r="C7" s="76"/>
      <c r="D7" s="77"/>
      <c r="E7" s="78" t="s">
        <v>84</v>
      </c>
    </row>
    <row r="8" spans="1:5" ht="16.5" customHeight="1" thickBot="1" x14ac:dyDescent="0.3">
      <c r="A8" s="79" t="s">
        <v>5</v>
      </c>
      <c r="B8" s="80" t="s">
        <v>9</v>
      </c>
      <c r="C8" s="81" t="s">
        <v>85</v>
      </c>
      <c r="D8" s="81" t="s">
        <v>86</v>
      </c>
      <c r="E8" s="82" t="s">
        <v>87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88</v>
      </c>
      <c r="D11" s="93" t="s">
        <v>89</v>
      </c>
      <c r="E11" s="94">
        <v>5557678</v>
      </c>
    </row>
    <row r="12" spans="1:5" ht="15.75" thickBot="1" x14ac:dyDescent="0.25">
      <c r="A12" s="95"/>
      <c r="B12" s="96"/>
      <c r="C12" s="97" t="s">
        <v>90</v>
      </c>
      <c r="D12" s="98" t="s">
        <v>91</v>
      </c>
      <c r="E12" s="99">
        <v>0</v>
      </c>
    </row>
    <row r="13" spans="1:5" s="31" customFormat="1" ht="16.5" customHeight="1" thickBot="1" x14ac:dyDescent="0.3">
      <c r="A13" s="100"/>
      <c r="B13" s="101"/>
      <c r="C13" s="62" t="s">
        <v>92</v>
      </c>
      <c r="D13" s="102" t="s">
        <v>93</v>
      </c>
      <c r="E13" s="103">
        <f>SUM(E11)</f>
        <v>5557678</v>
      </c>
    </row>
    <row r="14" spans="1:5" s="31" customFormat="1" x14ac:dyDescent="0.2">
      <c r="A14" s="64"/>
      <c r="B14" s="104"/>
      <c r="C14" s="105"/>
      <c r="D14" s="106"/>
      <c r="E14" s="107"/>
    </row>
    <row r="15" spans="1:5" ht="15.75" customHeight="1" x14ac:dyDescent="0.25">
      <c r="A15" s="87" t="s">
        <v>41</v>
      </c>
      <c r="B15" s="88" t="s">
        <v>42</v>
      </c>
      <c r="C15" s="55"/>
      <c r="D15" s="55"/>
      <c r="E15" s="89"/>
    </row>
    <row r="16" spans="1:5" ht="15.75" customHeight="1" x14ac:dyDescent="0.25">
      <c r="A16" s="90"/>
      <c r="B16" s="91"/>
      <c r="C16" s="92" t="s">
        <v>88</v>
      </c>
      <c r="D16" s="93" t="s">
        <v>89</v>
      </c>
      <c r="E16" s="94">
        <v>0</v>
      </c>
    </row>
    <row r="17" spans="1:5" ht="15.75" thickBot="1" x14ac:dyDescent="0.25">
      <c r="A17" s="95"/>
      <c r="B17" s="96"/>
      <c r="C17" s="97" t="s">
        <v>90</v>
      </c>
      <c r="D17" s="98" t="s">
        <v>91</v>
      </c>
      <c r="E17" s="99">
        <v>0</v>
      </c>
    </row>
    <row r="18" spans="1:5" s="31" customFormat="1" ht="16.5" customHeight="1" thickBot="1" x14ac:dyDescent="0.3">
      <c r="A18" s="100"/>
      <c r="B18" s="101"/>
      <c r="C18" s="62" t="s">
        <v>92</v>
      </c>
      <c r="D18" s="102" t="s">
        <v>93</v>
      </c>
      <c r="E18" s="103">
        <f>SUM(E16)</f>
        <v>0</v>
      </c>
    </row>
    <row r="19" spans="1:5" s="31" customFormat="1" x14ac:dyDescent="0.2">
      <c r="A19" s="64"/>
      <c r="B19" s="104"/>
      <c r="C19" s="105"/>
      <c r="D19" s="106"/>
      <c r="E19" s="107"/>
    </row>
    <row r="20" spans="1:5" ht="15.75" customHeight="1" x14ac:dyDescent="0.25">
      <c r="A20" s="87" t="s">
        <v>47</v>
      </c>
      <c r="B20" s="88" t="s">
        <v>48</v>
      </c>
      <c r="C20" s="55"/>
      <c r="D20" s="55"/>
      <c r="E20" s="89"/>
    </row>
    <row r="21" spans="1:5" ht="15.75" customHeight="1" x14ac:dyDescent="0.25">
      <c r="A21" s="90"/>
      <c r="B21" s="91"/>
      <c r="C21" s="92" t="s">
        <v>88</v>
      </c>
      <c r="D21" s="93" t="s">
        <v>89</v>
      </c>
      <c r="E21" s="94">
        <v>-8029724</v>
      </c>
    </row>
    <row r="22" spans="1:5" x14ac:dyDescent="0.2">
      <c r="A22" s="95">
        <v>1</v>
      </c>
      <c r="B22" s="96"/>
      <c r="C22" s="97" t="s">
        <v>94</v>
      </c>
      <c r="D22" s="98" t="s">
        <v>95</v>
      </c>
      <c r="E22" s="99">
        <v>1062772</v>
      </c>
    </row>
    <row r="23" spans="1:5" x14ac:dyDescent="0.2">
      <c r="A23" s="95">
        <v>2</v>
      </c>
      <c r="B23" s="96"/>
      <c r="C23" s="97" t="s">
        <v>96</v>
      </c>
      <c r="D23" s="98" t="s">
        <v>95</v>
      </c>
      <c r="E23" s="99">
        <v>915187</v>
      </c>
    </row>
    <row r="24" spans="1:5" x14ac:dyDescent="0.2">
      <c r="A24" s="95">
        <v>3</v>
      </c>
      <c r="B24" s="96"/>
      <c r="C24" s="97" t="s">
        <v>97</v>
      </c>
      <c r="D24" s="98" t="s">
        <v>95</v>
      </c>
      <c r="E24" s="99">
        <v>2840836</v>
      </c>
    </row>
    <row r="25" spans="1:5" x14ac:dyDescent="0.2">
      <c r="A25" s="95">
        <v>4</v>
      </c>
      <c r="B25" s="96"/>
      <c r="C25" s="97" t="s">
        <v>98</v>
      </c>
      <c r="D25" s="98" t="s">
        <v>95</v>
      </c>
      <c r="E25" s="99">
        <v>1819837</v>
      </c>
    </row>
    <row r="26" spans="1:5" x14ac:dyDescent="0.2">
      <c r="A26" s="95">
        <v>5</v>
      </c>
      <c r="B26" s="96"/>
      <c r="C26" s="97" t="s">
        <v>99</v>
      </c>
      <c r="D26" s="98" t="s">
        <v>95</v>
      </c>
      <c r="E26" s="99">
        <v>1527153</v>
      </c>
    </row>
    <row r="27" spans="1:5" x14ac:dyDescent="0.2">
      <c r="A27" s="95">
        <v>6</v>
      </c>
      <c r="B27" s="96"/>
      <c r="C27" s="97" t="s">
        <v>100</v>
      </c>
      <c r="D27" s="98" t="s">
        <v>95</v>
      </c>
      <c r="E27" s="99">
        <v>14591</v>
      </c>
    </row>
    <row r="28" spans="1:5" x14ac:dyDescent="0.2">
      <c r="A28" s="95">
        <v>7</v>
      </c>
      <c r="B28" s="96"/>
      <c r="C28" s="97" t="s">
        <v>101</v>
      </c>
      <c r="D28" s="98" t="s">
        <v>95</v>
      </c>
      <c r="E28" s="99">
        <v>795597</v>
      </c>
    </row>
    <row r="29" spans="1:5" x14ac:dyDescent="0.2">
      <c r="A29" s="95">
        <v>8</v>
      </c>
      <c r="B29" s="96"/>
      <c r="C29" s="97" t="s">
        <v>102</v>
      </c>
      <c r="D29" s="98" t="s">
        <v>95</v>
      </c>
      <c r="E29" s="99">
        <v>1407527</v>
      </c>
    </row>
    <row r="30" spans="1:5" x14ac:dyDescent="0.2">
      <c r="A30" s="95">
        <v>9</v>
      </c>
      <c r="B30" s="96"/>
      <c r="C30" s="97" t="s">
        <v>103</v>
      </c>
      <c r="D30" s="98" t="s">
        <v>95</v>
      </c>
      <c r="E30" s="99">
        <v>350000</v>
      </c>
    </row>
    <row r="31" spans="1:5" x14ac:dyDescent="0.2">
      <c r="A31" s="95">
        <v>10</v>
      </c>
      <c r="B31" s="96"/>
      <c r="C31" s="97" t="s">
        <v>104</v>
      </c>
      <c r="D31" s="98" t="s">
        <v>95</v>
      </c>
      <c r="E31" s="99">
        <v>2105189</v>
      </c>
    </row>
    <row r="32" spans="1:5" x14ac:dyDescent="0.2">
      <c r="A32" s="95">
        <v>11</v>
      </c>
      <c r="B32" s="96"/>
      <c r="C32" s="97" t="s">
        <v>105</v>
      </c>
      <c r="D32" s="98" t="s">
        <v>95</v>
      </c>
      <c r="E32" s="99">
        <v>-14442460</v>
      </c>
    </row>
    <row r="33" spans="1:5" x14ac:dyDescent="0.2">
      <c r="A33" s="95">
        <v>12</v>
      </c>
      <c r="B33" s="96"/>
      <c r="C33" s="97" t="s">
        <v>106</v>
      </c>
      <c r="D33" s="98" t="s">
        <v>95</v>
      </c>
      <c r="E33" s="99">
        <v>-605053</v>
      </c>
    </row>
    <row r="34" spans="1:5" x14ac:dyDescent="0.2">
      <c r="A34" s="95">
        <v>13</v>
      </c>
      <c r="B34" s="96"/>
      <c r="C34" s="97" t="s">
        <v>107</v>
      </c>
      <c r="D34" s="98" t="s">
        <v>95</v>
      </c>
      <c r="E34" s="99">
        <v>-8983</v>
      </c>
    </row>
    <row r="35" spans="1:5" ht="15.75" thickBot="1" x14ac:dyDescent="0.25">
      <c r="A35" s="95">
        <v>14</v>
      </c>
      <c r="B35" s="96"/>
      <c r="C35" s="97" t="s">
        <v>108</v>
      </c>
      <c r="D35" s="98" t="s">
        <v>95</v>
      </c>
      <c r="E35" s="99">
        <v>408</v>
      </c>
    </row>
    <row r="36" spans="1:5" s="31" customFormat="1" ht="16.5" customHeight="1" thickBot="1" x14ac:dyDescent="0.3">
      <c r="A36" s="100"/>
      <c r="B36" s="101"/>
      <c r="C36" s="62" t="s">
        <v>92</v>
      </c>
      <c r="D36" s="102" t="s">
        <v>93</v>
      </c>
      <c r="E36" s="103">
        <f>SUM(E21:E35)</f>
        <v>-10247123</v>
      </c>
    </row>
    <row r="37" spans="1:5" s="31" customFormat="1" x14ac:dyDescent="0.2">
      <c r="A37" s="64"/>
      <c r="B37" s="104"/>
      <c r="C37" s="105"/>
      <c r="D37" s="106"/>
      <c r="E37" s="107"/>
    </row>
    <row r="38" spans="1:5" ht="15.75" customHeight="1" x14ac:dyDescent="0.25">
      <c r="A38" s="87" t="s">
        <v>53</v>
      </c>
      <c r="B38" s="88" t="s">
        <v>54</v>
      </c>
      <c r="C38" s="55"/>
      <c r="D38" s="55"/>
      <c r="E38" s="89"/>
    </row>
    <row r="39" spans="1:5" ht="15.75" customHeight="1" x14ac:dyDescent="0.25">
      <c r="A39" s="90"/>
      <c r="B39" s="91"/>
      <c r="C39" s="92" t="s">
        <v>88</v>
      </c>
      <c r="D39" s="93" t="s">
        <v>89</v>
      </c>
      <c r="E39" s="94">
        <v>0</v>
      </c>
    </row>
    <row r="40" spans="1:5" ht="15.75" thickBot="1" x14ac:dyDescent="0.25">
      <c r="A40" s="95"/>
      <c r="B40" s="96"/>
      <c r="C40" s="97" t="s">
        <v>90</v>
      </c>
      <c r="D40" s="98" t="s">
        <v>91</v>
      </c>
      <c r="E40" s="99">
        <v>0</v>
      </c>
    </row>
    <row r="41" spans="1:5" s="31" customFormat="1" ht="16.5" customHeight="1" thickBot="1" x14ac:dyDescent="0.3">
      <c r="A41" s="100"/>
      <c r="B41" s="101"/>
      <c r="C41" s="62" t="s">
        <v>92</v>
      </c>
      <c r="D41" s="102" t="s">
        <v>93</v>
      </c>
      <c r="E41" s="103">
        <f>SUM(E39)</f>
        <v>0</v>
      </c>
    </row>
    <row r="42" spans="1:5" s="31" customFormat="1" ht="15.75" thickBot="1" x14ac:dyDescent="0.25">
      <c r="A42" s="64"/>
      <c r="B42" s="104"/>
      <c r="C42" s="105"/>
      <c r="D42" s="106"/>
      <c r="E42" s="107"/>
    </row>
    <row r="43" spans="1:5" s="33" customFormat="1" ht="19.5" customHeight="1" thickBot="1" x14ac:dyDescent="0.3">
      <c r="A43" s="108"/>
      <c r="B43" s="109"/>
      <c r="C43" s="110"/>
      <c r="D43" s="111" t="s">
        <v>109</v>
      </c>
      <c r="E43" s="112">
        <f>+E41+E36+E18+E13</f>
        <v>-4689445</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REPORTING&amp;RESSENT-SHARON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110</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91</v>
      </c>
      <c r="D8" s="76"/>
      <c r="E8" s="76"/>
      <c r="F8" s="120"/>
    </row>
    <row r="9" spans="1:6" ht="13.5" customHeight="1" thickBot="1" x14ac:dyDescent="0.25">
      <c r="A9" s="121" t="s">
        <v>5</v>
      </c>
      <c r="B9" s="122" t="s">
        <v>111</v>
      </c>
      <c r="C9" s="123" t="s">
        <v>112</v>
      </c>
      <c r="D9" s="123" t="s">
        <v>85</v>
      </c>
      <c r="E9" s="123" t="s">
        <v>86</v>
      </c>
      <c r="F9" s="124" t="s">
        <v>113</v>
      </c>
    </row>
    <row r="10" spans="1:6" s="125" customFormat="1" ht="31.5" x14ac:dyDescent="0.25">
      <c r="A10" s="126"/>
      <c r="B10" s="127"/>
      <c r="C10" s="128"/>
      <c r="D10" s="129" t="s">
        <v>114</v>
      </c>
      <c r="E10" s="130" t="s">
        <v>115</v>
      </c>
      <c r="F10" s="131">
        <v>0</v>
      </c>
    </row>
    <row r="11" spans="1:6" ht="15.75" x14ac:dyDescent="0.25">
      <c r="A11" s="132" t="s">
        <v>68</v>
      </c>
      <c r="B11" s="133" t="s">
        <v>10</v>
      </c>
      <c r="C11" s="134"/>
      <c r="D11" s="135"/>
      <c r="E11" s="135"/>
      <c r="F11" s="136"/>
    </row>
    <row r="12" spans="1:6" ht="15.75" thickBot="1" x14ac:dyDescent="0.25">
      <c r="A12" s="137"/>
      <c r="B12" s="91"/>
      <c r="C12" s="138" t="s">
        <v>91</v>
      </c>
      <c r="D12" s="138" t="s">
        <v>116</v>
      </c>
      <c r="E12" s="139" t="s">
        <v>91</v>
      </c>
      <c r="F12" s="140">
        <v>0</v>
      </c>
    </row>
    <row r="13" spans="1:6" ht="16.5" thickBot="1" x14ac:dyDescent="0.3">
      <c r="A13" s="141"/>
      <c r="B13" s="142"/>
      <c r="C13" s="143"/>
      <c r="D13" s="144" t="s">
        <v>117</v>
      </c>
      <c r="E13" s="145" t="s">
        <v>118</v>
      </c>
      <c r="F13" s="146">
        <v>0</v>
      </c>
    </row>
    <row r="14" spans="1:6" ht="15.75" x14ac:dyDescent="0.25">
      <c r="A14" s="147"/>
      <c r="B14" s="148"/>
      <c r="C14" s="149"/>
      <c r="D14" s="150"/>
      <c r="E14" s="151"/>
      <c r="F14" s="152"/>
    </row>
    <row r="15" spans="1:6" ht="15.75" x14ac:dyDescent="0.25">
      <c r="A15" s="132" t="s">
        <v>75</v>
      </c>
      <c r="B15" s="133" t="s">
        <v>42</v>
      </c>
      <c r="C15" s="134"/>
      <c r="D15" s="135"/>
      <c r="E15" s="135"/>
      <c r="F15" s="136"/>
    </row>
    <row r="16" spans="1:6" ht="15.75" thickBot="1" x14ac:dyDescent="0.25">
      <c r="A16" s="137"/>
      <c r="B16" s="91"/>
      <c r="C16" s="138" t="s">
        <v>91</v>
      </c>
      <c r="D16" s="138" t="s">
        <v>116</v>
      </c>
      <c r="E16" s="139" t="s">
        <v>91</v>
      </c>
      <c r="F16" s="140">
        <v>0</v>
      </c>
    </row>
    <row r="17" spans="1:6" ht="16.5" thickBot="1" x14ac:dyDescent="0.3">
      <c r="A17" s="141"/>
      <c r="B17" s="142"/>
      <c r="C17" s="143"/>
      <c r="D17" s="144" t="s">
        <v>117</v>
      </c>
      <c r="E17" s="145" t="s">
        <v>118</v>
      </c>
      <c r="F17" s="146">
        <v>0</v>
      </c>
    </row>
    <row r="18" spans="1:6" ht="15.75" x14ac:dyDescent="0.25">
      <c r="A18" s="147"/>
      <c r="B18" s="148"/>
      <c r="C18" s="149"/>
      <c r="D18" s="150"/>
      <c r="E18" s="151"/>
      <c r="F18" s="152"/>
    </row>
    <row r="19" spans="1:6" ht="15.75" x14ac:dyDescent="0.25">
      <c r="A19" s="132" t="s">
        <v>76</v>
      </c>
      <c r="B19" s="133" t="s">
        <v>48</v>
      </c>
      <c r="C19" s="134"/>
      <c r="D19" s="135"/>
      <c r="E19" s="135"/>
      <c r="F19" s="136"/>
    </row>
    <row r="20" spans="1:6" ht="15.75" thickBot="1" x14ac:dyDescent="0.25">
      <c r="A20" s="137"/>
      <c r="B20" s="91"/>
      <c r="C20" s="138" t="s">
        <v>91</v>
      </c>
      <c r="D20" s="138" t="s">
        <v>116</v>
      </c>
      <c r="E20" s="139" t="s">
        <v>91</v>
      </c>
      <c r="F20" s="140">
        <v>0</v>
      </c>
    </row>
    <row r="21" spans="1:6" ht="16.5" thickBot="1" x14ac:dyDescent="0.3">
      <c r="A21" s="141"/>
      <c r="B21" s="142"/>
      <c r="C21" s="143"/>
      <c r="D21" s="144" t="s">
        <v>117</v>
      </c>
      <c r="E21" s="145" t="s">
        <v>118</v>
      </c>
      <c r="F21" s="146">
        <v>0</v>
      </c>
    </row>
    <row r="22" spans="1:6" ht="15.75" x14ac:dyDescent="0.25">
      <c r="A22" s="147"/>
      <c r="B22" s="148"/>
      <c r="C22" s="149"/>
      <c r="D22" s="150"/>
      <c r="E22" s="151"/>
      <c r="F22" s="152"/>
    </row>
    <row r="23" spans="1:6" ht="15.75" x14ac:dyDescent="0.25">
      <c r="A23" s="132" t="s">
        <v>77</v>
      </c>
      <c r="B23" s="133" t="s">
        <v>54</v>
      </c>
      <c r="C23" s="134"/>
      <c r="D23" s="135"/>
      <c r="E23" s="135"/>
      <c r="F23" s="136"/>
    </row>
    <row r="24" spans="1:6" ht="15.75" thickBot="1" x14ac:dyDescent="0.25">
      <c r="A24" s="137"/>
      <c r="B24" s="91"/>
      <c r="C24" s="138" t="s">
        <v>91</v>
      </c>
      <c r="D24" s="138" t="s">
        <v>116</v>
      </c>
      <c r="E24" s="139" t="s">
        <v>91</v>
      </c>
      <c r="F24" s="140">
        <v>0</v>
      </c>
    </row>
    <row r="25" spans="1:6" ht="16.5" thickBot="1" x14ac:dyDescent="0.3">
      <c r="A25" s="141"/>
      <c r="B25" s="142"/>
      <c r="C25" s="143"/>
      <c r="D25" s="144" t="s">
        <v>117</v>
      </c>
      <c r="E25" s="145" t="s">
        <v>118</v>
      </c>
      <c r="F25" s="146">
        <v>0</v>
      </c>
    </row>
    <row r="26" spans="1:6" ht="15.75" x14ac:dyDescent="0.25">
      <c r="A26" s="147"/>
      <c r="B26" s="148"/>
      <c r="C26" s="149"/>
      <c r="D26" s="150"/>
      <c r="E26" s="151"/>
      <c r="F26" s="152"/>
    </row>
    <row r="27" spans="1:6" ht="32.25" thickBot="1" x14ac:dyDescent="0.3">
      <c r="A27" s="153"/>
      <c r="B27" s="154"/>
      <c r="C27" s="154"/>
      <c r="D27" s="155" t="s">
        <v>119</v>
      </c>
      <c r="E27" s="156" t="s">
        <v>120</v>
      </c>
      <c r="F27" s="157">
        <f>+F25+F21+F17+F13+F10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REPORTING&amp;RESSENT-SHARON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121</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122</v>
      </c>
      <c r="C8" s="165"/>
      <c r="D8" s="166"/>
    </row>
    <row r="9" spans="1:5" ht="14.25" customHeight="1" thickBot="1" x14ac:dyDescent="0.25">
      <c r="A9" s="167" t="s">
        <v>5</v>
      </c>
      <c r="B9" s="168" t="s">
        <v>123</v>
      </c>
      <c r="C9" s="169" t="s">
        <v>113</v>
      </c>
      <c r="D9" s="170" t="s">
        <v>86</v>
      </c>
    </row>
    <row r="10" spans="1:5" ht="15.75" x14ac:dyDescent="0.25">
      <c r="A10" s="171"/>
      <c r="B10" s="86"/>
      <c r="C10" s="172"/>
      <c r="D10" s="173"/>
    </row>
    <row r="11" spans="1:5" x14ac:dyDescent="0.2">
      <c r="A11" s="174" t="s">
        <v>68</v>
      </c>
      <c r="B11" s="175" t="s">
        <v>10</v>
      </c>
      <c r="C11" s="176"/>
      <c r="D11" s="177"/>
    </row>
    <row r="12" spans="1:5" ht="13.5" thickBot="1" x14ac:dyDescent="0.25">
      <c r="A12" s="178">
        <v>0</v>
      </c>
      <c r="B12" s="179" t="s">
        <v>116</v>
      </c>
      <c r="C12" s="180">
        <v>0</v>
      </c>
      <c r="D12" s="181" t="s">
        <v>91</v>
      </c>
    </row>
    <row r="13" spans="1:5" ht="13.5" customHeight="1" thickBot="1" x14ac:dyDescent="0.25">
      <c r="A13" s="182"/>
      <c r="B13" s="183" t="s">
        <v>124</v>
      </c>
      <c r="C13" s="184">
        <v>0</v>
      </c>
      <c r="D13" s="185" t="s">
        <v>118</v>
      </c>
    </row>
    <row r="14" spans="1:5" ht="14.25" customHeight="1" x14ac:dyDescent="0.2">
      <c r="A14" s="186"/>
      <c r="B14" s="187"/>
      <c r="C14" s="188"/>
      <c r="D14" s="189"/>
    </row>
    <row r="15" spans="1:5" x14ac:dyDescent="0.2">
      <c r="A15" s="174" t="s">
        <v>75</v>
      </c>
      <c r="B15" s="175" t="s">
        <v>42</v>
      </c>
      <c r="C15" s="176"/>
      <c r="D15" s="177"/>
    </row>
    <row r="16" spans="1:5" ht="13.5" thickBot="1" x14ac:dyDescent="0.25">
      <c r="A16" s="178">
        <v>0</v>
      </c>
      <c r="B16" s="179" t="s">
        <v>116</v>
      </c>
      <c r="C16" s="180">
        <v>0</v>
      </c>
      <c r="D16" s="181" t="s">
        <v>91</v>
      </c>
    </row>
    <row r="17" spans="1:4" ht="13.5" customHeight="1" thickBot="1" x14ac:dyDescent="0.25">
      <c r="A17" s="182"/>
      <c r="B17" s="183" t="s">
        <v>124</v>
      </c>
      <c r="C17" s="184">
        <v>0</v>
      </c>
      <c r="D17" s="185" t="s">
        <v>118</v>
      </c>
    </row>
    <row r="18" spans="1:4" ht="14.25" customHeight="1" x14ac:dyDescent="0.2">
      <c r="A18" s="186"/>
      <c r="B18" s="187"/>
      <c r="C18" s="188"/>
      <c r="D18" s="189"/>
    </row>
    <row r="19" spans="1:4" x14ac:dyDescent="0.2">
      <c r="A19" s="174" t="s">
        <v>76</v>
      </c>
      <c r="B19" s="175" t="s">
        <v>48</v>
      </c>
      <c r="C19" s="176"/>
      <c r="D19" s="177"/>
    </row>
    <row r="20" spans="1:4" ht="13.5" thickBot="1" x14ac:dyDescent="0.25">
      <c r="A20" s="178">
        <v>0</v>
      </c>
      <c r="B20" s="179" t="s">
        <v>116</v>
      </c>
      <c r="C20" s="180">
        <v>0</v>
      </c>
      <c r="D20" s="181" t="s">
        <v>91</v>
      </c>
    </row>
    <row r="21" spans="1:4" ht="13.5" customHeight="1" thickBot="1" x14ac:dyDescent="0.25">
      <c r="A21" s="182"/>
      <c r="B21" s="183" t="s">
        <v>124</v>
      </c>
      <c r="C21" s="184">
        <v>0</v>
      </c>
      <c r="D21" s="185" t="s">
        <v>118</v>
      </c>
    </row>
    <row r="22" spans="1:4" ht="14.25" customHeight="1" x14ac:dyDescent="0.2">
      <c r="A22" s="186"/>
      <c r="B22" s="187"/>
      <c r="C22" s="188"/>
      <c r="D22" s="189"/>
    </row>
    <row r="23" spans="1:4" x14ac:dyDescent="0.2">
      <c r="A23" s="174" t="s">
        <v>77</v>
      </c>
      <c r="B23" s="175" t="s">
        <v>54</v>
      </c>
      <c r="C23" s="176"/>
      <c r="D23" s="177"/>
    </row>
    <row r="24" spans="1:4" ht="13.5" thickBot="1" x14ac:dyDescent="0.25">
      <c r="A24" s="178">
        <v>0</v>
      </c>
      <c r="B24" s="179" t="s">
        <v>116</v>
      </c>
      <c r="C24" s="180">
        <v>0</v>
      </c>
      <c r="D24" s="181" t="s">
        <v>91</v>
      </c>
    </row>
    <row r="25" spans="1:4" ht="13.5" customHeight="1" thickBot="1" x14ac:dyDescent="0.25">
      <c r="A25" s="182"/>
      <c r="B25" s="183" t="s">
        <v>124</v>
      </c>
      <c r="C25" s="184">
        <v>0</v>
      </c>
      <c r="D25" s="185" t="s">
        <v>118</v>
      </c>
    </row>
    <row r="26" spans="1:4" ht="14.25" customHeight="1" thickBot="1" x14ac:dyDescent="0.25">
      <c r="A26" s="186"/>
      <c r="B26" s="187"/>
      <c r="C26" s="188"/>
      <c r="D26" s="189"/>
    </row>
    <row r="27" spans="1:4" ht="13.5" customHeight="1" thickBot="1" x14ac:dyDescent="0.25">
      <c r="B27" s="190" t="s">
        <v>125</v>
      </c>
      <c r="C27" s="191">
        <f>+C25+C21+C17+C13</f>
        <v>0</v>
      </c>
      <c r="D27" s="185" t="s">
        <v>120</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126</v>
      </c>
      <c r="B3" s="447"/>
      <c r="C3" s="447"/>
      <c r="D3" s="447"/>
    </row>
    <row r="4" spans="1:4" x14ac:dyDescent="0.2">
      <c r="A4" s="447" t="s">
        <v>2</v>
      </c>
      <c r="B4" s="447"/>
      <c r="C4" s="447"/>
      <c r="D4" s="447"/>
    </row>
    <row r="5" spans="1:4" x14ac:dyDescent="0.2">
      <c r="A5" s="447" t="s">
        <v>127</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122</v>
      </c>
      <c r="C8" s="195"/>
      <c r="D8" s="196"/>
    </row>
    <row r="9" spans="1:4" ht="14.25" customHeight="1" thickBot="1" x14ac:dyDescent="0.25">
      <c r="A9" s="121" t="s">
        <v>5</v>
      </c>
      <c r="B9" s="123" t="s">
        <v>128</v>
      </c>
      <c r="C9" s="197" t="s">
        <v>113</v>
      </c>
      <c r="D9" s="124" t="s">
        <v>129</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116</v>
      </c>
      <c r="C12" s="202">
        <v>0</v>
      </c>
      <c r="D12" s="203" t="s">
        <v>130</v>
      </c>
    </row>
    <row r="13" spans="1:4" ht="13.5" customHeight="1" thickBot="1" x14ac:dyDescent="0.25">
      <c r="A13" s="204"/>
      <c r="B13" s="205" t="s">
        <v>74</v>
      </c>
      <c r="C13" s="206">
        <v>0</v>
      </c>
      <c r="D13" s="207"/>
    </row>
    <row r="14" spans="1:4" ht="14.25" customHeight="1" x14ac:dyDescent="0.2">
      <c r="A14" s="208"/>
      <c r="B14" s="209"/>
      <c r="C14" s="210"/>
      <c r="D14" s="211"/>
    </row>
    <row r="15" spans="1:4" ht="15.75" customHeight="1" x14ac:dyDescent="0.2">
      <c r="A15" s="198" t="s">
        <v>41</v>
      </c>
      <c r="B15" s="175" t="s">
        <v>42</v>
      </c>
      <c r="C15" s="173"/>
      <c r="D15" s="199"/>
    </row>
    <row r="16" spans="1:4" ht="13.5" thickBot="1" x14ac:dyDescent="0.25">
      <c r="A16" s="200">
        <v>0</v>
      </c>
      <c r="B16" s="201" t="s">
        <v>116</v>
      </c>
      <c r="C16" s="202">
        <v>0</v>
      </c>
      <c r="D16" s="203" t="s">
        <v>130</v>
      </c>
    </row>
    <row r="17" spans="1:4" ht="13.5" customHeight="1" thickBot="1" x14ac:dyDescent="0.25">
      <c r="A17" s="204"/>
      <c r="B17" s="205" t="s">
        <v>74</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116</v>
      </c>
      <c r="C20" s="202">
        <v>0</v>
      </c>
      <c r="D20" s="203" t="s">
        <v>130</v>
      </c>
    </row>
    <row r="21" spans="1:4" ht="13.5" customHeight="1" thickBot="1" x14ac:dyDescent="0.25">
      <c r="A21" s="204"/>
      <c r="B21" s="205" t="s">
        <v>74</v>
      </c>
      <c r="C21" s="206">
        <v>0</v>
      </c>
      <c r="D21" s="207"/>
    </row>
    <row r="22" spans="1:4" ht="14.25" customHeight="1" x14ac:dyDescent="0.2">
      <c r="A22" s="208"/>
      <c r="B22" s="209"/>
      <c r="C22" s="210"/>
      <c r="D22" s="211"/>
    </row>
    <row r="23" spans="1:4" ht="15.75" customHeight="1" x14ac:dyDescent="0.2">
      <c r="A23" s="198" t="s">
        <v>53</v>
      </c>
      <c r="B23" s="175" t="s">
        <v>54</v>
      </c>
      <c r="C23" s="173"/>
      <c r="D23" s="199"/>
    </row>
    <row r="24" spans="1:4" ht="13.5" thickBot="1" x14ac:dyDescent="0.25">
      <c r="A24" s="200">
        <v>0</v>
      </c>
      <c r="B24" s="201" t="s">
        <v>116</v>
      </c>
      <c r="C24" s="202">
        <v>0</v>
      </c>
      <c r="D24" s="203" t="s">
        <v>130</v>
      </c>
    </row>
    <row r="25" spans="1:4" ht="13.5" customHeight="1" thickBot="1" x14ac:dyDescent="0.25">
      <c r="A25" s="204"/>
      <c r="B25" s="205" t="s">
        <v>74</v>
      </c>
      <c r="C25" s="206">
        <v>0</v>
      </c>
      <c r="D25" s="207"/>
    </row>
    <row r="26" spans="1:4" ht="14.25" customHeight="1" x14ac:dyDescent="0.2">
      <c r="A26" s="208"/>
      <c r="B26" s="209"/>
      <c r="C26" s="210"/>
      <c r="D26" s="211"/>
    </row>
    <row r="27" spans="1:4" ht="13.5" customHeight="1" thickBot="1" x14ac:dyDescent="0.25">
      <c r="A27" s="212"/>
      <c r="B27" s="213" t="s">
        <v>109</v>
      </c>
      <c r="C27" s="214">
        <f>+C25+C21+C17+C13</f>
        <v>0</v>
      </c>
      <c r="D27"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REPORTING&amp;RESSENT-SHARON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131</v>
      </c>
      <c r="B5" s="451"/>
      <c r="C5" s="451"/>
      <c r="D5" s="451"/>
      <c r="E5" s="451"/>
      <c r="F5" s="451"/>
    </row>
    <row r="6" spans="1:6" s="216" customFormat="1" x14ac:dyDescent="0.2">
      <c r="A6" s="451" t="s">
        <v>132</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133</v>
      </c>
      <c r="D9" s="227" t="s">
        <v>134</v>
      </c>
      <c r="E9" s="228" t="s">
        <v>135</v>
      </c>
      <c r="F9" s="229" t="s">
        <v>136</v>
      </c>
    </row>
    <row r="10" spans="1:6" x14ac:dyDescent="0.2">
      <c r="A10" s="230"/>
      <c r="B10" s="231"/>
      <c r="C10" s="232"/>
      <c r="D10" s="233"/>
      <c r="E10" s="173"/>
      <c r="F10" s="172"/>
    </row>
    <row r="11" spans="1:6" ht="13.5" customHeight="1" thickBot="1" x14ac:dyDescent="0.25">
      <c r="A11" s="167" t="s">
        <v>8</v>
      </c>
      <c r="B11" s="234" t="s">
        <v>137</v>
      </c>
      <c r="C11" s="235"/>
      <c r="D11" s="235"/>
      <c r="E11" s="235"/>
      <c r="F11" s="236"/>
    </row>
    <row r="12" spans="1:6" ht="15.75" customHeight="1" x14ac:dyDescent="0.2">
      <c r="A12" s="237"/>
      <c r="B12" s="238" t="s">
        <v>138</v>
      </c>
      <c r="C12" s="239">
        <v>0</v>
      </c>
      <c r="D12" s="239">
        <v>0</v>
      </c>
      <c r="E12" s="239">
        <f t="shared" ref="E12:E18" si="0">D12-C12</f>
        <v>0</v>
      </c>
      <c r="F12" s="240">
        <f t="shared" ref="F12:F18" si="1">IF(C12=0,0,E12/C12)</f>
        <v>0</v>
      </c>
    </row>
    <row r="13" spans="1:6" x14ac:dyDescent="0.2">
      <c r="A13" s="241">
        <v>1</v>
      </c>
      <c r="B13" s="242" t="s">
        <v>139</v>
      </c>
      <c r="C13" s="243">
        <v>0</v>
      </c>
      <c r="D13" s="243">
        <v>0</v>
      </c>
      <c r="E13" s="243">
        <f t="shared" si="0"/>
        <v>0</v>
      </c>
      <c r="F13" s="244">
        <f t="shared" si="1"/>
        <v>0</v>
      </c>
    </row>
    <row r="14" spans="1:6" x14ac:dyDescent="0.2">
      <c r="A14" s="241">
        <v>2</v>
      </c>
      <c r="B14" s="242" t="s">
        <v>140</v>
      </c>
      <c r="C14" s="243">
        <v>0</v>
      </c>
      <c r="D14" s="243">
        <v>0</v>
      </c>
      <c r="E14" s="243">
        <f t="shared" si="0"/>
        <v>0</v>
      </c>
      <c r="F14" s="244">
        <f t="shared" si="1"/>
        <v>0</v>
      </c>
    </row>
    <row r="15" spans="1:6" x14ac:dyDescent="0.2">
      <c r="A15" s="241">
        <v>3</v>
      </c>
      <c r="B15" s="242" t="s">
        <v>141</v>
      </c>
      <c r="C15" s="243">
        <v>0</v>
      </c>
      <c r="D15" s="243">
        <v>0</v>
      </c>
      <c r="E15" s="243">
        <f t="shared" si="0"/>
        <v>0</v>
      </c>
      <c r="F15" s="244">
        <f t="shared" si="1"/>
        <v>0</v>
      </c>
    </row>
    <row r="16" spans="1:6" x14ac:dyDescent="0.2">
      <c r="A16" s="241">
        <v>4</v>
      </c>
      <c r="B16" s="242" t="s">
        <v>142</v>
      </c>
      <c r="C16" s="243">
        <v>0</v>
      </c>
      <c r="D16" s="243">
        <v>0</v>
      </c>
      <c r="E16" s="243">
        <f t="shared" si="0"/>
        <v>0</v>
      </c>
      <c r="F16" s="244">
        <f t="shared" si="1"/>
        <v>0</v>
      </c>
    </row>
    <row r="17" spans="1:6" ht="15.75" x14ac:dyDescent="0.25">
      <c r="A17" s="132"/>
      <c r="B17" s="245" t="s">
        <v>143</v>
      </c>
      <c r="C17" s="246">
        <f>C12+(C13+C14-C15+C16)</f>
        <v>0</v>
      </c>
      <c r="D17" s="246">
        <f>D12+(D13+D14-D15+D16)</f>
        <v>0</v>
      </c>
      <c r="E17" s="246">
        <f t="shared" si="0"/>
        <v>0</v>
      </c>
      <c r="F17" s="247">
        <f t="shared" si="1"/>
        <v>0</v>
      </c>
    </row>
    <row r="18" spans="1:6" x14ac:dyDescent="0.2">
      <c r="A18" s="248">
        <v>5</v>
      </c>
      <c r="B18" s="249" t="s">
        <v>144</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41</v>
      </c>
      <c r="B20" s="234" t="s">
        <v>145</v>
      </c>
      <c r="C20" s="235"/>
      <c r="D20" s="235"/>
      <c r="E20" s="235"/>
      <c r="F20" s="236"/>
    </row>
    <row r="21" spans="1:6" ht="15.75" customHeight="1" x14ac:dyDescent="0.2">
      <c r="A21" s="237"/>
      <c r="B21" s="238" t="s">
        <v>138</v>
      </c>
      <c r="C21" s="239">
        <v>0</v>
      </c>
      <c r="D21" s="239">
        <v>0</v>
      </c>
      <c r="E21" s="239">
        <f t="shared" ref="E21:E27" si="2">D21-C21</f>
        <v>0</v>
      </c>
      <c r="F21" s="240">
        <f t="shared" ref="F21:F27" si="3">IF(C21=0,0,E21/C21)</f>
        <v>0</v>
      </c>
    </row>
    <row r="22" spans="1:6" x14ac:dyDescent="0.2">
      <c r="A22" s="241">
        <v>1</v>
      </c>
      <c r="B22" s="242" t="s">
        <v>139</v>
      </c>
      <c r="C22" s="243">
        <v>0</v>
      </c>
      <c r="D22" s="243">
        <v>0</v>
      </c>
      <c r="E22" s="243">
        <f t="shared" si="2"/>
        <v>0</v>
      </c>
      <c r="F22" s="244">
        <f t="shared" si="3"/>
        <v>0</v>
      </c>
    </row>
    <row r="23" spans="1:6" x14ac:dyDescent="0.2">
      <c r="A23" s="241">
        <v>2</v>
      </c>
      <c r="B23" s="242" t="s">
        <v>140</v>
      </c>
      <c r="C23" s="243">
        <v>0</v>
      </c>
      <c r="D23" s="243">
        <v>0</v>
      </c>
      <c r="E23" s="243">
        <f t="shared" si="2"/>
        <v>0</v>
      </c>
      <c r="F23" s="244">
        <f t="shared" si="3"/>
        <v>0</v>
      </c>
    </row>
    <row r="24" spans="1:6" x14ac:dyDescent="0.2">
      <c r="A24" s="241">
        <v>3</v>
      </c>
      <c r="B24" s="242" t="s">
        <v>141</v>
      </c>
      <c r="C24" s="243">
        <v>0</v>
      </c>
      <c r="D24" s="243">
        <v>0</v>
      </c>
      <c r="E24" s="243">
        <f t="shared" si="2"/>
        <v>0</v>
      </c>
      <c r="F24" s="244">
        <f t="shared" si="3"/>
        <v>0</v>
      </c>
    </row>
    <row r="25" spans="1:6" x14ac:dyDescent="0.2">
      <c r="A25" s="241">
        <v>4</v>
      </c>
      <c r="B25" s="242" t="s">
        <v>142</v>
      </c>
      <c r="C25" s="243">
        <v>0</v>
      </c>
      <c r="D25" s="243">
        <v>0</v>
      </c>
      <c r="E25" s="243">
        <f t="shared" si="2"/>
        <v>0</v>
      </c>
      <c r="F25" s="244">
        <f t="shared" si="3"/>
        <v>0</v>
      </c>
    </row>
    <row r="26" spans="1:6" ht="15.75" x14ac:dyDescent="0.25">
      <c r="A26" s="132"/>
      <c r="B26" s="245" t="s">
        <v>143</v>
      </c>
      <c r="C26" s="246">
        <f>C21+(C22+C23-C24+C25)</f>
        <v>0</v>
      </c>
      <c r="D26" s="246">
        <f>D21+(D22+D23-D24+D25)</f>
        <v>0</v>
      </c>
      <c r="E26" s="246">
        <f t="shared" si="2"/>
        <v>0</v>
      </c>
      <c r="F26" s="247">
        <f t="shared" si="3"/>
        <v>0</v>
      </c>
    </row>
    <row r="27" spans="1:6" x14ac:dyDescent="0.2">
      <c r="A27" s="248">
        <v>5</v>
      </c>
      <c r="B27" s="249" t="s">
        <v>144</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146</v>
      </c>
      <c r="C29" s="235"/>
      <c r="D29" s="235"/>
      <c r="E29" s="235"/>
      <c r="F29" s="236"/>
    </row>
    <row r="30" spans="1:6" ht="15.75" customHeight="1" x14ac:dyDescent="0.2">
      <c r="A30" s="237"/>
      <c r="B30" s="238" t="s">
        <v>138</v>
      </c>
      <c r="C30" s="239">
        <v>0</v>
      </c>
      <c r="D30" s="239">
        <v>0</v>
      </c>
      <c r="E30" s="239">
        <f t="shared" ref="E30:E36" si="4">D30-C30</f>
        <v>0</v>
      </c>
      <c r="F30" s="240">
        <f t="shared" ref="F30:F36" si="5">IF(C30=0,0,E30/C30)</f>
        <v>0</v>
      </c>
    </row>
    <row r="31" spans="1:6" x14ac:dyDescent="0.2">
      <c r="A31" s="241">
        <v>1</v>
      </c>
      <c r="B31" s="242" t="s">
        <v>139</v>
      </c>
      <c r="C31" s="243">
        <v>0</v>
      </c>
      <c r="D31" s="243">
        <v>0</v>
      </c>
      <c r="E31" s="243">
        <f t="shared" si="4"/>
        <v>0</v>
      </c>
      <c r="F31" s="244">
        <f t="shared" si="5"/>
        <v>0</v>
      </c>
    </row>
    <row r="32" spans="1:6" x14ac:dyDescent="0.2">
      <c r="A32" s="241">
        <v>2</v>
      </c>
      <c r="B32" s="242" t="s">
        <v>140</v>
      </c>
      <c r="C32" s="243">
        <v>0</v>
      </c>
      <c r="D32" s="243">
        <v>0</v>
      </c>
      <c r="E32" s="243">
        <f t="shared" si="4"/>
        <v>0</v>
      </c>
      <c r="F32" s="244">
        <f t="shared" si="5"/>
        <v>0</v>
      </c>
    </row>
    <row r="33" spans="1:6" x14ac:dyDescent="0.2">
      <c r="A33" s="241">
        <v>3</v>
      </c>
      <c r="B33" s="242" t="s">
        <v>141</v>
      </c>
      <c r="C33" s="243">
        <v>0</v>
      </c>
      <c r="D33" s="243">
        <v>0</v>
      </c>
      <c r="E33" s="243">
        <f t="shared" si="4"/>
        <v>0</v>
      </c>
      <c r="F33" s="244">
        <f t="shared" si="5"/>
        <v>0</v>
      </c>
    </row>
    <row r="34" spans="1:6" x14ac:dyDescent="0.2">
      <c r="A34" s="241">
        <v>4</v>
      </c>
      <c r="B34" s="242" t="s">
        <v>142</v>
      </c>
      <c r="C34" s="243">
        <v>0</v>
      </c>
      <c r="D34" s="243">
        <v>0</v>
      </c>
      <c r="E34" s="243">
        <f t="shared" si="4"/>
        <v>0</v>
      </c>
      <c r="F34" s="244">
        <f t="shared" si="5"/>
        <v>0</v>
      </c>
    </row>
    <row r="35" spans="1:6" ht="15.75" x14ac:dyDescent="0.25">
      <c r="A35" s="132"/>
      <c r="B35" s="245" t="s">
        <v>143</v>
      </c>
      <c r="C35" s="246">
        <f>C30+(C31+C32-C33+C34)</f>
        <v>0</v>
      </c>
      <c r="D35" s="246">
        <f>D30+(D31+D32-D33+D34)</f>
        <v>0</v>
      </c>
      <c r="E35" s="246">
        <f t="shared" si="4"/>
        <v>0</v>
      </c>
      <c r="F35" s="247">
        <f t="shared" si="5"/>
        <v>0</v>
      </c>
    </row>
    <row r="36" spans="1:6" x14ac:dyDescent="0.2">
      <c r="A36" s="248">
        <v>5</v>
      </c>
      <c r="B36" s="249" t="s">
        <v>144</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REPORTING&amp;R&amp;10ESSENT-SHARON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147</v>
      </c>
      <c r="B4" s="462"/>
      <c r="C4" s="463"/>
    </row>
    <row r="5" spans="1:4" ht="16.350000000000001" customHeight="1" thickBot="1" x14ac:dyDescent="0.3">
      <c r="A5" s="464"/>
      <c r="B5" s="465"/>
      <c r="C5" s="466"/>
    </row>
    <row r="6" spans="1:4" ht="16.350000000000001" customHeight="1" thickBot="1" x14ac:dyDescent="0.3">
      <c r="A6" s="467" t="s">
        <v>148</v>
      </c>
      <c r="B6" s="468"/>
      <c r="C6" s="469"/>
    </row>
    <row r="7" spans="1:4" ht="16.350000000000001" customHeight="1" thickBot="1" x14ac:dyDescent="0.3">
      <c r="A7" s="259">
        <v>-1</v>
      </c>
      <c r="B7" s="260">
        <v>-2</v>
      </c>
      <c r="C7" s="260">
        <v>-3</v>
      </c>
    </row>
    <row r="8" spans="1:4" ht="16.350000000000001" customHeight="1" thickBot="1" x14ac:dyDescent="0.3">
      <c r="A8" s="261" t="s">
        <v>149</v>
      </c>
      <c r="B8" s="262" t="s">
        <v>150</v>
      </c>
      <c r="C8" s="263" t="s">
        <v>151</v>
      </c>
    </row>
    <row r="9" spans="1:4" s="264" customFormat="1" ht="16.350000000000001" customHeight="1" x14ac:dyDescent="0.25">
      <c r="A9" s="452" t="s">
        <v>152</v>
      </c>
      <c r="B9" s="453"/>
      <c r="C9" s="265">
        <v>0</v>
      </c>
    </row>
    <row r="10" spans="1:4" s="264" customFormat="1" ht="16.350000000000001" customHeight="1" x14ac:dyDescent="0.25">
      <c r="A10" s="454" t="s">
        <v>153</v>
      </c>
      <c r="B10" s="455"/>
      <c r="C10" s="265">
        <v>0</v>
      </c>
      <c r="D10" s="266"/>
    </row>
    <row r="11" spans="1:4" s="264" customFormat="1" ht="16.350000000000001" customHeight="1" thickBot="1" x14ac:dyDescent="0.3">
      <c r="A11" s="456" t="s">
        <v>154</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155</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REPORTING&amp;RESSENT-SHARON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156</v>
      </c>
      <c r="B5" s="462"/>
      <c r="C5" s="462"/>
      <c r="D5" s="462"/>
      <c r="E5" s="462"/>
      <c r="F5" s="463"/>
    </row>
    <row r="6" spans="1:6" ht="16.5" customHeight="1" thickBot="1" x14ac:dyDescent="0.3">
      <c r="A6" s="473"/>
      <c r="B6" s="474"/>
      <c r="C6" s="474"/>
      <c r="D6" s="474"/>
      <c r="E6" s="474"/>
      <c r="F6" s="475"/>
    </row>
    <row r="7" spans="1:6" ht="16.5" customHeight="1" thickBot="1" x14ac:dyDescent="0.3">
      <c r="A7" s="480" t="s">
        <v>157</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158</v>
      </c>
      <c r="B9" s="276" t="s">
        <v>159</v>
      </c>
      <c r="C9" s="277" t="s">
        <v>160</v>
      </c>
      <c r="D9" s="277" t="s">
        <v>161</v>
      </c>
      <c r="E9" s="277" t="s">
        <v>162</v>
      </c>
      <c r="F9" s="278" t="s">
        <v>163</v>
      </c>
    </row>
    <row r="10" spans="1:6" ht="15" customHeight="1" x14ac:dyDescent="0.25">
      <c r="A10" s="279"/>
      <c r="B10" s="280"/>
      <c r="C10" s="281"/>
      <c r="D10" s="281"/>
      <c r="E10" s="281"/>
      <c r="F10" s="282"/>
    </row>
    <row r="11" spans="1:6" ht="15" customHeight="1" x14ac:dyDescent="0.25">
      <c r="A11" s="283" t="s">
        <v>62</v>
      </c>
      <c r="B11" s="482" t="s">
        <v>164</v>
      </c>
      <c r="C11" s="483"/>
      <c r="D11" s="483"/>
      <c r="E11" s="483"/>
      <c r="F11" s="483"/>
    </row>
    <row r="12" spans="1:6" ht="15" customHeight="1" x14ac:dyDescent="0.25">
      <c r="A12" s="476"/>
      <c r="B12" s="477"/>
      <c r="C12" s="477"/>
      <c r="D12" s="477"/>
      <c r="E12" s="477"/>
      <c r="F12" s="477"/>
    </row>
    <row r="13" spans="1:6" ht="15" customHeight="1" x14ac:dyDescent="0.25">
      <c r="A13" s="283" t="s">
        <v>63</v>
      </c>
      <c r="B13" s="484" t="s">
        <v>165</v>
      </c>
      <c r="C13" s="485"/>
      <c r="D13" s="485"/>
      <c r="E13" s="485"/>
      <c r="F13" s="485"/>
    </row>
    <row r="14" spans="1:6" ht="15" customHeight="1" x14ac:dyDescent="0.25">
      <c r="A14" s="476"/>
      <c r="B14" s="477"/>
      <c r="C14" s="477"/>
      <c r="D14" s="477"/>
      <c r="E14" s="477"/>
      <c r="F14" s="477"/>
    </row>
    <row r="15" spans="1:6" ht="15" customHeight="1" x14ac:dyDescent="0.25">
      <c r="A15" s="283" t="s">
        <v>83</v>
      </c>
      <c r="B15" s="484" t="s">
        <v>166</v>
      </c>
      <c r="C15" s="485"/>
      <c r="D15" s="485"/>
      <c r="E15" s="485"/>
      <c r="F15" s="485"/>
    </row>
    <row r="16" spans="1:6" ht="15" customHeight="1" x14ac:dyDescent="0.25">
      <c r="A16" s="476"/>
      <c r="B16" s="477"/>
      <c r="C16" s="477"/>
      <c r="D16" s="477"/>
      <c r="E16" s="477"/>
      <c r="F16" s="477"/>
    </row>
    <row r="17" spans="1:6" ht="15" customHeight="1" x14ac:dyDescent="0.25">
      <c r="A17" s="283" t="s">
        <v>167</v>
      </c>
      <c r="B17" s="478" t="s">
        <v>168</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169</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REPORTING&amp;RESSENT-SHARON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2012-06-26T18:46:10Z</cp:lastPrinted>
  <dcterms:created xsi:type="dcterms:W3CDTF">2005-10-21T18:41:40Z</dcterms:created>
  <dcterms:modified xsi:type="dcterms:W3CDTF">2012-06-28T12:19:46Z</dcterms:modified>
</cp:coreProperties>
</file>