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Report_18!$A$9:$C$31</definedName>
    <definedName name="_xlnm.Print_Area" localSheetId="10">Report_19!$A$10:$E$31</definedName>
    <definedName name="_xlnm.Print_Area" localSheetId="0">Report_20!$A$11:$C$198</definedName>
    <definedName name="_xlnm.Print_Area" localSheetId="11">Report_21!$A$11:$E$60</definedName>
    <definedName name="_xlnm.Print_Area" localSheetId="12">Report_22!$A$11:$C$20</definedName>
    <definedName name="_xlnm.Print_Area" localSheetId="13">Report_23!$A$9:$F$59</definedName>
    <definedName name="_xlnm.Print_Area" localSheetId="1">Report_5!$A$10:$D$109</definedName>
    <definedName name="_xlnm.Print_Area" localSheetId="2">Report_6!$A$10:$E$70</definedName>
    <definedName name="_xlnm.Print_Area" localSheetId="3">Report_6A!$A$10:$F$60</definedName>
    <definedName name="_xlnm.Print_Area" localSheetId="4">Report_7!$A$10:$D$55</definedName>
    <definedName name="_xlnm.Print_Area" localSheetId="5">Report_8!$A$10:$D$55</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E46" i="14"/>
  <c r="C46" i="14"/>
  <c r="F46" i="14"/>
  <c r="D45" i="14"/>
  <c r="E45" i="14"/>
  <c r="C45" i="14"/>
  <c r="F45" i="14"/>
  <c r="F44" i="14"/>
  <c r="E44" i="14"/>
  <c r="D42" i="14"/>
  <c r="E42" i="14"/>
  <c r="C42" i="14"/>
  <c r="F42" i="14"/>
  <c r="F41" i="14"/>
  <c r="E41" i="14"/>
  <c r="F39" i="14"/>
  <c r="E39" i="14"/>
  <c r="F38" i="14"/>
  <c r="E38" i="14"/>
  <c r="F30" i="14"/>
  <c r="E30" i="14"/>
  <c r="F29" i="14"/>
  <c r="E29" i="14"/>
  <c r="F28" i="14"/>
  <c r="E28" i="14"/>
  <c r="F27" i="14"/>
  <c r="E27" i="14"/>
  <c r="D25" i="14"/>
  <c r="C25" i="14"/>
  <c r="F24" i="14"/>
  <c r="E24" i="14"/>
  <c r="F23" i="14"/>
  <c r="E23" i="14"/>
  <c r="F22" i="14"/>
  <c r="E22" i="14"/>
  <c r="E25" i="14"/>
  <c r="F25" i="14"/>
  <c r="D19" i="14"/>
  <c r="D20" i="14"/>
  <c r="C19" i="14"/>
  <c r="C20" i="14"/>
  <c r="F18" i="14"/>
  <c r="E18" i="14"/>
  <c r="D16" i="14"/>
  <c r="E16" i="14"/>
  <c r="F16" i="14"/>
  <c r="C16" i="14"/>
  <c r="F15" i="14"/>
  <c r="E15" i="14"/>
  <c r="F13" i="14"/>
  <c r="E13" i="14"/>
  <c r="F12" i="14"/>
  <c r="E12" i="14"/>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7"/>
  <c r="E36" i="7"/>
  <c r="D35" i="7"/>
  <c r="C35" i="7"/>
  <c r="E35" i="7"/>
  <c r="F34" i="7"/>
  <c r="E34" i="7"/>
  <c r="F33" i="7"/>
  <c r="E33" i="7"/>
  <c r="F32" i="7"/>
  <c r="E32" i="7"/>
  <c r="F31" i="7"/>
  <c r="E31" i="7"/>
  <c r="F30" i="7"/>
  <c r="E30" i="7"/>
  <c r="F27" i="7"/>
  <c r="E27" i="7"/>
  <c r="D26" i="7"/>
  <c r="C26" i="7"/>
  <c r="E26" i="7"/>
  <c r="F25" i="7"/>
  <c r="E25" i="7"/>
  <c r="F24" i="7"/>
  <c r="E24" i="7"/>
  <c r="F23" i="7"/>
  <c r="E23" i="7"/>
  <c r="F22" i="7"/>
  <c r="E22" i="7"/>
  <c r="F21" i="7"/>
  <c r="E21" i="7"/>
  <c r="F18" i="7"/>
  <c r="E18" i="7"/>
  <c r="D17" i="7"/>
  <c r="C17" i="7"/>
  <c r="E17" i="7"/>
  <c r="F16" i="7"/>
  <c r="E16" i="7"/>
  <c r="F15" i="7"/>
  <c r="E15" i="7"/>
  <c r="F14" i="7"/>
  <c r="E14" i="7"/>
  <c r="F13" i="7"/>
  <c r="E13" i="7"/>
  <c r="F12" i="7"/>
  <c r="E12" i="7"/>
  <c r="C55" i="6"/>
  <c r="C55" i="5"/>
  <c r="F39" i="4"/>
  <c r="F57" i="4"/>
  <c r="F30" i="4"/>
  <c r="F18" i="4"/>
  <c r="E67" i="3"/>
  <c r="E61" i="3"/>
  <c r="E69" i="3"/>
  <c r="E55" i="3"/>
  <c r="E50" i="3"/>
  <c r="E45" i="3"/>
  <c r="E39" i="3"/>
  <c r="E34" i="3"/>
  <c r="E29" i="3"/>
  <c r="E24" i="3"/>
  <c r="E19" i="3"/>
  <c r="E14" i="3"/>
  <c r="D108" i="2"/>
  <c r="D105" i="2"/>
  <c r="D97" i="2"/>
  <c r="D107" i="2"/>
  <c r="D109" i="2"/>
  <c r="D89" i="2"/>
  <c r="D81" i="2"/>
  <c r="D73" i="2"/>
  <c r="D65" i="2"/>
  <c r="D57" i="2"/>
  <c r="D49" i="2"/>
  <c r="D41" i="2"/>
  <c r="D33" i="2"/>
  <c r="D25" i="2"/>
  <c r="D17" i="2"/>
  <c r="F17" i="7"/>
  <c r="F26" i="7"/>
  <c r="F35" i="7"/>
  <c r="E19" i="14"/>
  <c r="F19" i="14"/>
  <c r="F20" i="14"/>
  <c r="E20" i="14"/>
</calcChain>
</file>

<file path=xl/sharedStrings.xml><?xml version="1.0" encoding="utf-8"?>
<sst xmlns="http://schemas.openxmlformats.org/spreadsheetml/2006/main" count="1137" uniqueCount="318">
  <si>
    <t>JOHN DEMPSEY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</si>
  <si>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</si>
  <si>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</si>
  <si>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</si>
  <si>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</si>
  <si>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</si>
  <si>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</si>
  <si>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</si>
  <si>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</si>
  <si>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</si>
  <si>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UNIVERSITY OF CONNECTICUT HEALTH CENTER</t>
  </si>
  <si>
    <t>Affiliate Description</t>
  </si>
  <si>
    <t xml:space="preserve">Academic Health Center </t>
  </si>
  <si>
    <t xml:space="preserve">Affiliate type of service </t>
  </si>
  <si>
    <t>Parent Corporation</t>
  </si>
  <si>
    <t>Tax Status</t>
  </si>
  <si>
    <t>Not for Profit</t>
  </si>
  <si>
    <t>Street Address</t>
  </si>
  <si>
    <t>263 Farmington Avenue, Farmington, CT</t>
  </si>
  <si>
    <t xml:space="preserve">Town </t>
  </si>
  <si>
    <t>Farmington</t>
  </si>
  <si>
    <t>State</t>
  </si>
  <si>
    <t>Connecticut</t>
  </si>
  <si>
    <t>Zip Code</t>
  </si>
  <si>
    <t xml:space="preserve">06030 - </t>
  </si>
  <si>
    <t>CEO Name</t>
  </si>
  <si>
    <t>Cato T. Laurencin, M.D., Ph.D.</t>
  </si>
  <si>
    <t>CEO Title</t>
  </si>
  <si>
    <t>Executive Vice President for Health Affairs</t>
  </si>
  <si>
    <t>CT Agent Name</t>
  </si>
  <si>
    <t>Richard Blumenthal, Attorney General</t>
  </si>
  <si>
    <t>CT Agent Company</t>
  </si>
  <si>
    <t>State of CT</t>
  </si>
  <si>
    <t>CT Agent Company Street Address</t>
  </si>
  <si>
    <t>55 Elm Street, Hartford, CT</t>
  </si>
  <si>
    <t xml:space="preserve">CT Agent Town </t>
  </si>
  <si>
    <t>Hartford</t>
  </si>
  <si>
    <t>CT Agent State</t>
  </si>
  <si>
    <t>CT Agent Zip Code</t>
  </si>
  <si>
    <t xml:space="preserve">06106 - </t>
  </si>
  <si>
    <t>B.</t>
  </si>
  <si>
    <t>CENTRAL ADMINISTRATIVE SERVICES</t>
  </si>
  <si>
    <t>Statutory Entity</t>
  </si>
  <si>
    <t>Affilate Support Services</t>
  </si>
  <si>
    <t>263 Farmington Avenue</t>
  </si>
  <si>
    <t xml:space="preserve">Farminton </t>
  </si>
  <si>
    <t>Carolle Andrews</t>
  </si>
  <si>
    <t>Chief Administrative Officer (Interim)</t>
  </si>
  <si>
    <t>55 Elm Street</t>
  </si>
  <si>
    <t>C.</t>
  </si>
  <si>
    <t>CORRECTIONAL MANAGED HEALTH CARE</t>
  </si>
  <si>
    <t>MANAGEMENT AND PROVISION OF HEALTH CARE SERVICES FOR THE DEPARTMENT OF CORRECTION.</t>
  </si>
  <si>
    <t>Managed Care</t>
  </si>
  <si>
    <t>Robert Trestman</t>
  </si>
  <si>
    <t>Executive Director</t>
  </si>
  <si>
    <t>D.</t>
  </si>
  <si>
    <t>DENTAL MSI</t>
  </si>
  <si>
    <t>Implant &amp; Reconstructive Dentistry Center</t>
  </si>
  <si>
    <t>Physicians Services</t>
  </si>
  <si>
    <t>R. Lamont MacNeil, DDS, M. Dent. Sc.</t>
  </si>
  <si>
    <t>Dean</t>
  </si>
  <si>
    <t>E.</t>
  </si>
  <si>
    <t>Hospital Operations</t>
  </si>
  <si>
    <t>Hospital</t>
  </si>
  <si>
    <t>Dr. Mike Summerer</t>
  </si>
  <si>
    <t>Hospital Director</t>
  </si>
  <si>
    <t>F.</t>
  </si>
  <si>
    <t>UCHCFC MUNSON ROAD CORPORATION</t>
  </si>
  <si>
    <t>STATUTORY ENTITY</t>
  </si>
  <si>
    <t>Richard Gray</t>
  </si>
  <si>
    <t>Richard Blumenthal</t>
  </si>
  <si>
    <t>G.</t>
  </si>
  <si>
    <t>UCONN MEDICAL GROUP</t>
  </si>
  <si>
    <t xml:space="preserve">Faculty Group Practice </t>
  </si>
  <si>
    <t>Peter Albertsen, MD</t>
  </si>
  <si>
    <t>Associate Dean for Clinical Affairs</t>
  </si>
  <si>
    <t>H.</t>
  </si>
  <si>
    <t>UNIVERSITY DENTISTS</t>
  </si>
  <si>
    <t>FACULTY GROUP PRACTICE</t>
  </si>
  <si>
    <t>R. Lamont MacNeil, DDS, M. Dent.Sc.</t>
  </si>
  <si>
    <t>I.</t>
  </si>
  <si>
    <t>UNIVERSITY OF CONNECTICUT HEALTH CENTER FINANCE CORPORATION</t>
  </si>
  <si>
    <t>Richard Blumethal, Attorney General</t>
  </si>
  <si>
    <t>J.</t>
  </si>
  <si>
    <t>UNIVERSITY OF CONNECTICUT SCHOOL OF DENTAL MEDICINE</t>
  </si>
  <si>
    <t xml:space="preserve">School of Dental Medicine- Academic and Research </t>
  </si>
  <si>
    <t>Health Education Services</t>
  </si>
  <si>
    <t>263 Farmington Avenue, Farmington,CT</t>
  </si>
  <si>
    <t>R. Lamont MacNeil, DDS, M.Dent. Sc.</t>
  </si>
  <si>
    <t>K.</t>
  </si>
  <si>
    <t>UNIVERSITY OF CONNECTICUT SCHOOL OF MEDICINE</t>
  </si>
  <si>
    <t>SCHOOL OF MEDICINE - ACADEMIC AND RESEARCH</t>
  </si>
  <si>
    <t>Cato. T. Laurencin, M.D., Ph.D.</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</si>
  <si>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</si>
  <si>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</si>
  <si>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</si>
  <si>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</si>
  <si>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</si>
  <si>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</si>
  <si>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</si>
  <si>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</si>
  <si>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</si>
  <si>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</si>
  <si>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</si>
  <si>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</si>
  <si>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</si>
  <si>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</si>
  <si>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</si>
  <si>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</si>
  <si>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</si>
  <si>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</si>
  <si>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</si>
  <si>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</si>
  <si>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</si>
  <si>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</si>
  <si>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</si>
  <si>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</si>
  <si>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</si>
  <si>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</si>
  <si>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</si>
  <si>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</si>
  <si>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</si>
  <si>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</si>
  <si>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</si>
  <si>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</si>
  <si>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</si>
  <si>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</si>
  <si>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</si>
  <si>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</si>
  <si>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</si>
  <si>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</si>
  <si>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</si>
  <si>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</si>
  <si>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Revenue from Services                   </t>
  </si>
  <si>
    <t xml:space="preserve">09/30/2010                     </t>
  </si>
  <si>
    <t xml:space="preserve">Purchase of Goods &amp; services                   </t>
  </si>
  <si>
    <t>Ending Unconsolidated Intercompany Balance:</t>
  </si>
  <si>
    <t>9/30/2010  </t>
  </si>
  <si>
    <t>Nothing to Report  </t>
  </si>
  <si>
    <t/>
  </si>
  <si>
    <t xml:space="preserve">Rent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</si>
  <si>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</si>
  <si>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</si>
  <si>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</si>
  <si>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</si>
  <si>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</si>
  <si>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</si>
  <si>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</si>
  <si>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</si>
  <si>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</si>
  <si>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</si>
  <si>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Rent</t>
  </si>
  <si>
    <t>09/30/2010</t>
  </si>
  <si>
    <t>Rental Of Space</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</si>
  <si>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</si>
  <si>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</si>
  <si>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</si>
  <si>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</si>
  <si>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</si>
  <si>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</si>
  <si>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</si>
  <si>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</si>
  <si>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</si>
  <si>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</si>
  <si>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</si>
  <si>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</si>
  <si>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</si>
  <si>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</si>
  <si>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</si>
  <si>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</si>
  <si>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</si>
  <si>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</si>
  <si>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</si>
  <si>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</si>
  <si>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</si>
  <si>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</si>
  <si>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</si>
  <si>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</si>
  <si>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</si>
  <si>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</si>
  <si>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</si>
  <si>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</si>
  <si>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</si>
  <si>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</si>
  <si>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</si>
  <si>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</si>
  <si>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</si>
  <si>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</si>
  <si>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</si>
  <si>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</si>
  <si>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</si>
  <si>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</si>
  <si>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</si>
  <si>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</si>
  <si>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</si>
  <si>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</si>
  <si>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</si>
  <si>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</si>
  <si>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</si>
  <si>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</si>
  <si>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</si>
  <si>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</si>
  <si>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</si>
  <si>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</si>
  <si>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</si>
  <si>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</si>
  <si>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</si>
  <si>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</si>
  <si>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</si>
  <si>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JDH sends an initial dunning letter to verify address and to generate paymt.The staff perform asset and employment verification on large balances of 2K If no response is received in 90 days from when acct is turned over to self, acct may be referred to a collection agency or the Attn General Office.</t>
  </si>
  <si>
    <t>Hospital's processes and policies for compensating a Collection Agent for services rendered</t>
  </si>
  <si>
    <t>The agencies submitted a bid thru a RFP to perform collection services. They are paid on a commission based payment schedule. The Hospital also has an arrangement with the State of Connecticut Attorney General Office for Collection.</t>
  </si>
  <si>
    <t>Total Recovery Rate on accounts assigned (excluding Medicare accounts) to Collection Agents</t>
  </si>
  <si>
    <t>II.</t>
  </si>
  <si>
    <t>SPECIFIC COLLECTION AGENT INFORMATION</t>
  </si>
  <si>
    <t xml:space="preserve">Collection Agent </t>
  </si>
  <si>
    <t>Collection Agent Name</t>
  </si>
  <si>
    <t>American Adjustement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</si>
  <si>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</si>
  <si>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</si>
  <si>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</si>
  <si>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</si>
  <si>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</si>
  <si>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JDH sends an initial dunning letter to verify address and to stimulate payment. The staff perform asset and employment verification on large balances. If the payment or responsible party does not respond in 90 days, the account may be referred to a collection agency or the Attorney General Office.</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</si>
  <si>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</si>
  <si>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</si>
  <si>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Nair &amp; Levin, P. C.</t>
  </si>
  <si>
    <t>Attorney</t>
  </si>
  <si>
    <t>REPORT 19 - SALARIES AND FRINGE BENEFITS OF THE TEN HIGHEST PAID HOSPITAL POSITIONS</t>
  </si>
  <si>
    <t>POSITION TITLE</t>
  </si>
  <si>
    <t>SALARY</t>
  </si>
  <si>
    <t>FRINGE BENEFITS</t>
  </si>
  <si>
    <t>TOTAL</t>
  </si>
  <si>
    <t>1.</t>
  </si>
  <si>
    <t>CFO</t>
  </si>
  <si>
    <t>2.</t>
  </si>
  <si>
    <t>ASSISTANT PROFESSOR / CLINICAL / ER</t>
  </si>
  <si>
    <t>3.</t>
  </si>
  <si>
    <t>4.</t>
  </si>
  <si>
    <t>5.</t>
  </si>
  <si>
    <t>6.</t>
  </si>
  <si>
    <t>7.</t>
  </si>
  <si>
    <t>ASSOCIATE VP / CLINICAL OPERATION</t>
  </si>
  <si>
    <t>8.</t>
  </si>
  <si>
    <t>INSTRUCTOR / CLINICAL</t>
  </si>
  <si>
    <t>9.</t>
  </si>
  <si>
    <t>CEO</t>
  </si>
  <si>
    <t>10.</t>
  </si>
  <si>
    <t>COO</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</si>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</sst>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medium">
        <color indexed="0"/>
      </left>
      <right style="medium">
        <color indexed="0"/>
      </right>
      <top/>
      <bottom style="medium">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0">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31" xfId="0" applyFont="1" applyFill="1" applyBorder="1" applyAlignment="1">
      <alignment vertical="top"/>
    </xf>
    <xf numFmtId="168" fontId="13" fillId="33" borderId="45"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6" xfId="0" applyFont="1" applyFill="1" applyBorder="1"/>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48" xfId="0" applyFont="1" applyFill="1" applyBorder="1" applyAlignment="1">
      <alignment vertical="top" wrapText="1"/>
    </xf>
    <xf numFmtId="10" fontId="9" fillId="33" borderId="16" xfId="0" applyNumberFormat="1" applyFont="1" applyFill="1" applyBorder="1" applyAlignment="1">
      <alignment horizontal="left"/>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49"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0" xfId="0" applyFont="1" applyFill="1" applyBorder="1" applyAlignment="1">
      <alignment horizontal="left" wrapText="1"/>
    </xf>
    <xf numFmtId="0" fontId="8" fillId="33" borderId="51" xfId="0" applyFont="1" applyFill="1" applyBorder="1" applyAlignment="1">
      <alignment horizontal="center" wrapText="1"/>
    </xf>
    <xf numFmtId="0" fontId="8" fillId="33" borderId="49" xfId="0" applyFont="1" applyFill="1" applyBorder="1" applyAlignment="1">
      <alignment horizontal="center" wrapText="1"/>
    </xf>
    <xf numFmtId="0" fontId="7" fillId="0" borderId="13" xfId="0" applyFont="1" applyFill="1" applyBorder="1" applyAlignment="1">
      <alignment horizontal="center" wrapText="1"/>
    </xf>
    <xf numFmtId="0" fontId="10" fillId="0" borderId="52" xfId="0" applyFont="1" applyBorder="1" applyAlignment="1">
      <alignment horizontal="left" wrapText="1"/>
    </xf>
    <xf numFmtId="0" fontId="7" fillId="33" borderId="38" xfId="0" applyFont="1" applyFill="1" applyBorder="1" applyAlignment="1">
      <alignment horizontal="center" wrapText="1"/>
    </xf>
    <xf numFmtId="0" fontId="7" fillId="33" borderId="52"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1"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3"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2"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10" fillId="0" borderId="65" xfId="0" applyFont="1" applyFill="1" applyBorder="1" applyAlignment="1">
      <alignment horizontal="center"/>
    </xf>
    <xf numFmtId="0" fontId="10" fillId="0" borderId="31" xfId="0" applyFont="1" applyFill="1" applyBorder="1" applyAlignment="1"/>
    <xf numFmtId="168" fontId="13" fillId="0" borderId="35" xfId="0" applyNumberFormat="1" applyFont="1" applyBorder="1" applyAlignment="1">
      <alignment horizontal="center" wrapText="1"/>
    </xf>
    <xf numFmtId="0" fontId="10" fillId="0" borderId="15" xfId="0" applyFont="1" applyBorder="1" applyAlignment="1"/>
    <xf numFmtId="168" fontId="13" fillId="0" borderId="34" xfId="0" applyNumberFormat="1" applyFont="1" applyBorder="1" applyAlignment="1">
      <alignment horizontal="center" wrapText="1"/>
    </xf>
    <xf numFmtId="0" fontId="10" fillId="0" borderId="20" xfId="0" applyFont="1" applyBorder="1" applyAlignment="1">
      <alignment wrapText="1"/>
    </xf>
    <xf numFmtId="0" fontId="10" fillId="0" borderId="11" xfId="0" applyFont="1" applyBorder="1" applyAlignment="1">
      <alignment wrapText="1"/>
    </xf>
    <xf numFmtId="169" fontId="4" fillId="0" borderId="26" xfId="0" applyNumberFormat="1" applyFont="1" applyBorder="1" applyAlignment="1">
      <alignment horizontal="right" wrapText="1"/>
    </xf>
    <xf numFmtId="5" fontId="4" fillId="0" borderId="21" xfId="0" applyNumberFormat="1" applyFont="1" applyBorder="1" applyAlignment="1">
      <alignment horizontal="right" wrapText="1"/>
    </xf>
    <xf numFmtId="0" fontId="0" fillId="0" borderId="0" xfId="0" applyFont="1" applyBorder="1" applyAlignment="1">
      <alignment wrapText="1"/>
    </xf>
    <xf numFmtId="0" fontId="0" fillId="0" borderId="88" xfId="0" applyFont="1" applyBorder="1" applyAlignment="1">
      <alignmen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4" xfId="0" applyFont="1" applyFill="1" applyBorder="1" applyAlignment="1">
      <alignment wrapText="1"/>
    </xf>
    <xf numFmtId="0" fontId="1" fillId="0" borderId="52" xfId="0" applyFont="1" applyFill="1" applyBorder="1" applyAlignment="1">
      <alignment wrapText="1"/>
    </xf>
    <xf numFmtId="0" fontId="1" fillId="0" borderId="55" xfId="0" applyFont="1" applyFill="1" applyBorder="1" applyAlignment="1">
      <alignment horizontal="left"/>
    </xf>
    <xf numFmtId="0" fontId="1" fillId="0" borderId="28" xfId="0" applyFont="1" applyFill="1" applyBorder="1" applyAlignment="1">
      <alignment horizontal="left"/>
    </xf>
    <xf numFmtId="0" fontId="1" fillId="0" borderId="47" xfId="0" applyFont="1" applyFill="1" applyBorder="1" applyAlignment="1">
      <alignment horizontal="left"/>
    </xf>
    <xf numFmtId="0" fontId="1" fillId="0" borderId="56" xfId="0" applyFont="1" applyFill="1" applyBorder="1" applyAlignment="1">
      <alignment horizontal="left"/>
    </xf>
    <xf numFmtId="0" fontId="2" fillId="33" borderId="34" xfId="0" applyFont="1" applyFill="1" applyBorder="1" applyAlignment="1">
      <alignment wrapText="1"/>
    </xf>
    <xf numFmtId="0" fontId="2" fillId="33" borderId="57" xfId="0" applyFont="1" applyFill="1" applyBorder="1" applyAlignment="1">
      <alignment wrapText="1"/>
    </xf>
    <xf numFmtId="0" fontId="2" fillId="33" borderId="58"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59"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7" xfId="0" applyFont="1" applyBorder="1" applyAlignment="1">
      <alignment horizontal="left" wrapText="1"/>
    </xf>
    <xf numFmtId="0" fontId="1" fillId="0" borderId="60" xfId="0" applyFont="1" applyBorder="1" applyAlignment="1">
      <alignment horizontal="left" wrapText="1"/>
    </xf>
    <xf numFmtId="0" fontId="3" fillId="0" borderId="41" xfId="0" applyFont="1" applyFill="1" applyBorder="1" applyAlignment="1">
      <alignment horizont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0" xfId="0" applyFont="1" applyFill="1" applyBorder="1" applyAlignment="1">
      <alignment vertical="top" wrapText="1"/>
    </xf>
    <xf numFmtId="0" fontId="11" fillId="0" borderId="61" xfId="0" applyFont="1" applyFill="1" applyBorder="1" applyAlignment="1"/>
    <xf numFmtId="0" fontId="1" fillId="0" borderId="34" xfId="0" applyFont="1" applyFill="1" applyBorder="1" applyAlignment="1">
      <alignment horizontal="left" wrapText="1"/>
    </xf>
    <xf numFmtId="0" fontId="1" fillId="0" borderId="57" xfId="0" applyFont="1" applyFill="1" applyBorder="1" applyAlignment="1">
      <alignment horizontal="left" wrapText="1"/>
    </xf>
    <xf numFmtId="0" fontId="1" fillId="0" borderId="53"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53" xfId="0" applyFont="1" applyFill="1" applyBorder="1" applyAlignment="1">
      <alignment horizontal="left" wrapText="1"/>
    </xf>
    <xf numFmtId="0" fontId="1" fillId="0" borderId="50" xfId="0" applyFont="1" applyFill="1" applyBorder="1" applyAlignment="1">
      <alignment horizontal="left" wrapText="1"/>
    </xf>
    <xf numFmtId="0" fontId="10" fillId="0" borderId="37" xfId="0" applyFont="1" applyBorder="1" applyAlignment="1">
      <alignment horizontal="center"/>
    </xf>
    <xf numFmtId="0" fontId="4" fillId="0" borderId="55" xfId="0" applyNumberFormat="1" applyFont="1" applyBorder="1" applyAlignment="1">
      <alignment horizontal="center"/>
    </xf>
    <xf numFmtId="0" fontId="4" fillId="0" borderId="50" xfId="0" applyNumberFormat="1" applyFont="1" applyBorder="1" applyAlignment="1">
      <alignment horizontal="center"/>
    </xf>
    <xf numFmtId="0" fontId="4" fillId="0" borderId="64"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1"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8"/>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4"/>
      <c r="B1" s="444"/>
      <c r="C1" s="444"/>
    </row>
    <row r="2" spans="1:3" ht="18" customHeight="1" x14ac:dyDescent="0.25">
      <c r="A2" s="445" t="s">
        <v>0</v>
      </c>
      <c r="B2" s="445"/>
      <c r="C2" s="445"/>
    </row>
    <row r="3" spans="1:3" ht="18" customHeight="1" x14ac:dyDescent="0.25">
      <c r="A3" s="443" t="s">
        <v>1</v>
      </c>
      <c r="B3" s="443"/>
      <c r="C3" s="443"/>
    </row>
    <row r="4" spans="1:3" ht="18" customHeight="1" x14ac:dyDescent="0.25">
      <c r="A4" s="443" t="s">
        <v>2</v>
      </c>
      <c r="B4" s="443"/>
      <c r="C4" s="443"/>
    </row>
    <row r="5" spans="1:3" ht="15.75" customHeight="1" x14ac:dyDescent="0.25">
      <c r="A5" s="443" t="s">
        <v>3</v>
      </c>
      <c r="B5" s="443"/>
      <c r="C5" s="443"/>
    </row>
    <row r="6" spans="1:3" ht="15.75" customHeight="1" x14ac:dyDescent="0.25">
      <c r="A6" s="443" t="s">
        <v>4</v>
      </c>
      <c r="B6" s="443"/>
      <c r="C6" s="443"/>
    </row>
    <row r="7" spans="1:3" ht="16.5" customHeight="1" thickBot="1" x14ac:dyDescent="0.3">
      <c r="A7" s="443"/>
      <c r="B7" s="443"/>
      <c r="C7" s="443"/>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48</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49</v>
      </c>
      <c r="B46" s="17" t="s">
        <v>9</v>
      </c>
      <c r="C46" s="18" t="s">
        <v>50</v>
      </c>
    </row>
    <row r="47" spans="1:3" ht="30"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55</v>
      </c>
      <c r="B63" s="17" t="s">
        <v>9</v>
      </c>
      <c r="C63" s="18" t="s">
        <v>56</v>
      </c>
    </row>
    <row r="64" spans="1:3"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16</v>
      </c>
    </row>
    <row r="67" spans="1:3" ht="14.25" customHeight="1" x14ac:dyDescent="0.2">
      <c r="A67" s="19">
        <v>4</v>
      </c>
      <c r="B67" s="20" t="s">
        <v>17</v>
      </c>
      <c r="C67" s="21" t="s">
        <v>44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59</v>
      </c>
    </row>
    <row r="72" spans="1:3" ht="14.25" customHeight="1" x14ac:dyDescent="0.2">
      <c r="A72" s="19">
        <v>9</v>
      </c>
      <c r="B72" s="20" t="s">
        <v>27</v>
      </c>
      <c r="C72" s="21" t="s">
        <v>60</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48</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61</v>
      </c>
      <c r="B80" s="17" t="s">
        <v>9</v>
      </c>
      <c r="C80" s="18" t="s">
        <v>0</v>
      </c>
    </row>
    <row r="81" spans="1:3"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16</v>
      </c>
    </row>
    <row r="84" spans="1:3" ht="14.25" customHeight="1" x14ac:dyDescent="0.2">
      <c r="A84" s="19">
        <v>4</v>
      </c>
      <c r="B84" s="20" t="s">
        <v>17</v>
      </c>
      <c r="C84" s="21" t="s">
        <v>44</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48</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66</v>
      </c>
      <c r="B97" s="17" t="s">
        <v>9</v>
      </c>
      <c r="C97" s="18" t="s">
        <v>67</v>
      </c>
    </row>
    <row r="98" spans="1:3" x14ac:dyDescent="0.2">
      <c r="A98" s="19">
        <v>1</v>
      </c>
      <c r="B98" s="20" t="s">
        <v>11</v>
      </c>
      <c r="C98" s="21" t="s">
        <v>68</v>
      </c>
    </row>
    <row r="99" spans="1:3" ht="14.25" customHeight="1" x14ac:dyDescent="0.2">
      <c r="A99" s="19">
        <v>2</v>
      </c>
      <c r="B99" s="22" t="s">
        <v>13</v>
      </c>
      <c r="C99" s="21" t="s">
        <v>43</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69</v>
      </c>
    </row>
    <row r="106" spans="1:3" ht="14.25" customHeight="1" x14ac:dyDescent="0.2">
      <c r="A106" s="19">
        <v>9</v>
      </c>
      <c r="B106" s="20" t="s">
        <v>27</v>
      </c>
      <c r="C106" s="21" t="s">
        <v>54</v>
      </c>
    </row>
    <row r="107" spans="1:3" ht="14.25" customHeight="1" x14ac:dyDescent="0.2">
      <c r="A107" s="19">
        <v>10</v>
      </c>
      <c r="B107" s="20" t="s">
        <v>29</v>
      </c>
      <c r="C107" s="21" t="s">
        <v>70</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71</v>
      </c>
      <c r="B114" s="17" t="s">
        <v>9</v>
      </c>
      <c r="C114" s="18" t="s">
        <v>72</v>
      </c>
    </row>
    <row r="115" spans="1:3" x14ac:dyDescent="0.2">
      <c r="A115" s="19">
        <v>1</v>
      </c>
      <c r="B115" s="20" t="s">
        <v>11</v>
      </c>
      <c r="C115" s="21" t="s">
        <v>73</v>
      </c>
    </row>
    <row r="116" spans="1:3" ht="14.25" customHeight="1" x14ac:dyDescent="0.2">
      <c r="A116" s="19">
        <v>2</v>
      </c>
      <c r="B116" s="22" t="s">
        <v>13</v>
      </c>
      <c r="C116" s="21" t="s">
        <v>58</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74</v>
      </c>
    </row>
    <row r="123" spans="1:3" ht="14.25" customHeight="1" x14ac:dyDescent="0.2">
      <c r="A123" s="19">
        <v>9</v>
      </c>
      <c r="B123" s="20" t="s">
        <v>27</v>
      </c>
      <c r="C123" s="21" t="s">
        <v>75</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76</v>
      </c>
      <c r="B131" s="17" t="s">
        <v>9</v>
      </c>
      <c r="C131" s="18" t="s">
        <v>77</v>
      </c>
    </row>
    <row r="132" spans="1:3" x14ac:dyDescent="0.2">
      <c r="A132" s="19">
        <v>1</v>
      </c>
      <c r="B132" s="20" t="s">
        <v>11</v>
      </c>
      <c r="C132" s="21" t="s">
        <v>78</v>
      </c>
    </row>
    <row r="133" spans="1:3" ht="14.25" customHeight="1" x14ac:dyDescent="0.2">
      <c r="A133" s="19">
        <v>2</v>
      </c>
      <c r="B133" s="22" t="s">
        <v>13</v>
      </c>
      <c r="C133" s="21" t="s">
        <v>58</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79</v>
      </c>
    </row>
    <row r="140" spans="1:3" ht="14.25" customHeight="1" x14ac:dyDescent="0.2">
      <c r="A140" s="19">
        <v>9</v>
      </c>
      <c r="B140" s="20" t="s">
        <v>27</v>
      </c>
      <c r="C140" s="21" t="s">
        <v>60</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39</v>
      </c>
    </row>
    <row r="147" spans="1:3" ht="15.75" customHeight="1" x14ac:dyDescent="0.25">
      <c r="A147" s="13"/>
      <c r="B147" s="14"/>
      <c r="C147" s="15"/>
    </row>
    <row r="148" spans="1:3" ht="27.2" customHeight="1" x14ac:dyDescent="0.25">
      <c r="A148" s="16" t="s">
        <v>80</v>
      </c>
      <c r="B148" s="17" t="s">
        <v>9</v>
      </c>
      <c r="C148" s="18" t="s">
        <v>81</v>
      </c>
    </row>
    <row r="149" spans="1:3" x14ac:dyDescent="0.2">
      <c r="A149" s="19">
        <v>1</v>
      </c>
      <c r="B149" s="20" t="s">
        <v>11</v>
      </c>
      <c r="C149" s="21" t="s">
        <v>68</v>
      </c>
    </row>
    <row r="150" spans="1:3" ht="14.25" customHeight="1" x14ac:dyDescent="0.2">
      <c r="A150" s="19">
        <v>2</v>
      </c>
      <c r="B150" s="22" t="s">
        <v>13</v>
      </c>
      <c r="C150" s="21" t="s">
        <v>43</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69</v>
      </c>
    </row>
    <row r="157" spans="1:3" ht="14.25" customHeight="1" x14ac:dyDescent="0.2">
      <c r="A157" s="19">
        <v>9</v>
      </c>
      <c r="B157" s="20" t="s">
        <v>27</v>
      </c>
      <c r="C157" s="21" t="s">
        <v>54</v>
      </c>
    </row>
    <row r="158" spans="1:3" ht="14.25" customHeight="1" x14ac:dyDescent="0.2">
      <c r="A158" s="19">
        <v>10</v>
      </c>
      <c r="B158" s="20" t="s">
        <v>29</v>
      </c>
      <c r="C158" s="21" t="s">
        <v>82</v>
      </c>
    </row>
    <row r="159" spans="1:3" ht="14.25" customHeight="1" x14ac:dyDescent="0.2">
      <c r="A159" s="19">
        <v>11</v>
      </c>
      <c r="B159" s="20" t="s">
        <v>31</v>
      </c>
      <c r="C159" s="21" t="s">
        <v>32</v>
      </c>
    </row>
    <row r="160" spans="1:3" ht="14.25" customHeight="1" x14ac:dyDescent="0.2">
      <c r="A160" s="19">
        <v>12</v>
      </c>
      <c r="B160" s="20" t="s">
        <v>33</v>
      </c>
      <c r="C160" s="21" t="s">
        <v>34</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39</v>
      </c>
    </row>
    <row r="164" spans="1:3" ht="15.75" customHeight="1" x14ac:dyDescent="0.25">
      <c r="A164" s="13"/>
      <c r="B164" s="14"/>
      <c r="C164" s="15"/>
    </row>
    <row r="165" spans="1:3" ht="27.2" customHeight="1" x14ac:dyDescent="0.25">
      <c r="A165" s="16" t="s">
        <v>83</v>
      </c>
      <c r="B165" s="17" t="s">
        <v>9</v>
      </c>
      <c r="C165" s="18" t="s">
        <v>84</v>
      </c>
    </row>
    <row r="166" spans="1:3" x14ac:dyDescent="0.2">
      <c r="A166" s="19">
        <v>1</v>
      </c>
      <c r="B166" s="20" t="s">
        <v>11</v>
      </c>
      <c r="C166" s="21" t="s">
        <v>85</v>
      </c>
    </row>
    <row r="167" spans="1:3" ht="14.25" customHeight="1" x14ac:dyDescent="0.2">
      <c r="A167" s="19">
        <v>2</v>
      </c>
      <c r="B167" s="22" t="s">
        <v>13</v>
      </c>
      <c r="C167" s="21" t="s">
        <v>86</v>
      </c>
    </row>
    <row r="168" spans="1:3" ht="14.25" customHeight="1" x14ac:dyDescent="0.2">
      <c r="A168" s="19">
        <v>3</v>
      </c>
      <c r="B168" s="22" t="s">
        <v>15</v>
      </c>
      <c r="C168" s="23" t="s">
        <v>16</v>
      </c>
    </row>
    <row r="169" spans="1:3" ht="14.25" customHeight="1" x14ac:dyDescent="0.2">
      <c r="A169" s="19">
        <v>4</v>
      </c>
      <c r="B169" s="20" t="s">
        <v>17</v>
      </c>
      <c r="C169" s="21" t="s">
        <v>87</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88</v>
      </c>
    </row>
    <row r="174" spans="1:3" ht="14.25" customHeight="1" x14ac:dyDescent="0.2">
      <c r="A174" s="19">
        <v>9</v>
      </c>
      <c r="B174" s="20" t="s">
        <v>27</v>
      </c>
      <c r="C174" s="21" t="s">
        <v>60</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87</v>
      </c>
    </row>
    <row r="178" spans="1:3" ht="14.25" customHeight="1" x14ac:dyDescent="0.2">
      <c r="A178" s="19">
        <v>13</v>
      </c>
      <c r="B178" s="20" t="s">
        <v>35</v>
      </c>
      <c r="C178" s="21" t="s">
        <v>20</v>
      </c>
    </row>
    <row r="179" spans="1:3" ht="14.25" customHeight="1" x14ac:dyDescent="0.2">
      <c r="A179" s="19">
        <v>14</v>
      </c>
      <c r="B179" s="20" t="s">
        <v>37</v>
      </c>
      <c r="C179" s="24" t="s">
        <v>22</v>
      </c>
    </row>
    <row r="180" spans="1:3" ht="15" customHeight="1" thickBot="1" x14ac:dyDescent="0.25">
      <c r="A180" s="25">
        <v>15</v>
      </c>
      <c r="B180" s="26" t="s">
        <v>38</v>
      </c>
      <c r="C180" s="27" t="s">
        <v>24</v>
      </c>
    </row>
    <row r="181" spans="1:3" ht="15.75" customHeight="1" x14ac:dyDescent="0.25">
      <c r="A181" s="13"/>
      <c r="B181" s="14"/>
      <c r="C181" s="15"/>
    </row>
    <row r="182" spans="1:3" ht="27.2" customHeight="1" x14ac:dyDescent="0.25">
      <c r="A182" s="16" t="s">
        <v>89</v>
      </c>
      <c r="B182" s="17" t="s">
        <v>9</v>
      </c>
      <c r="C182" s="18" t="s">
        <v>90</v>
      </c>
    </row>
    <row r="183" spans="1:3" x14ac:dyDescent="0.2">
      <c r="A183" s="19">
        <v>1</v>
      </c>
      <c r="B183" s="20" t="s">
        <v>11</v>
      </c>
      <c r="C183" s="21" t="s">
        <v>91</v>
      </c>
    </row>
    <row r="184" spans="1:3" ht="14.25" customHeight="1" x14ac:dyDescent="0.2">
      <c r="A184" s="19">
        <v>2</v>
      </c>
      <c r="B184" s="22" t="s">
        <v>13</v>
      </c>
      <c r="C184" s="21" t="s">
        <v>86</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92</v>
      </c>
    </row>
    <row r="191" spans="1:3" ht="14.25" customHeight="1" x14ac:dyDescent="0.2">
      <c r="A191" s="19">
        <v>9</v>
      </c>
      <c r="B191" s="20" t="s">
        <v>27</v>
      </c>
      <c r="C191" s="21" t="s">
        <v>60</v>
      </c>
    </row>
    <row r="192" spans="1:3" ht="14.25" customHeight="1" x14ac:dyDescent="0.2">
      <c r="A192" s="19">
        <v>10</v>
      </c>
      <c r="B192" s="20" t="s">
        <v>29</v>
      </c>
      <c r="C192" s="21" t="s">
        <v>30</v>
      </c>
    </row>
    <row r="193" spans="1:4" ht="14.25" customHeight="1" x14ac:dyDescent="0.2">
      <c r="A193" s="19">
        <v>11</v>
      </c>
      <c r="B193" s="20" t="s">
        <v>31</v>
      </c>
      <c r="C193" s="21" t="s">
        <v>32</v>
      </c>
    </row>
    <row r="194" spans="1:4" ht="14.25" customHeight="1" x14ac:dyDescent="0.2">
      <c r="A194" s="19">
        <v>12</v>
      </c>
      <c r="B194" s="20" t="s">
        <v>33</v>
      </c>
      <c r="C194" s="21" t="s">
        <v>34</v>
      </c>
    </row>
    <row r="195" spans="1:4" ht="14.25" customHeight="1" x14ac:dyDescent="0.2">
      <c r="A195" s="19">
        <v>13</v>
      </c>
      <c r="B195" s="20" t="s">
        <v>35</v>
      </c>
      <c r="C195" s="21" t="s">
        <v>36</v>
      </c>
    </row>
    <row r="196" spans="1:4" ht="14.25" customHeight="1" x14ac:dyDescent="0.2">
      <c r="A196" s="19">
        <v>14</v>
      </c>
      <c r="B196" s="20" t="s">
        <v>37</v>
      </c>
      <c r="C196" s="24" t="s">
        <v>22</v>
      </c>
    </row>
    <row r="197" spans="1:4" ht="15" customHeight="1" thickBot="1" x14ac:dyDescent="0.25">
      <c r="A197" s="25">
        <v>15</v>
      </c>
      <c r="B197" s="26" t="s">
        <v>38</v>
      </c>
      <c r="C197" s="27" t="s">
        <v>39</v>
      </c>
    </row>
    <row r="198" spans="1:4" ht="15.75" x14ac:dyDescent="0.25">
      <c r="A198" s="28" t="s">
        <v>93</v>
      </c>
      <c r="B198" s="28"/>
      <c r="C198" s="28" t="s">
        <v>94</v>
      </c>
      <c r="D198" s="29"/>
    </row>
  </sheetData>
  <mergeCells count="7">
    <mergeCell ref="A7:C7"/>
    <mergeCell ref="A1:C1"/>
    <mergeCell ref="A2:C2"/>
    <mergeCell ref="A3:C3"/>
    <mergeCell ref="A4:C4"/>
    <mergeCell ref="A5:C5"/>
    <mergeCell ref="A6:C6"/>
  </mergeCells>
  <pageMargins left="0.25" right="0.25" top="0.5" bottom="0.5" header="0.25" footer="0.25"/>
  <pageSetup scale="74"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4"/>
      <c r="C1" s="454"/>
    </row>
    <row r="2" spans="1:3" x14ac:dyDescent="0.2">
      <c r="A2" s="454" t="s">
        <v>0</v>
      </c>
      <c r="B2" s="454"/>
      <c r="C2" s="454"/>
    </row>
    <row r="3" spans="1:3" x14ac:dyDescent="0.2">
      <c r="A3" s="454" t="s">
        <v>1</v>
      </c>
      <c r="B3" s="454"/>
      <c r="C3" s="454"/>
    </row>
    <row r="4" spans="1:3" x14ac:dyDescent="0.2">
      <c r="A4" s="454" t="s">
        <v>2</v>
      </c>
      <c r="B4" s="454"/>
      <c r="C4" s="454"/>
    </row>
    <row r="5" spans="1:3" x14ac:dyDescent="0.2">
      <c r="A5" s="288" t="s">
        <v>205</v>
      </c>
      <c r="B5" s="288"/>
      <c r="C5" s="288"/>
    </row>
    <row r="6" spans="1:3" ht="13.5" customHeight="1" thickBot="1" x14ac:dyDescent="0.25">
      <c r="A6" s="289"/>
      <c r="B6" s="489"/>
      <c r="C6" s="489"/>
    </row>
    <row r="7" spans="1:3" x14ac:dyDescent="0.2">
      <c r="A7" s="219">
        <v>-1</v>
      </c>
      <c r="B7" s="221">
        <v>-2</v>
      </c>
      <c r="C7" s="222">
        <v>-3</v>
      </c>
    </row>
    <row r="8" spans="1:3" ht="21" customHeight="1" thickBot="1" x14ac:dyDescent="0.25">
      <c r="A8" s="432" t="s">
        <v>5</v>
      </c>
      <c r="B8" s="433" t="s">
        <v>6</v>
      </c>
      <c r="C8" s="433" t="s">
        <v>206</v>
      </c>
    </row>
    <row r="9" spans="1:3" ht="15.75" customHeight="1" x14ac:dyDescent="0.2">
      <c r="A9" s="291"/>
      <c r="B9" s="292"/>
      <c r="C9" s="293"/>
    </row>
    <row r="10" spans="1:3" ht="15.75" customHeight="1" thickBot="1" x14ac:dyDescent="0.3">
      <c r="A10" s="434" t="s">
        <v>80</v>
      </c>
      <c r="B10" s="435" t="s">
        <v>207</v>
      </c>
      <c r="C10" s="290"/>
    </row>
    <row r="11" spans="1:3" s="223" customFormat="1" ht="75" customHeight="1" x14ac:dyDescent="0.2">
      <c r="A11" s="294" t="s">
        <v>8</v>
      </c>
      <c r="B11" s="295" t="s">
        <v>208</v>
      </c>
      <c r="C11" s="296" t="s">
        <v>209</v>
      </c>
    </row>
    <row r="12" spans="1:3" s="223" customFormat="1" ht="75" customHeight="1" x14ac:dyDescent="0.2">
      <c r="A12" s="297" t="s">
        <v>40</v>
      </c>
      <c r="B12" s="295" t="s">
        <v>210</v>
      </c>
      <c r="C12" s="298" t="s">
        <v>211</v>
      </c>
    </row>
    <row r="13" spans="1:3" s="223" customFormat="1" ht="30" x14ac:dyDescent="0.2">
      <c r="A13" s="299" t="s">
        <v>49</v>
      </c>
      <c r="B13" s="300" t="s">
        <v>212</v>
      </c>
      <c r="C13" s="301">
        <v>0.17319999999999999</v>
      </c>
    </row>
    <row r="14" spans="1:3" ht="13.5" customHeight="1" thickBot="1" x14ac:dyDescent="0.25">
      <c r="A14" s="302"/>
      <c r="B14" s="303"/>
      <c r="C14" s="304"/>
    </row>
    <row r="15" spans="1:3" s="223" customFormat="1" ht="16.5" customHeight="1" thickBot="1" x14ac:dyDescent="0.3">
      <c r="A15" s="436" t="s">
        <v>213</v>
      </c>
      <c r="B15" s="437" t="s">
        <v>214</v>
      </c>
      <c r="C15" s="305"/>
    </row>
    <row r="16" spans="1:3" s="223" customFormat="1" x14ac:dyDescent="0.2">
      <c r="A16" s="306"/>
      <c r="B16" s="438" t="s">
        <v>215</v>
      </c>
      <c r="C16" s="307"/>
    </row>
    <row r="17" spans="1:3" s="223" customFormat="1" x14ac:dyDescent="0.2">
      <c r="A17" s="308">
        <v>1</v>
      </c>
      <c r="B17" s="295" t="s">
        <v>216</v>
      </c>
      <c r="C17" s="309" t="s">
        <v>217</v>
      </c>
    </row>
    <row r="18" spans="1:3" s="223" customFormat="1" x14ac:dyDescent="0.2">
      <c r="A18" s="308">
        <v>2</v>
      </c>
      <c r="B18" s="310" t="s">
        <v>218</v>
      </c>
      <c r="C18" s="309" t="s">
        <v>219</v>
      </c>
    </row>
    <row r="19" spans="1:3" s="223" customFormat="1" x14ac:dyDescent="0.2">
      <c r="A19" s="308">
        <v>3</v>
      </c>
      <c r="B19" s="310" t="s">
        <v>220</v>
      </c>
      <c r="C19" s="309" t="s">
        <v>221</v>
      </c>
    </row>
    <row r="20" spans="1:3" s="223" customFormat="1" ht="75" customHeight="1" x14ac:dyDescent="0.2">
      <c r="A20" s="308">
        <v>4</v>
      </c>
      <c r="B20" s="310" t="s">
        <v>222</v>
      </c>
      <c r="C20" s="309" t="s">
        <v>223</v>
      </c>
    </row>
    <row r="21" spans="1:3" s="223" customFormat="1" ht="75" customHeight="1" x14ac:dyDescent="0.2">
      <c r="A21" s="308">
        <v>5</v>
      </c>
      <c r="B21" s="310" t="s">
        <v>224</v>
      </c>
      <c r="C21" s="309" t="s">
        <v>211</v>
      </c>
    </row>
    <row r="22" spans="1:3" s="223" customFormat="1" ht="27" customHeight="1" x14ac:dyDescent="0.2">
      <c r="A22" s="311">
        <v>6</v>
      </c>
      <c r="B22" s="310" t="s">
        <v>225</v>
      </c>
      <c r="C22" s="312">
        <v>0.17929999999999999</v>
      </c>
    </row>
    <row r="23" spans="1:3" s="313" customFormat="1" x14ac:dyDescent="0.2">
      <c r="A23" s="314"/>
      <c r="B23" s="315"/>
      <c r="C23" s="316"/>
    </row>
    <row r="24" spans="1:3" s="223" customFormat="1" x14ac:dyDescent="0.2">
      <c r="A24" s="306"/>
      <c r="B24" s="438" t="s">
        <v>215</v>
      </c>
      <c r="C24" s="307"/>
    </row>
    <row r="25" spans="1:3" s="223" customFormat="1" x14ac:dyDescent="0.2">
      <c r="A25" s="308">
        <v>1</v>
      </c>
      <c r="B25" s="295" t="s">
        <v>216</v>
      </c>
      <c r="C25" s="309" t="s">
        <v>226</v>
      </c>
    </row>
    <row r="26" spans="1:3" s="223" customFormat="1" x14ac:dyDescent="0.2">
      <c r="A26" s="308">
        <v>2</v>
      </c>
      <c r="B26" s="310" t="s">
        <v>218</v>
      </c>
      <c r="C26" s="309" t="s">
        <v>227</v>
      </c>
    </row>
    <row r="27" spans="1:3" s="223" customFormat="1" x14ac:dyDescent="0.2">
      <c r="A27" s="308">
        <v>3</v>
      </c>
      <c r="B27" s="310" t="s">
        <v>220</v>
      </c>
      <c r="C27" s="309" t="s">
        <v>221</v>
      </c>
    </row>
    <row r="28" spans="1:3" s="223" customFormat="1" ht="75" customHeight="1" x14ac:dyDescent="0.2">
      <c r="A28" s="308">
        <v>4</v>
      </c>
      <c r="B28" s="310" t="s">
        <v>222</v>
      </c>
      <c r="C28" s="309" t="s">
        <v>209</v>
      </c>
    </row>
    <row r="29" spans="1:3" s="223" customFormat="1" ht="75" customHeight="1" x14ac:dyDescent="0.2">
      <c r="A29" s="308">
        <v>5</v>
      </c>
      <c r="B29" s="310" t="s">
        <v>224</v>
      </c>
      <c r="C29" s="309" t="s">
        <v>211</v>
      </c>
    </row>
    <row r="30" spans="1:3" s="223" customFormat="1" ht="27" customHeight="1" x14ac:dyDescent="0.2">
      <c r="A30" s="311">
        <v>6</v>
      </c>
      <c r="B30" s="310" t="s">
        <v>225</v>
      </c>
      <c r="C30" s="312">
        <v>0.16510000000000002</v>
      </c>
    </row>
    <row r="31" spans="1:3" s="313" customFormat="1" x14ac:dyDescent="0.2">
      <c r="A31" s="314"/>
      <c r="B31" s="315"/>
      <c r="C31" s="316"/>
    </row>
  </sheetData>
  <mergeCells count="5">
    <mergeCell ref="B1:C1"/>
    <mergeCell ref="A2:C2"/>
    <mergeCell ref="A3:C3"/>
    <mergeCell ref="A4:C4"/>
    <mergeCell ref="B6:C6"/>
  </mergeCells>
  <printOptions horizontalCentered="1"/>
  <pageMargins left="0.25" right="0.25" top="0.5" bottom="0.5" header="0.25" footer="0.25"/>
  <pageSetup scale="90" orientation="landscape" horizontalDpi="1200" verticalDpi="1200" r:id="rId1"/>
  <headerFooter>
    <oddHeader>&amp;L&amp;10OFFICE OF HEALTH CARE ACCESS&amp;C&amp;10ANNUAL REPORTING&amp;R&amp;10JOHN DEMPSEY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39.6640625" style="1" customWidth="1"/>
    <col min="3" max="3" width="28.44140625" style="1" customWidth="1"/>
    <col min="4" max="4" width="25.33203125" style="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17"/>
      <c r="B3" s="317"/>
      <c r="C3" s="318"/>
      <c r="D3" s="318"/>
      <c r="E3" s="319"/>
      <c r="F3" s="319"/>
      <c r="G3" s="319"/>
    </row>
    <row r="4" spans="1:7" ht="15.75" customHeight="1" x14ac:dyDescent="0.25">
      <c r="A4" s="317"/>
      <c r="B4" s="317"/>
      <c r="C4" s="2" t="s">
        <v>0</v>
      </c>
      <c r="D4" s="318"/>
      <c r="E4" s="319"/>
      <c r="F4" s="319"/>
      <c r="G4" s="319"/>
    </row>
    <row r="5" spans="1:7" ht="15.75" customHeight="1" x14ac:dyDescent="0.25">
      <c r="A5" s="317"/>
      <c r="B5" s="317"/>
      <c r="C5" s="2" t="s">
        <v>161</v>
      </c>
      <c r="D5" s="318"/>
      <c r="E5" s="319"/>
      <c r="F5" s="319"/>
      <c r="G5" s="319"/>
    </row>
    <row r="6" spans="1:7" ht="15.75" customHeight="1" x14ac:dyDescent="0.25">
      <c r="A6" s="317"/>
      <c r="B6" s="317"/>
      <c r="C6" s="2" t="s">
        <v>2</v>
      </c>
      <c r="D6" s="318"/>
      <c r="E6" s="319"/>
      <c r="F6" s="319"/>
      <c r="G6" s="319"/>
    </row>
    <row r="7" spans="1:7" ht="15.75" customHeight="1" x14ac:dyDescent="0.25">
      <c r="A7" s="443" t="s">
        <v>228</v>
      </c>
      <c r="B7" s="443"/>
      <c r="C7" s="443"/>
      <c r="D7" s="443"/>
      <c r="E7" s="443"/>
    </row>
    <row r="8" spans="1:7" ht="16.5" customHeight="1" thickBot="1" x14ac:dyDescent="0.3">
      <c r="A8" s="317"/>
      <c r="B8" s="317"/>
      <c r="C8" s="2"/>
      <c r="D8" s="318"/>
      <c r="E8" s="319"/>
      <c r="F8" s="319"/>
      <c r="G8" s="319"/>
    </row>
    <row r="9" spans="1:7" ht="16.5" customHeight="1" thickBot="1" x14ac:dyDescent="0.3">
      <c r="A9" s="320" t="s">
        <v>5</v>
      </c>
      <c r="B9" s="321" t="s">
        <v>229</v>
      </c>
      <c r="C9" s="322" t="s">
        <v>230</v>
      </c>
      <c r="D9" s="322" t="s">
        <v>231</v>
      </c>
      <c r="E9" s="323" t="s">
        <v>232</v>
      </c>
      <c r="F9" s="324"/>
      <c r="G9" s="324"/>
    </row>
    <row r="10" spans="1:7" ht="15.75" customHeight="1" x14ac:dyDescent="0.25">
      <c r="A10" s="325"/>
      <c r="B10" s="326"/>
      <c r="C10" s="327"/>
      <c r="D10" s="327"/>
      <c r="E10" s="8"/>
      <c r="F10" s="324"/>
      <c r="G10" s="324"/>
    </row>
    <row r="11" spans="1:7" ht="15.75" customHeight="1" x14ac:dyDescent="0.25">
      <c r="A11" s="328" t="s">
        <v>233</v>
      </c>
      <c r="B11" s="329" t="s">
        <v>234</v>
      </c>
      <c r="C11" s="330">
        <v>305406</v>
      </c>
      <c r="D11" s="330">
        <v>118506</v>
      </c>
      <c r="E11" s="331">
        <f>C11+D11</f>
        <v>423912</v>
      </c>
      <c r="F11" s="332"/>
      <c r="G11" s="333"/>
    </row>
    <row r="12" spans="1:7" ht="15.75" customHeight="1" x14ac:dyDescent="0.25">
      <c r="A12" s="490"/>
      <c r="B12" s="491"/>
      <c r="C12" s="491"/>
      <c r="D12" s="491"/>
      <c r="E12" s="492"/>
      <c r="F12" s="332"/>
      <c r="G12" s="333"/>
    </row>
    <row r="13" spans="1:7" ht="15.75" customHeight="1" x14ac:dyDescent="0.25">
      <c r="A13" s="328" t="s">
        <v>235</v>
      </c>
      <c r="B13" s="329" t="s">
        <v>236</v>
      </c>
      <c r="C13" s="330">
        <v>215022</v>
      </c>
      <c r="D13" s="330">
        <v>83149</v>
      </c>
      <c r="E13" s="331">
        <f>C13+D13</f>
        <v>298171</v>
      </c>
      <c r="F13" s="332"/>
      <c r="G13" s="333"/>
    </row>
    <row r="14" spans="1:7" ht="15.75" customHeight="1" x14ac:dyDescent="0.25">
      <c r="A14" s="490"/>
      <c r="B14" s="491"/>
      <c r="C14" s="491"/>
      <c r="D14" s="491"/>
      <c r="E14" s="492"/>
      <c r="F14" s="332"/>
      <c r="G14" s="333"/>
    </row>
    <row r="15" spans="1:7" ht="15.75" customHeight="1" x14ac:dyDescent="0.25">
      <c r="A15" s="328" t="s">
        <v>237</v>
      </c>
      <c r="B15" s="329" t="s">
        <v>236</v>
      </c>
      <c r="C15" s="330">
        <v>201963</v>
      </c>
      <c r="D15" s="330">
        <v>78099</v>
      </c>
      <c r="E15" s="331">
        <f>C15+D15</f>
        <v>280062</v>
      </c>
      <c r="F15" s="332"/>
      <c r="G15" s="333"/>
    </row>
    <row r="16" spans="1:7" ht="15.75" customHeight="1" x14ac:dyDescent="0.25">
      <c r="A16" s="490"/>
      <c r="B16" s="491"/>
      <c r="C16" s="491"/>
      <c r="D16" s="491"/>
      <c r="E16" s="492"/>
      <c r="F16" s="332"/>
      <c r="G16" s="333"/>
    </row>
    <row r="17" spans="1:7" ht="15.75" customHeight="1" x14ac:dyDescent="0.25">
      <c r="A17" s="328" t="s">
        <v>238</v>
      </c>
      <c r="B17" s="329" t="s">
        <v>236</v>
      </c>
      <c r="C17" s="330">
        <v>201482</v>
      </c>
      <c r="D17" s="330">
        <v>77913</v>
      </c>
      <c r="E17" s="331">
        <f>C17+D17</f>
        <v>279395</v>
      </c>
      <c r="F17" s="332"/>
      <c r="G17" s="333"/>
    </row>
    <row r="18" spans="1:7" ht="15.75" customHeight="1" x14ac:dyDescent="0.25">
      <c r="A18" s="490"/>
      <c r="B18" s="491"/>
      <c r="C18" s="491"/>
      <c r="D18" s="491"/>
      <c r="E18" s="492"/>
      <c r="F18" s="332"/>
      <c r="G18" s="333"/>
    </row>
    <row r="19" spans="1:7" ht="15.75" customHeight="1" x14ac:dyDescent="0.25">
      <c r="A19" s="328" t="s">
        <v>239</v>
      </c>
      <c r="B19" s="329" t="s">
        <v>236</v>
      </c>
      <c r="C19" s="330">
        <v>200995</v>
      </c>
      <c r="D19" s="330">
        <v>77724</v>
      </c>
      <c r="E19" s="331">
        <f>C19+D19</f>
        <v>278719</v>
      </c>
      <c r="F19" s="332"/>
      <c r="G19" s="333"/>
    </row>
    <row r="20" spans="1:7" ht="15.75" customHeight="1" x14ac:dyDescent="0.25">
      <c r="A20" s="490"/>
      <c r="B20" s="491"/>
      <c r="C20" s="491"/>
      <c r="D20" s="491"/>
      <c r="E20" s="492"/>
      <c r="F20" s="332"/>
      <c r="G20" s="333"/>
    </row>
    <row r="21" spans="1:7" ht="15.75" customHeight="1" x14ac:dyDescent="0.25">
      <c r="A21" s="328" t="s">
        <v>240</v>
      </c>
      <c r="B21" s="329" t="s">
        <v>236</v>
      </c>
      <c r="C21" s="330">
        <v>197232</v>
      </c>
      <c r="D21" s="330">
        <v>76270</v>
      </c>
      <c r="E21" s="331">
        <f>C21+D21</f>
        <v>273502</v>
      </c>
      <c r="F21" s="332"/>
      <c r="G21" s="333"/>
    </row>
    <row r="22" spans="1:7" ht="15.75" customHeight="1" x14ac:dyDescent="0.25">
      <c r="A22" s="490"/>
      <c r="B22" s="491"/>
      <c r="C22" s="491"/>
      <c r="D22" s="491"/>
      <c r="E22" s="492"/>
      <c r="F22" s="332"/>
      <c r="G22" s="333"/>
    </row>
    <row r="23" spans="1:7" ht="15.75" customHeight="1" x14ac:dyDescent="0.25">
      <c r="A23" s="328" t="s">
        <v>241</v>
      </c>
      <c r="B23" s="329" t="s">
        <v>242</v>
      </c>
      <c r="C23" s="330">
        <v>172362</v>
      </c>
      <c r="D23" s="330">
        <v>66652</v>
      </c>
      <c r="E23" s="331">
        <f>C23+D23</f>
        <v>239014</v>
      </c>
      <c r="F23" s="332"/>
      <c r="G23" s="333"/>
    </row>
    <row r="24" spans="1:7" ht="15.75" customHeight="1" x14ac:dyDescent="0.25">
      <c r="A24" s="490"/>
      <c r="B24" s="491"/>
      <c r="C24" s="491"/>
      <c r="D24" s="491"/>
      <c r="E24" s="492"/>
      <c r="F24" s="332"/>
      <c r="G24" s="333"/>
    </row>
    <row r="25" spans="1:7" ht="15.75" customHeight="1" x14ac:dyDescent="0.25">
      <c r="A25" s="328" t="s">
        <v>243</v>
      </c>
      <c r="B25" s="329" t="s">
        <v>244</v>
      </c>
      <c r="C25" s="330">
        <v>169873</v>
      </c>
      <c r="D25" s="330">
        <v>65690</v>
      </c>
      <c r="E25" s="331">
        <f>C25+D25</f>
        <v>235563</v>
      </c>
      <c r="F25" s="332"/>
      <c r="G25" s="333"/>
    </row>
    <row r="26" spans="1:7" ht="15.75" customHeight="1" x14ac:dyDescent="0.25">
      <c r="A26" s="490"/>
      <c r="B26" s="491"/>
      <c r="C26" s="491"/>
      <c r="D26" s="491"/>
      <c r="E26" s="492"/>
      <c r="F26" s="332"/>
      <c r="G26" s="333"/>
    </row>
    <row r="27" spans="1:7" ht="15.75" customHeight="1" x14ac:dyDescent="0.25">
      <c r="A27" s="328" t="s">
        <v>245</v>
      </c>
      <c r="B27" s="329" t="s">
        <v>246</v>
      </c>
      <c r="C27" s="330">
        <v>164681</v>
      </c>
      <c r="D27" s="330">
        <v>63682</v>
      </c>
      <c r="E27" s="331">
        <f>C27+D27</f>
        <v>228363</v>
      </c>
      <c r="F27" s="332"/>
      <c r="G27" s="333"/>
    </row>
    <row r="28" spans="1:7" ht="15.75" customHeight="1" x14ac:dyDescent="0.25">
      <c r="A28" s="490"/>
      <c r="B28" s="491"/>
      <c r="C28" s="491"/>
      <c r="D28" s="491"/>
      <c r="E28" s="492"/>
      <c r="F28" s="332"/>
      <c r="G28" s="333"/>
    </row>
    <row r="29" spans="1:7" ht="15.75" customHeight="1" x14ac:dyDescent="0.25">
      <c r="A29" s="328" t="s">
        <v>247</v>
      </c>
      <c r="B29" s="329" t="s">
        <v>248</v>
      </c>
      <c r="C29" s="330">
        <v>103580</v>
      </c>
      <c r="D29" s="330">
        <v>40054</v>
      </c>
      <c r="E29" s="331">
        <f>C29+D29</f>
        <v>143634</v>
      </c>
      <c r="F29" s="332"/>
      <c r="G29" s="333"/>
    </row>
    <row r="30" spans="1:7" ht="15.75" customHeight="1" thickBot="1" x14ac:dyDescent="0.3">
      <c r="A30" s="490"/>
      <c r="B30" s="491"/>
      <c r="C30" s="491"/>
      <c r="D30" s="491"/>
      <c r="E30" s="492"/>
      <c r="F30" s="332"/>
      <c r="G30" s="333"/>
    </row>
    <row r="31" spans="1:7" ht="18.75" customHeight="1" thickBot="1" x14ac:dyDescent="0.3">
      <c r="A31" s="334"/>
      <c r="B31" s="335" t="s">
        <v>141</v>
      </c>
      <c r="C31" s="439">
        <f>SUM(C11+C13+C15+C17+C19+C21+C23+C25+C27+C29)</f>
        <v>1932596</v>
      </c>
      <c r="D31" s="439">
        <f>SUM(D11+D13+D15+D17+D19+D21+D23+D25+D27+D29)</f>
        <v>747739</v>
      </c>
      <c r="E31" s="440">
        <f>C31+D31</f>
        <v>2680335</v>
      </c>
      <c r="F31" s="336"/>
      <c r="G31" s="336"/>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scale="84" orientation="landscape" horizontalDpi="1200" verticalDpi="1200" r:id="rId1"/>
  <headerFooter>
    <oddHeader>&amp;L&amp;10OFFICE OF HEALTH CARE ACCESS&amp;C&amp;10ANNUAL REPORTING&amp;R&amp;10JOHN DEMPSEY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0"/>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4" t="s">
        <v>0</v>
      </c>
      <c r="B2" s="494"/>
      <c r="C2" s="494"/>
      <c r="D2" s="494"/>
      <c r="E2" s="494"/>
    </row>
    <row r="3" spans="1:5" x14ac:dyDescent="0.2">
      <c r="A3" s="494" t="s">
        <v>161</v>
      </c>
      <c r="B3" s="494"/>
      <c r="C3" s="494"/>
      <c r="D3" s="494"/>
      <c r="E3" s="494"/>
    </row>
    <row r="4" spans="1:5" ht="15" customHeight="1" x14ac:dyDescent="0.2">
      <c r="A4" s="494" t="s">
        <v>2</v>
      </c>
      <c r="B4" s="494"/>
      <c r="C4" s="494"/>
      <c r="D4" s="494"/>
      <c r="E4" s="494"/>
    </row>
    <row r="5" spans="1:5" ht="15" customHeight="1" x14ac:dyDescent="0.2">
      <c r="A5" s="495" t="s">
        <v>249</v>
      </c>
      <c r="B5" s="495"/>
      <c r="C5" s="495"/>
      <c r="D5" s="495"/>
      <c r="E5" s="495"/>
    </row>
    <row r="6" spans="1:5" ht="15" customHeight="1" x14ac:dyDescent="0.2">
      <c r="A6" s="495" t="s">
        <v>250</v>
      </c>
      <c r="B6" s="495"/>
      <c r="C6" s="495"/>
      <c r="D6" s="495"/>
      <c r="E6" s="495"/>
    </row>
    <row r="7" spans="1:5" x14ac:dyDescent="0.2">
      <c r="A7" s="338"/>
      <c r="B7" s="337"/>
      <c r="C7" s="338"/>
    </row>
    <row r="8" spans="1:5" ht="12.95" customHeight="1" x14ac:dyDescent="0.2">
      <c r="A8" s="339">
        <v>-1</v>
      </c>
      <c r="B8" s="340">
        <v>-2</v>
      </c>
      <c r="C8" s="339">
        <v>-3</v>
      </c>
      <c r="D8" s="339">
        <v>-4</v>
      </c>
      <c r="E8" s="339">
        <v>-5</v>
      </c>
    </row>
    <row r="9" spans="1:5" s="341" customFormat="1" ht="54" customHeight="1" x14ac:dyDescent="0.2">
      <c r="A9" s="342" t="s">
        <v>5</v>
      </c>
      <c r="B9" s="343" t="s">
        <v>6</v>
      </c>
      <c r="C9" s="344" t="s">
        <v>251</v>
      </c>
      <c r="D9" s="345" t="s">
        <v>252</v>
      </c>
      <c r="E9" s="346" t="s">
        <v>232</v>
      </c>
    </row>
    <row r="10" spans="1:5" s="341" customFormat="1" x14ac:dyDescent="0.2">
      <c r="A10" s="347"/>
      <c r="B10" s="348"/>
      <c r="C10" s="349"/>
      <c r="D10" s="349"/>
      <c r="E10" s="350"/>
    </row>
    <row r="11" spans="1:5" s="341" customFormat="1" ht="17.25" customHeight="1" x14ac:dyDescent="0.2">
      <c r="A11" s="351" t="s">
        <v>253</v>
      </c>
      <c r="B11" s="352" t="s">
        <v>10</v>
      </c>
      <c r="C11" s="353"/>
      <c r="D11" s="353"/>
      <c r="E11" s="354"/>
    </row>
    <row r="12" spans="1:5" ht="14.25" customHeight="1" x14ac:dyDescent="0.2">
      <c r="A12" s="355">
        <v>1</v>
      </c>
      <c r="B12" s="356" t="s">
        <v>254</v>
      </c>
      <c r="C12" s="357">
        <v>0</v>
      </c>
      <c r="D12" s="357">
        <v>0</v>
      </c>
      <c r="E12" s="357">
        <f>D12+ C12</f>
        <v>0</v>
      </c>
    </row>
    <row r="13" spans="1:5" ht="14.25" customHeight="1" x14ac:dyDescent="0.2">
      <c r="A13" s="355">
        <v>2</v>
      </c>
      <c r="B13" s="356" t="s">
        <v>255</v>
      </c>
      <c r="C13" s="357">
        <v>0</v>
      </c>
      <c r="D13" s="357">
        <v>0</v>
      </c>
      <c r="E13" s="357">
        <f>D13+ C13</f>
        <v>0</v>
      </c>
    </row>
    <row r="14" spans="1:5" x14ac:dyDescent="0.2">
      <c r="A14" s="347"/>
      <c r="B14" s="348"/>
      <c r="C14" s="349"/>
      <c r="D14" s="349"/>
      <c r="E14" s="358"/>
    </row>
    <row r="15" spans="1:5" s="341" customFormat="1" ht="17.25" customHeight="1" x14ac:dyDescent="0.2">
      <c r="A15" s="351" t="s">
        <v>256</v>
      </c>
      <c r="B15" s="352" t="s">
        <v>41</v>
      </c>
      <c r="C15" s="353"/>
      <c r="D15" s="353"/>
      <c r="E15" s="354"/>
    </row>
    <row r="16" spans="1:5" ht="14.25" customHeight="1" x14ac:dyDescent="0.2">
      <c r="A16" s="355">
        <v>1</v>
      </c>
      <c r="B16" s="356" t="s">
        <v>254</v>
      </c>
      <c r="C16" s="357">
        <v>0</v>
      </c>
      <c r="D16" s="357">
        <v>0</v>
      </c>
      <c r="E16" s="357">
        <f>D16+ C16</f>
        <v>0</v>
      </c>
    </row>
    <row r="17" spans="1:5" ht="14.25" customHeight="1" x14ac:dyDescent="0.2">
      <c r="A17" s="355">
        <v>2</v>
      </c>
      <c r="B17" s="356" t="s">
        <v>255</v>
      </c>
      <c r="C17" s="357">
        <v>0</v>
      </c>
      <c r="D17" s="357">
        <v>0</v>
      </c>
      <c r="E17" s="357">
        <f>D17+ C17</f>
        <v>0</v>
      </c>
    </row>
    <row r="18" spans="1:5" x14ac:dyDescent="0.2">
      <c r="A18" s="347"/>
      <c r="B18" s="348"/>
      <c r="C18" s="349"/>
      <c r="D18" s="349"/>
      <c r="E18" s="358"/>
    </row>
    <row r="19" spans="1:5" s="341" customFormat="1" ht="17.25" customHeight="1" x14ac:dyDescent="0.2">
      <c r="A19" s="351" t="s">
        <v>257</v>
      </c>
      <c r="B19" s="352" t="s">
        <v>50</v>
      </c>
      <c r="C19" s="353"/>
      <c r="D19" s="353"/>
      <c r="E19" s="354"/>
    </row>
    <row r="20" spans="1:5" ht="14.25" customHeight="1" x14ac:dyDescent="0.2">
      <c r="A20" s="355">
        <v>1</v>
      </c>
      <c r="B20" s="356" t="s">
        <v>254</v>
      </c>
      <c r="C20" s="357">
        <v>0</v>
      </c>
      <c r="D20" s="357">
        <v>0</v>
      </c>
      <c r="E20" s="357">
        <f>D20+ C20</f>
        <v>0</v>
      </c>
    </row>
    <row r="21" spans="1:5" ht="14.25" customHeight="1" x14ac:dyDescent="0.2">
      <c r="A21" s="355">
        <v>2</v>
      </c>
      <c r="B21" s="356" t="s">
        <v>255</v>
      </c>
      <c r="C21" s="357">
        <v>0</v>
      </c>
      <c r="D21" s="357">
        <v>0</v>
      </c>
      <c r="E21" s="357">
        <f>D21+ C21</f>
        <v>0</v>
      </c>
    </row>
    <row r="22" spans="1:5" x14ac:dyDescent="0.2">
      <c r="A22" s="347"/>
      <c r="B22" s="348"/>
      <c r="C22" s="349"/>
      <c r="D22" s="349"/>
      <c r="E22" s="358"/>
    </row>
    <row r="23" spans="1:5" s="341" customFormat="1" ht="17.25" customHeight="1" x14ac:dyDescent="0.2">
      <c r="A23" s="351" t="s">
        <v>258</v>
      </c>
      <c r="B23" s="352" t="s">
        <v>56</v>
      </c>
      <c r="C23" s="353"/>
      <c r="D23" s="353"/>
      <c r="E23" s="354"/>
    </row>
    <row r="24" spans="1:5" ht="14.25" customHeight="1" x14ac:dyDescent="0.2">
      <c r="A24" s="355">
        <v>1</v>
      </c>
      <c r="B24" s="356" t="s">
        <v>254</v>
      </c>
      <c r="C24" s="357">
        <v>0</v>
      </c>
      <c r="D24" s="357">
        <v>0</v>
      </c>
      <c r="E24" s="357">
        <f>D24+ C24</f>
        <v>0</v>
      </c>
    </row>
    <row r="25" spans="1:5" ht="14.25" customHeight="1" x14ac:dyDescent="0.2">
      <c r="A25" s="355">
        <v>2</v>
      </c>
      <c r="B25" s="356" t="s">
        <v>255</v>
      </c>
      <c r="C25" s="357">
        <v>0</v>
      </c>
      <c r="D25" s="357">
        <v>0</v>
      </c>
      <c r="E25" s="357">
        <f>D25+ C25</f>
        <v>0</v>
      </c>
    </row>
    <row r="26" spans="1:5" x14ac:dyDescent="0.2">
      <c r="A26" s="347"/>
      <c r="B26" s="348"/>
      <c r="C26" s="349"/>
      <c r="D26" s="349"/>
      <c r="E26" s="358"/>
    </row>
    <row r="27" spans="1:5" s="341" customFormat="1" ht="16.5" customHeight="1" x14ac:dyDescent="0.2">
      <c r="A27" s="351" t="s">
        <v>259</v>
      </c>
      <c r="B27" s="352" t="s">
        <v>0</v>
      </c>
      <c r="C27" s="353"/>
      <c r="D27" s="353"/>
      <c r="E27" s="354"/>
    </row>
    <row r="28" spans="1:5" ht="14.25" customHeight="1" x14ac:dyDescent="0.2">
      <c r="A28" s="355">
        <v>1</v>
      </c>
      <c r="B28" s="356" t="s">
        <v>254</v>
      </c>
      <c r="C28" s="357">
        <v>0</v>
      </c>
      <c r="D28" s="357">
        <v>0</v>
      </c>
      <c r="E28" s="357">
        <f>D28+ C28</f>
        <v>0</v>
      </c>
    </row>
    <row r="29" spans="1:5" ht="14.25" customHeight="1" x14ac:dyDescent="0.2">
      <c r="A29" s="355">
        <v>2</v>
      </c>
      <c r="B29" s="356" t="s">
        <v>255</v>
      </c>
      <c r="C29" s="357">
        <v>0</v>
      </c>
      <c r="D29" s="357">
        <v>0</v>
      </c>
      <c r="E29" s="357">
        <f>D29+ C29</f>
        <v>0</v>
      </c>
    </row>
    <row r="30" spans="1:5" x14ac:dyDescent="0.2">
      <c r="A30" s="347"/>
      <c r="B30" s="348"/>
      <c r="C30" s="349"/>
      <c r="D30" s="349"/>
      <c r="E30" s="358"/>
    </row>
    <row r="31" spans="1:5" s="341" customFormat="1" ht="15.75" customHeight="1" x14ac:dyDescent="0.2">
      <c r="A31" s="351" t="s">
        <v>260</v>
      </c>
      <c r="B31" s="352" t="s">
        <v>67</v>
      </c>
      <c r="C31" s="353"/>
      <c r="D31" s="353"/>
      <c r="E31" s="354"/>
    </row>
    <row r="32" spans="1:5" ht="14.25" customHeight="1" x14ac:dyDescent="0.2">
      <c r="A32" s="355">
        <v>1</v>
      </c>
      <c r="B32" s="356" t="s">
        <v>254</v>
      </c>
      <c r="C32" s="357">
        <v>0</v>
      </c>
      <c r="D32" s="357">
        <v>0</v>
      </c>
      <c r="E32" s="357">
        <f>D32+ C32</f>
        <v>0</v>
      </c>
    </row>
    <row r="33" spans="1:5" ht="14.25" customHeight="1" x14ac:dyDescent="0.2">
      <c r="A33" s="355">
        <v>2</v>
      </c>
      <c r="B33" s="356" t="s">
        <v>255</v>
      </c>
      <c r="C33" s="357">
        <v>0</v>
      </c>
      <c r="D33" s="357">
        <v>0</v>
      </c>
      <c r="E33" s="357">
        <f>D33+ C33</f>
        <v>0</v>
      </c>
    </row>
    <row r="34" spans="1:5" x14ac:dyDescent="0.2">
      <c r="A34" s="347"/>
      <c r="B34" s="348"/>
      <c r="C34" s="349"/>
      <c r="D34" s="349"/>
      <c r="E34" s="358"/>
    </row>
    <row r="35" spans="1:5" s="341" customFormat="1" x14ac:dyDescent="0.2">
      <c r="A35" s="351" t="s">
        <v>261</v>
      </c>
      <c r="B35" s="352" t="s">
        <v>72</v>
      </c>
      <c r="C35" s="353"/>
      <c r="D35" s="353"/>
      <c r="E35" s="354"/>
    </row>
    <row r="36" spans="1:5" ht="14.25" customHeight="1" x14ac:dyDescent="0.2">
      <c r="A36" s="355">
        <v>1</v>
      </c>
      <c r="B36" s="356" t="s">
        <v>254</v>
      </c>
      <c r="C36" s="357">
        <v>0</v>
      </c>
      <c r="D36" s="357">
        <v>0</v>
      </c>
      <c r="E36" s="357">
        <f>D36+ C36</f>
        <v>0</v>
      </c>
    </row>
    <row r="37" spans="1:5" ht="14.25" customHeight="1" x14ac:dyDescent="0.2">
      <c r="A37" s="355">
        <v>2</v>
      </c>
      <c r="B37" s="356" t="s">
        <v>255</v>
      </c>
      <c r="C37" s="357">
        <v>0</v>
      </c>
      <c r="D37" s="357">
        <v>0</v>
      </c>
      <c r="E37" s="357">
        <f>D37+ C37</f>
        <v>0</v>
      </c>
    </row>
    <row r="38" spans="1:5" x14ac:dyDescent="0.2">
      <c r="A38" s="347"/>
      <c r="B38" s="348"/>
      <c r="C38" s="349"/>
      <c r="D38" s="349"/>
      <c r="E38" s="358"/>
    </row>
    <row r="39" spans="1:5" s="341" customFormat="1" x14ac:dyDescent="0.2">
      <c r="A39" s="351" t="s">
        <v>262</v>
      </c>
      <c r="B39" s="352" t="s">
        <v>77</v>
      </c>
      <c r="C39" s="353"/>
      <c r="D39" s="353"/>
      <c r="E39" s="354"/>
    </row>
    <row r="40" spans="1:5" ht="14.25" customHeight="1" x14ac:dyDescent="0.2">
      <c r="A40" s="355">
        <v>1</v>
      </c>
      <c r="B40" s="356" t="s">
        <v>254</v>
      </c>
      <c r="C40" s="357">
        <v>0</v>
      </c>
      <c r="D40" s="357">
        <v>0</v>
      </c>
      <c r="E40" s="357">
        <f>D40+ C40</f>
        <v>0</v>
      </c>
    </row>
    <row r="41" spans="1:5" ht="14.25" customHeight="1" x14ac:dyDescent="0.2">
      <c r="A41" s="355">
        <v>2</v>
      </c>
      <c r="B41" s="356" t="s">
        <v>255</v>
      </c>
      <c r="C41" s="357">
        <v>0</v>
      </c>
      <c r="D41" s="357">
        <v>0</v>
      </c>
      <c r="E41" s="357">
        <f>D41+ C41</f>
        <v>0</v>
      </c>
    </row>
    <row r="42" spans="1:5" x14ac:dyDescent="0.2">
      <c r="A42" s="347"/>
      <c r="B42" s="348"/>
      <c r="C42" s="349"/>
      <c r="D42" s="349"/>
      <c r="E42" s="358"/>
    </row>
    <row r="43" spans="1:5" s="341" customFormat="1" x14ac:dyDescent="0.2">
      <c r="A43" s="351" t="s">
        <v>263</v>
      </c>
      <c r="B43" s="352" t="s">
        <v>81</v>
      </c>
      <c r="C43" s="353"/>
      <c r="D43" s="353"/>
      <c r="E43" s="354"/>
    </row>
    <row r="44" spans="1:5" ht="14.25" customHeight="1" x14ac:dyDescent="0.2">
      <c r="A44" s="355">
        <v>1</v>
      </c>
      <c r="B44" s="356" t="s">
        <v>254</v>
      </c>
      <c r="C44" s="357">
        <v>0</v>
      </c>
      <c r="D44" s="357">
        <v>0</v>
      </c>
      <c r="E44" s="357">
        <f>D44+ C44</f>
        <v>0</v>
      </c>
    </row>
    <row r="45" spans="1:5" ht="14.25" customHeight="1" x14ac:dyDescent="0.2">
      <c r="A45" s="355">
        <v>2</v>
      </c>
      <c r="B45" s="356" t="s">
        <v>255</v>
      </c>
      <c r="C45" s="357">
        <v>0</v>
      </c>
      <c r="D45" s="357">
        <v>0</v>
      </c>
      <c r="E45" s="357">
        <f>D45+ C45</f>
        <v>0</v>
      </c>
    </row>
    <row r="46" spans="1:5" x14ac:dyDescent="0.2">
      <c r="A46" s="347"/>
      <c r="B46" s="348"/>
      <c r="C46" s="349"/>
      <c r="D46" s="349"/>
      <c r="E46" s="358"/>
    </row>
    <row r="47" spans="1:5" s="341" customFormat="1" x14ac:dyDescent="0.2">
      <c r="A47" s="351" t="s">
        <v>264</v>
      </c>
      <c r="B47" s="352" t="s">
        <v>84</v>
      </c>
      <c r="C47" s="353"/>
      <c r="D47" s="353"/>
      <c r="E47" s="354"/>
    </row>
    <row r="48" spans="1:5" ht="14.25" customHeight="1" x14ac:dyDescent="0.2">
      <c r="A48" s="355">
        <v>1</v>
      </c>
      <c r="B48" s="356" t="s">
        <v>254</v>
      </c>
      <c r="C48" s="357">
        <v>0</v>
      </c>
      <c r="D48" s="357">
        <v>0</v>
      </c>
      <c r="E48" s="357">
        <f>D48+ C48</f>
        <v>0</v>
      </c>
    </row>
    <row r="49" spans="1:6" ht="14.25" customHeight="1" x14ac:dyDescent="0.2">
      <c r="A49" s="355">
        <v>2</v>
      </c>
      <c r="B49" s="356" t="s">
        <v>255</v>
      </c>
      <c r="C49" s="357">
        <v>0</v>
      </c>
      <c r="D49" s="357">
        <v>0</v>
      </c>
      <c r="E49" s="357">
        <f>D49+ C49</f>
        <v>0</v>
      </c>
    </row>
    <row r="50" spans="1:6" x14ac:dyDescent="0.2">
      <c r="A50" s="347"/>
      <c r="B50" s="348"/>
      <c r="C50" s="349"/>
      <c r="D50" s="349"/>
      <c r="E50" s="358"/>
    </row>
    <row r="51" spans="1:6" s="341" customFormat="1" ht="16.5" customHeight="1" x14ac:dyDescent="0.2">
      <c r="A51" s="351" t="s">
        <v>265</v>
      </c>
      <c r="B51" s="352" t="s">
        <v>90</v>
      </c>
      <c r="C51" s="353"/>
      <c r="D51" s="353"/>
      <c r="E51" s="354"/>
    </row>
    <row r="52" spans="1:6" ht="14.25" customHeight="1" x14ac:dyDescent="0.2">
      <c r="A52" s="355">
        <v>1</v>
      </c>
      <c r="B52" s="356" t="s">
        <v>254</v>
      </c>
      <c r="C52" s="357">
        <v>0</v>
      </c>
      <c r="D52" s="357">
        <v>0</v>
      </c>
      <c r="E52" s="357">
        <f>D52+ C52</f>
        <v>0</v>
      </c>
    </row>
    <row r="53" spans="1:6" ht="14.25" customHeight="1" x14ac:dyDescent="0.2">
      <c r="A53" s="355">
        <v>2</v>
      </c>
      <c r="B53" s="356" t="s">
        <v>255</v>
      </c>
      <c r="C53" s="357">
        <v>0</v>
      </c>
      <c r="D53" s="357">
        <v>0</v>
      </c>
      <c r="E53" s="357">
        <f>D53+ C53</f>
        <v>0</v>
      </c>
    </row>
    <row r="54" spans="1:6" x14ac:dyDescent="0.2">
      <c r="A54" s="347"/>
      <c r="B54" s="348"/>
      <c r="C54" s="349"/>
      <c r="D54" s="349"/>
      <c r="E54" s="358"/>
    </row>
    <row r="55" spans="1:6" ht="13.5" customHeight="1" x14ac:dyDescent="0.2">
      <c r="A55" s="359"/>
      <c r="B55" s="496"/>
      <c r="C55" s="496"/>
      <c r="D55" s="496"/>
      <c r="E55" s="360"/>
    </row>
    <row r="56" spans="1:6" ht="15" customHeight="1" x14ac:dyDescent="0.2">
      <c r="A56" s="362"/>
      <c r="B56" s="493" t="s">
        <v>266</v>
      </c>
      <c r="C56" s="493"/>
      <c r="D56" s="493"/>
      <c r="E56" s="493"/>
      <c r="F56" s="359"/>
    </row>
    <row r="57" spans="1:6" ht="13.5" customHeight="1" x14ac:dyDescent="0.2">
      <c r="A57" s="362"/>
      <c r="B57" s="361"/>
      <c r="C57" s="361"/>
      <c r="D57" s="361"/>
      <c r="E57" s="361"/>
      <c r="F57" s="359"/>
    </row>
    <row r="58" spans="1:6" ht="26.1" customHeight="1" x14ac:dyDescent="0.2">
      <c r="A58" s="362"/>
      <c r="B58" s="493" t="s">
        <v>267</v>
      </c>
      <c r="C58" s="493"/>
      <c r="D58" s="493"/>
      <c r="E58" s="493"/>
      <c r="F58" s="359"/>
    </row>
    <row r="59" spans="1:6" ht="15" customHeight="1" x14ac:dyDescent="0.2">
      <c r="A59" s="359"/>
      <c r="B59" s="493" t="s">
        <v>268</v>
      </c>
      <c r="C59" s="493"/>
      <c r="D59" s="493"/>
      <c r="E59" s="493"/>
      <c r="F59" s="359"/>
    </row>
    <row r="60" spans="1:6" ht="15" customHeight="1" x14ac:dyDescent="0.2">
      <c r="A60" s="359"/>
      <c r="B60" s="493" t="s">
        <v>269</v>
      </c>
      <c r="C60" s="493"/>
      <c r="D60" s="493"/>
      <c r="E60" s="493"/>
      <c r="F60" s="359"/>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scale="74" orientation="portrait" horizontalDpi="1200" verticalDpi="1200" r:id="rId1"/>
  <headerFooter>
    <oddHeader>&amp;LOFFICE OF HEALTH CARE ACCESS&amp;CANNUAL REPORTING&amp;RJOHN DEMPSEY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zoomScale="75" workbookViewId="0"/>
  </sheetViews>
  <sheetFormatPr defaultRowHeight="15" customHeight="1" x14ac:dyDescent="0.2"/>
  <cols>
    <col min="1" max="1" width="5.109375" style="363" customWidth="1"/>
    <col min="2" max="2" width="70.6640625" style="30" customWidth="1"/>
    <col min="3" max="3" width="29.21875" style="364" customWidth="1"/>
    <col min="4" max="16384" width="8.88671875" style="30"/>
  </cols>
  <sheetData>
    <row r="2" spans="1:5" ht="15.75" customHeight="1" x14ac:dyDescent="0.25">
      <c r="A2" s="447" t="s">
        <v>0</v>
      </c>
      <c r="B2" s="447"/>
      <c r="C2" s="447"/>
    </row>
    <row r="3" spans="1:5" ht="15" customHeight="1" x14ac:dyDescent="0.25">
      <c r="A3" s="447" t="s">
        <v>161</v>
      </c>
      <c r="B3" s="447"/>
      <c r="C3" s="447"/>
    </row>
    <row r="4" spans="1:5" ht="15" customHeight="1" x14ac:dyDescent="0.25">
      <c r="A4" s="447" t="s">
        <v>2</v>
      </c>
      <c r="B4" s="447"/>
      <c r="C4" s="447"/>
    </row>
    <row r="5" spans="1:5" ht="15" customHeight="1" x14ac:dyDescent="0.25">
      <c r="A5" s="447" t="s">
        <v>270</v>
      </c>
      <c r="B5" s="447"/>
      <c r="C5" s="447"/>
    </row>
    <row r="6" spans="1:5" ht="15" customHeight="1" x14ac:dyDescent="0.25">
      <c r="A6" s="447" t="s">
        <v>271</v>
      </c>
      <c r="B6" s="447"/>
      <c r="C6" s="447"/>
    </row>
    <row r="7" spans="1:5" ht="15" customHeight="1" x14ac:dyDescent="0.25">
      <c r="A7" s="365"/>
      <c r="B7" s="35"/>
      <c r="D7" s="441"/>
    </row>
    <row r="8" spans="1:5" ht="15.75" customHeight="1" x14ac:dyDescent="0.25">
      <c r="A8" s="366">
        <v>-1</v>
      </c>
      <c r="B8" s="367">
        <v>-2</v>
      </c>
      <c r="C8" s="366">
        <v>-3</v>
      </c>
      <c r="D8" s="442"/>
      <c r="E8" s="359"/>
    </row>
    <row r="9" spans="1:5" ht="24.75" customHeight="1" x14ac:dyDescent="0.25">
      <c r="A9" s="368" t="s">
        <v>5</v>
      </c>
      <c r="B9" s="369" t="s">
        <v>6</v>
      </c>
      <c r="C9" s="370" t="s">
        <v>272</v>
      </c>
    </row>
    <row r="10" spans="1:5" ht="15.75" customHeight="1" x14ac:dyDescent="0.25">
      <c r="A10" s="371"/>
      <c r="B10" s="372"/>
      <c r="C10" s="373"/>
    </row>
    <row r="11" spans="1:5" ht="30" customHeight="1" x14ac:dyDescent="0.25">
      <c r="A11" s="374" t="s">
        <v>273</v>
      </c>
      <c r="B11" s="375" t="s">
        <v>274</v>
      </c>
      <c r="C11" s="376"/>
    </row>
    <row r="12" spans="1:5" ht="45" x14ac:dyDescent="0.2">
      <c r="A12" s="377" t="s">
        <v>275</v>
      </c>
      <c r="B12" s="378" t="s">
        <v>276</v>
      </c>
      <c r="C12" s="379" t="s">
        <v>277</v>
      </c>
    </row>
    <row r="13" spans="1:5" ht="15" customHeight="1" x14ac:dyDescent="0.2">
      <c r="A13" s="380"/>
      <c r="B13" s="381"/>
      <c r="C13" s="382"/>
    </row>
    <row r="14" spans="1:5" ht="30" x14ac:dyDescent="0.2">
      <c r="A14" s="383" t="s">
        <v>278</v>
      </c>
      <c r="B14" s="384" t="s">
        <v>279</v>
      </c>
      <c r="C14" s="385" t="s">
        <v>277</v>
      </c>
    </row>
    <row r="15" spans="1:5" ht="15" customHeight="1" x14ac:dyDescent="0.2">
      <c r="A15" s="386"/>
      <c r="B15" s="381"/>
      <c r="C15" s="382"/>
    </row>
    <row r="16" spans="1:5" ht="30" x14ac:dyDescent="0.2">
      <c r="A16" s="383" t="s">
        <v>280</v>
      </c>
      <c r="B16" s="384" t="s">
        <v>281</v>
      </c>
      <c r="C16" s="385" t="s">
        <v>277</v>
      </c>
    </row>
    <row r="17" spans="1:3" ht="15" customHeight="1" x14ac:dyDescent="0.2">
      <c r="A17" s="386"/>
      <c r="B17" s="381"/>
      <c r="C17" s="382"/>
    </row>
    <row r="18" spans="1:3" ht="30" x14ac:dyDescent="0.2">
      <c r="A18" s="383" t="s">
        <v>282</v>
      </c>
      <c r="B18" s="384" t="s">
        <v>283</v>
      </c>
      <c r="C18" s="385" t="s">
        <v>277</v>
      </c>
    </row>
    <row r="19" spans="1:3" ht="15" customHeight="1" x14ac:dyDescent="0.2">
      <c r="A19" s="387"/>
      <c r="B19" s="388"/>
      <c r="C19" s="382"/>
    </row>
    <row r="20" spans="1:3" ht="30" x14ac:dyDescent="0.2">
      <c r="A20" s="389" t="s">
        <v>284</v>
      </c>
      <c r="B20" s="390" t="s">
        <v>285</v>
      </c>
      <c r="C20" s="391">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REPORTING&amp;RJOHN DEMPSEY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392" customWidth="1"/>
    <col min="2" max="2" width="43" style="392" customWidth="1"/>
    <col min="3" max="6" width="13" style="392" customWidth="1"/>
    <col min="7" max="16384" width="8.88671875" style="392"/>
  </cols>
  <sheetData>
    <row r="1" spans="1:6" ht="19.5" customHeight="1" x14ac:dyDescent="0.25">
      <c r="A1" s="497" t="s">
        <v>0</v>
      </c>
      <c r="B1" s="498"/>
      <c r="C1" s="498"/>
      <c r="D1" s="498"/>
      <c r="E1" s="498"/>
      <c r="F1" s="499"/>
    </row>
    <row r="2" spans="1:6" ht="18" customHeight="1" x14ac:dyDescent="0.25">
      <c r="A2" s="497" t="s">
        <v>161</v>
      </c>
      <c r="B2" s="498"/>
      <c r="C2" s="498"/>
      <c r="D2" s="498"/>
      <c r="E2" s="498"/>
      <c r="F2" s="499"/>
    </row>
    <row r="3" spans="1:6" ht="18" customHeight="1" x14ac:dyDescent="0.25">
      <c r="A3" s="465" t="s">
        <v>2</v>
      </c>
      <c r="B3" s="465"/>
      <c r="C3" s="465"/>
      <c r="D3" s="465"/>
      <c r="E3" s="465"/>
      <c r="F3" s="465"/>
    </row>
    <row r="4" spans="1:6" ht="19.5" customHeight="1" x14ac:dyDescent="0.25">
      <c r="A4" s="465" t="s">
        <v>286</v>
      </c>
      <c r="B4" s="465"/>
      <c r="C4" s="465"/>
      <c r="D4" s="465"/>
      <c r="E4" s="465"/>
      <c r="F4" s="465"/>
    </row>
    <row r="5" spans="1:6" ht="15" customHeight="1" x14ac:dyDescent="0.25">
      <c r="A5" s="393"/>
      <c r="B5" s="258"/>
      <c r="C5" s="258"/>
      <c r="D5" s="258"/>
      <c r="E5" s="258"/>
      <c r="F5" s="393"/>
    </row>
    <row r="6" spans="1:6" ht="15" customHeight="1" x14ac:dyDescent="0.25">
      <c r="A6" s="394">
        <v>-1</v>
      </c>
      <c r="B6" s="394">
        <v>-2</v>
      </c>
      <c r="C6" s="394">
        <v>-3</v>
      </c>
      <c r="D6" s="394">
        <v>-4</v>
      </c>
      <c r="E6" s="394">
        <v>-5</v>
      </c>
      <c r="F6" s="394">
        <v>-6</v>
      </c>
    </row>
    <row r="7" spans="1:6" ht="15" customHeight="1" x14ac:dyDescent="0.25">
      <c r="A7" s="395"/>
      <c r="B7" s="394"/>
      <c r="C7" s="394" t="s">
        <v>287</v>
      </c>
      <c r="D7" s="394" t="s">
        <v>288</v>
      </c>
      <c r="E7" s="394" t="s">
        <v>145</v>
      </c>
      <c r="F7" s="394" t="s">
        <v>289</v>
      </c>
    </row>
    <row r="8" spans="1:6" ht="15" customHeight="1" x14ac:dyDescent="0.25">
      <c r="A8" s="396" t="s">
        <v>5</v>
      </c>
      <c r="B8" s="397" t="s">
        <v>6</v>
      </c>
      <c r="C8" s="396" t="s">
        <v>145</v>
      </c>
      <c r="D8" s="396" t="s">
        <v>145</v>
      </c>
      <c r="E8" s="396" t="s">
        <v>290</v>
      </c>
      <c r="F8" s="396" t="s">
        <v>290</v>
      </c>
    </row>
    <row r="9" spans="1:6" ht="15" customHeight="1" x14ac:dyDescent="0.25">
      <c r="A9" s="395"/>
      <c r="B9" s="395"/>
      <c r="C9" s="395"/>
      <c r="D9" s="395"/>
      <c r="E9" s="395"/>
      <c r="F9" s="395"/>
    </row>
    <row r="10" spans="1:6" ht="15" customHeight="1" x14ac:dyDescent="0.25">
      <c r="A10" s="396" t="s">
        <v>8</v>
      </c>
      <c r="B10" s="398" t="s">
        <v>291</v>
      </c>
      <c r="C10" s="398"/>
      <c r="D10" s="398"/>
      <c r="E10" s="398"/>
      <c r="F10" s="399"/>
    </row>
    <row r="11" spans="1:6" ht="15" customHeight="1" x14ac:dyDescent="0.25">
      <c r="A11" s="396"/>
      <c r="B11" s="398"/>
      <c r="C11" s="398"/>
      <c r="D11" s="398"/>
      <c r="E11" s="398"/>
      <c r="F11" s="399"/>
    </row>
    <row r="12" spans="1:6" ht="14.25" customHeight="1" x14ac:dyDescent="0.2">
      <c r="A12" s="401" t="s">
        <v>233</v>
      </c>
      <c r="B12" s="402" t="s">
        <v>292</v>
      </c>
      <c r="C12" s="403">
        <v>464</v>
      </c>
      <c r="D12" s="403">
        <v>575</v>
      </c>
      <c r="E12" s="403">
        <f>+D12-C12</f>
        <v>111</v>
      </c>
      <c r="F12" s="399">
        <f>IF(C12=0,0,E12/C12)</f>
        <v>0.23922413793103448</v>
      </c>
    </row>
    <row r="13" spans="1:6" ht="15" customHeight="1" x14ac:dyDescent="0.25">
      <c r="A13" s="401" t="s">
        <v>235</v>
      </c>
      <c r="B13" s="402" t="s">
        <v>293</v>
      </c>
      <c r="C13" s="403">
        <v>135</v>
      </c>
      <c r="D13" s="403">
        <v>197</v>
      </c>
      <c r="E13" s="403">
        <f>+D13-C13</f>
        <v>62</v>
      </c>
      <c r="F13" s="404">
        <f>IF(C13=0,0,E13/C13)</f>
        <v>0.45925925925925926</v>
      </c>
    </row>
    <row r="14" spans="1:6" ht="15" customHeight="1" x14ac:dyDescent="0.25">
      <c r="A14" s="405"/>
      <c r="B14" s="405"/>
      <c r="C14" s="405"/>
      <c r="D14" s="405"/>
      <c r="E14" s="405"/>
    </row>
    <row r="15" spans="1:6" ht="14.25" customHeight="1" x14ac:dyDescent="0.2">
      <c r="A15" s="401" t="s">
        <v>237</v>
      </c>
      <c r="B15" s="402" t="s">
        <v>294</v>
      </c>
      <c r="C15" s="406">
        <v>727509</v>
      </c>
      <c r="D15" s="406">
        <v>1104104</v>
      </c>
      <c r="E15" s="406">
        <f>+D15-C15</f>
        <v>376595</v>
      </c>
      <c r="F15" s="399">
        <f>IF(C15=0,0,E15/C15)</f>
        <v>0.517649953471366</v>
      </c>
    </row>
    <row r="16" spans="1:6" ht="15" customHeight="1" x14ac:dyDescent="0.25">
      <c r="A16" s="400"/>
      <c r="B16" s="405" t="s">
        <v>295</v>
      </c>
      <c r="C16" s="407">
        <f>IF(C13=0,0,C15/C13)</f>
        <v>5388.9555555555553</v>
      </c>
      <c r="D16" s="407">
        <f>IF(D13=0,0,D15/D13)</f>
        <v>5604.5888324873094</v>
      </c>
      <c r="E16" s="407">
        <f>+D16-C16</f>
        <v>215.63327693175415</v>
      </c>
      <c r="F16" s="404">
        <f>IF(C16=0,0,E16/C16)</f>
        <v>4.0013927505758433E-2</v>
      </c>
    </row>
    <row r="17" spans="1:6" ht="15" customHeight="1" x14ac:dyDescent="0.25">
      <c r="A17" s="405"/>
      <c r="B17" s="405"/>
      <c r="C17" s="405"/>
      <c r="D17" s="405"/>
      <c r="E17" s="405"/>
      <c r="F17" s="399"/>
    </row>
    <row r="18" spans="1:6" ht="14.25" customHeight="1" x14ac:dyDescent="0.2">
      <c r="A18" s="401" t="s">
        <v>238</v>
      </c>
      <c r="B18" s="402" t="s">
        <v>296</v>
      </c>
      <c r="C18" s="402">
        <v>0.60648500000000005</v>
      </c>
      <c r="D18" s="402">
        <v>0.52954599999999996</v>
      </c>
      <c r="E18" s="408">
        <f>+D18-C18</f>
        <v>-7.6939000000000091E-2</v>
      </c>
      <c r="F18" s="399">
        <f>IF(C18=0,0,E18/C18)</f>
        <v>-0.12686051592372455</v>
      </c>
    </row>
    <row r="19" spans="1:6" ht="15" customHeight="1" x14ac:dyDescent="0.25">
      <c r="A19" s="400"/>
      <c r="B19" s="405" t="s">
        <v>297</v>
      </c>
      <c r="C19" s="407">
        <f>+C15*C18</f>
        <v>441223.29586500005</v>
      </c>
      <c r="D19" s="407">
        <f>+D15*D18</f>
        <v>584673.85678399995</v>
      </c>
      <c r="E19" s="407">
        <f>+D19-C19</f>
        <v>143450.56091899989</v>
      </c>
      <c r="F19" s="404">
        <f>IF(C19=0,0,E19/C19)</f>
        <v>0.32512009738237185</v>
      </c>
    </row>
    <row r="20" spans="1:6" ht="15" customHeight="1" x14ac:dyDescent="0.25">
      <c r="A20" s="400"/>
      <c r="B20" s="405" t="s">
        <v>298</v>
      </c>
      <c r="C20" s="407">
        <f>IF(C13=0,0,C19/C13)</f>
        <v>3268.3207101111116</v>
      </c>
      <c r="D20" s="407">
        <f>IF(D13=0,0,D19/D13)</f>
        <v>2967.8875978883248</v>
      </c>
      <c r="E20" s="407">
        <f>+D20-C20</f>
        <v>-300.4331122227868</v>
      </c>
      <c r="F20" s="404">
        <f>IF(C20=0,0,E20/C20)</f>
        <v>-9.1922775905481174E-2</v>
      </c>
    </row>
    <row r="21" spans="1:6" ht="15" customHeight="1" x14ac:dyDescent="0.25">
      <c r="A21" s="395"/>
      <c r="B21" s="405"/>
      <c r="C21" s="409"/>
      <c r="D21" s="409"/>
      <c r="E21" s="409"/>
      <c r="F21" s="399"/>
    </row>
    <row r="22" spans="1:6" ht="14.25" customHeight="1" x14ac:dyDescent="0.2">
      <c r="A22" s="401" t="s">
        <v>239</v>
      </c>
      <c r="B22" s="402" t="s">
        <v>299</v>
      </c>
      <c r="C22" s="406">
        <v>208733</v>
      </c>
      <c r="D22" s="406">
        <v>549315</v>
      </c>
      <c r="E22" s="406">
        <f>+D22-C22</f>
        <v>340582</v>
      </c>
      <c r="F22" s="399">
        <f>IF(C22=0,0,E22/C22)</f>
        <v>1.6316634169010171</v>
      </c>
    </row>
    <row r="23" spans="1:6" ht="14.25" customHeight="1" x14ac:dyDescent="0.2">
      <c r="A23" s="401" t="s">
        <v>240</v>
      </c>
      <c r="B23" s="402" t="s">
        <v>300</v>
      </c>
      <c r="C23" s="410">
        <v>64554</v>
      </c>
      <c r="D23" s="410">
        <v>154993</v>
      </c>
      <c r="E23" s="410">
        <f>+D23-C23</f>
        <v>90439</v>
      </c>
      <c r="F23" s="399">
        <f>IF(C23=0,0,E23/C23)</f>
        <v>1.4009821234935094</v>
      </c>
    </row>
    <row r="24" spans="1:6" ht="14.25" customHeight="1" x14ac:dyDescent="0.2">
      <c r="A24" s="401" t="s">
        <v>241</v>
      </c>
      <c r="B24" s="402" t="s">
        <v>301</v>
      </c>
      <c r="C24" s="410">
        <v>454222</v>
      </c>
      <c r="D24" s="410">
        <v>399796</v>
      </c>
      <c r="E24" s="410">
        <f>+D24-C24</f>
        <v>-54426</v>
      </c>
      <c r="F24" s="399">
        <f>IF(C24=0,0,E24/C24)</f>
        <v>-0.11982246566656833</v>
      </c>
    </row>
    <row r="25" spans="1:6" ht="15" customHeight="1" x14ac:dyDescent="0.25">
      <c r="A25" s="395"/>
      <c r="B25" s="405" t="s">
        <v>294</v>
      </c>
      <c r="C25" s="407">
        <f>+C22+C23+C24</f>
        <v>727509</v>
      </c>
      <c r="D25" s="407">
        <f>+D22+D23+D24</f>
        <v>1104104</v>
      </c>
      <c r="E25" s="407">
        <f>+E22+E23+E24</f>
        <v>376595</v>
      </c>
      <c r="F25" s="404">
        <f>IF(C25=0,0,E25/C25)</f>
        <v>0.517649953471366</v>
      </c>
    </row>
    <row r="26" spans="1:6" ht="15" customHeight="1" x14ac:dyDescent="0.25">
      <c r="A26" s="396"/>
      <c r="B26" s="405"/>
      <c r="C26" s="411"/>
      <c r="D26" s="411"/>
      <c r="E26" s="411"/>
      <c r="F26" s="399"/>
    </row>
    <row r="27" spans="1:6" ht="14.25" customHeight="1" x14ac:dyDescent="0.2">
      <c r="A27" s="401" t="s">
        <v>243</v>
      </c>
      <c r="B27" s="402" t="s">
        <v>302</v>
      </c>
      <c r="C27" s="410">
        <v>146</v>
      </c>
      <c r="D27" s="410">
        <v>202</v>
      </c>
      <c r="E27" s="410">
        <f>+D27-C27</f>
        <v>56</v>
      </c>
      <c r="F27" s="399">
        <f>IF(C27=0,0,E27/C27)</f>
        <v>0.38356164383561642</v>
      </c>
    </row>
    <row r="28" spans="1:6" ht="14.25" customHeight="1" x14ac:dyDescent="0.2">
      <c r="A28" s="401" t="s">
        <v>245</v>
      </c>
      <c r="B28" s="402" t="s">
        <v>303</v>
      </c>
      <c r="C28" s="410">
        <v>23</v>
      </c>
      <c r="D28" s="410">
        <v>36</v>
      </c>
      <c r="E28" s="410">
        <f>+D28-C28</f>
        <v>13</v>
      </c>
      <c r="F28" s="399">
        <f>IF(C28=0,0,E28/C28)</f>
        <v>0.56521739130434778</v>
      </c>
    </row>
    <row r="29" spans="1:6" ht="14.25" customHeight="1" x14ac:dyDescent="0.2">
      <c r="A29" s="401" t="s">
        <v>247</v>
      </c>
      <c r="B29" s="402" t="s">
        <v>304</v>
      </c>
      <c r="C29" s="410">
        <v>71</v>
      </c>
      <c r="D29" s="410">
        <v>174</v>
      </c>
      <c r="E29" s="410">
        <f>+D29-C29</f>
        <v>103</v>
      </c>
      <c r="F29" s="399">
        <f>IF(C29=0,0,E29/C29)</f>
        <v>1.4507042253521127</v>
      </c>
    </row>
    <row r="30" spans="1:6" ht="30" customHeight="1" x14ac:dyDescent="0.2">
      <c r="A30" s="401" t="s">
        <v>305</v>
      </c>
      <c r="B30" s="412" t="s">
        <v>306</v>
      </c>
      <c r="C30" s="410">
        <v>358</v>
      </c>
      <c r="D30" s="410">
        <v>409</v>
      </c>
      <c r="E30" s="410">
        <f>+D30-C30</f>
        <v>51</v>
      </c>
      <c r="F30" s="399">
        <f>IF(C30=0,0,E30/C30)</f>
        <v>0.14245810055865921</v>
      </c>
    </row>
    <row r="31" spans="1:6" ht="15" customHeight="1" x14ac:dyDescent="0.25">
      <c r="A31" s="413"/>
      <c r="B31" s="402"/>
      <c r="C31" s="398"/>
      <c r="D31" s="398"/>
      <c r="E31" s="398"/>
      <c r="F31" s="399"/>
    </row>
    <row r="32" spans="1:6" ht="15" customHeight="1" x14ac:dyDescent="0.25">
      <c r="A32" s="395"/>
      <c r="B32" s="405"/>
      <c r="C32" s="409"/>
      <c r="D32" s="409"/>
      <c r="E32" s="409"/>
      <c r="F32" s="404"/>
    </row>
    <row r="33" spans="1:6" ht="15" customHeight="1" x14ac:dyDescent="0.25">
      <c r="A33" s="414" t="s">
        <v>307</v>
      </c>
      <c r="B33" s="405"/>
      <c r="C33" s="409"/>
      <c r="D33" s="409"/>
      <c r="E33" s="409"/>
    </row>
    <row r="34" spans="1:6" ht="15" customHeight="1" x14ac:dyDescent="0.25">
      <c r="A34" s="414"/>
      <c r="F34" s="399"/>
    </row>
    <row r="35" spans="1:6" ht="15" customHeight="1" x14ac:dyDescent="0.25">
      <c r="A35" s="396"/>
      <c r="B35" s="414"/>
      <c r="C35" s="395"/>
      <c r="D35" s="395"/>
      <c r="E35" s="395"/>
      <c r="F35" s="404"/>
    </row>
    <row r="36" spans="1:6" ht="15" customHeight="1" x14ac:dyDescent="0.25">
      <c r="A36" s="396" t="s">
        <v>40</v>
      </c>
      <c r="B36" s="398" t="s">
        <v>308</v>
      </c>
      <c r="C36" s="395"/>
      <c r="D36" s="395"/>
      <c r="E36" s="395"/>
      <c r="F36" s="395"/>
    </row>
    <row r="37" spans="1:6" ht="15" customHeight="1" x14ac:dyDescent="0.25">
      <c r="A37" s="396"/>
      <c r="B37" s="414"/>
      <c r="C37" s="395"/>
      <c r="D37" s="395"/>
      <c r="E37" s="395"/>
      <c r="F37" s="395"/>
    </row>
    <row r="38" spans="1:6" ht="14.25" customHeight="1" x14ac:dyDescent="0.2">
      <c r="A38" s="401" t="s">
        <v>233</v>
      </c>
      <c r="B38" s="402" t="s">
        <v>292</v>
      </c>
      <c r="C38" s="403">
        <v>0</v>
      </c>
      <c r="D38" s="403">
        <v>0</v>
      </c>
      <c r="E38" s="403">
        <f>+D38-C38</f>
        <v>0</v>
      </c>
      <c r="F38" s="399">
        <f>IF(C38=0,0,E38/C38)</f>
        <v>0</v>
      </c>
    </row>
    <row r="39" spans="1:6" ht="15" customHeight="1" x14ac:dyDescent="0.25">
      <c r="A39" s="401" t="s">
        <v>235</v>
      </c>
      <c r="B39" s="402" t="s">
        <v>293</v>
      </c>
      <c r="C39" s="403">
        <v>0</v>
      </c>
      <c r="D39" s="403">
        <v>0</v>
      </c>
      <c r="E39" s="403">
        <f>+D39-C39</f>
        <v>0</v>
      </c>
      <c r="F39" s="404">
        <f>IF(C39=0,0,E39/C39)</f>
        <v>0</v>
      </c>
    </row>
    <row r="40" spans="1:6" ht="15" customHeight="1" x14ac:dyDescent="0.25">
      <c r="A40" s="402"/>
      <c r="B40" s="402"/>
      <c r="C40" s="405"/>
      <c r="D40" s="405"/>
      <c r="E40" s="405"/>
    </row>
    <row r="41" spans="1:6" ht="14.25" customHeight="1" x14ac:dyDescent="0.2">
      <c r="A41" s="401" t="s">
        <v>237</v>
      </c>
      <c r="B41" s="402" t="s">
        <v>309</v>
      </c>
      <c r="C41" s="406">
        <v>0</v>
      </c>
      <c r="D41" s="406">
        <v>0</v>
      </c>
      <c r="E41" s="406">
        <f>+D41-C41</f>
        <v>0</v>
      </c>
      <c r="F41" s="399">
        <f>IF(C41=0,0,E41/C41)</f>
        <v>0</v>
      </c>
    </row>
    <row r="42" spans="1:6" ht="15" customHeight="1" x14ac:dyDescent="0.25">
      <c r="A42" s="395"/>
      <c r="B42" s="405" t="s">
        <v>295</v>
      </c>
      <c r="C42" s="407">
        <f>IF(C39=0,0,C41/C39)</f>
        <v>0</v>
      </c>
      <c r="D42" s="407">
        <f>IF(D39=0,0,D41/D39)</f>
        <v>0</v>
      </c>
      <c r="E42" s="407">
        <f>+D42-C42</f>
        <v>0</v>
      </c>
      <c r="F42" s="404">
        <f>IF(C42=0,0,E42/C42)</f>
        <v>0</v>
      </c>
    </row>
    <row r="43" spans="1:6" ht="15" customHeight="1" x14ac:dyDescent="0.25">
      <c r="A43" s="405"/>
      <c r="B43" s="405"/>
      <c r="C43" s="405"/>
      <c r="D43" s="405"/>
      <c r="E43" s="405"/>
      <c r="F43" s="399"/>
    </row>
    <row r="44" spans="1:6" ht="14.25" customHeight="1" x14ac:dyDescent="0.2">
      <c r="A44" s="401" t="s">
        <v>238</v>
      </c>
      <c r="B44" s="402" t="s">
        <v>296</v>
      </c>
      <c r="C44" s="402">
        <v>0</v>
      </c>
      <c r="D44" s="402">
        <v>0</v>
      </c>
      <c r="E44" s="408">
        <f>+D44-C44</f>
        <v>0</v>
      </c>
      <c r="F44" s="399">
        <f>IF(C44=0,0,E44/C44)</f>
        <v>0</v>
      </c>
    </row>
    <row r="45" spans="1:6" ht="15" customHeight="1" x14ac:dyDescent="0.25">
      <c r="A45" s="395"/>
      <c r="B45" s="405" t="s">
        <v>297</v>
      </c>
      <c r="C45" s="407">
        <f>+C41*C44</f>
        <v>0</v>
      </c>
      <c r="D45" s="407">
        <f>+D41*D44</f>
        <v>0</v>
      </c>
      <c r="E45" s="407">
        <f>+D45-C45</f>
        <v>0</v>
      </c>
      <c r="F45" s="404">
        <f>IF(C45=0,0,E45/C45)</f>
        <v>0</v>
      </c>
    </row>
    <row r="46" spans="1:6" ht="15" customHeight="1" x14ac:dyDescent="0.25">
      <c r="A46" s="395"/>
      <c r="B46" s="405" t="s">
        <v>298</v>
      </c>
      <c r="C46" s="407">
        <f>IF(C39=0,0,C45/C39)</f>
        <v>0</v>
      </c>
      <c r="D46" s="407">
        <f>IF(D39=0,0,D45/D39)</f>
        <v>0</v>
      </c>
      <c r="E46" s="407">
        <f>+D46-C46</f>
        <v>0</v>
      </c>
      <c r="F46" s="404">
        <f>IF(C46=0,0,E46/C46)</f>
        <v>0</v>
      </c>
    </row>
    <row r="47" spans="1:6" ht="15" customHeight="1" x14ac:dyDescent="0.25">
      <c r="A47" s="396"/>
      <c r="B47" s="414"/>
      <c r="C47" s="395"/>
      <c r="D47" s="395"/>
      <c r="E47" s="395"/>
      <c r="F47" s="404"/>
    </row>
    <row r="48" spans="1:6" ht="14.25" customHeight="1" x14ac:dyDescent="0.2">
      <c r="A48" s="401" t="s">
        <v>239</v>
      </c>
      <c r="B48" s="402" t="s">
        <v>310</v>
      </c>
      <c r="C48" s="406">
        <v>0</v>
      </c>
      <c r="D48" s="406">
        <v>0</v>
      </c>
      <c r="E48" s="406">
        <f>+D48-C48</f>
        <v>0</v>
      </c>
      <c r="F48" s="399">
        <f>IF(C48=0,0,E48/C48)</f>
        <v>0</v>
      </c>
    </row>
    <row r="49" spans="1:7" ht="14.25" customHeight="1" x14ac:dyDescent="0.2">
      <c r="A49" s="401" t="s">
        <v>240</v>
      </c>
      <c r="B49" s="402" t="s">
        <v>311</v>
      </c>
      <c r="C49" s="410">
        <v>0</v>
      </c>
      <c r="D49" s="410">
        <v>0</v>
      </c>
      <c r="E49" s="410">
        <f>+D49-C49</f>
        <v>0</v>
      </c>
      <c r="F49" s="399">
        <f>IF(C49=0,0,E49/C49)</f>
        <v>0</v>
      </c>
    </row>
    <row r="50" spans="1:7" ht="14.25" customHeight="1" x14ac:dyDescent="0.2">
      <c r="A50" s="401" t="s">
        <v>241</v>
      </c>
      <c r="B50" s="402" t="s">
        <v>312</v>
      </c>
      <c r="C50" s="410">
        <v>0</v>
      </c>
      <c r="D50" s="410">
        <v>0</v>
      </c>
      <c r="E50" s="410">
        <f>+D50-C50</f>
        <v>0</v>
      </c>
      <c r="F50" s="399">
        <f>IF(C50=0,0,E50/C50)</f>
        <v>0</v>
      </c>
    </row>
    <row r="51" spans="1:7" ht="15" customHeight="1" x14ac:dyDescent="0.25">
      <c r="A51" s="395"/>
      <c r="B51" s="405" t="s">
        <v>309</v>
      </c>
      <c r="C51" s="407">
        <f>+C48+C49+C50</f>
        <v>0</v>
      </c>
      <c r="D51" s="407">
        <f>+D48+D49+D50</f>
        <v>0</v>
      </c>
      <c r="E51" s="407">
        <f>+E48+E49+E50</f>
        <v>0</v>
      </c>
      <c r="F51" s="404">
        <f>IF(C51=0,0,E51/C51)</f>
        <v>0</v>
      </c>
    </row>
    <row r="52" spans="1:7" ht="15" customHeight="1" x14ac:dyDescent="0.25">
      <c r="A52" s="396"/>
      <c r="B52" s="405"/>
      <c r="C52" s="411"/>
      <c r="D52" s="411"/>
      <c r="E52" s="411"/>
      <c r="F52" s="399"/>
    </row>
    <row r="53" spans="1:7" ht="14.25" customHeight="1" x14ac:dyDescent="0.2">
      <c r="A53" s="401" t="s">
        <v>243</v>
      </c>
      <c r="B53" s="402" t="s">
        <v>313</v>
      </c>
      <c r="C53" s="410">
        <v>0</v>
      </c>
      <c r="D53" s="410">
        <v>0</v>
      </c>
      <c r="E53" s="410">
        <f>+D53-C53</f>
        <v>0</v>
      </c>
      <c r="F53" s="399">
        <f>IF(C53=0,0,E53/C53)</f>
        <v>0</v>
      </c>
    </row>
    <row r="54" spans="1:7" ht="14.25" customHeight="1" x14ac:dyDescent="0.2">
      <c r="A54" s="401" t="s">
        <v>245</v>
      </c>
      <c r="B54" s="402" t="s">
        <v>314</v>
      </c>
      <c r="C54" s="410">
        <v>0</v>
      </c>
      <c r="D54" s="410">
        <v>0</v>
      </c>
      <c r="E54" s="410">
        <f>+D54-C54</f>
        <v>0</v>
      </c>
      <c r="F54" s="399">
        <f>IF(C54=0,0,E54/C54)</f>
        <v>0</v>
      </c>
    </row>
    <row r="55" spans="1:7" ht="14.25" customHeight="1" x14ac:dyDescent="0.2">
      <c r="A55" s="401" t="s">
        <v>247</v>
      </c>
      <c r="B55" s="402" t="s">
        <v>315</v>
      </c>
      <c r="C55" s="410">
        <v>0</v>
      </c>
      <c r="D55" s="410">
        <v>0</v>
      </c>
      <c r="E55" s="410">
        <f>+D55-C55</f>
        <v>0</v>
      </c>
      <c r="F55" s="399">
        <f>IF(C55=0,0,E55/C55)</f>
        <v>0</v>
      </c>
    </row>
    <row r="56" spans="1:7" ht="30" customHeight="1" x14ac:dyDescent="0.2">
      <c r="A56" s="401" t="s">
        <v>305</v>
      </c>
      <c r="B56" s="412" t="s">
        <v>316</v>
      </c>
      <c r="C56" s="410">
        <v>0</v>
      </c>
      <c r="D56" s="410">
        <v>0</v>
      </c>
      <c r="E56" s="410">
        <f>+D56-C56</f>
        <v>0</v>
      </c>
      <c r="F56" s="399">
        <f>IF(C56=0,0,E56/C56)</f>
        <v>0</v>
      </c>
    </row>
    <row r="57" spans="1:7" ht="15" customHeight="1" x14ac:dyDescent="0.25">
      <c r="A57" s="415"/>
      <c r="B57" s="258"/>
      <c r="C57" s="258"/>
      <c r="D57" s="258"/>
      <c r="E57" s="258"/>
      <c r="F57" s="416"/>
    </row>
    <row r="58" spans="1:7" ht="15" customHeight="1" x14ac:dyDescent="0.25">
      <c r="A58" s="414" t="s">
        <v>317</v>
      </c>
      <c r="B58" s="258"/>
      <c r="C58" s="258"/>
      <c r="D58" s="258"/>
      <c r="E58" s="258"/>
      <c r="F58" s="417"/>
    </row>
    <row r="59" spans="1:7" ht="15" customHeight="1" x14ac:dyDescent="0.25">
      <c r="A59" s="396"/>
      <c r="B59" s="414"/>
      <c r="C59" s="395"/>
      <c r="D59" s="395"/>
      <c r="E59" s="395"/>
      <c r="F59" s="404"/>
    </row>
    <row r="60" spans="1:7" ht="15" customHeight="1" x14ac:dyDescent="0.25">
      <c r="A60" s="400"/>
      <c r="B60" s="402"/>
      <c r="C60" s="410"/>
      <c r="D60" s="410"/>
      <c r="E60" s="410"/>
      <c r="F60" s="418"/>
      <c r="G60" s="419"/>
    </row>
    <row r="61" spans="1:7" ht="15" customHeight="1" x14ac:dyDescent="0.25">
      <c r="A61" s="395"/>
      <c r="B61" s="405"/>
      <c r="C61" s="409"/>
      <c r="D61" s="409"/>
      <c r="E61" s="409"/>
      <c r="F61" s="418"/>
    </row>
    <row r="62" spans="1:7" ht="15" customHeight="1" x14ac:dyDescent="0.25">
      <c r="A62" s="396"/>
      <c r="B62" s="405"/>
      <c r="C62" s="411"/>
      <c r="D62" s="411"/>
      <c r="E62" s="411"/>
      <c r="F62" s="420"/>
    </row>
    <row r="63" spans="1:7" ht="14.25" customHeight="1" x14ac:dyDescent="0.2">
      <c r="A63" s="400"/>
      <c r="B63" s="402"/>
      <c r="C63" s="410"/>
      <c r="D63" s="410"/>
      <c r="E63" s="410"/>
      <c r="F63" s="420"/>
    </row>
    <row r="64" spans="1:7" ht="14.25" customHeight="1" x14ac:dyDescent="0.2">
      <c r="A64" s="400"/>
      <c r="B64" s="402"/>
      <c r="C64" s="410"/>
      <c r="D64" s="410"/>
      <c r="E64" s="410"/>
      <c r="F64" s="421"/>
    </row>
    <row r="65" spans="1:6" ht="14.25" customHeight="1" x14ac:dyDescent="0.2">
      <c r="A65" s="400"/>
      <c r="B65" s="402"/>
      <c r="C65" s="410"/>
      <c r="D65" s="410"/>
      <c r="E65" s="410"/>
      <c r="F65" s="416"/>
    </row>
    <row r="66" spans="1:6" ht="14.25" customHeight="1" x14ac:dyDescent="0.2">
      <c r="A66" s="400"/>
      <c r="B66" s="412"/>
      <c r="C66" s="410"/>
      <c r="D66" s="410"/>
      <c r="E66" s="410"/>
      <c r="F66" s="416"/>
    </row>
    <row r="67" spans="1:6" ht="15" customHeight="1" x14ac:dyDescent="0.25">
      <c r="A67" s="415"/>
      <c r="B67" s="258"/>
      <c r="C67" s="258"/>
      <c r="D67" s="258"/>
      <c r="E67" s="258"/>
      <c r="F67" s="416"/>
    </row>
    <row r="68" spans="1:6" ht="15" customHeight="1" x14ac:dyDescent="0.25">
      <c r="A68" s="414"/>
      <c r="B68" s="258"/>
      <c r="C68" s="258"/>
      <c r="D68" s="258"/>
      <c r="E68" s="258"/>
      <c r="F68" s="417"/>
    </row>
    <row r="69" spans="1:6" ht="15" customHeight="1" x14ac:dyDescent="0.25">
      <c r="A69" s="395"/>
      <c r="B69" s="422"/>
      <c r="C69" s="422"/>
      <c r="D69" s="422"/>
      <c r="E69" s="422"/>
      <c r="F69" s="416"/>
    </row>
    <row r="70" spans="1:6" ht="15" customHeight="1" x14ac:dyDescent="0.25">
      <c r="A70" s="395"/>
      <c r="B70" s="422"/>
      <c r="C70" s="422"/>
      <c r="D70" s="422"/>
      <c r="E70" s="422"/>
      <c r="F70" s="416"/>
    </row>
    <row r="71" spans="1:6" ht="15" customHeight="1" x14ac:dyDescent="0.25">
      <c r="A71" s="395"/>
      <c r="B71" s="405"/>
      <c r="C71" s="405"/>
      <c r="D71" s="405"/>
      <c r="E71" s="405"/>
      <c r="F71" s="423"/>
    </row>
    <row r="72" spans="1:6" ht="15" customHeight="1" x14ac:dyDescent="0.25">
      <c r="A72" s="424"/>
      <c r="B72" s="425"/>
      <c r="C72" s="425"/>
      <c r="D72" s="425"/>
      <c r="E72" s="425"/>
      <c r="F72" s="426"/>
    </row>
    <row r="73" spans="1:6" ht="15" customHeight="1" x14ac:dyDescent="0.25">
      <c r="A73" s="427"/>
      <c r="B73" s="428"/>
      <c r="C73" s="428"/>
      <c r="D73" s="428"/>
      <c r="E73" s="428"/>
      <c r="F73" s="429"/>
    </row>
    <row r="74" spans="1:6" ht="15" customHeight="1" x14ac:dyDescent="0.25">
      <c r="A74" s="427"/>
      <c r="B74" s="428"/>
      <c r="C74" s="428"/>
      <c r="D74" s="428"/>
      <c r="E74" s="428"/>
      <c r="F74" s="429"/>
    </row>
    <row r="75" spans="1:6" ht="15" customHeight="1" x14ac:dyDescent="0.25">
      <c r="A75" s="427"/>
      <c r="B75" s="428"/>
      <c r="C75" s="428"/>
      <c r="D75" s="428"/>
      <c r="E75" s="428"/>
      <c r="F75" s="429"/>
    </row>
    <row r="76" spans="1:6" ht="15" customHeight="1" x14ac:dyDescent="0.25">
      <c r="A76" s="427"/>
      <c r="B76" s="428"/>
      <c r="C76" s="428"/>
      <c r="D76" s="428"/>
      <c r="E76" s="428"/>
      <c r="F76" s="429"/>
    </row>
    <row r="77" spans="1:6" ht="15" customHeight="1" x14ac:dyDescent="0.25">
      <c r="A77" s="427"/>
      <c r="B77" s="428"/>
      <c r="C77" s="428"/>
      <c r="D77" s="428"/>
      <c r="E77" s="428"/>
      <c r="F77" s="429"/>
    </row>
    <row r="78" spans="1:6" ht="15" customHeight="1" x14ac:dyDescent="0.25">
      <c r="A78" s="427"/>
      <c r="B78" s="428"/>
      <c r="C78" s="428"/>
      <c r="D78" s="428"/>
      <c r="E78" s="428"/>
      <c r="F78" s="429"/>
    </row>
    <row r="79" spans="1:6" ht="15" customHeight="1" x14ac:dyDescent="0.25">
      <c r="A79" s="427"/>
      <c r="B79" s="428"/>
      <c r="C79" s="428"/>
      <c r="D79" s="428"/>
      <c r="E79" s="428"/>
      <c r="F79" s="429"/>
    </row>
    <row r="80" spans="1:6" ht="15" customHeight="1" x14ac:dyDescent="0.25">
      <c r="A80" s="427"/>
      <c r="B80" s="428"/>
      <c r="C80" s="428"/>
      <c r="D80" s="428"/>
      <c r="E80" s="428"/>
      <c r="F80" s="429"/>
    </row>
    <row r="81" spans="1:6" ht="15" customHeight="1" x14ac:dyDescent="0.25">
      <c r="A81" s="427"/>
      <c r="B81" s="428"/>
      <c r="C81" s="428"/>
      <c r="D81" s="428"/>
      <c r="E81" s="428"/>
      <c r="F81" s="429"/>
    </row>
    <row r="82" spans="1:6" ht="15" customHeight="1" x14ac:dyDescent="0.25">
      <c r="A82" s="427"/>
      <c r="B82" s="428"/>
      <c r="C82" s="428"/>
      <c r="D82" s="428"/>
      <c r="E82" s="428"/>
      <c r="F82" s="429"/>
    </row>
    <row r="83" spans="1:6" ht="15" customHeight="1" x14ac:dyDescent="0.25">
      <c r="A83" s="427"/>
      <c r="B83" s="428"/>
      <c r="C83" s="428"/>
      <c r="D83" s="428"/>
      <c r="E83" s="428"/>
      <c r="F83" s="429"/>
    </row>
    <row r="84" spans="1:6" ht="15" customHeight="1" x14ac:dyDescent="0.25">
      <c r="A84" s="427"/>
      <c r="B84" s="428"/>
      <c r="C84" s="428"/>
      <c r="D84" s="428"/>
      <c r="E84" s="428"/>
      <c r="F84" s="429"/>
    </row>
    <row r="85" spans="1:6" ht="15" customHeight="1" x14ac:dyDescent="0.25">
      <c r="A85" s="427"/>
      <c r="B85" s="428"/>
      <c r="C85" s="428"/>
      <c r="D85" s="428"/>
      <c r="E85" s="428"/>
      <c r="F85" s="429"/>
    </row>
    <row r="86" spans="1:6" ht="15" customHeight="1" x14ac:dyDescent="0.25">
      <c r="A86" s="427"/>
      <c r="B86" s="428"/>
      <c r="C86" s="428"/>
      <c r="D86" s="428"/>
      <c r="E86" s="428"/>
      <c r="F86" s="429"/>
    </row>
    <row r="87" spans="1:6" ht="15" customHeight="1" x14ac:dyDescent="0.25">
      <c r="A87" s="427"/>
      <c r="B87" s="428"/>
      <c r="C87" s="428"/>
      <c r="D87" s="428"/>
      <c r="E87" s="428"/>
      <c r="F87" s="429"/>
    </row>
    <row r="88" spans="1:6" ht="15" customHeight="1" x14ac:dyDescent="0.25">
      <c r="A88" s="427"/>
      <c r="B88" s="428"/>
      <c r="C88" s="428"/>
      <c r="D88" s="428"/>
      <c r="E88" s="428"/>
      <c r="F88" s="429"/>
    </row>
    <row r="89" spans="1:6" ht="15" customHeight="1" x14ac:dyDescent="0.25">
      <c r="A89" s="427"/>
      <c r="B89" s="428"/>
      <c r="C89" s="428"/>
      <c r="D89" s="428"/>
      <c r="E89" s="428"/>
      <c r="F89" s="429"/>
    </row>
    <row r="90" spans="1:6" ht="15" customHeight="1" x14ac:dyDescent="0.25">
      <c r="A90" s="427"/>
      <c r="B90" s="428"/>
      <c r="C90" s="428"/>
      <c r="D90" s="428"/>
      <c r="E90" s="428"/>
      <c r="F90" s="429"/>
    </row>
    <row r="91" spans="1:6" ht="15" customHeight="1" x14ac:dyDescent="0.25">
      <c r="A91" s="427"/>
      <c r="B91" s="428"/>
      <c r="C91" s="428"/>
      <c r="D91" s="428"/>
      <c r="E91" s="428"/>
      <c r="F91" s="429"/>
    </row>
    <row r="92" spans="1:6" ht="15" customHeight="1" x14ac:dyDescent="0.25">
      <c r="A92" s="427"/>
      <c r="B92" s="428"/>
      <c r="C92" s="428"/>
      <c r="D92" s="428"/>
      <c r="E92" s="428"/>
      <c r="F92" s="429"/>
    </row>
    <row r="93" spans="1:6" ht="15" customHeight="1" x14ac:dyDescent="0.25">
      <c r="A93" s="427"/>
      <c r="B93" s="428"/>
      <c r="C93" s="428"/>
      <c r="D93" s="428"/>
      <c r="E93" s="428"/>
      <c r="F93" s="429"/>
    </row>
    <row r="94" spans="1:6" ht="15" customHeight="1" x14ac:dyDescent="0.25">
      <c r="A94" s="427"/>
      <c r="B94" s="428"/>
      <c r="C94" s="428"/>
      <c r="D94" s="428"/>
      <c r="E94" s="428"/>
      <c r="F94" s="429"/>
    </row>
    <row r="95" spans="1:6" ht="15" customHeight="1" x14ac:dyDescent="0.25">
      <c r="A95" s="427"/>
      <c r="B95" s="428"/>
      <c r="C95" s="428"/>
      <c r="D95" s="428"/>
      <c r="E95" s="428"/>
      <c r="F95" s="429"/>
    </row>
    <row r="96" spans="1:6" ht="15" customHeight="1" x14ac:dyDescent="0.25">
      <c r="A96" s="427"/>
      <c r="B96" s="428"/>
      <c r="C96" s="428"/>
      <c r="D96" s="428"/>
      <c r="E96" s="428"/>
      <c r="F96" s="429"/>
    </row>
    <row r="97" spans="1:6" ht="15" customHeight="1" x14ac:dyDescent="0.25">
      <c r="A97" s="427"/>
      <c r="B97" s="428"/>
      <c r="C97" s="428"/>
      <c r="D97" s="428"/>
      <c r="E97" s="428"/>
      <c r="F97" s="429"/>
    </row>
    <row r="98" spans="1:6" ht="15" customHeight="1" x14ac:dyDescent="0.25">
      <c r="A98" s="427"/>
      <c r="B98" s="428"/>
      <c r="C98" s="428"/>
      <c r="D98" s="428"/>
      <c r="E98" s="428"/>
      <c r="F98" s="429"/>
    </row>
    <row r="99" spans="1:6" ht="15" customHeight="1" x14ac:dyDescent="0.25">
      <c r="A99" s="427"/>
      <c r="B99" s="428"/>
      <c r="C99" s="428"/>
      <c r="D99" s="428"/>
      <c r="E99" s="428"/>
      <c r="F99" s="429"/>
    </row>
    <row r="100" spans="1:6" ht="15" customHeight="1" x14ac:dyDescent="0.25">
      <c r="A100" s="427"/>
      <c r="B100" s="428"/>
      <c r="C100" s="428"/>
      <c r="D100" s="428"/>
      <c r="E100" s="428"/>
      <c r="F100" s="429"/>
    </row>
    <row r="101" spans="1:6" ht="15" customHeight="1" x14ac:dyDescent="0.25">
      <c r="A101" s="427"/>
      <c r="B101" s="428"/>
      <c r="C101" s="428"/>
      <c r="D101" s="428"/>
      <c r="E101" s="428"/>
      <c r="F101" s="429"/>
    </row>
    <row r="102" spans="1:6" ht="15" customHeight="1" x14ac:dyDescent="0.25">
      <c r="A102" s="427"/>
      <c r="B102" s="428"/>
      <c r="C102" s="428"/>
      <c r="D102" s="428"/>
      <c r="E102" s="428"/>
      <c r="F102" s="429"/>
    </row>
    <row r="103" spans="1:6" ht="15" customHeight="1" x14ac:dyDescent="0.25">
      <c r="A103" s="427"/>
      <c r="B103" s="428"/>
      <c r="C103" s="428"/>
      <c r="D103" s="428"/>
      <c r="E103" s="428"/>
      <c r="F103" s="429"/>
    </row>
    <row r="104" spans="1:6" ht="15" customHeight="1" x14ac:dyDescent="0.25">
      <c r="A104" s="427"/>
      <c r="B104" s="428"/>
      <c r="C104" s="428"/>
      <c r="D104" s="428"/>
      <c r="E104" s="428"/>
      <c r="F104" s="429"/>
    </row>
    <row r="105" spans="1:6" ht="14.25" customHeight="1" x14ac:dyDescent="0.2">
      <c r="A105" s="430"/>
      <c r="B105" s="430"/>
      <c r="C105" s="430"/>
      <c r="D105" s="430"/>
      <c r="E105" s="430"/>
      <c r="F105" s="430"/>
    </row>
    <row r="106" spans="1:6" ht="14.25" customHeight="1" x14ac:dyDescent="0.2">
      <c r="F106" s="431"/>
    </row>
    <row r="107" spans="1:6" ht="14.25" customHeight="1" x14ac:dyDescent="0.2">
      <c r="F107" s="431"/>
    </row>
    <row r="108" spans="1:6" ht="14.25" customHeight="1" x14ac:dyDescent="0.2">
      <c r="A108" s="431"/>
      <c r="B108" s="431"/>
      <c r="C108" s="431"/>
      <c r="D108" s="431"/>
      <c r="E108" s="431"/>
      <c r="F108" s="431"/>
    </row>
    <row r="109" spans="1:6" ht="14.25" customHeight="1" x14ac:dyDescent="0.2">
      <c r="A109" s="431"/>
      <c r="B109" s="431"/>
      <c r="C109" s="431"/>
      <c r="D109" s="431"/>
      <c r="E109" s="431"/>
      <c r="F109" s="431"/>
    </row>
    <row r="110" spans="1:6" ht="14.25" customHeight="1" x14ac:dyDescent="0.2">
      <c r="A110" s="431"/>
      <c r="B110" s="431"/>
      <c r="C110" s="431"/>
      <c r="D110" s="431"/>
      <c r="E110" s="431"/>
      <c r="F110" s="431"/>
    </row>
    <row r="111" spans="1:6" ht="14.25" customHeight="1" x14ac:dyDescent="0.2">
      <c r="A111" s="431"/>
      <c r="B111" s="431"/>
      <c r="C111" s="431"/>
      <c r="D111" s="431"/>
      <c r="E111" s="431"/>
      <c r="F111" s="431"/>
    </row>
    <row r="112" spans="1:6" ht="14.25" customHeight="1" x14ac:dyDescent="0.2">
      <c r="A112" s="431"/>
      <c r="B112" s="431"/>
      <c r="C112" s="431"/>
      <c r="D112" s="431"/>
      <c r="E112" s="431"/>
      <c r="F112" s="431"/>
    </row>
    <row r="113" spans="1:6" ht="14.25" customHeight="1" x14ac:dyDescent="0.2">
      <c r="A113" s="431"/>
      <c r="B113" s="431"/>
      <c r="C113" s="431"/>
      <c r="D113" s="431"/>
      <c r="E113" s="431"/>
      <c r="F113" s="431"/>
    </row>
    <row r="114" spans="1:6" ht="14.25" customHeight="1" x14ac:dyDescent="0.2">
      <c r="A114" s="431"/>
      <c r="B114" s="431"/>
      <c r="C114" s="431"/>
      <c r="D114" s="431"/>
      <c r="E114" s="431"/>
      <c r="F114" s="431"/>
    </row>
    <row r="115" spans="1:6" ht="14.25" customHeight="1" x14ac:dyDescent="0.2">
      <c r="A115" s="431"/>
      <c r="B115" s="431"/>
      <c r="C115" s="431"/>
      <c r="D115" s="431"/>
      <c r="E115" s="431"/>
      <c r="F115" s="431"/>
    </row>
    <row r="116" spans="1:6" ht="14.25" customHeight="1" x14ac:dyDescent="0.2">
      <c r="A116" s="431"/>
      <c r="B116" s="431"/>
      <c r="C116" s="431"/>
      <c r="D116" s="431"/>
      <c r="E116" s="431"/>
      <c r="F116" s="431"/>
    </row>
    <row r="117" spans="1:6" ht="14.25" customHeight="1" x14ac:dyDescent="0.2">
      <c r="A117" s="431"/>
      <c r="B117" s="431"/>
      <c r="C117" s="431"/>
      <c r="D117" s="431"/>
      <c r="E117" s="431"/>
      <c r="F117" s="431"/>
    </row>
    <row r="118" spans="1:6" ht="14.25" customHeight="1" x14ac:dyDescent="0.2">
      <c r="A118" s="431"/>
      <c r="B118" s="431"/>
      <c r="C118" s="431"/>
      <c r="D118" s="431"/>
      <c r="E118" s="431"/>
      <c r="F118" s="431"/>
    </row>
    <row r="119" spans="1:6" ht="14.25" customHeight="1" x14ac:dyDescent="0.2">
      <c r="A119" s="431"/>
      <c r="B119" s="431"/>
      <c r="C119" s="431"/>
      <c r="D119" s="431"/>
      <c r="E119" s="431"/>
      <c r="F119" s="431"/>
    </row>
    <row r="120" spans="1:6" ht="14.25" customHeight="1" x14ac:dyDescent="0.2">
      <c r="A120" s="431"/>
      <c r="B120" s="431"/>
      <c r="C120" s="431"/>
      <c r="D120" s="431"/>
      <c r="E120" s="431"/>
      <c r="F120" s="431"/>
    </row>
    <row r="121" spans="1:6" ht="14.25" customHeight="1" x14ac:dyDescent="0.2">
      <c r="A121" s="431"/>
      <c r="B121" s="431"/>
      <c r="C121" s="431"/>
      <c r="D121" s="431"/>
      <c r="E121" s="431"/>
      <c r="F121" s="431"/>
    </row>
    <row r="122" spans="1:6" ht="14.25" customHeight="1" x14ac:dyDescent="0.2">
      <c r="A122" s="431"/>
      <c r="B122" s="431"/>
      <c r="C122" s="431"/>
      <c r="D122" s="431"/>
      <c r="E122" s="431"/>
      <c r="F122" s="431"/>
    </row>
    <row r="123" spans="1:6" ht="14.25" customHeight="1" x14ac:dyDescent="0.2">
      <c r="A123" s="431"/>
      <c r="B123" s="431"/>
      <c r="C123" s="431"/>
      <c r="D123" s="431"/>
      <c r="E123" s="431"/>
      <c r="F123" s="431"/>
    </row>
    <row r="124" spans="1:6" ht="14.25" customHeight="1" x14ac:dyDescent="0.2">
      <c r="A124" s="431"/>
      <c r="B124" s="431"/>
      <c r="C124" s="431"/>
      <c r="D124" s="431"/>
      <c r="E124" s="431"/>
      <c r="F124" s="431"/>
    </row>
    <row r="125" spans="1:6" ht="14.25" customHeight="1" x14ac:dyDescent="0.2">
      <c r="A125" s="431"/>
      <c r="B125" s="431"/>
      <c r="C125" s="431"/>
      <c r="D125" s="431"/>
      <c r="E125" s="431"/>
      <c r="F125" s="431"/>
    </row>
    <row r="126" spans="1:6" ht="14.25" customHeight="1" x14ac:dyDescent="0.2">
      <c r="A126" s="431"/>
      <c r="B126" s="431"/>
      <c r="C126" s="431"/>
      <c r="D126" s="431"/>
      <c r="E126" s="431"/>
      <c r="F126" s="431"/>
    </row>
    <row r="127" spans="1:6" ht="14.25" customHeight="1" x14ac:dyDescent="0.2">
      <c r="A127" s="431"/>
      <c r="B127" s="431"/>
      <c r="C127" s="431"/>
      <c r="D127" s="431"/>
      <c r="E127" s="431"/>
      <c r="F127" s="431"/>
    </row>
    <row r="128" spans="1:6" ht="14.25" customHeight="1" x14ac:dyDescent="0.2">
      <c r="A128" s="431"/>
      <c r="B128" s="431"/>
      <c r="C128" s="431"/>
      <c r="D128" s="431"/>
      <c r="E128" s="431"/>
      <c r="F128" s="431"/>
    </row>
    <row r="129" spans="1:6" ht="14.25" customHeight="1" x14ac:dyDescent="0.2">
      <c r="A129" s="431"/>
      <c r="B129" s="431"/>
      <c r="C129" s="431"/>
      <c r="D129" s="431"/>
      <c r="E129" s="431"/>
      <c r="F129" s="431"/>
    </row>
    <row r="130" spans="1:6" ht="14.25" customHeight="1" x14ac:dyDescent="0.2">
      <c r="A130" s="431"/>
      <c r="B130" s="431"/>
      <c r="C130" s="431"/>
      <c r="D130" s="431"/>
      <c r="E130" s="431"/>
      <c r="F130" s="431"/>
    </row>
    <row r="131" spans="1:6" ht="14.25" customHeight="1" x14ac:dyDescent="0.2">
      <c r="A131" s="431"/>
      <c r="B131" s="431"/>
      <c r="C131" s="431"/>
      <c r="D131" s="431"/>
      <c r="E131" s="431"/>
      <c r="F131" s="431"/>
    </row>
    <row r="132" spans="1:6" ht="14.25" customHeight="1" x14ac:dyDescent="0.2">
      <c r="A132" s="431"/>
      <c r="B132" s="431"/>
      <c r="C132" s="431"/>
      <c r="D132" s="431"/>
      <c r="E132" s="431"/>
      <c r="F132" s="431"/>
    </row>
    <row r="133" spans="1:6" ht="14.25" customHeight="1" x14ac:dyDescent="0.2">
      <c r="A133" s="431"/>
      <c r="B133" s="431"/>
      <c r="C133" s="431"/>
      <c r="D133" s="431"/>
      <c r="E133" s="431"/>
      <c r="F133" s="431"/>
    </row>
    <row r="134" spans="1:6" ht="14.25" customHeight="1" x14ac:dyDescent="0.2">
      <c r="A134" s="431"/>
      <c r="B134" s="431"/>
      <c r="C134" s="431"/>
      <c r="D134" s="431"/>
      <c r="E134" s="431"/>
      <c r="F134" s="431"/>
    </row>
    <row r="135" spans="1:6" ht="14.25" customHeight="1" x14ac:dyDescent="0.2">
      <c r="A135" s="431"/>
      <c r="B135" s="431"/>
      <c r="C135" s="431"/>
      <c r="D135" s="431"/>
      <c r="E135" s="431"/>
      <c r="F135" s="431"/>
    </row>
    <row r="136" spans="1:6" ht="14.25" customHeight="1" x14ac:dyDescent="0.2">
      <c r="A136" s="431"/>
      <c r="B136" s="431"/>
      <c r="C136" s="431"/>
      <c r="D136" s="431"/>
      <c r="E136" s="431"/>
      <c r="F136" s="431"/>
    </row>
    <row r="137" spans="1:6" ht="14.25" customHeight="1" x14ac:dyDescent="0.2">
      <c r="A137" s="431"/>
      <c r="B137" s="431"/>
      <c r="C137" s="431"/>
      <c r="D137" s="431"/>
      <c r="E137" s="431"/>
      <c r="F137" s="431"/>
    </row>
    <row r="138" spans="1:6" ht="14.25" customHeight="1" x14ac:dyDescent="0.2">
      <c r="A138" s="431"/>
      <c r="B138" s="431"/>
      <c r="C138" s="431"/>
      <c r="D138" s="431"/>
      <c r="E138" s="431"/>
      <c r="F138" s="431"/>
    </row>
    <row r="139" spans="1:6" ht="14.25" customHeight="1" x14ac:dyDescent="0.2">
      <c r="A139" s="431"/>
      <c r="B139" s="431"/>
      <c r="C139" s="431"/>
      <c r="D139" s="431"/>
      <c r="E139" s="431"/>
      <c r="F139" s="431"/>
    </row>
    <row r="140" spans="1:6" ht="14.25" customHeight="1" x14ac:dyDescent="0.2">
      <c r="A140" s="431"/>
      <c r="B140" s="431"/>
      <c r="C140" s="431"/>
      <c r="D140" s="431"/>
      <c r="E140" s="431"/>
      <c r="F140" s="431"/>
    </row>
    <row r="141" spans="1:6" ht="14.25" customHeight="1" x14ac:dyDescent="0.2">
      <c r="A141" s="431"/>
      <c r="B141" s="431"/>
      <c r="C141" s="431"/>
      <c r="D141" s="431"/>
      <c r="E141" s="431"/>
      <c r="F141" s="431"/>
    </row>
    <row r="142" spans="1:6" ht="14.25" customHeight="1" x14ac:dyDescent="0.2">
      <c r="A142" s="431"/>
      <c r="B142" s="431"/>
      <c r="C142" s="431"/>
      <c r="D142" s="431"/>
      <c r="E142" s="431"/>
      <c r="F142" s="431"/>
    </row>
    <row r="143" spans="1:6" ht="14.25" customHeight="1" x14ac:dyDescent="0.2">
      <c r="A143" s="431"/>
      <c r="B143" s="431"/>
      <c r="C143" s="431"/>
      <c r="D143" s="431"/>
      <c r="E143" s="431"/>
      <c r="F143" s="431"/>
    </row>
    <row r="144" spans="1:6" ht="14.25" customHeight="1" x14ac:dyDescent="0.2">
      <c r="A144" s="431"/>
      <c r="B144" s="431"/>
      <c r="C144" s="431"/>
      <c r="D144" s="431"/>
      <c r="E144" s="431"/>
      <c r="F144" s="431"/>
    </row>
    <row r="145" spans="1:6" ht="14.25" customHeight="1" x14ac:dyDescent="0.2">
      <c r="A145" s="431"/>
      <c r="B145" s="431"/>
      <c r="C145" s="431"/>
      <c r="D145" s="431"/>
      <c r="E145" s="431"/>
      <c r="F145" s="431"/>
    </row>
    <row r="146" spans="1:6" ht="14.25" customHeight="1" x14ac:dyDescent="0.2">
      <c r="A146" s="431"/>
      <c r="B146" s="431"/>
      <c r="C146" s="431"/>
      <c r="D146" s="431"/>
      <c r="E146" s="431"/>
      <c r="F146" s="431"/>
    </row>
    <row r="147" spans="1:6" ht="14.25" customHeight="1" x14ac:dyDescent="0.2">
      <c r="A147" s="431"/>
      <c r="B147" s="431"/>
      <c r="C147" s="431"/>
      <c r="D147" s="431"/>
      <c r="E147" s="431"/>
      <c r="F147" s="431"/>
    </row>
    <row r="148" spans="1:6" ht="14.25" customHeight="1" x14ac:dyDescent="0.2">
      <c r="A148" s="431"/>
      <c r="B148" s="431"/>
      <c r="C148" s="431"/>
      <c r="D148" s="431"/>
      <c r="E148" s="431"/>
      <c r="F148" s="431"/>
    </row>
    <row r="149" spans="1:6" ht="14.25" customHeight="1" x14ac:dyDescent="0.2">
      <c r="A149" s="431"/>
      <c r="B149" s="431"/>
      <c r="C149" s="431"/>
      <c r="D149" s="431"/>
      <c r="E149" s="431"/>
      <c r="F149" s="431"/>
    </row>
    <row r="150" spans="1:6" ht="14.25" customHeight="1" x14ac:dyDescent="0.2">
      <c r="A150" s="431"/>
      <c r="B150" s="431"/>
      <c r="C150" s="431"/>
      <c r="D150" s="431"/>
      <c r="E150" s="431"/>
      <c r="F150" s="431"/>
    </row>
    <row r="151" spans="1:6" ht="14.25" customHeight="1" x14ac:dyDescent="0.2">
      <c r="A151" s="431"/>
      <c r="B151" s="431"/>
      <c r="C151" s="431"/>
      <c r="D151" s="431"/>
      <c r="E151" s="431"/>
      <c r="F151" s="431"/>
    </row>
    <row r="152" spans="1:6" ht="14.25" customHeight="1" x14ac:dyDescent="0.2">
      <c r="A152" s="431"/>
      <c r="B152" s="431"/>
      <c r="C152" s="431"/>
      <c r="D152" s="431"/>
      <c r="E152" s="431"/>
      <c r="F152" s="431"/>
    </row>
    <row r="153" spans="1:6" ht="14.25" customHeight="1" x14ac:dyDescent="0.2">
      <c r="A153" s="431"/>
      <c r="B153" s="431"/>
      <c r="C153" s="431"/>
      <c r="D153" s="431"/>
      <c r="E153" s="431"/>
      <c r="F153" s="431"/>
    </row>
    <row r="154" spans="1:6" ht="14.25" customHeight="1" x14ac:dyDescent="0.2">
      <c r="A154" s="431"/>
      <c r="B154" s="431"/>
      <c r="C154" s="431"/>
      <c r="D154" s="431"/>
      <c r="E154" s="431"/>
      <c r="F154" s="431"/>
    </row>
    <row r="155" spans="1:6" ht="14.25" customHeight="1" x14ac:dyDescent="0.2">
      <c r="A155" s="431"/>
      <c r="B155" s="431"/>
      <c r="C155" s="431"/>
      <c r="D155" s="431"/>
      <c r="E155" s="431"/>
      <c r="F155" s="431"/>
    </row>
    <row r="156" spans="1:6" ht="14.25" customHeight="1" x14ac:dyDescent="0.2">
      <c r="A156" s="431"/>
      <c r="B156" s="431"/>
      <c r="C156" s="431"/>
      <c r="D156" s="431"/>
      <c r="E156" s="431"/>
      <c r="F156" s="431"/>
    </row>
    <row r="157" spans="1:6" ht="14.25" customHeight="1" x14ac:dyDescent="0.2">
      <c r="A157" s="431"/>
      <c r="B157" s="431"/>
      <c r="C157" s="431"/>
      <c r="D157" s="431"/>
      <c r="E157" s="431"/>
      <c r="F157" s="431"/>
    </row>
    <row r="158" spans="1:6" ht="14.25" customHeight="1" x14ac:dyDescent="0.2">
      <c r="A158" s="431"/>
      <c r="B158" s="431"/>
      <c r="C158" s="431"/>
      <c r="D158" s="431"/>
      <c r="E158" s="431"/>
      <c r="F158" s="431"/>
    </row>
    <row r="159" spans="1:6" ht="14.25" customHeight="1" x14ac:dyDescent="0.2">
      <c r="A159" s="431"/>
      <c r="B159" s="431"/>
      <c r="C159" s="431"/>
      <c r="D159" s="431"/>
      <c r="E159" s="431"/>
      <c r="F159" s="431"/>
    </row>
    <row r="160" spans="1:6" ht="14.25" customHeight="1" x14ac:dyDescent="0.2">
      <c r="A160" s="431"/>
      <c r="B160" s="431"/>
      <c r="C160" s="431"/>
      <c r="D160" s="431"/>
      <c r="E160" s="431"/>
      <c r="F160" s="431"/>
    </row>
    <row r="161" spans="1:6" ht="14.25" customHeight="1" x14ac:dyDescent="0.2">
      <c r="A161" s="431"/>
      <c r="B161" s="431"/>
      <c r="C161" s="431"/>
      <c r="D161" s="431"/>
      <c r="E161" s="431"/>
      <c r="F161" s="431"/>
    </row>
    <row r="162" spans="1:6" ht="14.25" customHeight="1" x14ac:dyDescent="0.2">
      <c r="A162" s="431"/>
      <c r="B162" s="431"/>
      <c r="C162" s="431"/>
      <c r="D162" s="431"/>
      <c r="E162" s="431"/>
      <c r="F162" s="431"/>
    </row>
    <row r="163" spans="1:6" ht="14.25" customHeight="1" x14ac:dyDescent="0.2">
      <c r="A163" s="431"/>
      <c r="B163" s="431"/>
      <c r="C163" s="431"/>
      <c r="D163" s="431"/>
      <c r="E163" s="431"/>
      <c r="F163" s="431"/>
    </row>
    <row r="164" spans="1:6" ht="14.25" customHeight="1" x14ac:dyDescent="0.2">
      <c r="A164" s="431"/>
      <c r="B164" s="431"/>
      <c r="C164" s="431"/>
      <c r="D164" s="431"/>
      <c r="E164" s="431"/>
      <c r="F164" s="431"/>
    </row>
    <row r="165" spans="1:6" ht="14.25" customHeight="1" x14ac:dyDescent="0.2">
      <c r="A165" s="431"/>
      <c r="B165" s="431"/>
      <c r="C165" s="431"/>
      <c r="D165" s="431"/>
      <c r="E165" s="431"/>
      <c r="F165" s="431"/>
    </row>
    <row r="166" spans="1:6" ht="14.25" customHeight="1" x14ac:dyDescent="0.2">
      <c r="A166" s="431"/>
      <c r="B166" s="431"/>
      <c r="C166" s="431"/>
      <c r="D166" s="431"/>
      <c r="E166" s="431"/>
      <c r="F166" s="431"/>
    </row>
    <row r="167" spans="1:6" ht="14.25" customHeight="1" x14ac:dyDescent="0.2">
      <c r="A167" s="431"/>
      <c r="B167" s="431"/>
      <c r="C167" s="431"/>
      <c r="D167" s="431"/>
      <c r="E167" s="431"/>
      <c r="F167" s="431"/>
    </row>
    <row r="168" spans="1:6" ht="14.25" customHeight="1" x14ac:dyDescent="0.2">
      <c r="A168" s="431"/>
      <c r="B168" s="431"/>
      <c r="C168" s="431"/>
      <c r="D168" s="431"/>
      <c r="E168" s="431"/>
      <c r="F168" s="431"/>
    </row>
    <row r="169" spans="1:6" ht="14.25" customHeight="1" x14ac:dyDescent="0.2">
      <c r="A169" s="431"/>
      <c r="B169" s="431"/>
      <c r="C169" s="431"/>
      <c r="D169" s="431"/>
      <c r="E169" s="431"/>
      <c r="F169" s="431"/>
    </row>
    <row r="170" spans="1:6" ht="14.25" customHeight="1" x14ac:dyDescent="0.2">
      <c r="A170" s="431"/>
      <c r="B170" s="431"/>
      <c r="C170" s="431"/>
      <c r="D170" s="431"/>
      <c r="E170" s="431"/>
      <c r="F170" s="431"/>
    </row>
    <row r="171" spans="1:6" ht="14.25" customHeight="1" x14ac:dyDescent="0.2">
      <c r="A171" s="431"/>
      <c r="B171" s="431"/>
      <c r="C171" s="431"/>
      <c r="D171" s="431"/>
      <c r="E171" s="431"/>
      <c r="F171" s="431"/>
    </row>
    <row r="172" spans="1:6" ht="14.25" customHeight="1" x14ac:dyDescent="0.2">
      <c r="A172" s="431"/>
      <c r="B172" s="431"/>
      <c r="C172" s="431"/>
      <c r="D172" s="431"/>
      <c r="E172" s="431"/>
      <c r="F172" s="431"/>
    </row>
    <row r="173" spans="1:6" ht="14.25" customHeight="1" x14ac:dyDescent="0.2">
      <c r="A173" s="431"/>
      <c r="B173" s="431"/>
      <c r="C173" s="431"/>
      <c r="D173" s="431"/>
      <c r="E173" s="431"/>
      <c r="F173" s="431"/>
    </row>
    <row r="174" spans="1:6" ht="14.25" customHeight="1" x14ac:dyDescent="0.2">
      <c r="A174" s="431"/>
      <c r="B174" s="431"/>
      <c r="C174" s="431"/>
      <c r="D174" s="431"/>
      <c r="E174" s="431"/>
      <c r="F174" s="431"/>
    </row>
    <row r="175" spans="1:6" ht="14.25" customHeight="1" x14ac:dyDescent="0.2">
      <c r="A175" s="431"/>
      <c r="B175" s="431"/>
      <c r="C175" s="431"/>
      <c r="D175" s="431"/>
      <c r="E175" s="431"/>
      <c r="F175" s="431"/>
    </row>
    <row r="176" spans="1:6" ht="14.25" customHeight="1" x14ac:dyDescent="0.2">
      <c r="A176" s="431"/>
      <c r="B176" s="431"/>
      <c r="C176" s="431"/>
      <c r="D176" s="431"/>
      <c r="E176" s="431"/>
      <c r="F176" s="431"/>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REPORTING&amp;RJOHN DEMPSEY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6"/>
      <c r="C1" s="446"/>
    </row>
    <row r="2" spans="1:8" s="33" customFormat="1" ht="15.75" customHeight="1" x14ac:dyDescent="0.25">
      <c r="A2" s="447" t="s">
        <v>0</v>
      </c>
      <c r="B2" s="447"/>
      <c r="C2" s="447"/>
      <c r="D2" s="447"/>
    </row>
    <row r="3" spans="1:8" s="33" customFormat="1" ht="15.75" customHeight="1" x14ac:dyDescent="0.25">
      <c r="A3" s="447" t="s">
        <v>1</v>
      </c>
      <c r="B3" s="447"/>
      <c r="C3" s="447"/>
      <c r="D3" s="447"/>
    </row>
    <row r="4" spans="1:8" s="33" customFormat="1" ht="15.75" customHeight="1" x14ac:dyDescent="0.25">
      <c r="A4" s="447" t="s">
        <v>2</v>
      </c>
      <c r="B4" s="447"/>
      <c r="C4" s="447"/>
      <c r="D4" s="447"/>
    </row>
    <row r="5" spans="1:8" s="33" customFormat="1" ht="15.75" customHeight="1" x14ac:dyDescent="0.25">
      <c r="A5" s="447" t="s">
        <v>95</v>
      </c>
      <c r="B5" s="447"/>
      <c r="C5" s="447"/>
      <c r="D5" s="447"/>
    </row>
    <row r="6" spans="1:8" s="33" customFormat="1" ht="16.5" customHeight="1" thickBot="1" x14ac:dyDescent="0.3">
      <c r="A6" s="32"/>
      <c r="B6" s="448"/>
      <c r="C6" s="448"/>
    </row>
    <row r="7" spans="1:8" ht="15.75" customHeight="1" x14ac:dyDescent="0.25">
      <c r="A7" s="36" t="s">
        <v>96</v>
      </c>
      <c r="B7" s="37" t="s">
        <v>97</v>
      </c>
      <c r="C7" s="38" t="s">
        <v>98</v>
      </c>
      <c r="D7" s="39" t="s">
        <v>99</v>
      </c>
      <c r="E7" s="40"/>
      <c r="F7" s="40"/>
      <c r="G7" s="40"/>
      <c r="H7" s="41"/>
    </row>
    <row r="8" spans="1:8" ht="15.75" customHeight="1" x14ac:dyDescent="0.25">
      <c r="A8" s="42"/>
      <c r="B8" s="43"/>
      <c r="C8" s="44" t="s">
        <v>100</v>
      </c>
      <c r="D8" s="45" t="s">
        <v>101</v>
      </c>
    </row>
    <row r="9" spans="1:8" ht="16.5" customHeight="1" thickBot="1" x14ac:dyDescent="0.3">
      <c r="A9" s="46" t="s">
        <v>5</v>
      </c>
      <c r="B9" s="47" t="s">
        <v>9</v>
      </c>
      <c r="C9" s="48" t="s">
        <v>102</v>
      </c>
      <c r="D9" s="49" t="s">
        <v>103</v>
      </c>
    </row>
    <row r="10" spans="1:8" ht="15.75" customHeight="1" x14ac:dyDescent="0.25">
      <c r="A10" s="50"/>
      <c r="B10" s="51"/>
      <c r="C10" s="51"/>
      <c r="D10" s="52"/>
    </row>
    <row r="11" spans="1:8" ht="15.75" x14ac:dyDescent="0.25">
      <c r="A11" s="53" t="s">
        <v>104</v>
      </c>
      <c r="B11" s="54" t="s">
        <v>0</v>
      </c>
      <c r="C11" s="55"/>
      <c r="D11" s="56"/>
    </row>
    <row r="12" spans="1:8" x14ac:dyDescent="0.2">
      <c r="A12" s="57">
        <v>1</v>
      </c>
      <c r="B12" s="41"/>
      <c r="C12" s="58" t="s">
        <v>105</v>
      </c>
      <c r="D12" s="59">
        <v>65259763</v>
      </c>
    </row>
    <row r="13" spans="1:8" x14ac:dyDescent="0.2">
      <c r="A13" s="57">
        <v>2</v>
      </c>
      <c r="B13" s="41"/>
      <c r="C13" s="58" t="s">
        <v>106</v>
      </c>
      <c r="D13" s="59">
        <v>0</v>
      </c>
    </row>
    <row r="14" spans="1:8" x14ac:dyDescent="0.2">
      <c r="A14" s="57">
        <v>3</v>
      </c>
      <c r="B14" s="41"/>
      <c r="C14" s="58" t="s">
        <v>107</v>
      </c>
      <c r="D14" s="59">
        <v>0</v>
      </c>
    </row>
    <row r="15" spans="1:8" x14ac:dyDescent="0.2">
      <c r="A15" s="57">
        <v>4</v>
      </c>
      <c r="B15" s="41"/>
      <c r="C15" s="58" t="s">
        <v>108</v>
      </c>
      <c r="D15" s="59">
        <v>148123</v>
      </c>
    </row>
    <row r="16" spans="1:8" ht="15.75" thickBot="1" x14ac:dyDescent="0.25">
      <c r="A16" s="57">
        <v>5</v>
      </c>
      <c r="B16" s="41"/>
      <c r="C16" s="58" t="s">
        <v>109</v>
      </c>
      <c r="D16" s="59">
        <v>0</v>
      </c>
    </row>
    <row r="17" spans="1:4" ht="16.5" customHeight="1" thickBot="1" x14ac:dyDescent="0.3">
      <c r="A17" s="60"/>
      <c r="B17" s="61"/>
      <c r="C17" s="62" t="s">
        <v>110</v>
      </c>
      <c r="D17" s="63">
        <f>+D16+D15+D14+D13+D12</f>
        <v>65407886</v>
      </c>
    </row>
    <row r="18" spans="1:4" ht="15.75" customHeight="1" x14ac:dyDescent="0.25">
      <c r="A18" s="64"/>
      <c r="B18" s="65"/>
      <c r="C18" s="66"/>
      <c r="D18" s="67"/>
    </row>
    <row r="19" spans="1:4" ht="15.75" x14ac:dyDescent="0.25">
      <c r="A19" s="53" t="s">
        <v>111</v>
      </c>
      <c r="B19" s="54" t="s">
        <v>10</v>
      </c>
      <c r="C19" s="55"/>
      <c r="D19" s="56"/>
    </row>
    <row r="20" spans="1:4" x14ac:dyDescent="0.2">
      <c r="A20" s="57">
        <v>1</v>
      </c>
      <c r="B20" s="41"/>
      <c r="C20" s="58" t="s">
        <v>105</v>
      </c>
      <c r="D20" s="59">
        <v>35645884</v>
      </c>
    </row>
    <row r="21" spans="1:4" x14ac:dyDescent="0.2">
      <c r="A21" s="57">
        <v>2</v>
      </c>
      <c r="B21" s="41"/>
      <c r="C21" s="58" t="s">
        <v>106</v>
      </c>
      <c r="D21" s="59">
        <v>0</v>
      </c>
    </row>
    <row r="22" spans="1:4" x14ac:dyDescent="0.2">
      <c r="A22" s="57">
        <v>3</v>
      </c>
      <c r="B22" s="41"/>
      <c r="C22" s="58" t="s">
        <v>107</v>
      </c>
      <c r="D22" s="59">
        <v>0</v>
      </c>
    </row>
    <row r="23" spans="1:4" x14ac:dyDescent="0.2">
      <c r="A23" s="57">
        <v>4</v>
      </c>
      <c r="B23" s="41"/>
      <c r="C23" s="58" t="s">
        <v>108</v>
      </c>
      <c r="D23" s="59">
        <v>32848244</v>
      </c>
    </row>
    <row r="24" spans="1:4" ht="15.75" thickBot="1" x14ac:dyDescent="0.25">
      <c r="A24" s="57">
        <v>5</v>
      </c>
      <c r="B24" s="41"/>
      <c r="C24" s="58" t="s">
        <v>109</v>
      </c>
      <c r="D24" s="59">
        <v>0</v>
      </c>
    </row>
    <row r="25" spans="1:4" ht="16.5" customHeight="1" thickBot="1" x14ac:dyDescent="0.3">
      <c r="A25" s="60"/>
      <c r="B25" s="61"/>
      <c r="C25" s="62" t="s">
        <v>110</v>
      </c>
      <c r="D25" s="63">
        <f>+D24+D23+D22+D21+D20</f>
        <v>68494128</v>
      </c>
    </row>
    <row r="26" spans="1:4" ht="15.75" customHeight="1" x14ac:dyDescent="0.25">
      <c r="A26" s="64"/>
      <c r="B26" s="65"/>
      <c r="C26" s="66"/>
      <c r="D26" s="67"/>
    </row>
    <row r="27" spans="1:4" ht="15.75" x14ac:dyDescent="0.25">
      <c r="A27" s="53" t="s">
        <v>112</v>
      </c>
      <c r="B27" s="54" t="s">
        <v>41</v>
      </c>
      <c r="C27" s="55"/>
      <c r="D27" s="56"/>
    </row>
    <row r="28" spans="1:4" x14ac:dyDescent="0.2">
      <c r="A28" s="57">
        <v>1</v>
      </c>
      <c r="B28" s="41"/>
      <c r="C28" s="58" t="s">
        <v>105</v>
      </c>
      <c r="D28" s="59">
        <v>202000467</v>
      </c>
    </row>
    <row r="29" spans="1:4" x14ac:dyDescent="0.2">
      <c r="A29" s="57">
        <v>2</v>
      </c>
      <c r="B29" s="41"/>
      <c r="C29" s="58" t="s">
        <v>106</v>
      </c>
      <c r="D29" s="59">
        <v>2452</v>
      </c>
    </row>
    <row r="30" spans="1:4" x14ac:dyDescent="0.2">
      <c r="A30" s="57">
        <v>3</v>
      </c>
      <c r="B30" s="41"/>
      <c r="C30" s="58" t="s">
        <v>107</v>
      </c>
      <c r="D30" s="59">
        <v>0</v>
      </c>
    </row>
    <row r="31" spans="1:4" x14ac:dyDescent="0.2">
      <c r="A31" s="57">
        <v>4</v>
      </c>
      <c r="B31" s="41"/>
      <c r="C31" s="58" t="s">
        <v>108</v>
      </c>
      <c r="D31" s="59">
        <v>60622</v>
      </c>
    </row>
    <row r="32" spans="1:4" ht="15.75" thickBot="1" x14ac:dyDescent="0.25">
      <c r="A32" s="57">
        <v>5</v>
      </c>
      <c r="B32" s="41"/>
      <c r="C32" s="58" t="s">
        <v>109</v>
      </c>
      <c r="D32" s="59">
        <v>0</v>
      </c>
    </row>
    <row r="33" spans="1:4" ht="16.5" customHeight="1" thickBot="1" x14ac:dyDescent="0.3">
      <c r="A33" s="60"/>
      <c r="B33" s="61"/>
      <c r="C33" s="62" t="s">
        <v>110</v>
      </c>
      <c r="D33" s="63">
        <f>+D32+D31+D30+D29+D28</f>
        <v>202063541</v>
      </c>
    </row>
    <row r="34" spans="1:4" ht="15.75" customHeight="1" x14ac:dyDescent="0.25">
      <c r="A34" s="64"/>
      <c r="B34" s="65"/>
      <c r="C34" s="66"/>
      <c r="D34" s="67"/>
    </row>
    <row r="35" spans="1:4" ht="15.75" x14ac:dyDescent="0.25">
      <c r="A35" s="53" t="s">
        <v>113</v>
      </c>
      <c r="B35" s="54" t="s">
        <v>50</v>
      </c>
      <c r="C35" s="55"/>
      <c r="D35" s="56"/>
    </row>
    <row r="36" spans="1:4" x14ac:dyDescent="0.2">
      <c r="A36" s="57">
        <v>1</v>
      </c>
      <c r="B36" s="41"/>
      <c r="C36" s="58" t="s">
        <v>105</v>
      </c>
      <c r="D36" s="59">
        <v>813182</v>
      </c>
    </row>
    <row r="37" spans="1:4" x14ac:dyDescent="0.2">
      <c r="A37" s="57">
        <v>2</v>
      </c>
      <c r="B37" s="41"/>
      <c r="C37" s="58" t="s">
        <v>106</v>
      </c>
      <c r="D37" s="59">
        <v>0</v>
      </c>
    </row>
    <row r="38" spans="1:4" x14ac:dyDescent="0.2">
      <c r="A38" s="57">
        <v>3</v>
      </c>
      <c r="B38" s="41"/>
      <c r="C38" s="58" t="s">
        <v>107</v>
      </c>
      <c r="D38" s="59">
        <v>0</v>
      </c>
    </row>
    <row r="39" spans="1:4" x14ac:dyDescent="0.2">
      <c r="A39" s="57">
        <v>4</v>
      </c>
      <c r="B39" s="41"/>
      <c r="C39" s="58" t="s">
        <v>108</v>
      </c>
      <c r="D39" s="59">
        <v>0</v>
      </c>
    </row>
    <row r="40" spans="1:4" ht="15.75" thickBot="1" x14ac:dyDescent="0.25">
      <c r="A40" s="57">
        <v>5</v>
      </c>
      <c r="B40" s="41"/>
      <c r="C40" s="58" t="s">
        <v>109</v>
      </c>
      <c r="D40" s="59">
        <v>0</v>
      </c>
    </row>
    <row r="41" spans="1:4" ht="16.5" customHeight="1" thickBot="1" x14ac:dyDescent="0.3">
      <c r="A41" s="60"/>
      <c r="B41" s="61"/>
      <c r="C41" s="62" t="s">
        <v>110</v>
      </c>
      <c r="D41" s="63">
        <f>+D40+D39+D38+D37+D36</f>
        <v>813182</v>
      </c>
    </row>
    <row r="42" spans="1:4" ht="15.75" customHeight="1" x14ac:dyDescent="0.25">
      <c r="A42" s="64"/>
      <c r="B42" s="65"/>
      <c r="C42" s="66"/>
      <c r="D42" s="67"/>
    </row>
    <row r="43" spans="1:4" ht="15.75" x14ac:dyDescent="0.25">
      <c r="A43" s="53" t="s">
        <v>114</v>
      </c>
      <c r="B43" s="54" t="s">
        <v>56</v>
      </c>
      <c r="C43" s="55"/>
      <c r="D43" s="56"/>
    </row>
    <row r="44" spans="1:4" x14ac:dyDescent="0.2">
      <c r="A44" s="57">
        <v>1</v>
      </c>
      <c r="B44" s="41"/>
      <c r="C44" s="58" t="s">
        <v>105</v>
      </c>
      <c r="D44" s="59">
        <v>0</v>
      </c>
    </row>
    <row r="45" spans="1:4" x14ac:dyDescent="0.2">
      <c r="A45" s="57">
        <v>2</v>
      </c>
      <c r="B45" s="41"/>
      <c r="C45" s="58" t="s">
        <v>106</v>
      </c>
      <c r="D45" s="59">
        <v>-1765834</v>
      </c>
    </row>
    <row r="46" spans="1:4" x14ac:dyDescent="0.2">
      <c r="A46" s="57">
        <v>3</v>
      </c>
      <c r="B46" s="41"/>
      <c r="C46" s="58" t="s">
        <v>107</v>
      </c>
      <c r="D46" s="59">
        <v>0</v>
      </c>
    </row>
    <row r="47" spans="1:4" x14ac:dyDescent="0.2">
      <c r="A47" s="57">
        <v>4</v>
      </c>
      <c r="B47" s="41"/>
      <c r="C47" s="58" t="s">
        <v>108</v>
      </c>
      <c r="D47" s="59">
        <v>0</v>
      </c>
    </row>
    <row r="48" spans="1:4" ht="15.75" thickBot="1" x14ac:dyDescent="0.25">
      <c r="A48" s="57">
        <v>5</v>
      </c>
      <c r="B48" s="41"/>
      <c r="C48" s="58" t="s">
        <v>109</v>
      </c>
      <c r="D48" s="59">
        <v>0</v>
      </c>
    </row>
    <row r="49" spans="1:4" ht="16.5" customHeight="1" thickBot="1" x14ac:dyDescent="0.3">
      <c r="A49" s="60"/>
      <c r="B49" s="61"/>
      <c r="C49" s="62" t="s">
        <v>110</v>
      </c>
      <c r="D49" s="63">
        <f>+D48+D47+D46+D45+D44</f>
        <v>-1765834</v>
      </c>
    </row>
    <row r="50" spans="1:4" ht="15.75" customHeight="1" x14ac:dyDescent="0.25">
      <c r="A50" s="64"/>
      <c r="B50" s="65"/>
      <c r="C50" s="66"/>
      <c r="D50" s="67"/>
    </row>
    <row r="51" spans="1:4" ht="15.75" x14ac:dyDescent="0.25">
      <c r="A51" s="53" t="s">
        <v>115</v>
      </c>
      <c r="B51" s="54" t="s">
        <v>0</v>
      </c>
      <c r="C51" s="55"/>
      <c r="D51" s="56"/>
    </row>
    <row r="52" spans="1:4" x14ac:dyDescent="0.2">
      <c r="A52" s="57">
        <v>1</v>
      </c>
      <c r="B52" s="41"/>
      <c r="C52" s="58" t="s">
        <v>105</v>
      </c>
      <c r="D52" s="59">
        <v>0</v>
      </c>
    </row>
    <row r="53" spans="1:4" x14ac:dyDescent="0.2">
      <c r="A53" s="57">
        <v>2</v>
      </c>
      <c r="B53" s="41"/>
      <c r="C53" s="58" t="s">
        <v>106</v>
      </c>
      <c r="D53" s="59">
        <v>0</v>
      </c>
    </row>
    <row r="54" spans="1:4" x14ac:dyDescent="0.2">
      <c r="A54" s="57">
        <v>3</v>
      </c>
      <c r="B54" s="41"/>
      <c r="C54" s="58" t="s">
        <v>107</v>
      </c>
      <c r="D54" s="59">
        <v>0</v>
      </c>
    </row>
    <row r="55" spans="1:4" x14ac:dyDescent="0.2">
      <c r="A55" s="57">
        <v>4</v>
      </c>
      <c r="B55" s="41"/>
      <c r="C55" s="58" t="s">
        <v>108</v>
      </c>
      <c r="D55" s="59">
        <v>0</v>
      </c>
    </row>
    <row r="56" spans="1:4" ht="15.75" thickBot="1" x14ac:dyDescent="0.25">
      <c r="A56" s="57">
        <v>5</v>
      </c>
      <c r="B56" s="41"/>
      <c r="C56" s="58" t="s">
        <v>109</v>
      </c>
      <c r="D56" s="59">
        <v>0</v>
      </c>
    </row>
    <row r="57" spans="1:4" ht="16.5" customHeight="1" thickBot="1" x14ac:dyDescent="0.3">
      <c r="A57" s="60"/>
      <c r="B57" s="61"/>
      <c r="C57" s="62" t="s">
        <v>110</v>
      </c>
      <c r="D57" s="63">
        <f>+D56+D55+D54+D53+D52</f>
        <v>0</v>
      </c>
    </row>
    <row r="58" spans="1:4" ht="15.75" customHeight="1" x14ac:dyDescent="0.25">
      <c r="A58" s="64"/>
      <c r="B58" s="65"/>
      <c r="C58" s="66"/>
      <c r="D58" s="67"/>
    </row>
    <row r="59" spans="1:4" ht="15.75" x14ac:dyDescent="0.25">
      <c r="A59" s="53" t="s">
        <v>116</v>
      </c>
      <c r="B59" s="54" t="s">
        <v>67</v>
      </c>
      <c r="C59" s="55"/>
      <c r="D59" s="56"/>
    </row>
    <row r="60" spans="1:4" x14ac:dyDescent="0.2">
      <c r="A60" s="57">
        <v>1</v>
      </c>
      <c r="B60" s="41"/>
      <c r="C60" s="58" t="s">
        <v>105</v>
      </c>
      <c r="D60" s="59">
        <v>0</v>
      </c>
    </row>
    <row r="61" spans="1:4" x14ac:dyDescent="0.2">
      <c r="A61" s="57">
        <v>2</v>
      </c>
      <c r="B61" s="41"/>
      <c r="C61" s="58" t="s">
        <v>106</v>
      </c>
      <c r="D61" s="59">
        <v>0</v>
      </c>
    </row>
    <row r="62" spans="1:4" x14ac:dyDescent="0.2">
      <c r="A62" s="57">
        <v>3</v>
      </c>
      <c r="B62" s="41"/>
      <c r="C62" s="58" t="s">
        <v>107</v>
      </c>
      <c r="D62" s="59">
        <v>0</v>
      </c>
    </row>
    <row r="63" spans="1:4" x14ac:dyDescent="0.2">
      <c r="A63" s="57">
        <v>4</v>
      </c>
      <c r="B63" s="41"/>
      <c r="C63" s="58" t="s">
        <v>108</v>
      </c>
      <c r="D63" s="59">
        <v>0</v>
      </c>
    </row>
    <row r="64" spans="1:4" ht="15.75" thickBot="1" x14ac:dyDescent="0.25">
      <c r="A64" s="57">
        <v>5</v>
      </c>
      <c r="B64" s="41"/>
      <c r="C64" s="58" t="s">
        <v>109</v>
      </c>
      <c r="D64" s="59">
        <v>0</v>
      </c>
    </row>
    <row r="65" spans="1:4" ht="16.5" customHeight="1" thickBot="1" x14ac:dyDescent="0.3">
      <c r="A65" s="60"/>
      <c r="B65" s="61"/>
      <c r="C65" s="62" t="s">
        <v>110</v>
      </c>
      <c r="D65" s="63">
        <f>+D64+D63+D62+D61+D60</f>
        <v>0</v>
      </c>
    </row>
    <row r="66" spans="1:4" ht="15.75" customHeight="1" x14ac:dyDescent="0.25">
      <c r="A66" s="64"/>
      <c r="B66" s="65"/>
      <c r="C66" s="66"/>
      <c r="D66" s="67"/>
    </row>
    <row r="67" spans="1:4" ht="15.75" x14ac:dyDescent="0.25">
      <c r="A67" s="53" t="s">
        <v>117</v>
      </c>
      <c r="B67" s="54" t="s">
        <v>72</v>
      </c>
      <c r="C67" s="55"/>
      <c r="D67" s="56"/>
    </row>
    <row r="68" spans="1:4" x14ac:dyDescent="0.2">
      <c r="A68" s="57">
        <v>1</v>
      </c>
      <c r="B68" s="41"/>
      <c r="C68" s="58" t="s">
        <v>105</v>
      </c>
      <c r="D68" s="59">
        <v>15017984</v>
      </c>
    </row>
    <row r="69" spans="1:4" x14ac:dyDescent="0.2">
      <c r="A69" s="57">
        <v>2</v>
      </c>
      <c r="B69" s="41"/>
      <c r="C69" s="58" t="s">
        <v>106</v>
      </c>
      <c r="D69" s="59">
        <v>0</v>
      </c>
    </row>
    <row r="70" spans="1:4" x14ac:dyDescent="0.2">
      <c r="A70" s="57">
        <v>3</v>
      </c>
      <c r="B70" s="41"/>
      <c r="C70" s="58" t="s">
        <v>107</v>
      </c>
      <c r="D70" s="59">
        <v>0</v>
      </c>
    </row>
    <row r="71" spans="1:4" x14ac:dyDescent="0.2">
      <c r="A71" s="57">
        <v>4</v>
      </c>
      <c r="B71" s="41"/>
      <c r="C71" s="58" t="s">
        <v>108</v>
      </c>
      <c r="D71" s="59">
        <v>0</v>
      </c>
    </row>
    <row r="72" spans="1:4" ht="15.75" thickBot="1" x14ac:dyDescent="0.25">
      <c r="A72" s="57">
        <v>5</v>
      </c>
      <c r="B72" s="41"/>
      <c r="C72" s="58" t="s">
        <v>109</v>
      </c>
      <c r="D72" s="59">
        <v>0</v>
      </c>
    </row>
    <row r="73" spans="1:4" ht="16.5" customHeight="1" thickBot="1" x14ac:dyDescent="0.3">
      <c r="A73" s="60"/>
      <c r="B73" s="61"/>
      <c r="C73" s="62" t="s">
        <v>110</v>
      </c>
      <c r="D73" s="63">
        <f>+D72+D71+D70+D69+D68</f>
        <v>15017984</v>
      </c>
    </row>
    <row r="74" spans="1:4" ht="15.75" customHeight="1" x14ac:dyDescent="0.25">
      <c r="A74" s="64"/>
      <c r="B74" s="65"/>
      <c r="C74" s="66"/>
      <c r="D74" s="67"/>
    </row>
    <row r="75" spans="1:4" ht="15.75" x14ac:dyDescent="0.25">
      <c r="A75" s="53" t="s">
        <v>118</v>
      </c>
      <c r="B75" s="54" t="s">
        <v>77</v>
      </c>
      <c r="C75" s="55"/>
      <c r="D75" s="56"/>
    </row>
    <row r="76" spans="1:4" x14ac:dyDescent="0.2">
      <c r="A76" s="57">
        <v>1</v>
      </c>
      <c r="B76" s="41"/>
      <c r="C76" s="58" t="s">
        <v>105</v>
      </c>
      <c r="D76" s="59">
        <v>64284</v>
      </c>
    </row>
    <row r="77" spans="1:4" x14ac:dyDescent="0.2">
      <c r="A77" s="57">
        <v>2</v>
      </c>
      <c r="B77" s="41"/>
      <c r="C77" s="58" t="s">
        <v>106</v>
      </c>
      <c r="D77" s="59">
        <v>0</v>
      </c>
    </row>
    <row r="78" spans="1:4" x14ac:dyDescent="0.2">
      <c r="A78" s="57">
        <v>3</v>
      </c>
      <c r="B78" s="41"/>
      <c r="C78" s="58" t="s">
        <v>107</v>
      </c>
      <c r="D78" s="59">
        <v>0</v>
      </c>
    </row>
    <row r="79" spans="1:4" x14ac:dyDescent="0.2">
      <c r="A79" s="57">
        <v>4</v>
      </c>
      <c r="B79" s="41"/>
      <c r="C79" s="58" t="s">
        <v>108</v>
      </c>
      <c r="D79" s="59">
        <v>0</v>
      </c>
    </row>
    <row r="80" spans="1:4" ht="15.75" thickBot="1" x14ac:dyDescent="0.25">
      <c r="A80" s="57">
        <v>5</v>
      </c>
      <c r="B80" s="41"/>
      <c r="C80" s="58" t="s">
        <v>109</v>
      </c>
      <c r="D80" s="59">
        <v>0</v>
      </c>
    </row>
    <row r="81" spans="1:4" ht="16.5" customHeight="1" thickBot="1" x14ac:dyDescent="0.3">
      <c r="A81" s="60"/>
      <c r="B81" s="61"/>
      <c r="C81" s="62" t="s">
        <v>110</v>
      </c>
      <c r="D81" s="63">
        <f>+D80+D79+D78+D77+D76</f>
        <v>64284</v>
      </c>
    </row>
    <row r="82" spans="1:4" ht="15.75" customHeight="1" x14ac:dyDescent="0.25">
      <c r="A82" s="64"/>
      <c r="B82" s="65"/>
      <c r="C82" s="66"/>
      <c r="D82" s="67"/>
    </row>
    <row r="83" spans="1:4" ht="31.5" x14ac:dyDescent="0.25">
      <c r="A83" s="53" t="s">
        <v>119</v>
      </c>
      <c r="B83" s="54" t="s">
        <v>81</v>
      </c>
      <c r="C83" s="55"/>
      <c r="D83" s="56"/>
    </row>
    <row r="84" spans="1:4" x14ac:dyDescent="0.2">
      <c r="A84" s="57">
        <v>1</v>
      </c>
      <c r="B84" s="41"/>
      <c r="C84" s="58" t="s">
        <v>105</v>
      </c>
      <c r="D84" s="59">
        <v>2564324</v>
      </c>
    </row>
    <row r="85" spans="1:4" x14ac:dyDescent="0.2">
      <c r="A85" s="57">
        <v>2</v>
      </c>
      <c r="B85" s="41"/>
      <c r="C85" s="58" t="s">
        <v>106</v>
      </c>
      <c r="D85" s="59">
        <v>0</v>
      </c>
    </row>
    <row r="86" spans="1:4" x14ac:dyDescent="0.2">
      <c r="A86" s="57">
        <v>3</v>
      </c>
      <c r="B86" s="41"/>
      <c r="C86" s="58" t="s">
        <v>107</v>
      </c>
      <c r="D86" s="59">
        <v>0</v>
      </c>
    </row>
    <row r="87" spans="1:4" x14ac:dyDescent="0.2">
      <c r="A87" s="57">
        <v>4</v>
      </c>
      <c r="B87" s="41"/>
      <c r="C87" s="58" t="s">
        <v>108</v>
      </c>
      <c r="D87" s="59">
        <v>0</v>
      </c>
    </row>
    <row r="88" spans="1:4" ht="15.75" thickBot="1" x14ac:dyDescent="0.25">
      <c r="A88" s="57">
        <v>5</v>
      </c>
      <c r="B88" s="41"/>
      <c r="C88" s="58" t="s">
        <v>109</v>
      </c>
      <c r="D88" s="59">
        <v>0</v>
      </c>
    </row>
    <row r="89" spans="1:4" ht="16.5" customHeight="1" thickBot="1" x14ac:dyDescent="0.3">
      <c r="A89" s="60"/>
      <c r="B89" s="61"/>
      <c r="C89" s="62" t="s">
        <v>110</v>
      </c>
      <c r="D89" s="63">
        <f>+D88+D87+D86+D85+D84</f>
        <v>2564324</v>
      </c>
    </row>
    <row r="90" spans="1:4" ht="15.75" customHeight="1" x14ac:dyDescent="0.25">
      <c r="A90" s="64"/>
      <c r="B90" s="65"/>
      <c r="C90" s="66"/>
      <c r="D90" s="67"/>
    </row>
    <row r="91" spans="1:4" ht="31.5" x14ac:dyDescent="0.25">
      <c r="A91" s="53" t="s">
        <v>120</v>
      </c>
      <c r="B91" s="54" t="s">
        <v>84</v>
      </c>
      <c r="C91" s="55"/>
      <c r="D91" s="56"/>
    </row>
    <row r="92" spans="1:4" x14ac:dyDescent="0.2">
      <c r="A92" s="57">
        <v>1</v>
      </c>
      <c r="B92" s="41"/>
      <c r="C92" s="58" t="s">
        <v>105</v>
      </c>
      <c r="D92" s="59">
        <v>2500062</v>
      </c>
    </row>
    <row r="93" spans="1:4" x14ac:dyDescent="0.2">
      <c r="A93" s="57">
        <v>2</v>
      </c>
      <c r="B93" s="41"/>
      <c r="C93" s="58" t="s">
        <v>106</v>
      </c>
      <c r="D93" s="59">
        <v>19891</v>
      </c>
    </row>
    <row r="94" spans="1:4" x14ac:dyDescent="0.2">
      <c r="A94" s="57">
        <v>3</v>
      </c>
      <c r="B94" s="41"/>
      <c r="C94" s="58" t="s">
        <v>107</v>
      </c>
      <c r="D94" s="59">
        <v>0</v>
      </c>
    </row>
    <row r="95" spans="1:4" x14ac:dyDescent="0.2">
      <c r="A95" s="57">
        <v>4</v>
      </c>
      <c r="B95" s="41"/>
      <c r="C95" s="58" t="s">
        <v>108</v>
      </c>
      <c r="D95" s="59">
        <v>1524363</v>
      </c>
    </row>
    <row r="96" spans="1:4" ht="15.75" thickBot="1" x14ac:dyDescent="0.25">
      <c r="A96" s="57">
        <v>5</v>
      </c>
      <c r="B96" s="41"/>
      <c r="C96" s="58" t="s">
        <v>109</v>
      </c>
      <c r="D96" s="59">
        <v>0</v>
      </c>
    </row>
    <row r="97" spans="1:4" ht="16.5" customHeight="1" thickBot="1" x14ac:dyDescent="0.3">
      <c r="A97" s="60"/>
      <c r="B97" s="61"/>
      <c r="C97" s="62" t="s">
        <v>110</v>
      </c>
      <c r="D97" s="63">
        <f>+D96+D95+D94+D93+D92</f>
        <v>4044316</v>
      </c>
    </row>
    <row r="98" spans="1:4" ht="15.75" customHeight="1" x14ac:dyDescent="0.25">
      <c r="A98" s="64"/>
      <c r="B98" s="65"/>
      <c r="C98" s="66"/>
      <c r="D98" s="67"/>
    </row>
    <row r="99" spans="1:4" ht="15.75" x14ac:dyDescent="0.25">
      <c r="A99" s="53" t="s">
        <v>121</v>
      </c>
      <c r="B99" s="54" t="s">
        <v>90</v>
      </c>
      <c r="C99" s="55"/>
      <c r="D99" s="56"/>
    </row>
    <row r="100" spans="1:4" x14ac:dyDescent="0.2">
      <c r="A100" s="57">
        <v>1</v>
      </c>
      <c r="B100" s="41"/>
      <c r="C100" s="58" t="s">
        <v>105</v>
      </c>
      <c r="D100" s="59">
        <v>-13192521</v>
      </c>
    </row>
    <row r="101" spans="1:4" x14ac:dyDescent="0.2">
      <c r="A101" s="57">
        <v>2</v>
      </c>
      <c r="B101" s="41"/>
      <c r="C101" s="58" t="s">
        <v>106</v>
      </c>
      <c r="D101" s="59">
        <v>39107</v>
      </c>
    </row>
    <row r="102" spans="1:4" x14ac:dyDescent="0.2">
      <c r="A102" s="57">
        <v>3</v>
      </c>
      <c r="B102" s="41"/>
      <c r="C102" s="58" t="s">
        <v>107</v>
      </c>
      <c r="D102" s="59">
        <v>0</v>
      </c>
    </row>
    <row r="103" spans="1:4" x14ac:dyDescent="0.2">
      <c r="A103" s="57">
        <v>4</v>
      </c>
      <c r="B103" s="41"/>
      <c r="C103" s="58" t="s">
        <v>108</v>
      </c>
      <c r="D103" s="59">
        <v>2290158</v>
      </c>
    </row>
    <row r="104" spans="1:4" ht="15.75" thickBot="1" x14ac:dyDescent="0.25">
      <c r="A104" s="57">
        <v>5</v>
      </c>
      <c r="B104" s="41"/>
      <c r="C104" s="58" t="s">
        <v>109</v>
      </c>
      <c r="D104" s="59">
        <v>0</v>
      </c>
    </row>
    <row r="105" spans="1:4" ht="16.5" customHeight="1" thickBot="1" x14ac:dyDescent="0.3">
      <c r="A105" s="60"/>
      <c r="B105" s="61"/>
      <c r="C105" s="62" t="s">
        <v>110</v>
      </c>
      <c r="D105" s="63">
        <f>+D104+D103+D102+D101+D100</f>
        <v>-10863256</v>
      </c>
    </row>
    <row r="106" spans="1:4" ht="15.75" customHeight="1" thickBot="1" x14ac:dyDescent="0.3">
      <c r="A106" s="64"/>
      <c r="B106" s="65"/>
      <c r="C106" s="66"/>
      <c r="D106" s="67"/>
    </row>
    <row r="107" spans="1:4" ht="16.5" customHeight="1" thickBot="1" x14ac:dyDescent="0.3">
      <c r="A107" s="68"/>
      <c r="B107" s="69" t="s">
        <v>122</v>
      </c>
      <c r="C107" s="62" t="s">
        <v>123</v>
      </c>
      <c r="D107" s="63">
        <f>+D105-D104+D97-D96+D89-D88+D81-D80+D73-D72+D65-D64+D57-D56+D49-D48+D41-D40+D33-D32+D25-D24+D17-D16</f>
        <v>345840555</v>
      </c>
    </row>
    <row r="108" spans="1:4" ht="16.5" customHeight="1" thickBot="1" x14ac:dyDescent="0.3">
      <c r="A108" s="68"/>
      <c r="B108" s="69" t="s">
        <v>109</v>
      </c>
      <c r="C108" s="62"/>
      <c r="D108" s="63">
        <f>+D104+D96+D88+D80+D72+D64+D56+D48+D40+D32+D24+D16</f>
        <v>0</v>
      </c>
    </row>
    <row r="109" spans="1:4" ht="16.5" customHeight="1" thickBot="1" x14ac:dyDescent="0.3">
      <c r="A109" s="68"/>
      <c r="B109" s="69" t="s">
        <v>124</v>
      </c>
      <c r="C109" s="62" t="s">
        <v>123</v>
      </c>
      <c r="D109" s="63">
        <f>SUM(D107:D108)</f>
        <v>345840555</v>
      </c>
    </row>
  </sheetData>
  <mergeCells count="6">
    <mergeCell ref="B1:C1"/>
    <mergeCell ref="A2:D2"/>
    <mergeCell ref="A3:D3"/>
    <mergeCell ref="A4:D4"/>
    <mergeCell ref="A5:D5"/>
    <mergeCell ref="B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REPORTING&amp;RJOHN DEMPSEY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7" t="s">
        <v>0</v>
      </c>
      <c r="B1" s="447"/>
      <c r="C1" s="447"/>
      <c r="D1" s="447"/>
      <c r="E1" s="447"/>
    </row>
    <row r="2" spans="1:5" ht="15.75" customHeight="1" x14ac:dyDescent="0.25">
      <c r="A2" s="447" t="s">
        <v>1</v>
      </c>
      <c r="B2" s="447"/>
      <c r="C2" s="447"/>
      <c r="D2" s="447"/>
      <c r="E2" s="447"/>
    </row>
    <row r="3" spans="1:5" ht="15.75" customHeight="1" x14ac:dyDescent="0.25">
      <c r="A3" s="447" t="s">
        <v>2</v>
      </c>
      <c r="B3" s="447"/>
      <c r="C3" s="447"/>
      <c r="D3" s="447"/>
      <c r="E3" s="447"/>
    </row>
    <row r="4" spans="1:5" ht="15.75" customHeight="1" x14ac:dyDescent="0.25">
      <c r="A4" s="447" t="s">
        <v>125</v>
      </c>
      <c r="B4" s="447"/>
      <c r="C4" s="447"/>
      <c r="D4" s="447"/>
      <c r="E4" s="447"/>
    </row>
    <row r="5" spans="1:5" ht="16.5" customHeight="1" thickBot="1" x14ac:dyDescent="0.3">
      <c r="A5" s="70"/>
      <c r="B5" s="70"/>
      <c r="C5" s="35"/>
    </row>
    <row r="6" spans="1:5" ht="15.75" customHeight="1" x14ac:dyDescent="0.25">
      <c r="A6" s="71" t="s">
        <v>96</v>
      </c>
      <c r="B6" s="72" t="s">
        <v>97</v>
      </c>
      <c r="C6" s="73" t="s">
        <v>98</v>
      </c>
      <c r="D6" s="73" t="s">
        <v>99</v>
      </c>
      <c r="E6" s="73" t="s">
        <v>126</v>
      </c>
    </row>
    <row r="7" spans="1:5" ht="31.5" customHeight="1" x14ac:dyDescent="0.25">
      <c r="A7" s="74"/>
      <c r="B7" s="75"/>
      <c r="C7" s="76"/>
      <c r="D7" s="77"/>
      <c r="E7" s="78" t="s">
        <v>127</v>
      </c>
    </row>
    <row r="8" spans="1:5" ht="16.5" customHeight="1" thickBot="1" x14ac:dyDescent="0.3">
      <c r="A8" s="79" t="s">
        <v>5</v>
      </c>
      <c r="B8" s="80" t="s">
        <v>9</v>
      </c>
      <c r="C8" s="81" t="s">
        <v>128</v>
      </c>
      <c r="D8" s="81" t="s">
        <v>129</v>
      </c>
      <c r="E8" s="82" t="s">
        <v>130</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131</v>
      </c>
      <c r="D11" s="93" t="s">
        <v>132</v>
      </c>
      <c r="E11" s="94">
        <v>22857670</v>
      </c>
    </row>
    <row r="12" spans="1:5" x14ac:dyDescent="0.2">
      <c r="A12" s="95">
        <v>1</v>
      </c>
      <c r="B12" s="96"/>
      <c r="C12" s="97" t="s">
        <v>133</v>
      </c>
      <c r="D12" s="98" t="s">
        <v>134</v>
      </c>
      <c r="E12" s="99">
        <v>-338935</v>
      </c>
    </row>
    <row r="13" spans="1:5" ht="15.75" thickBot="1" x14ac:dyDescent="0.25">
      <c r="A13" s="95">
        <v>2</v>
      </c>
      <c r="B13" s="96"/>
      <c r="C13" s="97" t="s">
        <v>135</v>
      </c>
      <c r="D13" s="98" t="s">
        <v>134</v>
      </c>
      <c r="E13" s="99">
        <v>20850487</v>
      </c>
    </row>
    <row r="14" spans="1:5" s="31" customFormat="1" ht="16.5" customHeight="1" thickBot="1" x14ac:dyDescent="0.3">
      <c r="A14" s="100"/>
      <c r="B14" s="101"/>
      <c r="C14" s="62" t="s">
        <v>136</v>
      </c>
      <c r="D14" s="102" t="s">
        <v>137</v>
      </c>
      <c r="E14" s="103">
        <f>SUM(E11:E13)</f>
        <v>43369222</v>
      </c>
    </row>
    <row r="15" spans="1:5" s="31" customFormat="1" x14ac:dyDescent="0.2">
      <c r="A15" s="64"/>
      <c r="B15" s="104"/>
      <c r="C15" s="105"/>
      <c r="D15" s="106"/>
      <c r="E15" s="107"/>
    </row>
    <row r="16" spans="1:5" ht="15.75" customHeight="1" x14ac:dyDescent="0.25">
      <c r="A16" s="87" t="s">
        <v>40</v>
      </c>
      <c r="B16" s="88" t="s">
        <v>41</v>
      </c>
      <c r="C16" s="55"/>
      <c r="D16" s="55"/>
      <c r="E16" s="89"/>
    </row>
    <row r="17" spans="1:5" ht="15.75" customHeight="1" x14ac:dyDescent="0.25">
      <c r="A17" s="90"/>
      <c r="B17" s="91"/>
      <c r="C17" s="92" t="s">
        <v>131</v>
      </c>
      <c r="D17" s="93" t="s">
        <v>132</v>
      </c>
      <c r="E17" s="94">
        <v>0</v>
      </c>
    </row>
    <row r="18" spans="1:5" ht="15.75" thickBot="1" x14ac:dyDescent="0.25">
      <c r="A18" s="95"/>
      <c r="B18" s="96"/>
      <c r="C18" s="97" t="s">
        <v>138</v>
      </c>
      <c r="D18" s="98" t="s">
        <v>139</v>
      </c>
      <c r="E18" s="99">
        <v>0</v>
      </c>
    </row>
    <row r="19" spans="1:5" s="31" customFormat="1" ht="16.5" customHeight="1" thickBot="1" x14ac:dyDescent="0.3">
      <c r="A19" s="100"/>
      <c r="B19" s="101"/>
      <c r="C19" s="62" t="s">
        <v>136</v>
      </c>
      <c r="D19" s="102" t="s">
        <v>137</v>
      </c>
      <c r="E19" s="103">
        <f>SUM(E17)</f>
        <v>0</v>
      </c>
    </row>
    <row r="20" spans="1:5" s="31" customFormat="1" x14ac:dyDescent="0.2">
      <c r="A20" s="64"/>
      <c r="B20" s="104"/>
      <c r="C20" s="105"/>
      <c r="D20" s="106"/>
      <c r="E20" s="107"/>
    </row>
    <row r="21" spans="1:5" ht="15.75" customHeight="1" x14ac:dyDescent="0.25">
      <c r="A21" s="87" t="s">
        <v>49</v>
      </c>
      <c r="B21" s="88" t="s">
        <v>50</v>
      </c>
      <c r="C21" s="55"/>
      <c r="D21" s="55"/>
      <c r="E21" s="89"/>
    </row>
    <row r="22" spans="1:5" ht="15.75" customHeight="1" x14ac:dyDescent="0.25">
      <c r="A22" s="90"/>
      <c r="B22" s="91"/>
      <c r="C22" s="92" t="s">
        <v>131</v>
      </c>
      <c r="D22" s="93" t="s">
        <v>132</v>
      </c>
      <c r="E22" s="94">
        <v>20121431</v>
      </c>
    </row>
    <row r="23" spans="1:5" ht="15.75" thickBot="1" x14ac:dyDescent="0.25">
      <c r="A23" s="95">
        <v>1</v>
      </c>
      <c r="B23" s="96"/>
      <c r="C23" s="97" t="s">
        <v>133</v>
      </c>
      <c r="D23" s="98" t="s">
        <v>134</v>
      </c>
      <c r="E23" s="99">
        <v>10218000</v>
      </c>
    </row>
    <row r="24" spans="1:5" s="31" customFormat="1" ht="16.5" customHeight="1" thickBot="1" x14ac:dyDescent="0.3">
      <c r="A24" s="100"/>
      <c r="B24" s="101"/>
      <c r="C24" s="62" t="s">
        <v>136</v>
      </c>
      <c r="D24" s="102" t="s">
        <v>137</v>
      </c>
      <c r="E24" s="103">
        <f>SUM(E22:E23)</f>
        <v>30339431</v>
      </c>
    </row>
    <row r="25" spans="1:5" s="31" customFormat="1" x14ac:dyDescent="0.2">
      <c r="A25" s="64"/>
      <c r="B25" s="104"/>
      <c r="C25" s="105"/>
      <c r="D25" s="106"/>
      <c r="E25" s="107"/>
    </row>
    <row r="26" spans="1:5" ht="15.75" customHeight="1" x14ac:dyDescent="0.25">
      <c r="A26" s="87" t="s">
        <v>55</v>
      </c>
      <c r="B26" s="88" t="s">
        <v>56</v>
      </c>
      <c r="C26" s="55"/>
      <c r="D26" s="55"/>
      <c r="E26" s="89"/>
    </row>
    <row r="27" spans="1:5" ht="15.75" customHeight="1" x14ac:dyDescent="0.25">
      <c r="A27" s="90"/>
      <c r="B27" s="91"/>
      <c r="C27" s="92" t="s">
        <v>131</v>
      </c>
      <c r="D27" s="93" t="s">
        <v>132</v>
      </c>
      <c r="E27" s="94">
        <v>0</v>
      </c>
    </row>
    <row r="28" spans="1:5" ht="15.75" thickBot="1" x14ac:dyDescent="0.25">
      <c r="A28" s="95"/>
      <c r="B28" s="96"/>
      <c r="C28" s="97" t="s">
        <v>138</v>
      </c>
      <c r="D28" s="98" t="s">
        <v>139</v>
      </c>
      <c r="E28" s="99">
        <v>0</v>
      </c>
    </row>
    <row r="29" spans="1:5" s="31" customFormat="1" ht="16.5" customHeight="1" thickBot="1" x14ac:dyDescent="0.3">
      <c r="A29" s="100"/>
      <c r="B29" s="101"/>
      <c r="C29" s="62" t="s">
        <v>136</v>
      </c>
      <c r="D29" s="102" t="s">
        <v>137</v>
      </c>
      <c r="E29" s="103">
        <f>SUM(E27)</f>
        <v>0</v>
      </c>
    </row>
    <row r="30" spans="1:5" s="31" customFormat="1" x14ac:dyDescent="0.2">
      <c r="A30" s="64"/>
      <c r="B30" s="104"/>
      <c r="C30" s="105"/>
      <c r="D30" s="106"/>
      <c r="E30" s="107"/>
    </row>
    <row r="31" spans="1:5" ht="15.75" customHeight="1" x14ac:dyDescent="0.25">
      <c r="A31" s="87" t="s">
        <v>61</v>
      </c>
      <c r="B31" s="88" t="s">
        <v>0</v>
      </c>
      <c r="C31" s="55"/>
      <c r="D31" s="55"/>
      <c r="E31" s="89"/>
    </row>
    <row r="32" spans="1:5" ht="15.75" customHeight="1" x14ac:dyDescent="0.25">
      <c r="A32" s="90"/>
      <c r="B32" s="91"/>
      <c r="C32" s="92" t="s">
        <v>131</v>
      </c>
      <c r="D32" s="93" t="s">
        <v>132</v>
      </c>
      <c r="E32" s="94">
        <v>0</v>
      </c>
    </row>
    <row r="33" spans="1:5" ht="15.75" thickBot="1" x14ac:dyDescent="0.25">
      <c r="A33" s="95"/>
      <c r="B33" s="96"/>
      <c r="C33" s="97" t="s">
        <v>138</v>
      </c>
      <c r="D33" s="98" t="s">
        <v>139</v>
      </c>
      <c r="E33" s="99">
        <v>0</v>
      </c>
    </row>
    <row r="34" spans="1:5" s="31" customFormat="1" ht="16.5" customHeight="1" thickBot="1" x14ac:dyDescent="0.3">
      <c r="A34" s="100"/>
      <c r="B34" s="101"/>
      <c r="C34" s="62" t="s">
        <v>136</v>
      </c>
      <c r="D34" s="102" t="s">
        <v>137</v>
      </c>
      <c r="E34" s="103">
        <f>SUM(E32)</f>
        <v>0</v>
      </c>
    </row>
    <row r="35" spans="1:5" s="31" customFormat="1" x14ac:dyDescent="0.2">
      <c r="A35" s="64"/>
      <c r="B35" s="104"/>
      <c r="C35" s="105"/>
      <c r="D35" s="106"/>
      <c r="E35" s="107"/>
    </row>
    <row r="36" spans="1:5" ht="15.75" customHeight="1" x14ac:dyDescent="0.25">
      <c r="A36" s="87" t="s">
        <v>66</v>
      </c>
      <c r="B36" s="88" t="s">
        <v>67</v>
      </c>
      <c r="C36" s="55"/>
      <c r="D36" s="55"/>
      <c r="E36" s="89"/>
    </row>
    <row r="37" spans="1:5" ht="15.75" customHeight="1" x14ac:dyDescent="0.25">
      <c r="A37" s="90"/>
      <c r="B37" s="91"/>
      <c r="C37" s="92" t="s">
        <v>131</v>
      </c>
      <c r="D37" s="93" t="s">
        <v>132</v>
      </c>
      <c r="E37" s="94">
        <v>0</v>
      </c>
    </row>
    <row r="38" spans="1:5" ht="15.75" thickBot="1" x14ac:dyDescent="0.25">
      <c r="A38" s="95"/>
      <c r="B38" s="96"/>
      <c r="C38" s="97" t="s">
        <v>138</v>
      </c>
      <c r="D38" s="98" t="s">
        <v>139</v>
      </c>
      <c r="E38" s="99">
        <v>0</v>
      </c>
    </row>
    <row r="39" spans="1:5" s="31" customFormat="1" ht="16.5" customHeight="1" thickBot="1" x14ac:dyDescent="0.3">
      <c r="A39" s="100"/>
      <c r="B39" s="101"/>
      <c r="C39" s="62" t="s">
        <v>136</v>
      </c>
      <c r="D39" s="102" t="s">
        <v>137</v>
      </c>
      <c r="E39" s="103">
        <f>SUM(E37)</f>
        <v>0</v>
      </c>
    </row>
    <row r="40" spans="1:5" s="31" customFormat="1" x14ac:dyDescent="0.2">
      <c r="A40" s="64"/>
      <c r="B40" s="104"/>
      <c r="C40" s="105"/>
      <c r="D40" s="106"/>
      <c r="E40" s="107"/>
    </row>
    <row r="41" spans="1:5" ht="15.75" customHeight="1" x14ac:dyDescent="0.25">
      <c r="A41" s="87" t="s">
        <v>71</v>
      </c>
      <c r="B41" s="88" t="s">
        <v>72</v>
      </c>
      <c r="C41" s="55"/>
      <c r="D41" s="55"/>
      <c r="E41" s="89"/>
    </row>
    <row r="42" spans="1:5" ht="15.75" customHeight="1" x14ac:dyDescent="0.25">
      <c r="A42" s="90"/>
      <c r="B42" s="91"/>
      <c r="C42" s="92" t="s">
        <v>131</v>
      </c>
      <c r="D42" s="93" t="s">
        <v>132</v>
      </c>
      <c r="E42" s="94">
        <v>-1665236</v>
      </c>
    </row>
    <row r="43" spans="1:5" x14ac:dyDescent="0.2">
      <c r="A43" s="95">
        <v>1</v>
      </c>
      <c r="B43" s="96"/>
      <c r="C43" s="97" t="s">
        <v>133</v>
      </c>
      <c r="D43" s="98" t="s">
        <v>134</v>
      </c>
      <c r="E43" s="99">
        <v>-2132667</v>
      </c>
    </row>
    <row r="44" spans="1:5" ht="15.75" thickBot="1" x14ac:dyDescent="0.25">
      <c r="A44" s="95">
        <v>2</v>
      </c>
      <c r="B44" s="96"/>
      <c r="C44" s="97" t="s">
        <v>135</v>
      </c>
      <c r="D44" s="98" t="s">
        <v>134</v>
      </c>
      <c r="E44" s="99">
        <v>3421820</v>
      </c>
    </row>
    <row r="45" spans="1:5" s="31" customFormat="1" ht="16.5" customHeight="1" thickBot="1" x14ac:dyDescent="0.3">
      <c r="A45" s="100"/>
      <c r="B45" s="101"/>
      <c r="C45" s="62" t="s">
        <v>136</v>
      </c>
      <c r="D45" s="102" t="s">
        <v>137</v>
      </c>
      <c r="E45" s="103">
        <f>SUM(E42:E44)</f>
        <v>-376083</v>
      </c>
    </row>
    <row r="46" spans="1:5" s="31" customFormat="1" x14ac:dyDescent="0.2">
      <c r="A46" s="64"/>
      <c r="B46" s="104"/>
      <c r="C46" s="105"/>
      <c r="D46" s="106"/>
      <c r="E46" s="107"/>
    </row>
    <row r="47" spans="1:5" ht="15.75" customHeight="1" x14ac:dyDescent="0.25">
      <c r="A47" s="87" t="s">
        <v>76</v>
      </c>
      <c r="B47" s="88" t="s">
        <v>77</v>
      </c>
      <c r="C47" s="55"/>
      <c r="D47" s="55"/>
      <c r="E47" s="89"/>
    </row>
    <row r="48" spans="1:5" ht="15.75" customHeight="1" x14ac:dyDescent="0.25">
      <c r="A48" s="90"/>
      <c r="B48" s="91"/>
      <c r="C48" s="92" t="s">
        <v>131</v>
      </c>
      <c r="D48" s="93" t="s">
        <v>132</v>
      </c>
      <c r="E48" s="94">
        <v>0</v>
      </c>
    </row>
    <row r="49" spans="1:5" ht="15.75" thickBot="1" x14ac:dyDescent="0.25">
      <c r="A49" s="95"/>
      <c r="B49" s="96"/>
      <c r="C49" s="97" t="s">
        <v>138</v>
      </c>
      <c r="D49" s="98" t="s">
        <v>139</v>
      </c>
      <c r="E49" s="99">
        <v>0</v>
      </c>
    </row>
    <row r="50" spans="1:5" s="31" customFormat="1" ht="16.5" customHeight="1" thickBot="1" x14ac:dyDescent="0.3">
      <c r="A50" s="100"/>
      <c r="B50" s="101"/>
      <c r="C50" s="62" t="s">
        <v>136</v>
      </c>
      <c r="D50" s="102" t="s">
        <v>137</v>
      </c>
      <c r="E50" s="103">
        <f>SUM(E48)</f>
        <v>0</v>
      </c>
    </row>
    <row r="51" spans="1:5" s="31" customFormat="1" x14ac:dyDescent="0.2">
      <c r="A51" s="64"/>
      <c r="B51" s="104"/>
      <c r="C51" s="105"/>
      <c r="D51" s="106"/>
      <c r="E51" s="107"/>
    </row>
    <row r="52" spans="1:5" ht="15.75" customHeight="1" x14ac:dyDescent="0.25">
      <c r="A52" s="87" t="s">
        <v>80</v>
      </c>
      <c r="B52" s="88" t="s">
        <v>81</v>
      </c>
      <c r="C52" s="55"/>
      <c r="D52" s="55"/>
      <c r="E52" s="89"/>
    </row>
    <row r="53" spans="1:5" ht="15.75" customHeight="1" x14ac:dyDescent="0.25">
      <c r="A53" s="90"/>
      <c r="B53" s="91"/>
      <c r="C53" s="92" t="s">
        <v>131</v>
      </c>
      <c r="D53" s="93" t="s">
        <v>132</v>
      </c>
      <c r="E53" s="94">
        <v>14378243</v>
      </c>
    </row>
    <row r="54" spans="1:5" ht="15.75" thickBot="1" x14ac:dyDescent="0.25">
      <c r="A54" s="95">
        <v>1</v>
      </c>
      <c r="B54" s="96"/>
      <c r="C54" s="97" t="s">
        <v>140</v>
      </c>
      <c r="D54" s="98" t="s">
        <v>134</v>
      </c>
      <c r="E54" s="99">
        <v>2081928</v>
      </c>
    </row>
    <row r="55" spans="1:5" s="31" customFormat="1" ht="16.5" customHeight="1" thickBot="1" x14ac:dyDescent="0.3">
      <c r="A55" s="100"/>
      <c r="B55" s="101"/>
      <c r="C55" s="62" t="s">
        <v>136</v>
      </c>
      <c r="D55" s="102" t="s">
        <v>137</v>
      </c>
      <c r="E55" s="103">
        <f>SUM(E53:E54)</f>
        <v>16460171</v>
      </c>
    </row>
    <row r="56" spans="1:5" s="31" customFormat="1" x14ac:dyDescent="0.2">
      <c r="A56" s="64"/>
      <c r="B56" s="104"/>
      <c r="C56" s="105"/>
      <c r="D56" s="106"/>
      <c r="E56" s="107"/>
    </row>
    <row r="57" spans="1:5" ht="15.75" customHeight="1" x14ac:dyDescent="0.25">
      <c r="A57" s="87" t="s">
        <v>83</v>
      </c>
      <c r="B57" s="88" t="s">
        <v>84</v>
      </c>
      <c r="C57" s="55"/>
      <c r="D57" s="55"/>
      <c r="E57" s="89"/>
    </row>
    <row r="58" spans="1:5" ht="15.75" customHeight="1" x14ac:dyDescent="0.25">
      <c r="A58" s="90"/>
      <c r="B58" s="91"/>
      <c r="C58" s="92" t="s">
        <v>131</v>
      </c>
      <c r="D58" s="93" t="s">
        <v>132</v>
      </c>
      <c r="E58" s="94">
        <v>-554681</v>
      </c>
    </row>
    <row r="59" spans="1:5" x14ac:dyDescent="0.2">
      <c r="A59" s="95">
        <v>1</v>
      </c>
      <c r="B59" s="96"/>
      <c r="C59" s="97" t="s">
        <v>133</v>
      </c>
      <c r="D59" s="98" t="s">
        <v>134</v>
      </c>
      <c r="E59" s="99">
        <v>-111052</v>
      </c>
    </row>
    <row r="60" spans="1:5" ht="15.75" thickBot="1" x14ac:dyDescent="0.25">
      <c r="A60" s="95">
        <v>2</v>
      </c>
      <c r="B60" s="96"/>
      <c r="C60" s="97" t="s">
        <v>135</v>
      </c>
      <c r="D60" s="98" t="s">
        <v>134</v>
      </c>
      <c r="E60" s="99">
        <v>-44688</v>
      </c>
    </row>
    <row r="61" spans="1:5" s="31" customFormat="1" ht="16.5" customHeight="1" thickBot="1" x14ac:dyDescent="0.3">
      <c r="A61" s="100"/>
      <c r="B61" s="101"/>
      <c r="C61" s="62" t="s">
        <v>136</v>
      </c>
      <c r="D61" s="102" t="s">
        <v>137</v>
      </c>
      <c r="E61" s="103">
        <f>SUM(E58:E60)</f>
        <v>-710421</v>
      </c>
    </row>
    <row r="62" spans="1:5" s="31" customFormat="1" x14ac:dyDescent="0.2">
      <c r="A62" s="64"/>
      <c r="B62" s="104"/>
      <c r="C62" s="105"/>
      <c r="D62" s="106"/>
      <c r="E62" s="107"/>
    </row>
    <row r="63" spans="1:5" ht="15.75" customHeight="1" x14ac:dyDescent="0.25">
      <c r="A63" s="87" t="s">
        <v>89</v>
      </c>
      <c r="B63" s="88" t="s">
        <v>90</v>
      </c>
      <c r="C63" s="55"/>
      <c r="D63" s="55"/>
      <c r="E63" s="89"/>
    </row>
    <row r="64" spans="1:5" ht="15.75" customHeight="1" x14ac:dyDescent="0.25">
      <c r="A64" s="90"/>
      <c r="B64" s="91"/>
      <c r="C64" s="92" t="s">
        <v>131</v>
      </c>
      <c r="D64" s="93" t="s">
        <v>132</v>
      </c>
      <c r="E64" s="94">
        <v>36363846</v>
      </c>
    </row>
    <row r="65" spans="1:5" x14ac:dyDescent="0.2">
      <c r="A65" s="95">
        <v>1</v>
      </c>
      <c r="B65" s="96"/>
      <c r="C65" s="97" t="s">
        <v>133</v>
      </c>
      <c r="D65" s="98" t="s">
        <v>134</v>
      </c>
      <c r="E65" s="99">
        <v>-480278</v>
      </c>
    </row>
    <row r="66" spans="1:5" ht="15.75" thickBot="1" x14ac:dyDescent="0.25">
      <c r="A66" s="95">
        <v>2</v>
      </c>
      <c r="B66" s="96"/>
      <c r="C66" s="97" t="s">
        <v>135</v>
      </c>
      <c r="D66" s="98" t="s">
        <v>134</v>
      </c>
      <c r="E66" s="99">
        <v>15839463</v>
      </c>
    </row>
    <row r="67" spans="1:5" s="31" customFormat="1" ht="16.5" customHeight="1" thickBot="1" x14ac:dyDescent="0.3">
      <c r="A67" s="100"/>
      <c r="B67" s="101"/>
      <c r="C67" s="62" t="s">
        <v>136</v>
      </c>
      <c r="D67" s="102" t="s">
        <v>137</v>
      </c>
      <c r="E67" s="103">
        <f>SUM(E64:E66)</f>
        <v>51723031</v>
      </c>
    </row>
    <row r="68" spans="1:5" s="31" customFormat="1" ht="15.75" thickBot="1" x14ac:dyDescent="0.25">
      <c r="A68" s="64"/>
      <c r="B68" s="104"/>
      <c r="C68" s="105"/>
      <c r="D68" s="106"/>
      <c r="E68" s="107"/>
    </row>
    <row r="69" spans="1:5" s="33" customFormat="1" ht="19.5" customHeight="1" thickBot="1" x14ac:dyDescent="0.3">
      <c r="A69" s="108"/>
      <c r="B69" s="109"/>
      <c r="C69" s="110"/>
      <c r="D69" s="111" t="s">
        <v>141</v>
      </c>
      <c r="E69" s="112">
        <f>+E67+E61+E55+E50+E45+E39+E34+E29+E24+E19+E14</f>
        <v>140805351</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REPORTING&amp;RJOHN DEMPSEY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9"/>
      <c r="C1" s="449"/>
      <c r="D1" s="449"/>
    </row>
    <row r="2" spans="1:6" x14ac:dyDescent="0.2">
      <c r="A2" s="450" t="s">
        <v>0</v>
      </c>
      <c r="B2" s="450"/>
      <c r="C2" s="450"/>
      <c r="D2" s="450"/>
      <c r="E2" s="450"/>
      <c r="F2" s="450"/>
    </row>
    <row r="3" spans="1:6" x14ac:dyDescent="0.2">
      <c r="A3" s="450" t="s">
        <v>1</v>
      </c>
      <c r="B3" s="450"/>
      <c r="C3" s="450"/>
      <c r="D3" s="450"/>
      <c r="E3" s="450"/>
      <c r="F3" s="450"/>
    </row>
    <row r="4" spans="1:6" x14ac:dyDescent="0.2">
      <c r="A4" s="450" t="s">
        <v>2</v>
      </c>
      <c r="B4" s="450"/>
      <c r="C4" s="450"/>
      <c r="D4" s="450"/>
      <c r="E4" s="450"/>
      <c r="F4" s="450"/>
    </row>
    <row r="5" spans="1:6" x14ac:dyDescent="0.2">
      <c r="A5" s="450" t="s">
        <v>142</v>
      </c>
      <c r="B5" s="450"/>
      <c r="C5" s="450"/>
      <c r="D5" s="450"/>
      <c r="E5" s="450"/>
      <c r="F5" s="450"/>
    </row>
    <row r="6" spans="1:6" ht="13.5" customHeight="1" thickBot="1" x14ac:dyDescent="0.25">
      <c r="B6" s="451"/>
      <c r="C6" s="451"/>
      <c r="D6" s="451"/>
      <c r="E6" s="116"/>
    </row>
    <row r="7" spans="1:6" ht="15.75" x14ac:dyDescent="0.25">
      <c r="A7" s="117">
        <v>-1</v>
      </c>
      <c r="B7" s="118">
        <v>-2</v>
      </c>
      <c r="C7" s="118">
        <v>-3</v>
      </c>
      <c r="D7" s="118">
        <v>-4</v>
      </c>
      <c r="E7" s="118">
        <v>-5</v>
      </c>
      <c r="F7" s="119">
        <v>-6</v>
      </c>
    </row>
    <row r="8" spans="1:6" ht="20.45" customHeight="1" x14ac:dyDescent="0.25">
      <c r="A8" s="87"/>
      <c r="B8" s="76"/>
      <c r="C8" s="76" t="s">
        <v>139</v>
      </c>
      <c r="D8" s="76"/>
      <c r="E8" s="76"/>
      <c r="F8" s="120"/>
    </row>
    <row r="9" spans="1:6" ht="13.5" thickBot="1" x14ac:dyDescent="0.25">
      <c r="A9" s="121" t="s">
        <v>5</v>
      </c>
      <c r="B9" s="122" t="s">
        <v>143</v>
      </c>
      <c r="C9" s="123" t="s">
        <v>144</v>
      </c>
      <c r="D9" s="123" t="s">
        <v>128</v>
      </c>
      <c r="E9" s="123" t="s">
        <v>129</v>
      </c>
      <c r="F9" s="124" t="s">
        <v>145</v>
      </c>
    </row>
    <row r="10" spans="1:6" s="125" customFormat="1" ht="31.5" x14ac:dyDescent="0.25">
      <c r="A10" s="126"/>
      <c r="B10" s="127"/>
      <c r="C10" s="128"/>
      <c r="D10" s="129" t="s">
        <v>146</v>
      </c>
      <c r="E10" s="130" t="s">
        <v>147</v>
      </c>
      <c r="F10" s="131">
        <v>28509069</v>
      </c>
    </row>
    <row r="11" spans="1:6" ht="15.75" x14ac:dyDescent="0.25">
      <c r="A11" s="132" t="s">
        <v>104</v>
      </c>
      <c r="B11" s="133" t="s">
        <v>10</v>
      </c>
      <c r="C11" s="134"/>
      <c r="D11" s="135"/>
      <c r="E11" s="135"/>
      <c r="F11" s="136"/>
    </row>
    <row r="12" spans="1:6" ht="15.75" thickBot="1" x14ac:dyDescent="0.25">
      <c r="A12" s="137"/>
      <c r="B12" s="91"/>
      <c r="C12" s="138" t="s">
        <v>139</v>
      </c>
      <c r="D12" s="138" t="s">
        <v>148</v>
      </c>
      <c r="E12" s="139" t="s">
        <v>139</v>
      </c>
      <c r="F12" s="140">
        <v>0</v>
      </c>
    </row>
    <row r="13" spans="1:6" ht="16.5" thickBot="1" x14ac:dyDescent="0.3">
      <c r="A13" s="141"/>
      <c r="B13" s="142"/>
      <c r="C13" s="143"/>
      <c r="D13" s="144" t="s">
        <v>149</v>
      </c>
      <c r="E13" s="145" t="s">
        <v>150</v>
      </c>
      <c r="F13" s="146">
        <v>0</v>
      </c>
    </row>
    <row r="14" spans="1:6" ht="15.75" x14ac:dyDescent="0.25">
      <c r="A14" s="147"/>
      <c r="B14" s="148"/>
      <c r="C14" s="149"/>
      <c r="D14" s="150"/>
      <c r="E14" s="151"/>
      <c r="F14" s="152"/>
    </row>
    <row r="15" spans="1:6" ht="15.75" x14ac:dyDescent="0.25">
      <c r="A15" s="132" t="s">
        <v>111</v>
      </c>
      <c r="B15" s="133" t="s">
        <v>41</v>
      </c>
      <c r="C15" s="134"/>
      <c r="D15" s="135"/>
      <c r="E15" s="135"/>
      <c r="F15" s="136"/>
    </row>
    <row r="16" spans="1:6" ht="30" x14ac:dyDescent="0.2">
      <c r="A16" s="137">
        <v>1</v>
      </c>
      <c r="B16" s="91"/>
      <c r="C16" s="138" t="s">
        <v>81</v>
      </c>
      <c r="D16" s="138" t="s">
        <v>151</v>
      </c>
      <c r="E16" s="139" t="s">
        <v>152</v>
      </c>
      <c r="F16" s="140">
        <v>1426087</v>
      </c>
    </row>
    <row r="17" spans="1:6" ht="15.75" thickBot="1" x14ac:dyDescent="0.25">
      <c r="A17" s="137">
        <v>2</v>
      </c>
      <c r="B17" s="91"/>
      <c r="C17" s="138" t="s">
        <v>0</v>
      </c>
      <c r="D17" s="138" t="s">
        <v>151</v>
      </c>
      <c r="E17" s="139" t="s">
        <v>152</v>
      </c>
      <c r="F17" s="140">
        <v>19515386</v>
      </c>
    </row>
    <row r="18" spans="1:6" ht="16.5" thickBot="1" x14ac:dyDescent="0.3">
      <c r="A18" s="141"/>
      <c r="B18" s="142"/>
      <c r="C18" s="143"/>
      <c r="D18" s="144" t="s">
        <v>149</v>
      </c>
      <c r="E18" s="145" t="s">
        <v>150</v>
      </c>
      <c r="F18" s="146">
        <f>SUM(F16:F17)</f>
        <v>20941473</v>
      </c>
    </row>
    <row r="19" spans="1:6" ht="15.75" x14ac:dyDescent="0.25">
      <c r="A19" s="147"/>
      <c r="B19" s="148"/>
      <c r="C19" s="149"/>
      <c r="D19" s="150"/>
      <c r="E19" s="151"/>
      <c r="F19" s="152"/>
    </row>
    <row r="20" spans="1:6" ht="15.75" x14ac:dyDescent="0.25">
      <c r="A20" s="132" t="s">
        <v>112</v>
      </c>
      <c r="B20" s="133" t="s">
        <v>50</v>
      </c>
      <c r="C20" s="134"/>
      <c r="D20" s="135"/>
      <c r="E20" s="135"/>
      <c r="F20" s="136"/>
    </row>
    <row r="21" spans="1:6" ht="15.75" thickBot="1" x14ac:dyDescent="0.25">
      <c r="A21" s="137"/>
      <c r="B21" s="91"/>
      <c r="C21" s="138" t="s">
        <v>139</v>
      </c>
      <c r="D21" s="138" t="s">
        <v>148</v>
      </c>
      <c r="E21" s="139" t="s">
        <v>139</v>
      </c>
      <c r="F21" s="140">
        <v>0</v>
      </c>
    </row>
    <row r="22" spans="1:6" ht="16.5" thickBot="1" x14ac:dyDescent="0.3">
      <c r="A22" s="141"/>
      <c r="B22" s="142"/>
      <c r="C22" s="143"/>
      <c r="D22" s="144" t="s">
        <v>149</v>
      </c>
      <c r="E22" s="145" t="s">
        <v>150</v>
      </c>
      <c r="F22" s="146">
        <v>0</v>
      </c>
    </row>
    <row r="23" spans="1:6" ht="15.75" x14ac:dyDescent="0.25">
      <c r="A23" s="147"/>
      <c r="B23" s="148"/>
      <c r="C23" s="149"/>
      <c r="D23" s="150"/>
      <c r="E23" s="151"/>
      <c r="F23" s="152"/>
    </row>
    <row r="24" spans="1:6" ht="15.75" x14ac:dyDescent="0.25">
      <c r="A24" s="132" t="s">
        <v>113</v>
      </c>
      <c r="B24" s="133" t="s">
        <v>56</v>
      </c>
      <c r="C24" s="134"/>
      <c r="D24" s="135"/>
      <c r="E24" s="135"/>
      <c r="F24" s="136"/>
    </row>
    <row r="25" spans="1:6" ht="15.75" thickBot="1" x14ac:dyDescent="0.25">
      <c r="A25" s="137"/>
      <c r="B25" s="91"/>
      <c r="C25" s="138" t="s">
        <v>139</v>
      </c>
      <c r="D25" s="138" t="s">
        <v>148</v>
      </c>
      <c r="E25" s="139" t="s">
        <v>139</v>
      </c>
      <c r="F25" s="140">
        <v>0</v>
      </c>
    </row>
    <row r="26" spans="1:6" ht="16.5" thickBot="1" x14ac:dyDescent="0.3">
      <c r="A26" s="141"/>
      <c r="B26" s="142"/>
      <c r="C26" s="143"/>
      <c r="D26" s="144" t="s">
        <v>149</v>
      </c>
      <c r="E26" s="145" t="s">
        <v>150</v>
      </c>
      <c r="F26" s="146">
        <v>0</v>
      </c>
    </row>
    <row r="27" spans="1:6" ht="15.75" x14ac:dyDescent="0.25">
      <c r="A27" s="147"/>
      <c r="B27" s="148"/>
      <c r="C27" s="149"/>
      <c r="D27" s="150"/>
      <c r="E27" s="151"/>
      <c r="F27" s="152"/>
    </row>
    <row r="28" spans="1:6" ht="15.75" x14ac:dyDescent="0.25">
      <c r="A28" s="132" t="s">
        <v>114</v>
      </c>
      <c r="B28" s="133" t="s">
        <v>0</v>
      </c>
      <c r="C28" s="134"/>
      <c r="D28" s="135"/>
      <c r="E28" s="135"/>
      <c r="F28" s="136"/>
    </row>
    <row r="29" spans="1:6" ht="30.75" thickBot="1" x14ac:dyDescent="0.25">
      <c r="A29" s="137">
        <v>1</v>
      </c>
      <c r="B29" s="91"/>
      <c r="C29" s="138" t="s">
        <v>10</v>
      </c>
      <c r="D29" s="138" t="s">
        <v>151</v>
      </c>
      <c r="E29" s="139" t="s">
        <v>152</v>
      </c>
      <c r="F29" s="140">
        <v>1135757</v>
      </c>
    </row>
    <row r="30" spans="1:6" ht="16.5" thickBot="1" x14ac:dyDescent="0.3">
      <c r="A30" s="141"/>
      <c r="B30" s="142"/>
      <c r="C30" s="143"/>
      <c r="D30" s="144" t="s">
        <v>149</v>
      </c>
      <c r="E30" s="145" t="s">
        <v>150</v>
      </c>
      <c r="F30" s="146">
        <f>SUM(F29:F29)</f>
        <v>1135757</v>
      </c>
    </row>
    <row r="31" spans="1:6" ht="15.75" x14ac:dyDescent="0.25">
      <c r="A31" s="147"/>
      <c r="B31" s="148"/>
      <c r="C31" s="149"/>
      <c r="D31" s="150"/>
      <c r="E31" s="151"/>
      <c r="F31" s="152"/>
    </row>
    <row r="32" spans="1:6" ht="15.75" x14ac:dyDescent="0.25">
      <c r="A32" s="132" t="s">
        <v>115</v>
      </c>
      <c r="B32" s="133" t="s">
        <v>67</v>
      </c>
      <c r="C32" s="134"/>
      <c r="D32" s="135"/>
      <c r="E32" s="135"/>
      <c r="F32" s="136"/>
    </row>
    <row r="33" spans="1:6" ht="15.75" thickBot="1" x14ac:dyDescent="0.25">
      <c r="A33" s="137"/>
      <c r="B33" s="91"/>
      <c r="C33" s="138" t="s">
        <v>139</v>
      </c>
      <c r="D33" s="138" t="s">
        <v>148</v>
      </c>
      <c r="E33" s="139" t="s">
        <v>139</v>
      </c>
      <c r="F33" s="140">
        <v>0</v>
      </c>
    </row>
    <row r="34" spans="1:6" ht="16.5" thickBot="1" x14ac:dyDescent="0.3">
      <c r="A34" s="141"/>
      <c r="B34" s="142"/>
      <c r="C34" s="143"/>
      <c r="D34" s="144" t="s">
        <v>149</v>
      </c>
      <c r="E34" s="145" t="s">
        <v>150</v>
      </c>
      <c r="F34" s="146">
        <v>0</v>
      </c>
    </row>
    <row r="35" spans="1:6" ht="15.75" x14ac:dyDescent="0.25">
      <c r="A35" s="147"/>
      <c r="B35" s="148"/>
      <c r="C35" s="149"/>
      <c r="D35" s="150"/>
      <c r="E35" s="151"/>
      <c r="F35" s="152"/>
    </row>
    <row r="36" spans="1:6" ht="15.75" x14ac:dyDescent="0.25">
      <c r="A36" s="132" t="s">
        <v>116</v>
      </c>
      <c r="B36" s="133" t="s">
        <v>72</v>
      </c>
      <c r="C36" s="134"/>
      <c r="D36" s="135"/>
      <c r="E36" s="135"/>
      <c r="F36" s="136"/>
    </row>
    <row r="37" spans="1:6" ht="30" x14ac:dyDescent="0.2">
      <c r="A37" s="137">
        <v>1</v>
      </c>
      <c r="B37" s="91"/>
      <c r="C37" s="138" t="s">
        <v>81</v>
      </c>
      <c r="D37" s="138" t="s">
        <v>151</v>
      </c>
      <c r="E37" s="139" t="s">
        <v>152</v>
      </c>
      <c r="F37" s="140">
        <v>699636</v>
      </c>
    </row>
    <row r="38" spans="1:6" ht="15.75" thickBot="1" x14ac:dyDescent="0.25">
      <c r="A38" s="137">
        <v>2</v>
      </c>
      <c r="B38" s="91"/>
      <c r="C38" s="138" t="s">
        <v>41</v>
      </c>
      <c r="D38" s="138" t="s">
        <v>153</v>
      </c>
      <c r="E38" s="139" t="s">
        <v>152</v>
      </c>
      <c r="F38" s="140">
        <v>1691162</v>
      </c>
    </row>
    <row r="39" spans="1:6" ht="16.5" thickBot="1" x14ac:dyDescent="0.3">
      <c r="A39" s="141"/>
      <c r="B39" s="142"/>
      <c r="C39" s="143"/>
      <c r="D39" s="144" t="s">
        <v>149</v>
      </c>
      <c r="E39" s="145" t="s">
        <v>150</v>
      </c>
      <c r="F39" s="146">
        <f>SUM(F37:F38)</f>
        <v>2390798</v>
      </c>
    </row>
    <row r="40" spans="1:6" ht="15.75" x14ac:dyDescent="0.25">
      <c r="A40" s="147"/>
      <c r="B40" s="148"/>
      <c r="C40" s="149"/>
      <c r="D40" s="150"/>
      <c r="E40" s="151"/>
      <c r="F40" s="152"/>
    </row>
    <row r="41" spans="1:6" ht="15.75" x14ac:dyDescent="0.25">
      <c r="A41" s="132" t="s">
        <v>117</v>
      </c>
      <c r="B41" s="133" t="s">
        <v>77</v>
      </c>
      <c r="C41" s="134"/>
      <c r="D41" s="135"/>
      <c r="E41" s="135"/>
      <c r="F41" s="136"/>
    </row>
    <row r="42" spans="1:6" ht="15.75" thickBot="1" x14ac:dyDescent="0.25">
      <c r="A42" s="137"/>
      <c r="B42" s="91"/>
      <c r="C42" s="138" t="s">
        <v>139</v>
      </c>
      <c r="D42" s="138" t="s">
        <v>148</v>
      </c>
      <c r="E42" s="139" t="s">
        <v>139</v>
      </c>
      <c r="F42" s="140">
        <v>0</v>
      </c>
    </row>
    <row r="43" spans="1:6" ht="16.5" thickBot="1" x14ac:dyDescent="0.3">
      <c r="A43" s="141"/>
      <c r="B43" s="142"/>
      <c r="C43" s="143"/>
      <c r="D43" s="144" t="s">
        <v>149</v>
      </c>
      <c r="E43" s="145" t="s">
        <v>150</v>
      </c>
      <c r="F43" s="146">
        <v>0</v>
      </c>
    </row>
    <row r="44" spans="1:6" ht="15.75" x14ac:dyDescent="0.25">
      <c r="A44" s="147"/>
      <c r="B44" s="148"/>
      <c r="C44" s="149"/>
      <c r="D44" s="150"/>
      <c r="E44" s="151"/>
      <c r="F44" s="152"/>
    </row>
    <row r="45" spans="1:6" ht="31.5" x14ac:dyDescent="0.25">
      <c r="A45" s="132" t="s">
        <v>118</v>
      </c>
      <c r="B45" s="133" t="s">
        <v>81</v>
      </c>
      <c r="C45" s="134"/>
      <c r="D45" s="135"/>
      <c r="E45" s="135"/>
      <c r="F45" s="136"/>
    </row>
    <row r="46" spans="1:6" ht="15.75" thickBot="1" x14ac:dyDescent="0.25">
      <c r="A46" s="137"/>
      <c r="B46" s="91"/>
      <c r="C46" s="138" t="s">
        <v>139</v>
      </c>
      <c r="D46" s="138" t="s">
        <v>148</v>
      </c>
      <c r="E46" s="139" t="s">
        <v>139</v>
      </c>
      <c r="F46" s="140">
        <v>0</v>
      </c>
    </row>
    <row r="47" spans="1:6" ht="16.5" thickBot="1" x14ac:dyDescent="0.3">
      <c r="A47" s="141"/>
      <c r="B47" s="142"/>
      <c r="C47" s="143"/>
      <c r="D47" s="144" t="s">
        <v>149</v>
      </c>
      <c r="E47" s="145" t="s">
        <v>150</v>
      </c>
      <c r="F47" s="146">
        <v>0</v>
      </c>
    </row>
    <row r="48" spans="1:6" ht="15.75" x14ac:dyDescent="0.25">
      <c r="A48" s="147"/>
      <c r="B48" s="148"/>
      <c r="C48" s="149"/>
      <c r="D48" s="150"/>
      <c r="E48" s="151"/>
      <c r="F48" s="152"/>
    </row>
    <row r="49" spans="1:6" ht="15.75" x14ac:dyDescent="0.25">
      <c r="A49" s="132" t="s">
        <v>119</v>
      </c>
      <c r="B49" s="133" t="s">
        <v>84</v>
      </c>
      <c r="C49" s="134"/>
      <c r="D49" s="135"/>
      <c r="E49" s="135"/>
      <c r="F49" s="136"/>
    </row>
    <row r="50" spans="1:6" ht="15.75" thickBot="1" x14ac:dyDescent="0.25">
      <c r="A50" s="137"/>
      <c r="B50" s="91"/>
      <c r="C50" s="138" t="s">
        <v>139</v>
      </c>
      <c r="D50" s="138" t="s">
        <v>148</v>
      </c>
      <c r="E50" s="139" t="s">
        <v>139</v>
      </c>
      <c r="F50" s="140">
        <v>0</v>
      </c>
    </row>
    <row r="51" spans="1:6" ht="16.5" thickBot="1" x14ac:dyDescent="0.3">
      <c r="A51" s="141"/>
      <c r="B51" s="142"/>
      <c r="C51" s="143"/>
      <c r="D51" s="144" t="s">
        <v>149</v>
      </c>
      <c r="E51" s="145" t="s">
        <v>150</v>
      </c>
      <c r="F51" s="146">
        <v>0</v>
      </c>
    </row>
    <row r="52" spans="1:6" ht="15.75" x14ac:dyDescent="0.25">
      <c r="A52" s="147"/>
      <c r="B52" s="148"/>
      <c r="C52" s="149"/>
      <c r="D52" s="150"/>
      <c r="E52" s="151"/>
      <c r="F52" s="152"/>
    </row>
    <row r="53" spans="1:6" ht="15.75" x14ac:dyDescent="0.25">
      <c r="A53" s="132" t="s">
        <v>120</v>
      </c>
      <c r="B53" s="133" t="s">
        <v>90</v>
      </c>
      <c r="C53" s="134"/>
      <c r="D53" s="135"/>
      <c r="E53" s="135"/>
      <c r="F53" s="136"/>
    </row>
    <row r="54" spans="1:6" ht="15.75" thickBot="1" x14ac:dyDescent="0.25">
      <c r="A54" s="137"/>
      <c r="B54" s="91"/>
      <c r="C54" s="138" t="s">
        <v>139</v>
      </c>
      <c r="D54" s="138" t="s">
        <v>148</v>
      </c>
      <c r="E54" s="139" t="s">
        <v>139</v>
      </c>
      <c r="F54" s="140">
        <v>0</v>
      </c>
    </row>
    <row r="55" spans="1:6" ht="16.5" thickBot="1" x14ac:dyDescent="0.3">
      <c r="A55" s="141"/>
      <c r="B55" s="142"/>
      <c r="C55" s="143"/>
      <c r="D55" s="144" t="s">
        <v>149</v>
      </c>
      <c r="E55" s="145" t="s">
        <v>150</v>
      </c>
      <c r="F55" s="146">
        <v>0</v>
      </c>
    </row>
    <row r="56" spans="1:6" ht="15.75" x14ac:dyDescent="0.25">
      <c r="A56" s="147"/>
      <c r="B56" s="148"/>
      <c r="C56" s="149"/>
      <c r="D56" s="150"/>
      <c r="E56" s="151"/>
      <c r="F56" s="152"/>
    </row>
    <row r="57" spans="1:6" ht="32.25" thickBot="1" x14ac:dyDescent="0.3">
      <c r="A57" s="153"/>
      <c r="B57" s="154"/>
      <c r="C57" s="154"/>
      <c r="D57" s="155" t="s">
        <v>154</v>
      </c>
      <c r="E57" s="156" t="s">
        <v>155</v>
      </c>
      <c r="F57" s="157">
        <f>+F55+F51+F47+F43+F39+F34+F30+F26+F22+F18+F13+F10</f>
        <v>52977097</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REPORTING&amp;RJOHN DEMPSEY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0" t="s">
        <v>0</v>
      </c>
      <c r="B2" s="450"/>
      <c r="C2" s="450"/>
      <c r="D2" s="450"/>
    </row>
    <row r="3" spans="1:5" x14ac:dyDescent="0.2">
      <c r="A3" s="450" t="s">
        <v>1</v>
      </c>
      <c r="B3" s="450"/>
      <c r="C3" s="450"/>
      <c r="D3" s="450"/>
    </row>
    <row r="4" spans="1:5" x14ac:dyDescent="0.2">
      <c r="A4" s="450" t="s">
        <v>2</v>
      </c>
      <c r="B4" s="450"/>
      <c r="C4" s="450"/>
      <c r="D4" s="450"/>
    </row>
    <row r="5" spans="1:5" x14ac:dyDescent="0.2">
      <c r="A5" s="450" t="s">
        <v>156</v>
      </c>
      <c r="B5" s="450"/>
      <c r="C5" s="450"/>
      <c r="D5" s="450"/>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157</v>
      </c>
      <c r="C8" s="165"/>
      <c r="D8" s="166"/>
    </row>
    <row r="9" spans="1:5" ht="14.25" customHeight="1" thickBot="1" x14ac:dyDescent="0.25">
      <c r="A9" s="167" t="s">
        <v>5</v>
      </c>
      <c r="B9" s="168" t="s">
        <v>158</v>
      </c>
      <c r="C9" s="169" t="s">
        <v>145</v>
      </c>
      <c r="D9" s="170" t="s">
        <v>129</v>
      </c>
    </row>
    <row r="10" spans="1:5" ht="15.75" x14ac:dyDescent="0.25">
      <c r="A10" s="171"/>
      <c r="B10" s="86"/>
      <c r="C10" s="172"/>
      <c r="D10" s="173"/>
    </row>
    <row r="11" spans="1:5" x14ac:dyDescent="0.2">
      <c r="A11" s="174" t="s">
        <v>104</v>
      </c>
      <c r="B11" s="175" t="s">
        <v>10</v>
      </c>
      <c r="C11" s="176"/>
      <c r="D11" s="177"/>
    </row>
    <row r="12" spans="1:5" ht="13.5" thickBot="1" x14ac:dyDescent="0.25">
      <c r="A12" s="178">
        <v>0</v>
      </c>
      <c r="B12" s="179" t="s">
        <v>148</v>
      </c>
      <c r="C12" s="180">
        <v>0</v>
      </c>
      <c r="D12" s="181" t="s">
        <v>139</v>
      </c>
    </row>
    <row r="13" spans="1:5" ht="13.5" customHeight="1" thickBot="1" x14ac:dyDescent="0.25">
      <c r="A13" s="182"/>
      <c r="B13" s="183" t="s">
        <v>159</v>
      </c>
      <c r="C13" s="184">
        <v>0</v>
      </c>
      <c r="D13" s="185" t="s">
        <v>150</v>
      </c>
    </row>
    <row r="14" spans="1:5" ht="14.25" customHeight="1" x14ac:dyDescent="0.2">
      <c r="A14" s="186"/>
      <c r="B14" s="187"/>
      <c r="C14" s="188"/>
      <c r="D14" s="189"/>
    </row>
    <row r="15" spans="1:5" x14ac:dyDescent="0.2">
      <c r="A15" s="174" t="s">
        <v>111</v>
      </c>
      <c r="B15" s="175" t="s">
        <v>41</v>
      </c>
      <c r="C15" s="176"/>
      <c r="D15" s="177"/>
    </row>
    <row r="16" spans="1:5" ht="13.5" thickBot="1" x14ac:dyDescent="0.25">
      <c r="A16" s="178">
        <v>0</v>
      </c>
      <c r="B16" s="179" t="s">
        <v>148</v>
      </c>
      <c r="C16" s="180">
        <v>0</v>
      </c>
      <c r="D16" s="181" t="s">
        <v>139</v>
      </c>
    </row>
    <row r="17" spans="1:4" ht="13.5" customHeight="1" thickBot="1" x14ac:dyDescent="0.25">
      <c r="A17" s="182"/>
      <c r="B17" s="183" t="s">
        <v>159</v>
      </c>
      <c r="C17" s="184">
        <v>0</v>
      </c>
      <c r="D17" s="185" t="s">
        <v>150</v>
      </c>
    </row>
    <row r="18" spans="1:4" ht="14.25" customHeight="1" x14ac:dyDescent="0.2">
      <c r="A18" s="186"/>
      <c r="B18" s="187"/>
      <c r="C18" s="188"/>
      <c r="D18" s="189"/>
    </row>
    <row r="19" spans="1:4" x14ac:dyDescent="0.2">
      <c r="A19" s="174" t="s">
        <v>112</v>
      </c>
      <c r="B19" s="175" t="s">
        <v>50</v>
      </c>
      <c r="C19" s="176"/>
      <c r="D19" s="177"/>
    </row>
    <row r="20" spans="1:4" ht="13.5" thickBot="1" x14ac:dyDescent="0.25">
      <c r="A20" s="178">
        <v>0</v>
      </c>
      <c r="B20" s="179" t="s">
        <v>148</v>
      </c>
      <c r="C20" s="180">
        <v>0</v>
      </c>
      <c r="D20" s="181" t="s">
        <v>139</v>
      </c>
    </row>
    <row r="21" spans="1:4" ht="13.5" customHeight="1" thickBot="1" x14ac:dyDescent="0.25">
      <c r="A21" s="182"/>
      <c r="B21" s="183" t="s">
        <v>159</v>
      </c>
      <c r="C21" s="184">
        <v>0</v>
      </c>
      <c r="D21" s="185" t="s">
        <v>150</v>
      </c>
    </row>
    <row r="22" spans="1:4" ht="14.25" customHeight="1" x14ac:dyDescent="0.2">
      <c r="A22" s="186"/>
      <c r="B22" s="187"/>
      <c r="C22" s="188"/>
      <c r="D22" s="189"/>
    </row>
    <row r="23" spans="1:4" x14ac:dyDescent="0.2">
      <c r="A23" s="174" t="s">
        <v>113</v>
      </c>
      <c r="B23" s="175" t="s">
        <v>56</v>
      </c>
      <c r="C23" s="176"/>
      <c r="D23" s="177"/>
    </row>
    <row r="24" spans="1:4" ht="13.5" thickBot="1" x14ac:dyDescent="0.25">
      <c r="A24" s="178">
        <v>0</v>
      </c>
      <c r="B24" s="179" t="s">
        <v>148</v>
      </c>
      <c r="C24" s="180">
        <v>0</v>
      </c>
      <c r="D24" s="181" t="s">
        <v>139</v>
      </c>
    </row>
    <row r="25" spans="1:4" ht="13.5" customHeight="1" thickBot="1" x14ac:dyDescent="0.25">
      <c r="A25" s="182"/>
      <c r="B25" s="183" t="s">
        <v>159</v>
      </c>
      <c r="C25" s="184">
        <v>0</v>
      </c>
      <c r="D25" s="185" t="s">
        <v>150</v>
      </c>
    </row>
    <row r="26" spans="1:4" ht="14.25" customHeight="1" x14ac:dyDescent="0.2">
      <c r="A26" s="186"/>
      <c r="B26" s="187"/>
      <c r="C26" s="188"/>
      <c r="D26" s="189"/>
    </row>
    <row r="27" spans="1:4" x14ac:dyDescent="0.2">
      <c r="A27" s="174" t="s">
        <v>114</v>
      </c>
      <c r="B27" s="175" t="s">
        <v>0</v>
      </c>
      <c r="C27" s="176"/>
      <c r="D27" s="177"/>
    </row>
    <row r="28" spans="1:4" ht="14.25" customHeight="1" thickBot="1" x14ac:dyDescent="0.25">
      <c r="A28" s="178">
        <v>0</v>
      </c>
      <c r="B28" s="179" t="s">
        <v>148</v>
      </c>
      <c r="C28" s="180">
        <v>0</v>
      </c>
      <c r="D28" s="181" t="s">
        <v>139</v>
      </c>
    </row>
    <row r="29" spans="1:4" ht="13.5" customHeight="1" thickBot="1" x14ac:dyDescent="0.25">
      <c r="A29" s="182"/>
      <c r="B29" s="183" t="s">
        <v>159</v>
      </c>
      <c r="C29" s="184">
        <v>0</v>
      </c>
      <c r="D29" s="185" t="s">
        <v>150</v>
      </c>
    </row>
    <row r="30" spans="1:4" ht="14.25" customHeight="1" x14ac:dyDescent="0.2">
      <c r="A30" s="186"/>
      <c r="B30" s="187"/>
      <c r="C30" s="188"/>
      <c r="D30" s="189"/>
    </row>
    <row r="31" spans="1:4" x14ac:dyDescent="0.2">
      <c r="A31" s="174" t="s">
        <v>115</v>
      </c>
      <c r="B31" s="175" t="s">
        <v>67</v>
      </c>
      <c r="C31" s="176"/>
      <c r="D31" s="177"/>
    </row>
    <row r="32" spans="1:4" ht="13.5" thickBot="1" x14ac:dyDescent="0.25">
      <c r="A32" s="178">
        <v>0</v>
      </c>
      <c r="B32" s="179" t="s">
        <v>148</v>
      </c>
      <c r="C32" s="180">
        <v>0</v>
      </c>
      <c r="D32" s="181" t="s">
        <v>139</v>
      </c>
    </row>
    <row r="33" spans="1:4" ht="13.5" customHeight="1" thickBot="1" x14ac:dyDescent="0.25">
      <c r="A33" s="182"/>
      <c r="B33" s="183" t="s">
        <v>159</v>
      </c>
      <c r="C33" s="184">
        <v>0</v>
      </c>
      <c r="D33" s="185" t="s">
        <v>150</v>
      </c>
    </row>
    <row r="34" spans="1:4" ht="14.25" customHeight="1" x14ac:dyDescent="0.2">
      <c r="A34" s="186"/>
      <c r="B34" s="187"/>
      <c r="C34" s="188"/>
      <c r="D34" s="189"/>
    </row>
    <row r="35" spans="1:4" x14ac:dyDescent="0.2">
      <c r="A35" s="174" t="s">
        <v>116</v>
      </c>
      <c r="B35" s="175" t="s">
        <v>72</v>
      </c>
      <c r="C35" s="176"/>
      <c r="D35" s="177"/>
    </row>
    <row r="36" spans="1:4" ht="13.5" thickBot="1" x14ac:dyDescent="0.25">
      <c r="A36" s="178">
        <v>0</v>
      </c>
      <c r="B36" s="179" t="s">
        <v>148</v>
      </c>
      <c r="C36" s="180">
        <v>0</v>
      </c>
      <c r="D36" s="181" t="s">
        <v>139</v>
      </c>
    </row>
    <row r="37" spans="1:4" ht="13.5" customHeight="1" thickBot="1" x14ac:dyDescent="0.25">
      <c r="A37" s="182"/>
      <c r="B37" s="183" t="s">
        <v>159</v>
      </c>
      <c r="C37" s="184">
        <v>0</v>
      </c>
      <c r="D37" s="185" t="s">
        <v>150</v>
      </c>
    </row>
    <row r="38" spans="1:4" ht="14.25" customHeight="1" x14ac:dyDescent="0.2">
      <c r="A38" s="186"/>
      <c r="B38" s="187"/>
      <c r="C38" s="188"/>
      <c r="D38" s="189"/>
    </row>
    <row r="39" spans="1:4" x14ac:dyDescent="0.2">
      <c r="A39" s="174" t="s">
        <v>117</v>
      </c>
      <c r="B39" s="175" t="s">
        <v>77</v>
      </c>
      <c r="C39" s="176"/>
      <c r="D39" s="177"/>
    </row>
    <row r="40" spans="1:4" ht="13.5" thickBot="1" x14ac:dyDescent="0.25">
      <c r="A40" s="178">
        <v>0</v>
      </c>
      <c r="B40" s="179" t="s">
        <v>148</v>
      </c>
      <c r="C40" s="180">
        <v>0</v>
      </c>
      <c r="D40" s="181" t="s">
        <v>139</v>
      </c>
    </row>
    <row r="41" spans="1:4" ht="13.5" customHeight="1" thickBot="1" x14ac:dyDescent="0.25">
      <c r="A41" s="182"/>
      <c r="B41" s="183" t="s">
        <v>159</v>
      </c>
      <c r="C41" s="184">
        <v>0</v>
      </c>
      <c r="D41" s="185" t="s">
        <v>150</v>
      </c>
    </row>
    <row r="42" spans="1:4" ht="14.25" customHeight="1" x14ac:dyDescent="0.2">
      <c r="A42" s="186"/>
      <c r="B42" s="187"/>
      <c r="C42" s="188"/>
      <c r="D42" s="189"/>
    </row>
    <row r="43" spans="1:4" x14ac:dyDescent="0.2">
      <c r="A43" s="174" t="s">
        <v>118</v>
      </c>
      <c r="B43" s="175" t="s">
        <v>81</v>
      </c>
      <c r="C43" s="176"/>
      <c r="D43" s="177"/>
    </row>
    <row r="44" spans="1:4" ht="13.5" thickBot="1" x14ac:dyDescent="0.25">
      <c r="A44" s="178">
        <v>0</v>
      </c>
      <c r="B44" s="179" t="s">
        <v>148</v>
      </c>
      <c r="C44" s="180">
        <v>0</v>
      </c>
      <c r="D44" s="181" t="s">
        <v>139</v>
      </c>
    </row>
    <row r="45" spans="1:4" ht="13.5" customHeight="1" thickBot="1" x14ac:dyDescent="0.25">
      <c r="A45" s="182"/>
      <c r="B45" s="183" t="s">
        <v>159</v>
      </c>
      <c r="C45" s="184">
        <v>0</v>
      </c>
      <c r="D45" s="185" t="s">
        <v>150</v>
      </c>
    </row>
    <row r="46" spans="1:4" ht="14.25" customHeight="1" x14ac:dyDescent="0.2">
      <c r="A46" s="186"/>
      <c r="B46" s="187"/>
      <c r="C46" s="188"/>
      <c r="D46" s="189"/>
    </row>
    <row r="47" spans="1:4" x14ac:dyDescent="0.2">
      <c r="A47" s="174" t="s">
        <v>119</v>
      </c>
      <c r="B47" s="175" t="s">
        <v>84</v>
      </c>
      <c r="C47" s="176"/>
      <c r="D47" s="177"/>
    </row>
    <row r="48" spans="1:4" ht="13.5" thickBot="1" x14ac:dyDescent="0.25">
      <c r="A48" s="178">
        <v>0</v>
      </c>
      <c r="B48" s="179" t="s">
        <v>148</v>
      </c>
      <c r="C48" s="180">
        <v>0</v>
      </c>
      <c r="D48" s="181" t="s">
        <v>139</v>
      </c>
    </row>
    <row r="49" spans="1:4" ht="13.5" customHeight="1" thickBot="1" x14ac:dyDescent="0.25">
      <c r="A49" s="182"/>
      <c r="B49" s="183" t="s">
        <v>159</v>
      </c>
      <c r="C49" s="184">
        <v>0</v>
      </c>
      <c r="D49" s="185" t="s">
        <v>150</v>
      </c>
    </row>
    <row r="50" spans="1:4" ht="14.25" customHeight="1" x14ac:dyDescent="0.2">
      <c r="A50" s="186"/>
      <c r="B50" s="187"/>
      <c r="C50" s="188"/>
      <c r="D50" s="189"/>
    </row>
    <row r="51" spans="1:4" x14ac:dyDescent="0.2">
      <c r="A51" s="174" t="s">
        <v>120</v>
      </c>
      <c r="B51" s="175" t="s">
        <v>90</v>
      </c>
      <c r="C51" s="176"/>
      <c r="D51" s="177"/>
    </row>
    <row r="52" spans="1:4" ht="13.5" thickBot="1" x14ac:dyDescent="0.25">
      <c r="A52" s="178">
        <v>0</v>
      </c>
      <c r="B52" s="179" t="s">
        <v>148</v>
      </c>
      <c r="C52" s="180">
        <v>0</v>
      </c>
      <c r="D52" s="181" t="s">
        <v>139</v>
      </c>
    </row>
    <row r="53" spans="1:4" ht="13.5" customHeight="1" thickBot="1" x14ac:dyDescent="0.25">
      <c r="A53" s="182"/>
      <c r="B53" s="183" t="s">
        <v>159</v>
      </c>
      <c r="C53" s="184">
        <v>0</v>
      </c>
      <c r="D53" s="185" t="s">
        <v>150</v>
      </c>
    </row>
    <row r="54" spans="1:4" ht="14.25" customHeight="1" thickBot="1" x14ac:dyDescent="0.25">
      <c r="A54" s="186"/>
      <c r="B54" s="187"/>
      <c r="C54" s="188"/>
      <c r="D54" s="189"/>
    </row>
    <row r="55" spans="1:4" ht="13.5" thickBot="1" x14ac:dyDescent="0.25">
      <c r="B55" s="190" t="s">
        <v>160</v>
      </c>
      <c r="C55" s="191">
        <f>+C53+C49+C45+C41+C37+C33+C29+C25+C21+C17+C13</f>
        <v>0</v>
      </c>
      <c r="D55" s="185" t="s">
        <v>155</v>
      </c>
    </row>
  </sheetData>
  <mergeCells count="4">
    <mergeCell ref="A2:D2"/>
    <mergeCell ref="A3:D3"/>
    <mergeCell ref="A4:D4"/>
    <mergeCell ref="A5:D5"/>
  </mergeCells>
  <pageMargins left="0.25" right="0.25" top="0.5" bottom="0.5" header="0.25" footer="0.25"/>
  <pageSetup scale="74" orientation="portrait" horizontalDpi="1200" verticalDpi="1200" r:id="rId1"/>
  <headerFooter>
    <oddHeader>&amp;LOFFICE OF HEALTH CARE ACCESS&amp;CANNUAL REPORTING&amp;RJOHN DEMPSEY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0" t="s">
        <v>0</v>
      </c>
      <c r="B2" s="450"/>
      <c r="C2" s="450"/>
      <c r="D2" s="450"/>
    </row>
    <row r="3" spans="1:4" x14ac:dyDescent="0.2">
      <c r="A3" s="450" t="s">
        <v>161</v>
      </c>
      <c r="B3" s="450"/>
      <c r="C3" s="450"/>
      <c r="D3" s="450"/>
    </row>
    <row r="4" spans="1:4" x14ac:dyDescent="0.2">
      <c r="A4" s="450" t="s">
        <v>2</v>
      </c>
      <c r="B4" s="450"/>
      <c r="C4" s="450"/>
      <c r="D4" s="450"/>
    </row>
    <row r="5" spans="1:4" x14ac:dyDescent="0.2">
      <c r="A5" s="450" t="s">
        <v>162</v>
      </c>
      <c r="B5" s="450"/>
      <c r="C5" s="450"/>
      <c r="D5" s="450"/>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157</v>
      </c>
      <c r="C8" s="195"/>
      <c r="D8" s="196"/>
    </row>
    <row r="9" spans="1:4" ht="14.25" customHeight="1" thickBot="1" x14ac:dyDescent="0.25">
      <c r="A9" s="121" t="s">
        <v>5</v>
      </c>
      <c r="B9" s="123" t="s">
        <v>163</v>
      </c>
      <c r="C9" s="197" t="s">
        <v>145</v>
      </c>
      <c r="D9" s="124" t="s">
        <v>164</v>
      </c>
    </row>
    <row r="10" spans="1:4" x14ac:dyDescent="0.2">
      <c r="A10" s="171"/>
      <c r="B10" s="173"/>
      <c r="C10" s="173"/>
      <c r="D10" s="172"/>
    </row>
    <row r="11" spans="1:4" ht="15.75" customHeight="1" x14ac:dyDescent="0.2">
      <c r="A11" s="198" t="s">
        <v>8</v>
      </c>
      <c r="B11" s="175" t="s">
        <v>10</v>
      </c>
      <c r="C11" s="173"/>
      <c r="D11" s="199"/>
    </row>
    <row r="12" spans="1:4" ht="18.75" customHeight="1" thickBot="1" x14ac:dyDescent="0.25">
      <c r="A12" s="200">
        <v>0</v>
      </c>
      <c r="B12" s="201" t="s">
        <v>148</v>
      </c>
      <c r="C12" s="202">
        <v>0</v>
      </c>
      <c r="D12" s="203" t="s">
        <v>165</v>
      </c>
    </row>
    <row r="13" spans="1:4" ht="13.5" customHeight="1" thickBot="1" x14ac:dyDescent="0.25">
      <c r="A13" s="204"/>
      <c r="B13" s="205" t="s">
        <v>110</v>
      </c>
      <c r="C13" s="206">
        <v>0</v>
      </c>
      <c r="D13" s="207"/>
    </row>
    <row r="14" spans="1:4" ht="14.25" customHeight="1" x14ac:dyDescent="0.2">
      <c r="A14" s="208"/>
      <c r="B14" s="209"/>
      <c r="C14" s="210"/>
      <c r="D14" s="211"/>
    </row>
    <row r="15" spans="1:4" ht="15.75" customHeight="1" x14ac:dyDescent="0.2">
      <c r="A15" s="198" t="s">
        <v>40</v>
      </c>
      <c r="B15" s="175" t="s">
        <v>41</v>
      </c>
      <c r="C15" s="173"/>
      <c r="D15" s="199"/>
    </row>
    <row r="16" spans="1:4" ht="15" customHeight="1" thickBot="1" x14ac:dyDescent="0.25">
      <c r="A16" s="200">
        <v>0</v>
      </c>
      <c r="B16" s="201" t="s">
        <v>148</v>
      </c>
      <c r="C16" s="202">
        <v>0</v>
      </c>
      <c r="D16" s="203" t="s">
        <v>165</v>
      </c>
    </row>
    <row r="17" spans="1:4" ht="13.5" customHeight="1" thickBot="1" x14ac:dyDescent="0.25">
      <c r="A17" s="204"/>
      <c r="B17" s="205" t="s">
        <v>110</v>
      </c>
      <c r="C17" s="206">
        <v>0</v>
      </c>
      <c r="D17" s="207"/>
    </row>
    <row r="18" spans="1:4" ht="14.25" customHeight="1" x14ac:dyDescent="0.2">
      <c r="A18" s="208"/>
      <c r="B18" s="209"/>
      <c r="C18" s="210"/>
      <c r="D18" s="211"/>
    </row>
    <row r="19" spans="1:4" ht="15.75" customHeight="1" x14ac:dyDescent="0.2">
      <c r="A19" s="198" t="s">
        <v>49</v>
      </c>
      <c r="B19" s="175" t="s">
        <v>50</v>
      </c>
      <c r="C19" s="173"/>
      <c r="D19" s="199"/>
    </row>
    <row r="20" spans="1:4" ht="17.25" customHeight="1" thickBot="1" x14ac:dyDescent="0.25">
      <c r="A20" s="200">
        <v>0</v>
      </c>
      <c r="B20" s="201" t="s">
        <v>148</v>
      </c>
      <c r="C20" s="202">
        <v>0</v>
      </c>
      <c r="D20" s="203" t="s">
        <v>165</v>
      </c>
    </row>
    <row r="21" spans="1:4" ht="13.5" customHeight="1" thickBot="1" x14ac:dyDescent="0.25">
      <c r="A21" s="204"/>
      <c r="B21" s="205" t="s">
        <v>110</v>
      </c>
      <c r="C21" s="206">
        <v>0</v>
      </c>
      <c r="D21" s="207"/>
    </row>
    <row r="22" spans="1:4" ht="14.25" customHeight="1" x14ac:dyDescent="0.2">
      <c r="A22" s="208"/>
      <c r="B22" s="209"/>
      <c r="C22" s="210"/>
      <c r="D22" s="211"/>
    </row>
    <row r="23" spans="1:4" ht="15.75" customHeight="1" x14ac:dyDescent="0.2">
      <c r="A23" s="198" t="s">
        <v>55</v>
      </c>
      <c r="B23" s="175" t="s">
        <v>56</v>
      </c>
      <c r="C23" s="173"/>
      <c r="D23" s="199"/>
    </row>
    <row r="24" spans="1:4" ht="17.25" customHeight="1" thickBot="1" x14ac:dyDescent="0.25">
      <c r="A24" s="200">
        <v>0</v>
      </c>
      <c r="B24" s="201" t="s">
        <v>148</v>
      </c>
      <c r="C24" s="202">
        <v>0</v>
      </c>
      <c r="D24" s="203" t="s">
        <v>165</v>
      </c>
    </row>
    <row r="25" spans="1:4" ht="13.5" customHeight="1" thickBot="1" x14ac:dyDescent="0.25">
      <c r="A25" s="204"/>
      <c r="B25" s="205" t="s">
        <v>110</v>
      </c>
      <c r="C25" s="206">
        <v>0</v>
      </c>
      <c r="D25" s="207"/>
    </row>
    <row r="26" spans="1:4" ht="14.25" customHeight="1" x14ac:dyDescent="0.2">
      <c r="A26" s="208"/>
      <c r="B26" s="209"/>
      <c r="C26" s="210"/>
      <c r="D26" s="211"/>
    </row>
    <row r="27" spans="1:4" ht="15.75" customHeight="1" x14ac:dyDescent="0.2">
      <c r="A27" s="198" t="s">
        <v>61</v>
      </c>
      <c r="B27" s="175" t="s">
        <v>0</v>
      </c>
      <c r="C27" s="173"/>
      <c r="D27" s="199"/>
    </row>
    <row r="28" spans="1:4" ht="16.5" customHeight="1" thickBot="1" x14ac:dyDescent="0.25">
      <c r="A28" s="200">
        <v>0</v>
      </c>
      <c r="B28" s="201" t="s">
        <v>148</v>
      </c>
      <c r="C28" s="202">
        <v>0</v>
      </c>
      <c r="D28" s="203" t="s">
        <v>165</v>
      </c>
    </row>
    <row r="29" spans="1:4" ht="13.5" customHeight="1" thickBot="1" x14ac:dyDescent="0.25">
      <c r="A29" s="204"/>
      <c r="B29" s="205" t="s">
        <v>110</v>
      </c>
      <c r="C29" s="206">
        <v>0</v>
      </c>
      <c r="D29" s="207"/>
    </row>
    <row r="30" spans="1:4" ht="14.25" customHeight="1" x14ac:dyDescent="0.2">
      <c r="A30" s="208"/>
      <c r="B30" s="209"/>
      <c r="C30" s="210"/>
      <c r="D30" s="211"/>
    </row>
    <row r="31" spans="1:4" ht="15" customHeight="1" x14ac:dyDescent="0.2">
      <c r="A31" s="198" t="s">
        <v>66</v>
      </c>
      <c r="B31" s="175" t="s">
        <v>67</v>
      </c>
      <c r="C31" s="173"/>
      <c r="D31" s="199"/>
    </row>
    <row r="32" spans="1:4" ht="17.25" customHeight="1" thickBot="1" x14ac:dyDescent="0.25">
      <c r="A32" s="200">
        <v>0</v>
      </c>
      <c r="B32" s="201" t="s">
        <v>148</v>
      </c>
      <c r="C32" s="202">
        <v>0</v>
      </c>
      <c r="D32" s="203" t="s">
        <v>165</v>
      </c>
    </row>
    <row r="33" spans="1:4" ht="13.5" customHeight="1" thickBot="1" x14ac:dyDescent="0.25">
      <c r="A33" s="204"/>
      <c r="B33" s="205" t="s">
        <v>110</v>
      </c>
      <c r="C33" s="206">
        <v>0</v>
      </c>
      <c r="D33" s="207"/>
    </row>
    <row r="34" spans="1:4" ht="14.25" customHeight="1" x14ac:dyDescent="0.2">
      <c r="A34" s="208"/>
      <c r="B34" s="209"/>
      <c r="C34" s="210"/>
      <c r="D34" s="211"/>
    </row>
    <row r="35" spans="1:4" ht="15.75" customHeight="1" x14ac:dyDescent="0.2">
      <c r="A35" s="198" t="s">
        <v>71</v>
      </c>
      <c r="B35" s="175" t="s">
        <v>72</v>
      </c>
      <c r="C35" s="173"/>
      <c r="D35" s="199"/>
    </row>
    <row r="36" spans="1:4" ht="17.25" customHeight="1" thickBot="1" x14ac:dyDescent="0.25">
      <c r="A36" s="200">
        <v>0</v>
      </c>
      <c r="B36" s="201" t="s">
        <v>148</v>
      </c>
      <c r="C36" s="202">
        <v>0</v>
      </c>
      <c r="D36" s="203" t="s">
        <v>165</v>
      </c>
    </row>
    <row r="37" spans="1:4" ht="13.5" customHeight="1" thickBot="1" x14ac:dyDescent="0.25">
      <c r="A37" s="204"/>
      <c r="B37" s="205" t="s">
        <v>110</v>
      </c>
      <c r="C37" s="206">
        <v>0</v>
      </c>
      <c r="D37" s="207"/>
    </row>
    <row r="38" spans="1:4" ht="14.25" customHeight="1" x14ac:dyDescent="0.2">
      <c r="A38" s="208"/>
      <c r="B38" s="209"/>
      <c r="C38" s="210"/>
      <c r="D38" s="211"/>
    </row>
    <row r="39" spans="1:4" ht="15.75" customHeight="1" x14ac:dyDescent="0.2">
      <c r="A39" s="198" t="s">
        <v>76</v>
      </c>
      <c r="B39" s="175" t="s">
        <v>77</v>
      </c>
      <c r="C39" s="173"/>
      <c r="D39" s="199"/>
    </row>
    <row r="40" spans="1:4" ht="13.5" thickBot="1" x14ac:dyDescent="0.25">
      <c r="A40" s="200">
        <v>0</v>
      </c>
      <c r="B40" s="201" t="s">
        <v>148</v>
      </c>
      <c r="C40" s="202">
        <v>0</v>
      </c>
      <c r="D40" s="203" t="s">
        <v>165</v>
      </c>
    </row>
    <row r="41" spans="1:4" ht="13.5" customHeight="1" thickBot="1" x14ac:dyDescent="0.25">
      <c r="A41" s="204"/>
      <c r="B41" s="205" t="s">
        <v>110</v>
      </c>
      <c r="C41" s="206">
        <v>0</v>
      </c>
      <c r="D41" s="207"/>
    </row>
    <row r="42" spans="1:4" ht="14.25" customHeight="1" x14ac:dyDescent="0.2">
      <c r="A42" s="208"/>
      <c r="B42" s="209"/>
      <c r="C42" s="210"/>
      <c r="D42" s="211"/>
    </row>
    <row r="43" spans="1:4" ht="15.75" customHeight="1" x14ac:dyDescent="0.2">
      <c r="A43" s="198" t="s">
        <v>80</v>
      </c>
      <c r="B43" s="175" t="s">
        <v>81</v>
      </c>
      <c r="C43" s="173"/>
      <c r="D43" s="199"/>
    </row>
    <row r="44" spans="1:4" ht="18" customHeight="1" thickBot="1" x14ac:dyDescent="0.25">
      <c r="A44" s="200">
        <v>0</v>
      </c>
      <c r="B44" s="201" t="s">
        <v>148</v>
      </c>
      <c r="C44" s="202">
        <v>0</v>
      </c>
      <c r="D44" s="203" t="s">
        <v>165</v>
      </c>
    </row>
    <row r="45" spans="1:4" ht="13.5" customHeight="1" thickBot="1" x14ac:dyDescent="0.25">
      <c r="A45" s="204"/>
      <c r="B45" s="205" t="s">
        <v>110</v>
      </c>
      <c r="C45" s="206">
        <v>0</v>
      </c>
      <c r="D45" s="207"/>
    </row>
    <row r="46" spans="1:4" ht="14.25" customHeight="1" x14ac:dyDescent="0.2">
      <c r="A46" s="208"/>
      <c r="B46" s="209"/>
      <c r="C46" s="210"/>
      <c r="D46" s="211"/>
    </row>
    <row r="47" spans="1:4" ht="15.75" customHeight="1" x14ac:dyDescent="0.2">
      <c r="A47" s="198" t="s">
        <v>83</v>
      </c>
      <c r="B47" s="175" t="s">
        <v>84</v>
      </c>
      <c r="C47" s="173"/>
      <c r="D47" s="199"/>
    </row>
    <row r="48" spans="1:4" ht="18" customHeight="1" thickBot="1" x14ac:dyDescent="0.25">
      <c r="A48" s="200">
        <v>0</v>
      </c>
      <c r="B48" s="201" t="s">
        <v>148</v>
      </c>
      <c r="C48" s="202">
        <v>0</v>
      </c>
      <c r="D48" s="203" t="s">
        <v>165</v>
      </c>
    </row>
    <row r="49" spans="1:4" ht="13.5" customHeight="1" thickBot="1" x14ac:dyDescent="0.25">
      <c r="A49" s="204"/>
      <c r="B49" s="205" t="s">
        <v>110</v>
      </c>
      <c r="C49" s="206">
        <v>0</v>
      </c>
      <c r="D49" s="207"/>
    </row>
    <row r="50" spans="1:4" ht="14.25" customHeight="1" x14ac:dyDescent="0.2">
      <c r="A50" s="208"/>
      <c r="B50" s="209"/>
      <c r="C50" s="210"/>
      <c r="D50" s="211"/>
    </row>
    <row r="51" spans="1:4" ht="15.75" customHeight="1" x14ac:dyDescent="0.2">
      <c r="A51" s="198" t="s">
        <v>89</v>
      </c>
      <c r="B51" s="175" t="s">
        <v>90</v>
      </c>
      <c r="C51" s="173"/>
      <c r="D51" s="199"/>
    </row>
    <row r="52" spans="1:4" ht="17.25" customHeight="1" thickBot="1" x14ac:dyDescent="0.25">
      <c r="A52" s="200">
        <v>0</v>
      </c>
      <c r="B52" s="201" t="s">
        <v>148</v>
      </c>
      <c r="C52" s="202">
        <v>0</v>
      </c>
      <c r="D52" s="203" t="s">
        <v>165</v>
      </c>
    </row>
    <row r="53" spans="1:4" ht="13.5" customHeight="1" thickBot="1" x14ac:dyDescent="0.25">
      <c r="A53" s="204"/>
      <c r="B53" s="205" t="s">
        <v>110</v>
      </c>
      <c r="C53" s="206">
        <v>0</v>
      </c>
      <c r="D53" s="207"/>
    </row>
    <row r="54" spans="1:4" ht="14.25" customHeight="1" x14ac:dyDescent="0.2">
      <c r="A54" s="208"/>
      <c r="B54" s="209"/>
      <c r="C54" s="210"/>
      <c r="D54" s="211"/>
    </row>
    <row r="55" spans="1:4" ht="13.5" customHeight="1" thickBot="1" x14ac:dyDescent="0.25">
      <c r="A55" s="212"/>
      <c r="B55" s="213" t="s">
        <v>141</v>
      </c>
      <c r="C55" s="214">
        <f>+C53+C49+C45+C41+C37+C33+C29+C25+C21+C17+C13</f>
        <v>0</v>
      </c>
      <c r="D55"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REPORTING&amp;RJOHN DEMPSEY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3"/>
      <c r="C1" s="453"/>
      <c r="D1" s="453"/>
    </row>
    <row r="2" spans="1:6" s="216" customFormat="1" x14ac:dyDescent="0.2">
      <c r="A2" s="454" t="s">
        <v>0</v>
      </c>
      <c r="B2" s="454"/>
      <c r="C2" s="454"/>
      <c r="D2" s="454"/>
      <c r="E2" s="454"/>
      <c r="F2" s="454"/>
    </row>
    <row r="3" spans="1:6" s="216" customFormat="1" x14ac:dyDescent="0.2">
      <c r="A3" s="454" t="s">
        <v>1</v>
      </c>
      <c r="B3" s="454"/>
      <c r="C3" s="454"/>
      <c r="D3" s="454"/>
      <c r="E3" s="454"/>
      <c r="F3" s="454"/>
    </row>
    <row r="4" spans="1:6" s="216" customFormat="1" x14ac:dyDescent="0.2">
      <c r="A4" s="454" t="s">
        <v>2</v>
      </c>
      <c r="B4" s="454"/>
      <c r="C4" s="454"/>
      <c r="D4" s="454"/>
      <c r="E4" s="454"/>
      <c r="F4" s="454"/>
    </row>
    <row r="5" spans="1:6" s="216" customFormat="1" x14ac:dyDescent="0.2">
      <c r="A5" s="454" t="s">
        <v>166</v>
      </c>
      <c r="B5" s="454"/>
      <c r="C5" s="454"/>
      <c r="D5" s="454"/>
      <c r="E5" s="454"/>
      <c r="F5" s="454"/>
    </row>
    <row r="6" spans="1:6" s="216" customFormat="1" x14ac:dyDescent="0.2">
      <c r="A6" s="454" t="s">
        <v>167</v>
      </c>
      <c r="B6" s="454"/>
      <c r="C6" s="454"/>
      <c r="D6" s="454"/>
      <c r="E6" s="454"/>
      <c r="F6" s="454"/>
    </row>
    <row r="7" spans="1:6" s="216" customFormat="1" ht="13.5" customHeight="1" thickBot="1" x14ac:dyDescent="0.25">
      <c r="B7" s="452"/>
      <c r="C7" s="452"/>
      <c r="D7" s="452"/>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168</v>
      </c>
      <c r="D9" s="227" t="s">
        <v>169</v>
      </c>
      <c r="E9" s="228" t="s">
        <v>170</v>
      </c>
      <c r="F9" s="229" t="s">
        <v>171</v>
      </c>
    </row>
    <row r="10" spans="1:6" x14ac:dyDescent="0.2">
      <c r="A10" s="230"/>
      <c r="B10" s="231"/>
      <c r="C10" s="232"/>
      <c r="D10" s="233"/>
      <c r="E10" s="173"/>
      <c r="F10" s="172"/>
    </row>
    <row r="11" spans="1:6" ht="18" customHeight="1" thickBot="1" x14ac:dyDescent="0.25">
      <c r="A11" s="167" t="s">
        <v>8</v>
      </c>
      <c r="B11" s="234" t="s">
        <v>172</v>
      </c>
      <c r="C11" s="235"/>
      <c r="D11" s="235"/>
      <c r="E11" s="235"/>
      <c r="F11" s="236"/>
    </row>
    <row r="12" spans="1:6" ht="15.75" customHeight="1" x14ac:dyDescent="0.2">
      <c r="A12" s="237"/>
      <c r="B12" s="238" t="s">
        <v>173</v>
      </c>
      <c r="C12" s="239">
        <v>0</v>
      </c>
      <c r="D12" s="239">
        <v>0</v>
      </c>
      <c r="E12" s="239">
        <f t="shared" ref="E12:E18" si="0">D12-C12</f>
        <v>0</v>
      </c>
      <c r="F12" s="240">
        <f t="shared" ref="F12:F18" si="1">IF(C12=0,0,E12/C12)</f>
        <v>0</v>
      </c>
    </row>
    <row r="13" spans="1:6" x14ac:dyDescent="0.2">
      <c r="A13" s="241">
        <v>1</v>
      </c>
      <c r="B13" s="242" t="s">
        <v>174</v>
      </c>
      <c r="C13" s="243">
        <v>0</v>
      </c>
      <c r="D13" s="243">
        <v>0</v>
      </c>
      <c r="E13" s="243">
        <f t="shared" si="0"/>
        <v>0</v>
      </c>
      <c r="F13" s="244">
        <f t="shared" si="1"/>
        <v>0</v>
      </c>
    </row>
    <row r="14" spans="1:6" x14ac:dyDescent="0.2">
      <c r="A14" s="241">
        <v>2</v>
      </c>
      <c r="B14" s="242" t="s">
        <v>175</v>
      </c>
      <c r="C14" s="243">
        <v>0</v>
      </c>
      <c r="D14" s="243">
        <v>0</v>
      </c>
      <c r="E14" s="243">
        <f t="shared" si="0"/>
        <v>0</v>
      </c>
      <c r="F14" s="244">
        <f t="shared" si="1"/>
        <v>0</v>
      </c>
    </row>
    <row r="15" spans="1:6" x14ac:dyDescent="0.2">
      <c r="A15" s="241">
        <v>3</v>
      </c>
      <c r="B15" s="242" t="s">
        <v>176</v>
      </c>
      <c r="C15" s="243">
        <v>0</v>
      </c>
      <c r="D15" s="243">
        <v>0</v>
      </c>
      <c r="E15" s="243">
        <f t="shared" si="0"/>
        <v>0</v>
      </c>
      <c r="F15" s="244">
        <f t="shared" si="1"/>
        <v>0</v>
      </c>
    </row>
    <row r="16" spans="1:6" x14ac:dyDescent="0.2">
      <c r="A16" s="241">
        <v>4</v>
      </c>
      <c r="B16" s="242" t="s">
        <v>177</v>
      </c>
      <c r="C16" s="243">
        <v>0</v>
      </c>
      <c r="D16" s="243">
        <v>0</v>
      </c>
      <c r="E16" s="243">
        <f t="shared" si="0"/>
        <v>0</v>
      </c>
      <c r="F16" s="244">
        <f t="shared" si="1"/>
        <v>0</v>
      </c>
    </row>
    <row r="17" spans="1:6" ht="15.75" x14ac:dyDescent="0.25">
      <c r="A17" s="132"/>
      <c r="B17" s="245" t="s">
        <v>178</v>
      </c>
      <c r="C17" s="246">
        <f>C12+(C13+C14-C15+C16)</f>
        <v>0</v>
      </c>
      <c r="D17" s="246">
        <f>D12+(D13+D14-D15+D16)</f>
        <v>0</v>
      </c>
      <c r="E17" s="246">
        <f t="shared" si="0"/>
        <v>0</v>
      </c>
      <c r="F17" s="247">
        <f t="shared" si="1"/>
        <v>0</v>
      </c>
    </row>
    <row r="18" spans="1:6" x14ac:dyDescent="0.2">
      <c r="A18" s="248">
        <v>5</v>
      </c>
      <c r="B18" s="249" t="s">
        <v>179</v>
      </c>
      <c r="C18" s="250">
        <v>0</v>
      </c>
      <c r="D18" s="250">
        <v>0</v>
      </c>
      <c r="E18" s="250">
        <f t="shared" si="0"/>
        <v>0</v>
      </c>
      <c r="F18" s="251">
        <f t="shared" si="1"/>
        <v>0</v>
      </c>
    </row>
    <row r="19" spans="1:6" ht="13.5" customHeight="1" x14ac:dyDescent="0.2">
      <c r="A19" s="252"/>
      <c r="B19" s="253"/>
      <c r="C19" s="254"/>
      <c r="D19" s="254"/>
      <c r="E19" s="254"/>
      <c r="F19" s="255"/>
    </row>
    <row r="20" spans="1:6" ht="17.25" customHeight="1" thickBot="1" x14ac:dyDescent="0.25">
      <c r="A20" s="167" t="s">
        <v>40</v>
      </c>
      <c r="B20" s="234" t="s">
        <v>180</v>
      </c>
      <c r="C20" s="235"/>
      <c r="D20" s="235"/>
      <c r="E20" s="235"/>
      <c r="F20" s="236"/>
    </row>
    <row r="21" spans="1:6" ht="15.75" customHeight="1" x14ac:dyDescent="0.2">
      <c r="A21" s="237"/>
      <c r="B21" s="238" t="s">
        <v>173</v>
      </c>
      <c r="C21" s="239">
        <v>0</v>
      </c>
      <c r="D21" s="239">
        <v>0</v>
      </c>
      <c r="E21" s="239">
        <f t="shared" ref="E21:E27" si="2">D21-C21</f>
        <v>0</v>
      </c>
      <c r="F21" s="240">
        <f t="shared" ref="F21:F27" si="3">IF(C21=0,0,E21/C21)</f>
        <v>0</v>
      </c>
    </row>
    <row r="22" spans="1:6" x14ac:dyDescent="0.2">
      <c r="A22" s="241">
        <v>1</v>
      </c>
      <c r="B22" s="242" t="s">
        <v>174</v>
      </c>
      <c r="C22" s="243">
        <v>0</v>
      </c>
      <c r="D22" s="243">
        <v>0</v>
      </c>
      <c r="E22" s="243">
        <f t="shared" si="2"/>
        <v>0</v>
      </c>
      <c r="F22" s="244">
        <f t="shared" si="3"/>
        <v>0</v>
      </c>
    </row>
    <row r="23" spans="1:6" x14ac:dyDescent="0.2">
      <c r="A23" s="241">
        <v>2</v>
      </c>
      <c r="B23" s="242" t="s">
        <v>175</v>
      </c>
      <c r="C23" s="243">
        <v>0</v>
      </c>
      <c r="D23" s="243">
        <v>0</v>
      </c>
      <c r="E23" s="243">
        <f t="shared" si="2"/>
        <v>0</v>
      </c>
      <c r="F23" s="244">
        <f t="shared" si="3"/>
        <v>0</v>
      </c>
    </row>
    <row r="24" spans="1:6" x14ac:dyDescent="0.2">
      <c r="A24" s="241">
        <v>3</v>
      </c>
      <c r="B24" s="242" t="s">
        <v>176</v>
      </c>
      <c r="C24" s="243">
        <v>0</v>
      </c>
      <c r="D24" s="243">
        <v>0</v>
      </c>
      <c r="E24" s="243">
        <f t="shared" si="2"/>
        <v>0</v>
      </c>
      <c r="F24" s="244">
        <f t="shared" si="3"/>
        <v>0</v>
      </c>
    </row>
    <row r="25" spans="1:6" x14ac:dyDescent="0.2">
      <c r="A25" s="241">
        <v>4</v>
      </c>
      <c r="B25" s="242" t="s">
        <v>177</v>
      </c>
      <c r="C25" s="243">
        <v>0</v>
      </c>
      <c r="D25" s="243">
        <v>0</v>
      </c>
      <c r="E25" s="243">
        <f t="shared" si="2"/>
        <v>0</v>
      </c>
      <c r="F25" s="244">
        <f t="shared" si="3"/>
        <v>0</v>
      </c>
    </row>
    <row r="26" spans="1:6" ht="15.75" x14ac:dyDescent="0.25">
      <c r="A26" s="132"/>
      <c r="B26" s="245" t="s">
        <v>178</v>
      </c>
      <c r="C26" s="246">
        <f>C21+(C22+C23-C24+C25)</f>
        <v>0</v>
      </c>
      <c r="D26" s="246">
        <f>D21+(D22+D23-D24+D25)</f>
        <v>0</v>
      </c>
      <c r="E26" s="246">
        <f t="shared" si="2"/>
        <v>0</v>
      </c>
      <c r="F26" s="247">
        <f t="shared" si="3"/>
        <v>0</v>
      </c>
    </row>
    <row r="27" spans="1:6" x14ac:dyDescent="0.2">
      <c r="A27" s="248">
        <v>5</v>
      </c>
      <c r="B27" s="249" t="s">
        <v>179</v>
      </c>
      <c r="C27" s="250">
        <v>0</v>
      </c>
      <c r="D27" s="250">
        <v>0</v>
      </c>
      <c r="E27" s="250">
        <f t="shared" si="2"/>
        <v>0</v>
      </c>
      <c r="F27" s="251">
        <f t="shared" si="3"/>
        <v>0</v>
      </c>
    </row>
    <row r="28" spans="1:6" ht="13.5" customHeight="1" x14ac:dyDescent="0.2">
      <c r="A28" s="252"/>
      <c r="B28" s="253"/>
      <c r="C28" s="254"/>
      <c r="D28" s="254"/>
      <c r="E28" s="254"/>
      <c r="F28" s="255"/>
    </row>
    <row r="29" spans="1:6" ht="18" customHeight="1" thickBot="1" x14ac:dyDescent="0.25">
      <c r="A29" s="167" t="s">
        <v>49</v>
      </c>
      <c r="B29" s="234" t="s">
        <v>181</v>
      </c>
      <c r="C29" s="235"/>
      <c r="D29" s="235"/>
      <c r="E29" s="235"/>
      <c r="F29" s="236"/>
    </row>
    <row r="30" spans="1:6" ht="15.75" customHeight="1" x14ac:dyDescent="0.2">
      <c r="A30" s="237"/>
      <c r="B30" s="238" t="s">
        <v>173</v>
      </c>
      <c r="C30" s="239">
        <v>0</v>
      </c>
      <c r="D30" s="239">
        <v>0</v>
      </c>
      <c r="E30" s="239">
        <f t="shared" ref="E30:E36" si="4">D30-C30</f>
        <v>0</v>
      </c>
      <c r="F30" s="240">
        <f t="shared" ref="F30:F36" si="5">IF(C30=0,0,E30/C30)</f>
        <v>0</v>
      </c>
    </row>
    <row r="31" spans="1:6" x14ac:dyDescent="0.2">
      <c r="A31" s="241">
        <v>1</v>
      </c>
      <c r="B31" s="242" t="s">
        <v>174</v>
      </c>
      <c r="C31" s="243">
        <v>0</v>
      </c>
      <c r="D31" s="243">
        <v>0</v>
      </c>
      <c r="E31" s="243">
        <f t="shared" si="4"/>
        <v>0</v>
      </c>
      <c r="F31" s="244">
        <f t="shared" si="5"/>
        <v>0</v>
      </c>
    </row>
    <row r="32" spans="1:6" x14ac:dyDescent="0.2">
      <c r="A32" s="241">
        <v>2</v>
      </c>
      <c r="B32" s="242" t="s">
        <v>175</v>
      </c>
      <c r="C32" s="243">
        <v>0</v>
      </c>
      <c r="D32" s="243">
        <v>0</v>
      </c>
      <c r="E32" s="243">
        <f t="shared" si="4"/>
        <v>0</v>
      </c>
      <c r="F32" s="244">
        <f t="shared" si="5"/>
        <v>0</v>
      </c>
    </row>
    <row r="33" spans="1:6" x14ac:dyDescent="0.2">
      <c r="A33" s="241">
        <v>3</v>
      </c>
      <c r="B33" s="242" t="s">
        <v>176</v>
      </c>
      <c r="C33" s="243">
        <v>0</v>
      </c>
      <c r="D33" s="243">
        <v>0</v>
      </c>
      <c r="E33" s="243">
        <f t="shared" si="4"/>
        <v>0</v>
      </c>
      <c r="F33" s="244">
        <f t="shared" si="5"/>
        <v>0</v>
      </c>
    </row>
    <row r="34" spans="1:6" x14ac:dyDescent="0.2">
      <c r="A34" s="241">
        <v>4</v>
      </c>
      <c r="B34" s="242" t="s">
        <v>177</v>
      </c>
      <c r="C34" s="243">
        <v>0</v>
      </c>
      <c r="D34" s="243">
        <v>0</v>
      </c>
      <c r="E34" s="243">
        <f t="shared" si="4"/>
        <v>0</v>
      </c>
      <c r="F34" s="244">
        <f t="shared" si="5"/>
        <v>0</v>
      </c>
    </row>
    <row r="35" spans="1:6" ht="15.75" x14ac:dyDescent="0.25">
      <c r="A35" s="132"/>
      <c r="B35" s="245" t="s">
        <v>178</v>
      </c>
      <c r="C35" s="246">
        <f>C30+(C31+C32-C33+C34)</f>
        <v>0</v>
      </c>
      <c r="D35" s="246">
        <f>D30+(D31+D32-D33+D34)</f>
        <v>0</v>
      </c>
      <c r="E35" s="246">
        <f t="shared" si="4"/>
        <v>0</v>
      </c>
      <c r="F35" s="247">
        <f t="shared" si="5"/>
        <v>0</v>
      </c>
    </row>
    <row r="36" spans="1:6" x14ac:dyDescent="0.2">
      <c r="A36" s="248">
        <v>5</v>
      </c>
      <c r="B36" s="249" t="s">
        <v>179</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orientation="landscape" horizontalDpi="1200" verticalDpi="1200" r:id="rId1"/>
  <headerFooter>
    <oddHeader>&amp;L&amp;10OFFICE OF HEALTH CARE ACCESS&amp;C&amp;10ANNUAL REPORTING&amp;R&amp;10JOHN DEMPSEY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4" t="s">
        <v>0</v>
      </c>
      <c r="B1" s="465"/>
      <c r="C1" s="466"/>
    </row>
    <row r="2" spans="1:4" ht="16.350000000000001" customHeight="1" x14ac:dyDescent="0.25">
      <c r="A2" s="464" t="s">
        <v>1</v>
      </c>
      <c r="B2" s="465"/>
      <c r="C2" s="466"/>
    </row>
    <row r="3" spans="1:4" ht="16.350000000000001" customHeight="1" x14ac:dyDescent="0.25">
      <c r="A3" s="464" t="s">
        <v>2</v>
      </c>
      <c r="B3" s="465"/>
      <c r="C3" s="466"/>
    </row>
    <row r="4" spans="1:4" ht="16.350000000000001" customHeight="1" x14ac:dyDescent="0.25">
      <c r="A4" s="464" t="s">
        <v>182</v>
      </c>
      <c r="B4" s="465"/>
      <c r="C4" s="466"/>
    </row>
    <row r="5" spans="1:4" ht="16.350000000000001" customHeight="1" thickBot="1" x14ac:dyDescent="0.3">
      <c r="A5" s="467"/>
      <c r="B5" s="468"/>
      <c r="C5" s="469"/>
    </row>
    <row r="6" spans="1:4" ht="21" customHeight="1" thickBot="1" x14ac:dyDescent="0.3">
      <c r="A6" s="470" t="s">
        <v>183</v>
      </c>
      <c r="B6" s="471"/>
      <c r="C6" s="472"/>
    </row>
    <row r="7" spans="1:4" ht="16.350000000000001" customHeight="1" thickBot="1" x14ac:dyDescent="0.3">
      <c r="A7" s="259">
        <v>-1</v>
      </c>
      <c r="B7" s="260">
        <v>-2</v>
      </c>
      <c r="C7" s="260">
        <v>-3</v>
      </c>
    </row>
    <row r="8" spans="1:4" ht="21.75" customHeight="1" thickBot="1" x14ac:dyDescent="0.3">
      <c r="A8" s="261" t="s">
        <v>184</v>
      </c>
      <c r="B8" s="262" t="s">
        <v>185</v>
      </c>
      <c r="C8" s="263" t="s">
        <v>186</v>
      </c>
    </row>
    <row r="9" spans="1:4" s="264" customFormat="1" ht="19.5" customHeight="1" x14ac:dyDescent="0.25">
      <c r="A9" s="455" t="s">
        <v>187</v>
      </c>
      <c r="B9" s="456"/>
      <c r="C9" s="265">
        <v>0</v>
      </c>
    </row>
    <row r="10" spans="1:4" s="264" customFormat="1" ht="19.5" customHeight="1" x14ac:dyDescent="0.25">
      <c r="A10" s="457" t="s">
        <v>188</v>
      </c>
      <c r="B10" s="458"/>
      <c r="C10" s="265">
        <v>0</v>
      </c>
      <c r="D10" s="266"/>
    </row>
    <row r="11" spans="1:4" s="264" customFormat="1" ht="21" customHeight="1" thickBot="1" x14ac:dyDescent="0.3">
      <c r="A11" s="459" t="s">
        <v>189</v>
      </c>
      <c r="B11" s="460"/>
      <c r="C11" s="267">
        <v>0</v>
      </c>
      <c r="D11" s="266"/>
    </row>
    <row r="12" spans="1:4" s="264" customFormat="1" ht="16.350000000000001" customHeight="1" thickBot="1" x14ac:dyDescent="0.3">
      <c r="A12" s="461"/>
      <c r="B12" s="462"/>
      <c r="C12" s="463"/>
      <c r="D12" s="266"/>
    </row>
    <row r="13" spans="1:4" ht="16.350000000000001" customHeight="1" thickBot="1" x14ac:dyDescent="0.3">
      <c r="A13" s="268"/>
      <c r="B13" s="269" t="s">
        <v>190</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scale="74" orientation="portrait" horizontalDpi="1200" verticalDpi="1200" r:id="rId1"/>
  <headerFooter>
    <oddHeader>&amp;LOFFICE OF HEALTH CARE ACCESS&amp;CANNUAL REPORTING&amp;RJOHN DEMPSEY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3"/>
      <c r="B1" s="474"/>
      <c r="C1" s="474"/>
      <c r="D1" s="474"/>
      <c r="E1" s="474"/>
      <c r="F1" s="475"/>
    </row>
    <row r="2" spans="1:6" s="271" customFormat="1" ht="15.75" customHeight="1" x14ac:dyDescent="0.25">
      <c r="A2" s="464" t="s">
        <v>0</v>
      </c>
      <c r="B2" s="465"/>
      <c r="C2" s="465"/>
      <c r="D2" s="465"/>
      <c r="E2" s="465"/>
      <c r="F2" s="466"/>
    </row>
    <row r="3" spans="1:6" s="271" customFormat="1" ht="15" customHeight="1" x14ac:dyDescent="0.25">
      <c r="A3" s="464" t="s">
        <v>1</v>
      </c>
      <c r="B3" s="465"/>
      <c r="C3" s="465"/>
      <c r="D3" s="465"/>
      <c r="E3" s="465"/>
      <c r="F3" s="466"/>
    </row>
    <row r="4" spans="1:6" s="271" customFormat="1" ht="15" customHeight="1" x14ac:dyDescent="0.25">
      <c r="A4" s="464" t="s">
        <v>2</v>
      </c>
      <c r="B4" s="465"/>
      <c r="C4" s="465"/>
      <c r="D4" s="465"/>
      <c r="E4" s="465"/>
      <c r="F4" s="466"/>
    </row>
    <row r="5" spans="1:6" ht="15" customHeight="1" x14ac:dyDescent="0.25">
      <c r="A5" s="464" t="s">
        <v>191</v>
      </c>
      <c r="B5" s="465"/>
      <c r="C5" s="465"/>
      <c r="D5" s="465"/>
      <c r="E5" s="465"/>
      <c r="F5" s="466"/>
    </row>
    <row r="6" spans="1:6" ht="16.5" customHeight="1" thickBot="1" x14ac:dyDescent="0.3">
      <c r="A6" s="476"/>
      <c r="B6" s="477"/>
      <c r="C6" s="477"/>
      <c r="D6" s="477"/>
      <c r="E6" s="477"/>
      <c r="F6" s="478"/>
    </row>
    <row r="7" spans="1:6" ht="16.5" customHeight="1" thickBot="1" x14ac:dyDescent="0.3">
      <c r="A7" s="483" t="s">
        <v>192</v>
      </c>
      <c r="B7" s="484"/>
      <c r="C7" s="484"/>
      <c r="D7" s="484"/>
      <c r="E7" s="484"/>
      <c r="F7" s="484"/>
    </row>
    <row r="8" spans="1:6" ht="14.25" customHeight="1" x14ac:dyDescent="0.25">
      <c r="A8" s="272">
        <v>-1</v>
      </c>
      <c r="B8" s="273">
        <v>-2</v>
      </c>
      <c r="C8" s="273">
        <v>-3</v>
      </c>
      <c r="D8" s="273">
        <v>-4</v>
      </c>
      <c r="E8" s="273">
        <v>-5</v>
      </c>
      <c r="F8" s="274">
        <v>-6</v>
      </c>
    </row>
    <row r="9" spans="1:6" ht="30.75" customHeight="1" thickBot="1" x14ac:dyDescent="0.3">
      <c r="A9" s="275" t="s">
        <v>193</v>
      </c>
      <c r="B9" s="276" t="s">
        <v>194</v>
      </c>
      <c r="C9" s="277" t="s">
        <v>195</v>
      </c>
      <c r="D9" s="277" t="s">
        <v>196</v>
      </c>
      <c r="E9" s="277" t="s">
        <v>197</v>
      </c>
      <c r="F9" s="278" t="s">
        <v>198</v>
      </c>
    </row>
    <row r="10" spans="1:6" ht="15" customHeight="1" x14ac:dyDescent="0.25">
      <c r="A10" s="279"/>
      <c r="B10" s="280"/>
      <c r="C10" s="281"/>
      <c r="D10" s="281"/>
      <c r="E10" s="281"/>
      <c r="F10" s="282"/>
    </row>
    <row r="11" spans="1:6" ht="15" customHeight="1" x14ac:dyDescent="0.25">
      <c r="A11" s="283" t="s">
        <v>98</v>
      </c>
      <c r="B11" s="485" t="s">
        <v>199</v>
      </c>
      <c r="C11" s="486"/>
      <c r="D11" s="486"/>
      <c r="E11" s="486"/>
      <c r="F11" s="486"/>
    </row>
    <row r="12" spans="1:6" ht="15" customHeight="1" x14ac:dyDescent="0.25">
      <c r="A12" s="479"/>
      <c r="B12" s="480"/>
      <c r="C12" s="480"/>
      <c r="D12" s="480"/>
      <c r="E12" s="480"/>
      <c r="F12" s="480"/>
    </row>
    <row r="13" spans="1:6" ht="15" customHeight="1" x14ac:dyDescent="0.25">
      <c r="A13" s="283" t="s">
        <v>99</v>
      </c>
      <c r="B13" s="487" t="s">
        <v>200</v>
      </c>
      <c r="C13" s="488"/>
      <c r="D13" s="488"/>
      <c r="E13" s="488"/>
      <c r="F13" s="488"/>
    </row>
    <row r="14" spans="1:6" ht="15" customHeight="1" x14ac:dyDescent="0.25">
      <c r="A14" s="479"/>
      <c r="B14" s="480"/>
      <c r="C14" s="480"/>
      <c r="D14" s="480"/>
      <c r="E14" s="480"/>
      <c r="F14" s="480"/>
    </row>
    <row r="15" spans="1:6" ht="15" customHeight="1" x14ac:dyDescent="0.25">
      <c r="A15" s="283" t="s">
        <v>126</v>
      </c>
      <c r="B15" s="487" t="s">
        <v>201</v>
      </c>
      <c r="C15" s="488"/>
      <c r="D15" s="488"/>
      <c r="E15" s="488"/>
      <c r="F15" s="488"/>
    </row>
    <row r="16" spans="1:6" ht="15" customHeight="1" x14ac:dyDescent="0.25">
      <c r="A16" s="479"/>
      <c r="B16" s="480"/>
      <c r="C16" s="480"/>
      <c r="D16" s="480"/>
      <c r="E16" s="480"/>
      <c r="F16" s="480"/>
    </row>
    <row r="17" spans="1:6" ht="15" customHeight="1" x14ac:dyDescent="0.25">
      <c r="A17" s="283" t="s">
        <v>202</v>
      </c>
      <c r="B17" s="481" t="s">
        <v>203</v>
      </c>
      <c r="C17" s="481"/>
      <c r="D17" s="481"/>
      <c r="E17" s="481"/>
      <c r="F17" s="481"/>
    </row>
    <row r="18" spans="1:6" ht="16.5" customHeight="1" thickBot="1" x14ac:dyDescent="0.3">
      <c r="A18" s="284"/>
      <c r="B18" s="482"/>
      <c r="C18" s="482"/>
      <c r="D18" s="482"/>
      <c r="E18" s="482"/>
      <c r="F18" s="285"/>
    </row>
    <row r="19" spans="1:6" ht="16.5" customHeight="1" thickBot="1" x14ac:dyDescent="0.3">
      <c r="A19" s="286"/>
      <c r="B19" s="286" t="s">
        <v>204</v>
      </c>
      <c r="C19" s="287">
        <v>0</v>
      </c>
      <c r="D19" s="287">
        <v>0</v>
      </c>
      <c r="E19" s="287">
        <v>0</v>
      </c>
      <c r="F19" s="287">
        <v>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REPORTING&amp;RJOHN DEMPSEY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2011-07-25T21:53:41Z</cp:lastPrinted>
  <dcterms:created xsi:type="dcterms:W3CDTF">2005-10-21T18:41:40Z</dcterms:created>
  <dcterms:modified xsi:type="dcterms:W3CDTF">2011-08-05T18:32:40Z</dcterms:modified>
</cp:coreProperties>
</file>