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Report17B!$A$10:$F$20</definedName>
    <definedName name="_xlnm.Print_Area" localSheetId="9">Report18!$A$9:$C$32</definedName>
    <definedName name="_xlnm.Print_Area" localSheetId="10">Report19!$A$11:$E$31</definedName>
    <definedName name="_xlnm.Print_Area" localSheetId="0">Report20!$A$11:$C$232</definedName>
    <definedName name="_xlnm.Print_Area" localSheetId="11">Report21!$A$11:$E$70</definedName>
    <definedName name="_xlnm.Print_Area" localSheetId="12">Report22!$A$11:$C$20</definedName>
    <definedName name="_xlnm.Print_Area" localSheetId="13">Report23!$A$9:$F$59</definedName>
    <definedName name="_xlnm.Print_Area" localSheetId="1">Report5!$A$10:$D$128</definedName>
    <definedName name="_xlnm.Print_Area" localSheetId="2">Report6!$A$10:$E$92</definedName>
    <definedName name="_xlnm.Print_Area" localSheetId="3">Report6A!$A$10:$F$67</definedName>
    <definedName name="_xlnm.Print_Area" localSheetId="4">Report7!$A$10:$D$63</definedName>
    <definedName name="_xlnm.Print_Area" localSheetId="5">Report8!$A$10:$D$63</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F51" i="17" s="1"/>
  <c r="F50" i="17"/>
  <c r="E50" i="17"/>
  <c r="F49" i="17"/>
  <c r="E49" i="17"/>
  <c r="F48" i="17"/>
  <c r="E48" i="17"/>
  <c r="E51" i="17" s="1"/>
  <c r="F46" i="17"/>
  <c r="D46" i="17"/>
  <c r="C46" i="17"/>
  <c r="E46" i="17" s="1"/>
  <c r="F45" i="17"/>
  <c r="D45" i="17"/>
  <c r="E45" i="17" s="1"/>
  <c r="C45" i="17"/>
  <c r="F44" i="17"/>
  <c r="E44" i="17"/>
  <c r="D42" i="17"/>
  <c r="C42" i="17"/>
  <c r="E42" i="17" s="1"/>
  <c r="F41" i="17"/>
  <c r="E41" i="17"/>
  <c r="F39" i="17"/>
  <c r="E39" i="17"/>
  <c r="F38" i="17"/>
  <c r="E38" i="17"/>
  <c r="E30" i="17"/>
  <c r="F30" i="17" s="1"/>
  <c r="F29" i="17"/>
  <c r="E29" i="17"/>
  <c r="F28" i="17"/>
  <c r="E28" i="17"/>
  <c r="E27" i="17"/>
  <c r="F27" i="17" s="1"/>
  <c r="D25" i="17"/>
  <c r="C25" i="17"/>
  <c r="F24" i="17"/>
  <c r="E24" i="17"/>
  <c r="F23" i="17"/>
  <c r="E23" i="17"/>
  <c r="E22" i="17"/>
  <c r="F22" i="17" s="1"/>
  <c r="E25" i="17"/>
  <c r="F25" i="17"/>
  <c r="D19" i="17"/>
  <c r="E19" i="17" s="1"/>
  <c r="F19" i="17" s="1"/>
  <c r="C19" i="17"/>
  <c r="C20" i="17"/>
  <c r="E18" i="17"/>
  <c r="F18" i="17" s="1"/>
  <c r="D16" i="17"/>
  <c r="E16" i="17" s="1"/>
  <c r="C16" i="17"/>
  <c r="F16" i="17" s="1"/>
  <c r="E15" i="17"/>
  <c r="F15" i="17" s="1"/>
  <c r="E13" i="17"/>
  <c r="F13" i="17" s="1"/>
  <c r="F12" i="17"/>
  <c r="E12" i="17"/>
  <c r="E61" i="15"/>
  <c r="E60" i="15"/>
  <c r="E57" i="15"/>
  <c r="E56" i="15"/>
  <c r="E53" i="15"/>
  <c r="E52" i="15"/>
  <c r="E49" i="15"/>
  <c r="E48" i="15"/>
  <c r="E45" i="15"/>
  <c r="E44" i="15"/>
  <c r="E41" i="15"/>
  <c r="E40" i="15"/>
  <c r="E37" i="15"/>
  <c r="E36" i="15"/>
  <c r="E33" i="15"/>
  <c r="E32" i="15"/>
  <c r="E29" i="15"/>
  <c r="E28" i="15"/>
  <c r="E25" i="15"/>
  <c r="E24" i="15"/>
  <c r="E21" i="15"/>
  <c r="E20" i="15"/>
  <c r="E17" i="15"/>
  <c r="E16" i="15"/>
  <c r="E13" i="15"/>
  <c r="E12" i="15"/>
  <c r="D31" i="14"/>
  <c r="C31" i="14"/>
  <c r="E31" i="14"/>
  <c r="E29" i="14"/>
  <c r="E27" i="14"/>
  <c r="E25" i="14"/>
  <c r="E23" i="14"/>
  <c r="E21" i="14"/>
  <c r="E19" i="14"/>
  <c r="E17" i="14"/>
  <c r="E15" i="14"/>
  <c r="E13" i="14"/>
  <c r="E11" i="14"/>
  <c r="F20" i="12"/>
  <c r="E20" i="12"/>
  <c r="D20" i="12"/>
  <c r="C20" i="12"/>
  <c r="F36" i="10"/>
  <c r="E36" i="10"/>
  <c r="F35" i="10"/>
  <c r="D35" i="10"/>
  <c r="E35" i="10" s="1"/>
  <c r="C35" i="10"/>
  <c r="F34" i="10"/>
  <c r="E34" i="10"/>
  <c r="F33" i="10"/>
  <c r="E33" i="10"/>
  <c r="F32" i="10"/>
  <c r="E32" i="10"/>
  <c r="F31" i="10"/>
  <c r="E31" i="10"/>
  <c r="F30" i="10"/>
  <c r="E30" i="10"/>
  <c r="E27" i="10"/>
  <c r="F27" i="10" s="1"/>
  <c r="D26" i="10"/>
  <c r="E26" i="10"/>
  <c r="F26" i="10" s="1"/>
  <c r="C26" i="10"/>
  <c r="F25" i="10"/>
  <c r="E25" i="10"/>
  <c r="F24" i="10"/>
  <c r="E24" i="10"/>
  <c r="E23" i="10"/>
  <c r="F23" i="10" s="1"/>
  <c r="F22" i="10"/>
  <c r="E22" i="10"/>
  <c r="F21" i="10"/>
  <c r="E21" i="10"/>
  <c r="F18" i="10"/>
  <c r="E18" i="10"/>
  <c r="F17" i="10"/>
  <c r="D17" i="10"/>
  <c r="E17" i="10" s="1"/>
  <c r="C17" i="10"/>
  <c r="F16" i="10"/>
  <c r="E16" i="10"/>
  <c r="F15" i="10"/>
  <c r="E15" i="10"/>
  <c r="F14" i="10"/>
  <c r="E14" i="10"/>
  <c r="F13" i="10"/>
  <c r="E13" i="10"/>
  <c r="F12" i="10"/>
  <c r="E12" i="10"/>
  <c r="C63" i="9"/>
  <c r="C63" i="8"/>
  <c r="F16" i="7"/>
  <c r="F66" i="7"/>
  <c r="E90" i="6"/>
  <c r="E85" i="6"/>
  <c r="E80" i="6"/>
  <c r="E75" i="6"/>
  <c r="E70" i="6"/>
  <c r="E65" i="6"/>
  <c r="E92" i="6" s="1"/>
  <c r="E60" i="6"/>
  <c r="E55" i="6"/>
  <c r="E46" i="6"/>
  <c r="E38" i="6"/>
  <c r="E29" i="6"/>
  <c r="E24" i="6"/>
  <c r="E14" i="6"/>
  <c r="D124" i="5"/>
  <c r="D123" i="5"/>
  <c r="D125" i="5" s="1"/>
  <c r="D121" i="5"/>
  <c r="D113" i="5"/>
  <c r="D105" i="5"/>
  <c r="D97" i="5"/>
  <c r="D89" i="5"/>
  <c r="D81" i="5"/>
  <c r="D73" i="5"/>
  <c r="D65" i="5"/>
  <c r="D57" i="5"/>
  <c r="D49" i="5"/>
  <c r="D41" i="5"/>
  <c r="D33" i="5"/>
  <c r="D25" i="5"/>
  <c r="D17" i="5"/>
  <c r="D20" i="17"/>
  <c r="E20" i="17" s="1"/>
  <c r="F20" i="17" s="1"/>
  <c r="F42" i="17" l="1"/>
</calcChain>
</file>

<file path=xl/sharedStrings.xml><?xml version="1.0" encoding="utf-8"?>
<sst xmlns="http://schemas.openxmlformats.org/spreadsheetml/2006/main" count="1314" uniqueCount="372">
  <si>
    <t>BRISTOL HOSPITAL</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</si>
  <si>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</si>
  <si>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</si>
  <si>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</si>
  <si>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</si>
  <si>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</si>
  <si>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</si>
  <si>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</si>
  <si>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</si>
  <si>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</si>
  <si>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BRISTOL HOSPITAL &amp; HEALTH CARE GROUP, INC.</t>
  </si>
  <si>
    <t>Affiliate Description</t>
  </si>
  <si>
    <t>BH&amp;HCG IS THE PARENT CORPORATION.</t>
  </si>
  <si>
    <t xml:space="preserve">Affiliate type of service </t>
  </si>
  <si>
    <t>Parent Corporation</t>
  </si>
  <si>
    <t>Tax Status</t>
  </si>
  <si>
    <t>Not for Profit</t>
  </si>
  <si>
    <t>Street Address</t>
  </si>
  <si>
    <t>Brewster Road</t>
  </si>
  <si>
    <t xml:space="preserve">Town </t>
  </si>
  <si>
    <t>Bristol</t>
  </si>
  <si>
    <t>State</t>
  </si>
  <si>
    <t>Connecticut</t>
  </si>
  <si>
    <t>Zip Code</t>
  </si>
  <si>
    <t xml:space="preserve">06011 - </t>
  </si>
  <si>
    <t>CEO Name</t>
  </si>
  <si>
    <t>Kurt Barwis</t>
  </si>
  <si>
    <t>CEO Title</t>
  </si>
  <si>
    <t>President</t>
  </si>
  <si>
    <t>CT Agent Name</t>
  </si>
  <si>
    <t>CT Agent Company</t>
  </si>
  <si>
    <t>Bristol Hospital, Inc.</t>
  </si>
  <si>
    <t>CT Agent Company Street Address</t>
  </si>
  <si>
    <t>Brewster Rd</t>
  </si>
  <si>
    <t xml:space="preserve">CT Agent Town </t>
  </si>
  <si>
    <t>CT Agent State</t>
  </si>
  <si>
    <t>CT Agent Zip Code</t>
  </si>
  <si>
    <t xml:space="preserve">06010 - </t>
  </si>
  <si>
    <t xml:space="preserve">B.      </t>
  </si>
  <si>
    <t>BRISTOL HEALTH CARE INC.</t>
  </si>
  <si>
    <t>BRISTOL HEALTH CARE PROVIDES LONG TERM CARE AND ADULT DAY CARE SERVICES.</t>
  </si>
  <si>
    <t>Long Term Care</t>
  </si>
  <si>
    <t>400 North Main Street</t>
  </si>
  <si>
    <t xml:space="preserve">C.      </t>
  </si>
  <si>
    <t>BRISTOL HEALTH SERVICES, INC.</t>
  </si>
  <si>
    <t>HOLDING COMPANY FOR EMS.</t>
  </si>
  <si>
    <t>Other HealthCare Svcs(Specify)</t>
  </si>
  <si>
    <t>Kurt Bawis</t>
  </si>
  <si>
    <t xml:space="preserve">D.      </t>
  </si>
  <si>
    <t>BRISTOL HOSPITAL DEVELOPMENT FOUNDATION, INC.</t>
  </si>
  <si>
    <t>BRISTOL HOSPITAL DEVELOPMENT FOUNDATION PROVIDES FUND RAISING AND MANAGEMENT SERVICES.</t>
  </si>
  <si>
    <t>Fund Raising/Management</t>
  </si>
  <si>
    <t xml:space="preserve">E.      </t>
  </si>
  <si>
    <t>BRISTOL HOSPITAL EMS, LLC.</t>
  </si>
  <si>
    <t>EMS-AMBULANCE SERVICE</t>
  </si>
  <si>
    <t>For Profit</t>
  </si>
  <si>
    <t xml:space="preserve">F.      </t>
  </si>
  <si>
    <t>BRISTOL HOSPITAL MULTISPECIALTY GROUP, INC</t>
  </si>
  <si>
    <t>To practice medicine and provide healthcare services to all persons without regard to their ability to pay and provide support for the tax-exempt charitable missions of Bristol Hospital.</t>
  </si>
  <si>
    <t>240 Main Street</t>
  </si>
  <si>
    <t>Karen Guadagnini, MD</t>
  </si>
  <si>
    <t>MCR&amp;P SERVICE CORPORATION</t>
  </si>
  <si>
    <t/>
  </si>
  <si>
    <t>C/O MURTHA CULLINA LLP,, CITYPLACE 1, 185 ASYLUM STREET</t>
  </si>
  <si>
    <t>HARTFORD</t>
  </si>
  <si>
    <t>06103 - 3469</t>
  </si>
  <si>
    <t xml:space="preserve">G.      </t>
  </si>
  <si>
    <t>BRISTOL MSO, LLC</t>
  </si>
  <si>
    <t>PROVIDES RADIOLOGY SERVICE</t>
  </si>
  <si>
    <t>Imaging Services</t>
  </si>
  <si>
    <t>John Walker MD</t>
  </si>
  <si>
    <t>Radiologic Associates, PC</t>
  </si>
  <si>
    <t>Brewtser Rd</t>
  </si>
  <si>
    <t xml:space="preserve">H.      </t>
  </si>
  <si>
    <t>CENTRAL CONNECTICUT ENDOSCOPY CENTER, LLC</t>
  </si>
  <si>
    <t>Provide Endoscopy Services</t>
  </si>
  <si>
    <t>Ambulatory Services</t>
  </si>
  <si>
    <t>40 Hart Street</t>
  </si>
  <si>
    <t xml:space="preserve">New Britian </t>
  </si>
  <si>
    <t xml:space="preserve">06052 - </t>
  </si>
  <si>
    <t>Mark R. Versland, MD</t>
  </si>
  <si>
    <t>Manager</t>
  </si>
  <si>
    <t>Mark F. Korber</t>
  </si>
  <si>
    <t>MCR&amp;P Service Corporation</t>
  </si>
  <si>
    <t>185 Asylum Street</t>
  </si>
  <si>
    <t>Hartford</t>
  </si>
  <si>
    <t xml:space="preserve">I.      </t>
  </si>
  <si>
    <t>CONNECTICUT OCCUPATIONAL MEDICAL PARTNERS</t>
  </si>
  <si>
    <t>Manage and Market Occupational Health Services</t>
  </si>
  <si>
    <t>Occupational Heath</t>
  </si>
  <si>
    <t>675 Tower Avenue, Suite 404B</t>
  </si>
  <si>
    <t xml:space="preserve">Hartford </t>
  </si>
  <si>
    <t xml:space="preserve">06112 - </t>
  </si>
  <si>
    <t>Derrick Amato</t>
  </si>
  <si>
    <t>President &amp; CEO</t>
  </si>
  <si>
    <t>Diane Bertrand</t>
  </si>
  <si>
    <t>Connecticut Occupational Medical Partners</t>
  </si>
  <si>
    <t xml:space="preserve">J.      </t>
  </si>
  <si>
    <t>INGRAHAM MANOR</t>
  </si>
  <si>
    <t>Ingraham Manor is a skilled nursing facility providing long term care.  It is the wholly-owned subsidiary of Bristol Health Care, Inc.</t>
  </si>
  <si>
    <t xml:space="preserve">K.      </t>
  </si>
  <si>
    <t>MEDCONN COLLECTION AGENCY, LLC</t>
  </si>
  <si>
    <t>COLLECTION AGENCY</t>
  </si>
  <si>
    <t>Collection Agency</t>
  </si>
  <si>
    <t xml:space="preserve">2049 Silas Deane Highway, 3rd </t>
  </si>
  <si>
    <t>Rocky Hill</t>
  </si>
  <si>
    <t xml:space="preserve">06067 - </t>
  </si>
  <si>
    <t>Daniel Cass</t>
  </si>
  <si>
    <t>Executive Director</t>
  </si>
  <si>
    <t>Stephen J. Anderson</t>
  </si>
  <si>
    <t>MedConn Collection Agency</t>
  </si>
  <si>
    <t>136 West Main Street</t>
  </si>
  <si>
    <t>New Britain</t>
  </si>
  <si>
    <t xml:space="preserve">06050 - </t>
  </si>
  <si>
    <t xml:space="preserve">L.      </t>
  </si>
  <si>
    <t>MEDWORKS, LLC</t>
  </si>
  <si>
    <t>PROVIDES OCCUPATIONAL HEALTH SERVICES.</t>
  </si>
  <si>
    <t>375 E. Cedar Street</t>
  </si>
  <si>
    <t>Newington</t>
  </si>
  <si>
    <t xml:space="preserve">06111 - </t>
  </si>
  <si>
    <t>Medworks, LLC</t>
  </si>
  <si>
    <t xml:space="preserve">M.      </t>
  </si>
  <si>
    <t>TOTAL LAUNDRY COLLABORATIVE, LLC</t>
  </si>
  <si>
    <t>Provide laundry services to Members, Members' Affiliates, and others.</t>
  </si>
  <si>
    <t>Affilate Support Services</t>
  </si>
  <si>
    <t>114 Woodland Street</t>
  </si>
  <si>
    <t xml:space="preserve">06105 - </t>
  </si>
  <si>
    <t>David Crowell</t>
  </si>
  <si>
    <t>Cheif Operating Officer</t>
  </si>
  <si>
    <t>Teresa M. Bolton</t>
  </si>
  <si>
    <t>Total Laundry Collaborative, LLC</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</si>
  <si>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</si>
  <si>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</si>
  <si>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</si>
  <si>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</si>
  <si>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</si>
  <si>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</si>
  <si>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</si>
  <si>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</si>
  <si>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</si>
  <si>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</si>
  <si>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</si>
  <si>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</si>
  <si>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</si>
  <si>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</si>
  <si>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</si>
  <si>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</si>
  <si>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</si>
  <si>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</si>
  <si>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</si>
  <si>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</si>
  <si>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</si>
  <si>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</si>
  <si>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</si>
  <si>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</si>
  <si>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</si>
  <si>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</si>
  <si>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</si>
  <si>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</si>
  <si>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</si>
  <si>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</si>
  <si>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</si>
  <si>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</si>
  <si>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</si>
  <si>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</si>
  <si>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</si>
  <si>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</si>
  <si>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</si>
  <si>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</si>
  <si>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</si>
  <si>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</si>
  <si>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</si>
  <si>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</si>
  <si>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</si>
  <si>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</si>
  <si>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9/30/2012           </t>
  </si>
  <si>
    <t>Net Asset Transfer  </t>
  </si>
  <si>
    <t>09/30/2013</t>
  </si>
  <si>
    <t>Ending Unconsolidated Intercompany Balance:</t>
  </si>
  <si>
    <t>9/30/2013  </t>
  </si>
  <si>
    <t>B.</t>
  </si>
  <si>
    <t>Payments  </t>
  </si>
  <si>
    <t>Sale of Services  </t>
  </si>
  <si>
    <t>Interest  </t>
  </si>
  <si>
    <t>Employee Benefits  </t>
  </si>
  <si>
    <t>Rent  </t>
  </si>
  <si>
    <t>Pension and Forgiveness of Debt  </t>
  </si>
  <si>
    <t>C.</t>
  </si>
  <si>
    <t>Nothing to Report</t>
  </si>
  <si>
    <t>D.</t>
  </si>
  <si>
    <t>Beneficial Interest  </t>
  </si>
  <si>
    <t>Salaries &amp; Benefits  </t>
  </si>
  <si>
    <t>Purchase of Services  </t>
  </si>
  <si>
    <t>Forgiveness of Debt  </t>
  </si>
  <si>
    <t>E.</t>
  </si>
  <si>
    <t>F.</t>
  </si>
  <si>
    <t>Cash Transfer  </t>
  </si>
  <si>
    <t>G.</t>
  </si>
  <si>
    <t>H.</t>
  </si>
  <si>
    <t>I.</t>
  </si>
  <si>
    <t>J.</t>
  </si>
  <si>
    <t>K.</t>
  </si>
  <si>
    <t>L.</t>
  </si>
  <si>
    <t>M.</t>
  </si>
  <si>
    <t>Grand Total:</t>
  </si>
  <si>
    <t>REPORT 6A - TRANSACTIONS BETWEEN HOSPITAL AFFILIATES OR RELATED CORPORATIONS</t>
  </si>
  <si>
    <t>AFFILIATE TRANSFERRING FUNDS</t>
  </si>
  <si>
    <t>AFFILIATE RECEIVING FUNDS</t>
  </si>
  <si>
    <t>AMOUNT</t>
  </si>
  <si>
    <t>Beginning Unconsolidated Intercompany Balance</t>
  </si>
  <si>
    <t>10/01/2012</t>
  </si>
  <si>
    <t>Parent Company Investment in Subsidiary Net Assets</t>
  </si>
  <si>
    <t xml:space="preserve">Total: </t>
  </si>
  <si>
    <t>9/30/2013</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</si>
  <si>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</si>
  <si>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</si>
  <si>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</si>
  <si>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</si>
  <si>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</si>
  <si>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</si>
  <si>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</si>
  <si>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</si>
  <si>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</si>
  <si>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</si>
  <si>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</si>
  <si>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</si>
  <si>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</si>
  <si>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</si>
  <si>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</si>
  <si>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</si>
  <si>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</si>
  <si>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</si>
  <si>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</si>
  <si>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</si>
  <si>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</si>
  <si>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</si>
  <si>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</si>
  <si>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</si>
  <si>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</si>
  <si>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</si>
  <si>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</si>
  <si>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</si>
  <si>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</si>
  <si>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</si>
  <si>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</si>
  <si>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</si>
  <si>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</si>
  <si>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</si>
  <si>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</si>
  <si>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</si>
  <si>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</si>
  <si>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</si>
  <si>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</si>
  <si>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</si>
  <si>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</si>
  <si>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</si>
  <si>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</si>
  <si>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</si>
  <si>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</si>
  <si>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</si>
  <si>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Meader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</si>
  <si>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</si>
  <si>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</si>
  <si>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</si>
  <si>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</si>
  <si>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</si>
  <si>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Patients who have not paid their balances or complied with payment agreements following 60 days of prior activity will be referred to a collection agency. Patient account balances deemed delinquent by Bristol Hospital will be referred to an agency on a monthly basis.</t>
  </si>
  <si>
    <t>Hospital's processes and policies for compensating a Collection Agent for services rendered</t>
  </si>
  <si>
    <t>24% on Regular Accounts, 40% on Legal Accounts, 50% on Out of State  Legal Accounts, 14% on Compensation Accounts.</t>
  </si>
  <si>
    <t>Total Recovery Rate on accounts assigned (excluding Medicare accounts) to Collection Agents</t>
  </si>
  <si>
    <t>II.</t>
  </si>
  <si>
    <t>SPECIFIC COLLECTION AGENT INFORMATION</t>
  </si>
  <si>
    <t>A</t>
  </si>
  <si>
    <t xml:space="preserve">Collection Agent </t>
  </si>
  <si>
    <t>Collection Agent Name</t>
  </si>
  <si>
    <t>American Adjustment Bureau</t>
  </si>
  <si>
    <t xml:space="preserve">Collection Agent Type </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</si>
  <si>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</si>
  <si>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</si>
  <si>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</si>
  <si>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 xml:space="preserve">Through February 2013, each monthly referral consisted of the accounts in common categories and encompassed accounts with patients last names beginning with the letter A through L totaling 50% of total dollars deemed delinquent in Hospital 1.  After February 2013, each monthly referral will consist </t>
  </si>
  <si>
    <t>If the Hospital follows the same processes and policies described in  Section I, for compensating this Collection Agent? indicate "Same as General Processes and Policies" Otherwise Provide Details.</t>
  </si>
  <si>
    <t>13% on Regular Accounts, 26% on Legal Accounts, 50% on Out of State Legal Accounts</t>
  </si>
  <si>
    <t>Recovery Rate on Accounts Assigned (excluding Medicare accounts) to Collection Agent.</t>
  </si>
  <si>
    <t>B</t>
  </si>
  <si>
    <t>MedConn Collection Agency, LLC</t>
  </si>
  <si>
    <t>Related</t>
  </si>
  <si>
    <t>Through February 2013, each Monthly referral consisted of the accounts in common categories and encompassed accounts with patients last names beginning with the letters M through Z totaling 50% of dollars deemed delinquent in Hospital I and 100% of total dollars deemed delinquent in Hospital II.  Af</t>
  </si>
  <si>
    <t>24% on Regular Accounts, 40% on Legal Accounts, 50% on Out of State Legal Accounts, 14% on Compensation Accounts.</t>
  </si>
  <si>
    <t>ANNUAL REPORTING</t>
  </si>
  <si>
    <t>REPORT 19 - SALARIES AND FRINGE BENEFITS OF THE TEN HIGHEST PAID HOSPITAL POSITIONS</t>
  </si>
  <si>
    <t>POSITION TITLE</t>
  </si>
  <si>
    <t>SALARY</t>
  </si>
  <si>
    <t>FRINGE BENEFITS</t>
  </si>
  <si>
    <t>TOTAL</t>
  </si>
  <si>
    <t>1.</t>
  </si>
  <si>
    <t>2.</t>
  </si>
  <si>
    <t>Sr. Vice President, Chief Medical Officer</t>
  </si>
  <si>
    <t>3.</t>
  </si>
  <si>
    <t>Vice President of Finance/CFO</t>
  </si>
  <si>
    <t>4.</t>
  </si>
  <si>
    <t>Sr. Vice President, Patient Care Services &amp; CNO</t>
  </si>
  <si>
    <t>5.</t>
  </si>
  <si>
    <t>Assistant VIce President, Information Services</t>
  </si>
  <si>
    <t>6.</t>
  </si>
  <si>
    <t>Vice President, Human Resources and Support Svcs</t>
  </si>
  <si>
    <t>7.</t>
  </si>
  <si>
    <t>Assistant Vice President, Chief Development Office</t>
  </si>
  <si>
    <t>8.</t>
  </si>
  <si>
    <t>Occupational Health Physician</t>
  </si>
  <si>
    <t>9.</t>
  </si>
  <si>
    <t>Director of Revenue Cycle</t>
  </si>
  <si>
    <t>10.</t>
  </si>
  <si>
    <t>Manager of Programming &amp; Business Intelligence</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</si>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</sst>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1">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2"/>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6"/>
      <c r="B1" s="466"/>
      <c r="C1" s="466"/>
    </row>
    <row r="2" spans="1:3" ht="18" customHeight="1" x14ac:dyDescent="0.25">
      <c r="A2" s="467" t="s">
        <v>0</v>
      </c>
      <c r="B2" s="467"/>
      <c r="C2" s="467"/>
    </row>
    <row r="3" spans="1:3" ht="18" customHeight="1" x14ac:dyDescent="0.25">
      <c r="A3" s="465" t="s">
        <v>1</v>
      </c>
      <c r="B3" s="465"/>
      <c r="C3" s="465"/>
    </row>
    <row r="4" spans="1:3" ht="18" customHeight="1" x14ac:dyDescent="0.25">
      <c r="A4" s="465" t="s">
        <v>2</v>
      </c>
      <c r="B4" s="465"/>
      <c r="C4" s="465"/>
    </row>
    <row r="5" spans="1:3" ht="15.75" customHeight="1" x14ac:dyDescent="0.25">
      <c r="A5" s="465" t="s">
        <v>3</v>
      </c>
      <c r="B5" s="465"/>
      <c r="C5" s="465"/>
    </row>
    <row r="6" spans="1:3" ht="15.75" customHeight="1" x14ac:dyDescent="0.25">
      <c r="A6" s="465" t="s">
        <v>4</v>
      </c>
      <c r="B6" s="465"/>
      <c r="C6" s="465"/>
    </row>
    <row r="7" spans="1:3" ht="16.5" customHeight="1" thickBot="1" x14ac:dyDescent="0.3">
      <c r="A7" s="465"/>
      <c r="B7" s="465"/>
      <c r="C7" s="465"/>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33</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37</v>
      </c>
    </row>
    <row r="28" spans="1:3" ht="15.75" customHeight="1" x14ac:dyDescent="0.25">
      <c r="A28" s="13"/>
      <c r="B28" s="14"/>
      <c r="C28" s="15"/>
    </row>
    <row r="29" spans="1:3" ht="27.2" customHeight="1" x14ac:dyDescent="0.25">
      <c r="A29" s="16" t="s">
        <v>38</v>
      </c>
      <c r="B29" s="17" t="s">
        <v>9</v>
      </c>
      <c r="C29" s="18" t="s">
        <v>39</v>
      </c>
    </row>
    <row r="30" spans="1:3" ht="38.25" customHeight="1" x14ac:dyDescent="0.2">
      <c r="A30" s="19">
        <v>1</v>
      </c>
      <c r="B30" s="20" t="s">
        <v>11</v>
      </c>
      <c r="C30" s="21" t="s">
        <v>40</v>
      </c>
    </row>
    <row r="31" spans="1:3" ht="14.25" customHeight="1" x14ac:dyDescent="0.2">
      <c r="A31" s="19">
        <v>2</v>
      </c>
      <c r="B31" s="22" t="s">
        <v>13</v>
      </c>
      <c r="C31" s="21" t="s">
        <v>41</v>
      </c>
    </row>
    <row r="32" spans="1:3" ht="14.25" customHeight="1" x14ac:dyDescent="0.2">
      <c r="A32" s="19">
        <v>3</v>
      </c>
      <c r="B32" s="22" t="s">
        <v>15</v>
      </c>
      <c r="C32" s="23" t="s">
        <v>16</v>
      </c>
    </row>
    <row r="33" spans="1:3" ht="14.25" customHeight="1" x14ac:dyDescent="0.2">
      <c r="A33" s="19">
        <v>4</v>
      </c>
      <c r="B33" s="20" t="s">
        <v>17</v>
      </c>
      <c r="C33" s="21" t="s">
        <v>42</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37</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26</v>
      </c>
    </row>
    <row r="40" spans="1:3" ht="14.25" customHeight="1" x14ac:dyDescent="0.2">
      <c r="A40" s="19">
        <v>11</v>
      </c>
      <c r="B40" s="20" t="s">
        <v>30</v>
      </c>
      <c r="C40" s="21" t="s">
        <v>31</v>
      </c>
    </row>
    <row r="41" spans="1:3" ht="14.25" customHeight="1" x14ac:dyDescent="0.2">
      <c r="A41" s="19">
        <v>12</v>
      </c>
      <c r="B41" s="20" t="s">
        <v>32</v>
      </c>
      <c r="C41" s="21" t="s">
        <v>33</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37</v>
      </c>
    </row>
    <row r="45" spans="1:3" ht="15.75" customHeight="1" x14ac:dyDescent="0.25">
      <c r="A45" s="13"/>
      <c r="B45" s="14"/>
      <c r="C45" s="15"/>
    </row>
    <row r="46" spans="1:3" ht="27.2" customHeight="1" x14ac:dyDescent="0.25">
      <c r="A46" s="16" t="s">
        <v>43</v>
      </c>
      <c r="B46" s="17" t="s">
        <v>9</v>
      </c>
      <c r="C46" s="18" t="s">
        <v>44</v>
      </c>
    </row>
    <row r="47" spans="1:3" ht="38.25" customHeight="1" x14ac:dyDescent="0.2">
      <c r="A47" s="19">
        <v>1</v>
      </c>
      <c r="B47" s="20" t="s">
        <v>11</v>
      </c>
      <c r="C47" s="21" t="s">
        <v>45</v>
      </c>
    </row>
    <row r="48" spans="1:3" ht="14.25" customHeight="1" x14ac:dyDescent="0.2">
      <c r="A48" s="19">
        <v>2</v>
      </c>
      <c r="B48" s="22" t="s">
        <v>13</v>
      </c>
      <c r="C48" s="21" t="s">
        <v>46</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47</v>
      </c>
    </row>
    <row r="55" spans="1:3" ht="14.25" customHeight="1" x14ac:dyDescent="0.2">
      <c r="A55" s="19">
        <v>9</v>
      </c>
      <c r="B55" s="20" t="s">
        <v>27</v>
      </c>
      <c r="C55" s="21" t="s">
        <v>28</v>
      </c>
    </row>
    <row r="56" spans="1:3" ht="14.25" customHeight="1" x14ac:dyDescent="0.2">
      <c r="A56" s="19">
        <v>10</v>
      </c>
      <c r="B56" s="20" t="s">
        <v>29</v>
      </c>
      <c r="C56" s="21" t="s">
        <v>26</v>
      </c>
    </row>
    <row r="57" spans="1:3" ht="14.25" customHeight="1" x14ac:dyDescent="0.2">
      <c r="A57" s="19">
        <v>11</v>
      </c>
      <c r="B57" s="20" t="s">
        <v>30</v>
      </c>
      <c r="C57" s="21" t="s">
        <v>31</v>
      </c>
    </row>
    <row r="58" spans="1:3" ht="14.25" customHeight="1" x14ac:dyDescent="0.2">
      <c r="A58" s="19">
        <v>12</v>
      </c>
      <c r="B58" s="20" t="s">
        <v>32</v>
      </c>
      <c r="C58" s="21" t="s">
        <v>18</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37</v>
      </c>
    </row>
    <row r="62" spans="1:3" ht="15.75" customHeight="1" x14ac:dyDescent="0.25">
      <c r="A62" s="13"/>
      <c r="B62" s="14"/>
      <c r="C62" s="15"/>
    </row>
    <row r="63" spans="1:3" ht="27.2" customHeight="1" x14ac:dyDescent="0.25">
      <c r="A63" s="16" t="s">
        <v>48</v>
      </c>
      <c r="B63" s="17" t="s">
        <v>9</v>
      </c>
      <c r="C63" s="18" t="s">
        <v>49</v>
      </c>
    </row>
    <row r="64" spans="1:3" ht="38.25" customHeight="1" x14ac:dyDescent="0.2">
      <c r="A64" s="19">
        <v>1</v>
      </c>
      <c r="B64" s="20" t="s">
        <v>11</v>
      </c>
      <c r="C64" s="21" t="s">
        <v>50</v>
      </c>
    </row>
    <row r="65" spans="1:3" ht="14.25" customHeight="1" x14ac:dyDescent="0.2">
      <c r="A65" s="19">
        <v>2</v>
      </c>
      <c r="B65" s="22" t="s">
        <v>13</v>
      </c>
      <c r="C65" s="21" t="s">
        <v>51</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26</v>
      </c>
    </row>
    <row r="74" spans="1:3" ht="14.25" customHeight="1" x14ac:dyDescent="0.2">
      <c r="A74" s="19">
        <v>11</v>
      </c>
      <c r="B74" s="20" t="s">
        <v>30</v>
      </c>
      <c r="C74" s="21" t="s">
        <v>31</v>
      </c>
    </row>
    <row r="75" spans="1:3" ht="14.25" customHeight="1" x14ac:dyDescent="0.2">
      <c r="A75" s="19">
        <v>12</v>
      </c>
      <c r="B75" s="20" t="s">
        <v>32</v>
      </c>
      <c r="C75" s="21" t="s">
        <v>33</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37</v>
      </c>
    </row>
    <row r="79" spans="1:3" ht="15.75" customHeight="1" x14ac:dyDescent="0.25">
      <c r="A79" s="13"/>
      <c r="B79" s="14"/>
      <c r="C79" s="15"/>
    </row>
    <row r="80" spans="1:3" ht="27.2" customHeight="1" x14ac:dyDescent="0.25">
      <c r="A80" s="16" t="s">
        <v>52</v>
      </c>
      <c r="B80" s="17" t="s">
        <v>9</v>
      </c>
      <c r="C80" s="18" t="s">
        <v>53</v>
      </c>
    </row>
    <row r="81" spans="1:3" ht="38.25" customHeight="1" x14ac:dyDescent="0.2">
      <c r="A81" s="19">
        <v>1</v>
      </c>
      <c r="B81" s="20" t="s">
        <v>11</v>
      </c>
      <c r="C81" s="21" t="s">
        <v>54</v>
      </c>
    </row>
    <row r="82" spans="1:3" ht="14.25" customHeight="1" x14ac:dyDescent="0.2">
      <c r="A82" s="19">
        <v>2</v>
      </c>
      <c r="B82" s="22" t="s">
        <v>13</v>
      </c>
      <c r="C82" s="21" t="s">
        <v>46</v>
      </c>
    </row>
    <row r="83" spans="1:3" ht="14.25" customHeight="1" x14ac:dyDescent="0.2">
      <c r="A83" s="19">
        <v>3</v>
      </c>
      <c r="B83" s="22" t="s">
        <v>15</v>
      </c>
      <c r="C83" s="23" t="s">
        <v>55</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28</v>
      </c>
    </row>
    <row r="90" spans="1:3" ht="14.25" customHeight="1" x14ac:dyDescent="0.2">
      <c r="A90" s="19">
        <v>10</v>
      </c>
      <c r="B90" s="20" t="s">
        <v>29</v>
      </c>
      <c r="C90" s="21" t="s">
        <v>26</v>
      </c>
    </row>
    <row r="91" spans="1:3" ht="14.25" customHeight="1" x14ac:dyDescent="0.2">
      <c r="A91" s="19">
        <v>11</v>
      </c>
      <c r="B91" s="20" t="s">
        <v>30</v>
      </c>
      <c r="C91" s="21" t="s">
        <v>31</v>
      </c>
    </row>
    <row r="92" spans="1:3" ht="14.25" customHeight="1" x14ac:dyDescent="0.2">
      <c r="A92" s="19">
        <v>12</v>
      </c>
      <c r="B92" s="20" t="s">
        <v>32</v>
      </c>
      <c r="C92" s="21" t="s">
        <v>18</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37</v>
      </c>
    </row>
    <row r="96" spans="1:3" ht="15.75" customHeight="1" x14ac:dyDescent="0.25">
      <c r="A96" s="13"/>
      <c r="B96" s="14"/>
      <c r="C96" s="15"/>
    </row>
    <row r="97" spans="1:3" ht="27.2" customHeight="1" x14ac:dyDescent="0.25">
      <c r="A97" s="16" t="s">
        <v>56</v>
      </c>
      <c r="B97" s="17" t="s">
        <v>9</v>
      </c>
      <c r="C97" s="18" t="s">
        <v>57</v>
      </c>
    </row>
    <row r="98" spans="1:3" ht="38.25" customHeight="1" x14ac:dyDescent="0.2">
      <c r="A98" s="19">
        <v>1</v>
      </c>
      <c r="B98" s="20" t="s">
        <v>11</v>
      </c>
      <c r="C98" s="21" t="s">
        <v>58</v>
      </c>
    </row>
    <row r="99" spans="1:3" ht="14.25" customHeight="1" x14ac:dyDescent="0.2">
      <c r="A99" s="19">
        <v>2</v>
      </c>
      <c r="B99" s="22" t="s">
        <v>13</v>
      </c>
      <c r="C99" s="21" t="s">
        <v>46</v>
      </c>
    </row>
    <row r="100" spans="1:3" ht="14.25" customHeight="1" x14ac:dyDescent="0.2">
      <c r="A100" s="19">
        <v>3</v>
      </c>
      <c r="B100" s="22" t="s">
        <v>15</v>
      </c>
      <c r="C100" s="23" t="s">
        <v>16</v>
      </c>
    </row>
    <row r="101" spans="1:3" ht="14.25" customHeight="1" x14ac:dyDescent="0.2">
      <c r="A101" s="19">
        <v>4</v>
      </c>
      <c r="B101" s="20" t="s">
        <v>17</v>
      </c>
      <c r="C101" s="21" t="s">
        <v>59</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37</v>
      </c>
    </row>
    <row r="105" spans="1:3" ht="14.25" customHeight="1" x14ac:dyDescent="0.2">
      <c r="A105" s="19">
        <v>8</v>
      </c>
      <c r="B105" s="20" t="s">
        <v>25</v>
      </c>
      <c r="C105" s="21" t="s">
        <v>60</v>
      </c>
    </row>
    <row r="106" spans="1:3" ht="14.25" customHeight="1" x14ac:dyDescent="0.2">
      <c r="A106" s="19">
        <v>9</v>
      </c>
      <c r="B106" s="20" t="s">
        <v>27</v>
      </c>
      <c r="C106" s="21" t="s">
        <v>28</v>
      </c>
    </row>
    <row r="107" spans="1:3" ht="14.25" customHeight="1" x14ac:dyDescent="0.2">
      <c r="A107" s="19">
        <v>10</v>
      </c>
      <c r="B107" s="20" t="s">
        <v>29</v>
      </c>
      <c r="C107" s="21" t="s">
        <v>61</v>
      </c>
    </row>
    <row r="108" spans="1:3" ht="14.25" customHeight="1" x14ac:dyDescent="0.2">
      <c r="A108" s="19">
        <v>11</v>
      </c>
      <c r="B108" s="20" t="s">
        <v>30</v>
      </c>
      <c r="C108" s="21" t="s">
        <v>62</v>
      </c>
    </row>
    <row r="109" spans="1:3" ht="14.25" customHeight="1" x14ac:dyDescent="0.2">
      <c r="A109" s="19">
        <v>12</v>
      </c>
      <c r="B109" s="20" t="s">
        <v>32</v>
      </c>
      <c r="C109" s="21" t="s">
        <v>63</v>
      </c>
    </row>
    <row r="110" spans="1:3" ht="14.25" customHeight="1" x14ac:dyDescent="0.2">
      <c r="A110" s="19">
        <v>13</v>
      </c>
      <c r="B110" s="20" t="s">
        <v>34</v>
      </c>
      <c r="C110" s="21" t="s">
        <v>64</v>
      </c>
    </row>
    <row r="111" spans="1:3" ht="14.25" customHeight="1" x14ac:dyDescent="0.2">
      <c r="A111" s="19">
        <v>14</v>
      </c>
      <c r="B111" s="20" t="s">
        <v>35</v>
      </c>
      <c r="C111" s="24" t="s">
        <v>22</v>
      </c>
    </row>
    <row r="112" spans="1:3" ht="15" customHeight="1" thickBot="1" x14ac:dyDescent="0.25">
      <c r="A112" s="25">
        <v>15</v>
      </c>
      <c r="B112" s="26" t="s">
        <v>36</v>
      </c>
      <c r="C112" s="27" t="s">
        <v>65</v>
      </c>
    </row>
    <row r="113" spans="1:3" ht="15.75" customHeight="1" x14ac:dyDescent="0.25">
      <c r="A113" s="13"/>
      <c r="B113" s="14"/>
      <c r="C113" s="15"/>
    </row>
    <row r="114" spans="1:3" ht="27.2" customHeight="1" x14ac:dyDescent="0.25">
      <c r="A114" s="16" t="s">
        <v>66</v>
      </c>
      <c r="B114" s="17" t="s">
        <v>9</v>
      </c>
      <c r="C114" s="18" t="s">
        <v>67</v>
      </c>
    </row>
    <row r="115" spans="1:3" ht="38.25" customHeight="1" x14ac:dyDescent="0.2">
      <c r="A115" s="19">
        <v>1</v>
      </c>
      <c r="B115" s="20" t="s">
        <v>11</v>
      </c>
      <c r="C115" s="21" t="s">
        <v>68</v>
      </c>
    </row>
    <row r="116" spans="1:3" ht="14.25" customHeight="1" x14ac:dyDescent="0.2">
      <c r="A116" s="19">
        <v>2</v>
      </c>
      <c r="B116" s="22" t="s">
        <v>13</v>
      </c>
      <c r="C116" s="21" t="s">
        <v>69</v>
      </c>
    </row>
    <row r="117" spans="1:3" ht="14.25" customHeight="1" x14ac:dyDescent="0.2">
      <c r="A117" s="19">
        <v>3</v>
      </c>
      <c r="B117" s="22" t="s">
        <v>15</v>
      </c>
      <c r="C117" s="23" t="s">
        <v>55</v>
      </c>
    </row>
    <row r="118" spans="1:3" ht="14.25" customHeight="1" x14ac:dyDescent="0.2">
      <c r="A118" s="19">
        <v>4</v>
      </c>
      <c r="B118" s="20" t="s">
        <v>17</v>
      </c>
      <c r="C118" s="21" t="s">
        <v>33</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37</v>
      </c>
    </row>
    <row r="122" spans="1:3" ht="14.25" customHeight="1" x14ac:dyDescent="0.2">
      <c r="A122" s="19">
        <v>8</v>
      </c>
      <c r="B122" s="20" t="s">
        <v>25</v>
      </c>
      <c r="C122" s="21" t="s">
        <v>70</v>
      </c>
    </row>
    <row r="123" spans="1:3" ht="14.25" customHeight="1" x14ac:dyDescent="0.2">
      <c r="A123" s="19">
        <v>9</v>
      </c>
      <c r="B123" s="20" t="s">
        <v>27</v>
      </c>
      <c r="C123" s="21" t="s">
        <v>28</v>
      </c>
    </row>
    <row r="124" spans="1:3" ht="14.25" customHeight="1" x14ac:dyDescent="0.2">
      <c r="A124" s="19">
        <v>10</v>
      </c>
      <c r="B124" s="20" t="s">
        <v>29</v>
      </c>
      <c r="C124" s="21" t="s">
        <v>26</v>
      </c>
    </row>
    <row r="125" spans="1:3" ht="14.25" customHeight="1" x14ac:dyDescent="0.2">
      <c r="A125" s="19">
        <v>11</v>
      </c>
      <c r="B125" s="20" t="s">
        <v>30</v>
      </c>
      <c r="C125" s="21" t="s">
        <v>71</v>
      </c>
    </row>
    <row r="126" spans="1:3" ht="14.25" customHeight="1" x14ac:dyDescent="0.2">
      <c r="A126" s="19">
        <v>12</v>
      </c>
      <c r="B126" s="20" t="s">
        <v>32</v>
      </c>
      <c r="C126" s="21" t="s">
        <v>72</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37</v>
      </c>
    </row>
    <row r="130" spans="1:3" ht="15.75" customHeight="1" x14ac:dyDescent="0.25">
      <c r="A130" s="13"/>
      <c r="B130" s="14"/>
      <c r="C130" s="15"/>
    </row>
    <row r="131" spans="1:3" ht="27.2" customHeight="1" x14ac:dyDescent="0.25">
      <c r="A131" s="16" t="s">
        <v>73</v>
      </c>
      <c r="B131" s="17" t="s">
        <v>9</v>
      </c>
      <c r="C131" s="18" t="s">
        <v>74</v>
      </c>
    </row>
    <row r="132" spans="1:3" ht="38.25" customHeight="1" x14ac:dyDescent="0.2">
      <c r="A132" s="19">
        <v>1</v>
      </c>
      <c r="B132" s="20" t="s">
        <v>11</v>
      </c>
      <c r="C132" s="21" t="s">
        <v>75</v>
      </c>
    </row>
    <row r="133" spans="1:3" ht="14.25" customHeight="1" x14ac:dyDescent="0.2">
      <c r="A133" s="19">
        <v>2</v>
      </c>
      <c r="B133" s="22" t="s">
        <v>13</v>
      </c>
      <c r="C133" s="21" t="s">
        <v>76</v>
      </c>
    </row>
    <row r="134" spans="1:3" ht="14.25" customHeight="1" x14ac:dyDescent="0.2">
      <c r="A134" s="19">
        <v>3</v>
      </c>
      <c r="B134" s="22" t="s">
        <v>15</v>
      </c>
      <c r="C134" s="23" t="s">
        <v>55</v>
      </c>
    </row>
    <row r="135" spans="1:3" ht="14.25" customHeight="1" x14ac:dyDescent="0.2">
      <c r="A135" s="19">
        <v>4</v>
      </c>
      <c r="B135" s="20" t="s">
        <v>17</v>
      </c>
      <c r="C135" s="21" t="s">
        <v>77</v>
      </c>
    </row>
    <row r="136" spans="1:3" ht="14.25" customHeight="1" x14ac:dyDescent="0.2">
      <c r="A136" s="19">
        <v>5</v>
      </c>
      <c r="B136" s="20" t="s">
        <v>19</v>
      </c>
      <c r="C136" s="21" t="s">
        <v>78</v>
      </c>
    </row>
    <row r="137" spans="1:3" ht="14.25" customHeight="1" x14ac:dyDescent="0.2">
      <c r="A137" s="19">
        <v>6</v>
      </c>
      <c r="B137" s="20" t="s">
        <v>21</v>
      </c>
      <c r="C137" s="24" t="s">
        <v>22</v>
      </c>
    </row>
    <row r="138" spans="1:3" ht="14.25" customHeight="1" x14ac:dyDescent="0.2">
      <c r="A138" s="19">
        <v>7</v>
      </c>
      <c r="B138" s="20" t="s">
        <v>23</v>
      </c>
      <c r="C138" s="21" t="s">
        <v>79</v>
      </c>
    </row>
    <row r="139" spans="1:3" ht="14.25" customHeight="1" x14ac:dyDescent="0.2">
      <c r="A139" s="19">
        <v>8</v>
      </c>
      <c r="B139" s="20" t="s">
        <v>25</v>
      </c>
      <c r="C139" s="21" t="s">
        <v>80</v>
      </c>
    </row>
    <row r="140" spans="1:3" ht="14.25" customHeight="1" x14ac:dyDescent="0.2">
      <c r="A140" s="19">
        <v>9</v>
      </c>
      <c r="B140" s="20" t="s">
        <v>27</v>
      </c>
      <c r="C140" s="21" t="s">
        <v>81</v>
      </c>
    </row>
    <row r="141" spans="1:3" ht="14.25" customHeight="1" x14ac:dyDescent="0.2">
      <c r="A141" s="19">
        <v>10</v>
      </c>
      <c r="B141" s="20" t="s">
        <v>29</v>
      </c>
      <c r="C141" s="21" t="s">
        <v>82</v>
      </c>
    </row>
    <row r="142" spans="1:3" ht="14.25" customHeight="1" x14ac:dyDescent="0.2">
      <c r="A142" s="19">
        <v>11</v>
      </c>
      <c r="B142" s="20" t="s">
        <v>30</v>
      </c>
      <c r="C142" s="21" t="s">
        <v>83</v>
      </c>
    </row>
    <row r="143" spans="1:3" ht="14.25" customHeight="1" x14ac:dyDescent="0.2">
      <c r="A143" s="19">
        <v>12</v>
      </c>
      <c r="B143" s="20" t="s">
        <v>32</v>
      </c>
      <c r="C143" s="21" t="s">
        <v>84</v>
      </c>
    </row>
    <row r="144" spans="1:3" ht="14.25" customHeight="1" x14ac:dyDescent="0.2">
      <c r="A144" s="19">
        <v>13</v>
      </c>
      <c r="B144" s="20" t="s">
        <v>34</v>
      </c>
      <c r="C144" s="21" t="s">
        <v>85</v>
      </c>
    </row>
    <row r="145" spans="1:3" ht="14.25" customHeight="1" x14ac:dyDescent="0.2">
      <c r="A145" s="19">
        <v>14</v>
      </c>
      <c r="B145" s="20" t="s">
        <v>35</v>
      </c>
      <c r="C145" s="24" t="s">
        <v>22</v>
      </c>
    </row>
    <row r="146" spans="1:3" ht="15" customHeight="1" thickBot="1" x14ac:dyDescent="0.25">
      <c r="A146" s="25">
        <v>15</v>
      </c>
      <c r="B146" s="26" t="s">
        <v>36</v>
      </c>
      <c r="C146" s="27" t="s">
        <v>65</v>
      </c>
    </row>
    <row r="147" spans="1:3" ht="15.75" customHeight="1" x14ac:dyDescent="0.25">
      <c r="A147" s="13"/>
      <c r="B147" s="14"/>
      <c r="C147" s="15"/>
    </row>
    <row r="148" spans="1:3" ht="27.2" customHeight="1" x14ac:dyDescent="0.25">
      <c r="A148" s="16" t="s">
        <v>86</v>
      </c>
      <c r="B148" s="17" t="s">
        <v>9</v>
      </c>
      <c r="C148" s="18" t="s">
        <v>87</v>
      </c>
    </row>
    <row r="149" spans="1:3" ht="38.25" customHeight="1" x14ac:dyDescent="0.2">
      <c r="A149" s="19">
        <v>1</v>
      </c>
      <c r="B149" s="20" t="s">
        <v>11</v>
      </c>
      <c r="C149" s="21" t="s">
        <v>88</v>
      </c>
    </row>
    <row r="150" spans="1:3" ht="14.25" customHeight="1" x14ac:dyDescent="0.2">
      <c r="A150" s="19">
        <v>2</v>
      </c>
      <c r="B150" s="22" t="s">
        <v>13</v>
      </c>
      <c r="C150" s="21" t="s">
        <v>89</v>
      </c>
    </row>
    <row r="151" spans="1:3" ht="14.25" customHeight="1" x14ac:dyDescent="0.2">
      <c r="A151" s="19">
        <v>3</v>
      </c>
      <c r="B151" s="22" t="s">
        <v>15</v>
      </c>
      <c r="C151" s="23" t="s">
        <v>55</v>
      </c>
    </row>
    <row r="152" spans="1:3" ht="14.25" customHeight="1" x14ac:dyDescent="0.2">
      <c r="A152" s="19">
        <v>4</v>
      </c>
      <c r="B152" s="20" t="s">
        <v>17</v>
      </c>
      <c r="C152" s="21" t="s">
        <v>90</v>
      </c>
    </row>
    <row r="153" spans="1:3" ht="14.25" customHeight="1" x14ac:dyDescent="0.2">
      <c r="A153" s="19">
        <v>5</v>
      </c>
      <c r="B153" s="20" t="s">
        <v>19</v>
      </c>
      <c r="C153" s="21" t="s">
        <v>91</v>
      </c>
    </row>
    <row r="154" spans="1:3" ht="14.25" customHeight="1" x14ac:dyDescent="0.2">
      <c r="A154" s="19">
        <v>6</v>
      </c>
      <c r="B154" s="20" t="s">
        <v>21</v>
      </c>
      <c r="C154" s="24" t="s">
        <v>22</v>
      </c>
    </row>
    <row r="155" spans="1:3" ht="14.25" customHeight="1" x14ac:dyDescent="0.2">
      <c r="A155" s="19">
        <v>7</v>
      </c>
      <c r="B155" s="20" t="s">
        <v>23</v>
      </c>
      <c r="C155" s="21" t="s">
        <v>92</v>
      </c>
    </row>
    <row r="156" spans="1:3" ht="14.25" customHeight="1" x14ac:dyDescent="0.2">
      <c r="A156" s="19">
        <v>8</v>
      </c>
      <c r="B156" s="20" t="s">
        <v>25</v>
      </c>
      <c r="C156" s="21" t="s">
        <v>93</v>
      </c>
    </row>
    <row r="157" spans="1:3" ht="14.25" customHeight="1" x14ac:dyDescent="0.2">
      <c r="A157" s="19">
        <v>9</v>
      </c>
      <c r="B157" s="20" t="s">
        <v>27</v>
      </c>
      <c r="C157" s="21" t="s">
        <v>94</v>
      </c>
    </row>
    <row r="158" spans="1:3" ht="14.25" customHeight="1" x14ac:dyDescent="0.2">
      <c r="A158" s="19">
        <v>10</v>
      </c>
      <c r="B158" s="20" t="s">
        <v>29</v>
      </c>
      <c r="C158" s="21" t="s">
        <v>95</v>
      </c>
    </row>
    <row r="159" spans="1:3" ht="14.25" customHeight="1" x14ac:dyDescent="0.2">
      <c r="A159" s="19">
        <v>11</v>
      </c>
      <c r="B159" s="20" t="s">
        <v>30</v>
      </c>
      <c r="C159" s="21" t="s">
        <v>96</v>
      </c>
    </row>
    <row r="160" spans="1:3" ht="14.25" customHeight="1" x14ac:dyDescent="0.2">
      <c r="A160" s="19">
        <v>12</v>
      </c>
      <c r="B160" s="20" t="s">
        <v>32</v>
      </c>
      <c r="C160" s="21" t="s">
        <v>90</v>
      </c>
    </row>
    <row r="161" spans="1:3" ht="14.25" customHeight="1" x14ac:dyDescent="0.2">
      <c r="A161" s="19">
        <v>13</v>
      </c>
      <c r="B161" s="20" t="s">
        <v>34</v>
      </c>
      <c r="C161" s="21" t="s">
        <v>91</v>
      </c>
    </row>
    <row r="162" spans="1:3" ht="14.25" customHeight="1" x14ac:dyDescent="0.2">
      <c r="A162" s="19">
        <v>14</v>
      </c>
      <c r="B162" s="20" t="s">
        <v>35</v>
      </c>
      <c r="C162" s="24" t="s">
        <v>22</v>
      </c>
    </row>
    <row r="163" spans="1:3" ht="15" customHeight="1" thickBot="1" x14ac:dyDescent="0.25">
      <c r="A163" s="25">
        <v>15</v>
      </c>
      <c r="B163" s="26" t="s">
        <v>36</v>
      </c>
      <c r="C163" s="27" t="s">
        <v>92</v>
      </c>
    </row>
    <row r="164" spans="1:3" ht="15.75" customHeight="1" x14ac:dyDescent="0.25">
      <c r="A164" s="13"/>
      <c r="B164" s="14"/>
      <c r="C164" s="15"/>
    </row>
    <row r="165" spans="1:3" ht="27.2" customHeight="1" x14ac:dyDescent="0.25">
      <c r="A165" s="16" t="s">
        <v>97</v>
      </c>
      <c r="B165" s="17" t="s">
        <v>9</v>
      </c>
      <c r="C165" s="18" t="s">
        <v>98</v>
      </c>
    </row>
    <row r="166" spans="1:3" ht="38.25" customHeight="1" x14ac:dyDescent="0.2">
      <c r="A166" s="19">
        <v>1</v>
      </c>
      <c r="B166" s="20" t="s">
        <v>11</v>
      </c>
      <c r="C166" s="21" t="s">
        <v>99</v>
      </c>
    </row>
    <row r="167" spans="1:3" ht="14.25" customHeight="1" x14ac:dyDescent="0.2">
      <c r="A167" s="19">
        <v>2</v>
      </c>
      <c r="B167" s="22" t="s">
        <v>13</v>
      </c>
      <c r="C167" s="21" t="s">
        <v>41</v>
      </c>
    </row>
    <row r="168" spans="1:3" ht="14.25" customHeight="1" x14ac:dyDescent="0.2">
      <c r="A168" s="19">
        <v>3</v>
      </c>
      <c r="B168" s="22" t="s">
        <v>15</v>
      </c>
      <c r="C168" s="23" t="s">
        <v>16</v>
      </c>
    </row>
    <row r="169" spans="1:3" ht="14.25" customHeight="1" x14ac:dyDescent="0.2">
      <c r="A169" s="19">
        <v>4</v>
      </c>
      <c r="B169" s="20" t="s">
        <v>17</v>
      </c>
      <c r="C169" s="21" t="s">
        <v>42</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37</v>
      </c>
    </row>
    <row r="173" spans="1:3" ht="14.25" customHeight="1" x14ac:dyDescent="0.2">
      <c r="A173" s="19">
        <v>8</v>
      </c>
      <c r="B173" s="20" t="s">
        <v>25</v>
      </c>
      <c r="C173" s="21" t="s">
        <v>26</v>
      </c>
    </row>
    <row r="174" spans="1:3" ht="14.25" customHeight="1" x14ac:dyDescent="0.2">
      <c r="A174" s="19">
        <v>9</v>
      </c>
      <c r="B174" s="20" t="s">
        <v>27</v>
      </c>
      <c r="C174" s="21" t="s">
        <v>28</v>
      </c>
    </row>
    <row r="175" spans="1:3" ht="14.25" customHeight="1" x14ac:dyDescent="0.2">
      <c r="A175" s="19">
        <v>10</v>
      </c>
      <c r="B175" s="20" t="s">
        <v>29</v>
      </c>
      <c r="C175" s="21" t="s">
        <v>26</v>
      </c>
    </row>
    <row r="176" spans="1:3" ht="14.25" customHeight="1" x14ac:dyDescent="0.2">
      <c r="A176" s="19">
        <v>11</v>
      </c>
      <c r="B176" s="20" t="s">
        <v>30</v>
      </c>
      <c r="C176" s="21" t="s">
        <v>62</v>
      </c>
    </row>
    <row r="177" spans="1:3" ht="14.25" customHeight="1" x14ac:dyDescent="0.2">
      <c r="A177" s="19">
        <v>12</v>
      </c>
      <c r="B177" s="20" t="s">
        <v>32</v>
      </c>
      <c r="C177" s="21" t="s">
        <v>42</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37</v>
      </c>
    </row>
    <row r="181" spans="1:3" ht="15.75" customHeight="1" x14ac:dyDescent="0.25">
      <c r="A181" s="13"/>
      <c r="B181" s="14"/>
      <c r="C181" s="15"/>
    </row>
    <row r="182" spans="1:3" ht="27.2" customHeight="1" x14ac:dyDescent="0.25">
      <c r="A182" s="16" t="s">
        <v>100</v>
      </c>
      <c r="B182" s="17" t="s">
        <v>9</v>
      </c>
      <c r="C182" s="18" t="s">
        <v>101</v>
      </c>
    </row>
    <row r="183" spans="1:3" ht="38.25" customHeight="1" x14ac:dyDescent="0.2">
      <c r="A183" s="19">
        <v>1</v>
      </c>
      <c r="B183" s="20" t="s">
        <v>11</v>
      </c>
      <c r="C183" s="21" t="s">
        <v>102</v>
      </c>
    </row>
    <row r="184" spans="1:3" ht="14.25" customHeight="1" x14ac:dyDescent="0.2">
      <c r="A184" s="19">
        <v>2</v>
      </c>
      <c r="B184" s="22" t="s">
        <v>13</v>
      </c>
      <c r="C184" s="21" t="s">
        <v>103</v>
      </c>
    </row>
    <row r="185" spans="1:3" ht="14.25" customHeight="1" x14ac:dyDescent="0.2">
      <c r="A185" s="19">
        <v>3</v>
      </c>
      <c r="B185" s="22" t="s">
        <v>15</v>
      </c>
      <c r="C185" s="23" t="s">
        <v>55</v>
      </c>
    </row>
    <row r="186" spans="1:3" ht="14.25" customHeight="1" x14ac:dyDescent="0.2">
      <c r="A186" s="19">
        <v>4</v>
      </c>
      <c r="B186" s="20" t="s">
        <v>17</v>
      </c>
      <c r="C186" s="21" t="s">
        <v>104</v>
      </c>
    </row>
    <row r="187" spans="1:3" ht="14.25" customHeight="1" x14ac:dyDescent="0.2">
      <c r="A187" s="19">
        <v>5</v>
      </c>
      <c r="B187" s="20" t="s">
        <v>19</v>
      </c>
      <c r="C187" s="21" t="s">
        <v>105</v>
      </c>
    </row>
    <row r="188" spans="1:3" ht="14.25" customHeight="1" x14ac:dyDescent="0.2">
      <c r="A188" s="19">
        <v>6</v>
      </c>
      <c r="B188" s="20" t="s">
        <v>21</v>
      </c>
      <c r="C188" s="24" t="s">
        <v>22</v>
      </c>
    </row>
    <row r="189" spans="1:3" ht="14.25" customHeight="1" x14ac:dyDescent="0.2">
      <c r="A189" s="19">
        <v>7</v>
      </c>
      <c r="B189" s="20" t="s">
        <v>23</v>
      </c>
      <c r="C189" s="21" t="s">
        <v>106</v>
      </c>
    </row>
    <row r="190" spans="1:3" ht="14.25" customHeight="1" x14ac:dyDescent="0.2">
      <c r="A190" s="19">
        <v>8</v>
      </c>
      <c r="B190" s="20" t="s">
        <v>25</v>
      </c>
      <c r="C190" s="21" t="s">
        <v>107</v>
      </c>
    </row>
    <row r="191" spans="1:3" ht="14.25" customHeight="1" x14ac:dyDescent="0.2">
      <c r="A191" s="19">
        <v>9</v>
      </c>
      <c r="B191" s="20" t="s">
        <v>27</v>
      </c>
      <c r="C191" s="21" t="s">
        <v>108</v>
      </c>
    </row>
    <row r="192" spans="1:3" ht="14.25" customHeight="1" x14ac:dyDescent="0.2">
      <c r="A192" s="19">
        <v>10</v>
      </c>
      <c r="B192" s="20" t="s">
        <v>29</v>
      </c>
      <c r="C192" s="21" t="s">
        <v>109</v>
      </c>
    </row>
    <row r="193" spans="1:3" ht="14.25" customHeight="1" x14ac:dyDescent="0.2">
      <c r="A193" s="19">
        <v>11</v>
      </c>
      <c r="B193" s="20" t="s">
        <v>30</v>
      </c>
      <c r="C193" s="21" t="s">
        <v>110</v>
      </c>
    </row>
    <row r="194" spans="1:3" ht="14.25" customHeight="1" x14ac:dyDescent="0.2">
      <c r="A194" s="19">
        <v>12</v>
      </c>
      <c r="B194" s="20" t="s">
        <v>32</v>
      </c>
      <c r="C194" s="21" t="s">
        <v>111</v>
      </c>
    </row>
    <row r="195" spans="1:3" ht="14.25" customHeight="1" x14ac:dyDescent="0.2">
      <c r="A195" s="19">
        <v>13</v>
      </c>
      <c r="B195" s="20" t="s">
        <v>34</v>
      </c>
      <c r="C195" s="21" t="s">
        <v>112</v>
      </c>
    </row>
    <row r="196" spans="1:3" ht="14.25" customHeight="1" x14ac:dyDescent="0.2">
      <c r="A196" s="19">
        <v>14</v>
      </c>
      <c r="B196" s="20" t="s">
        <v>35</v>
      </c>
      <c r="C196" s="24" t="s">
        <v>22</v>
      </c>
    </row>
    <row r="197" spans="1:3" ht="15" customHeight="1" thickBot="1" x14ac:dyDescent="0.25">
      <c r="A197" s="25">
        <v>15</v>
      </c>
      <c r="B197" s="26" t="s">
        <v>36</v>
      </c>
      <c r="C197" s="27" t="s">
        <v>113</v>
      </c>
    </row>
    <row r="198" spans="1:3" ht="15.75" customHeight="1" x14ac:dyDescent="0.25">
      <c r="A198" s="13"/>
      <c r="B198" s="14"/>
      <c r="C198" s="15"/>
    </row>
    <row r="199" spans="1:3" ht="27.2" customHeight="1" x14ac:dyDescent="0.25">
      <c r="A199" s="16" t="s">
        <v>114</v>
      </c>
      <c r="B199" s="17" t="s">
        <v>9</v>
      </c>
      <c r="C199" s="18" t="s">
        <v>115</v>
      </c>
    </row>
    <row r="200" spans="1:3" ht="38.25" customHeight="1" x14ac:dyDescent="0.2">
      <c r="A200" s="19">
        <v>1</v>
      </c>
      <c r="B200" s="20" t="s">
        <v>11</v>
      </c>
      <c r="C200" s="21" t="s">
        <v>116</v>
      </c>
    </row>
    <row r="201" spans="1:3" ht="14.25" customHeight="1" x14ac:dyDescent="0.2">
      <c r="A201" s="19">
        <v>2</v>
      </c>
      <c r="B201" s="22" t="s">
        <v>13</v>
      </c>
      <c r="C201" s="21" t="s">
        <v>89</v>
      </c>
    </row>
    <row r="202" spans="1:3" ht="14.25" customHeight="1" x14ac:dyDescent="0.2">
      <c r="A202" s="19">
        <v>3</v>
      </c>
      <c r="B202" s="22" t="s">
        <v>15</v>
      </c>
      <c r="C202" s="23" t="s">
        <v>55</v>
      </c>
    </row>
    <row r="203" spans="1:3" ht="14.25" customHeight="1" x14ac:dyDescent="0.2">
      <c r="A203" s="19">
        <v>4</v>
      </c>
      <c r="B203" s="20" t="s">
        <v>17</v>
      </c>
      <c r="C203" s="21" t="s">
        <v>117</v>
      </c>
    </row>
    <row r="204" spans="1:3" ht="14.25" customHeight="1" x14ac:dyDescent="0.2">
      <c r="A204" s="19">
        <v>5</v>
      </c>
      <c r="B204" s="20" t="s">
        <v>19</v>
      </c>
      <c r="C204" s="21" t="s">
        <v>118</v>
      </c>
    </row>
    <row r="205" spans="1:3" ht="14.25" customHeight="1" x14ac:dyDescent="0.2">
      <c r="A205" s="19">
        <v>6</v>
      </c>
      <c r="B205" s="20" t="s">
        <v>21</v>
      </c>
      <c r="C205" s="24" t="s">
        <v>22</v>
      </c>
    </row>
    <row r="206" spans="1:3" ht="14.25" customHeight="1" x14ac:dyDescent="0.2">
      <c r="A206" s="19">
        <v>7</v>
      </c>
      <c r="B206" s="20" t="s">
        <v>23</v>
      </c>
      <c r="C206" s="21" t="s">
        <v>119</v>
      </c>
    </row>
    <row r="207" spans="1:3" ht="14.25" customHeight="1" x14ac:dyDescent="0.2">
      <c r="A207" s="19">
        <v>8</v>
      </c>
      <c r="B207" s="20" t="s">
        <v>25</v>
      </c>
      <c r="C207" s="21" t="s">
        <v>93</v>
      </c>
    </row>
    <row r="208" spans="1:3" ht="14.25" customHeight="1" x14ac:dyDescent="0.2">
      <c r="A208" s="19">
        <v>9</v>
      </c>
      <c r="B208" s="20" t="s">
        <v>27</v>
      </c>
      <c r="C208" s="21" t="s">
        <v>94</v>
      </c>
    </row>
    <row r="209" spans="1:3" ht="14.25" customHeight="1" x14ac:dyDescent="0.2">
      <c r="A209" s="19">
        <v>10</v>
      </c>
      <c r="B209" s="20" t="s">
        <v>29</v>
      </c>
      <c r="C209" s="21" t="s">
        <v>95</v>
      </c>
    </row>
    <row r="210" spans="1:3" ht="14.25" customHeight="1" x14ac:dyDescent="0.2">
      <c r="A210" s="19">
        <v>11</v>
      </c>
      <c r="B210" s="20" t="s">
        <v>30</v>
      </c>
      <c r="C210" s="21" t="s">
        <v>120</v>
      </c>
    </row>
    <row r="211" spans="1:3" ht="14.25" customHeight="1" x14ac:dyDescent="0.2">
      <c r="A211" s="19">
        <v>12</v>
      </c>
      <c r="B211" s="20" t="s">
        <v>32</v>
      </c>
      <c r="C211" s="21" t="s">
        <v>90</v>
      </c>
    </row>
    <row r="212" spans="1:3" ht="14.25" customHeight="1" x14ac:dyDescent="0.2">
      <c r="A212" s="19">
        <v>13</v>
      </c>
      <c r="B212" s="20" t="s">
        <v>34</v>
      </c>
      <c r="C212" s="21" t="s">
        <v>85</v>
      </c>
    </row>
    <row r="213" spans="1:3" ht="14.25" customHeight="1" x14ac:dyDescent="0.2">
      <c r="A213" s="19">
        <v>14</v>
      </c>
      <c r="B213" s="20" t="s">
        <v>35</v>
      </c>
      <c r="C213" s="24" t="s">
        <v>22</v>
      </c>
    </row>
    <row r="214" spans="1:3" ht="15" customHeight="1" thickBot="1" x14ac:dyDescent="0.25">
      <c r="A214" s="25">
        <v>15</v>
      </c>
      <c r="B214" s="26" t="s">
        <v>36</v>
      </c>
      <c r="C214" s="27" t="s">
        <v>92</v>
      </c>
    </row>
    <row r="215" spans="1:3" ht="15.75" customHeight="1" x14ac:dyDescent="0.25">
      <c r="A215" s="13"/>
      <c r="B215" s="14"/>
      <c r="C215" s="15"/>
    </row>
    <row r="216" spans="1:3" ht="27.2" customHeight="1" x14ac:dyDescent="0.25">
      <c r="A216" s="16" t="s">
        <v>121</v>
      </c>
      <c r="B216" s="17" t="s">
        <v>9</v>
      </c>
      <c r="C216" s="18" t="s">
        <v>122</v>
      </c>
    </row>
    <row r="217" spans="1:3" ht="38.25" customHeight="1" x14ac:dyDescent="0.2">
      <c r="A217" s="19">
        <v>1</v>
      </c>
      <c r="B217" s="20" t="s">
        <v>11</v>
      </c>
      <c r="C217" s="21" t="s">
        <v>123</v>
      </c>
    </row>
    <row r="218" spans="1:3" ht="14.25" customHeight="1" x14ac:dyDescent="0.2">
      <c r="A218" s="19">
        <v>2</v>
      </c>
      <c r="B218" s="22" t="s">
        <v>13</v>
      </c>
      <c r="C218" s="21" t="s">
        <v>124</v>
      </c>
    </row>
    <row r="219" spans="1:3" ht="14.25" customHeight="1" x14ac:dyDescent="0.2">
      <c r="A219" s="19">
        <v>3</v>
      </c>
      <c r="B219" s="22" t="s">
        <v>15</v>
      </c>
      <c r="C219" s="23" t="s">
        <v>55</v>
      </c>
    </row>
    <row r="220" spans="1:3" ht="14.25" customHeight="1" x14ac:dyDescent="0.2">
      <c r="A220" s="19">
        <v>4</v>
      </c>
      <c r="B220" s="20" t="s">
        <v>17</v>
      </c>
      <c r="C220" s="21" t="s">
        <v>125</v>
      </c>
    </row>
    <row r="221" spans="1:3" ht="14.25" customHeight="1" x14ac:dyDescent="0.2">
      <c r="A221" s="19">
        <v>5</v>
      </c>
      <c r="B221" s="20" t="s">
        <v>19</v>
      </c>
      <c r="C221" s="21" t="s">
        <v>85</v>
      </c>
    </row>
    <row r="222" spans="1:3" ht="14.25" customHeight="1" x14ac:dyDescent="0.2">
      <c r="A222" s="19">
        <v>6</v>
      </c>
      <c r="B222" s="20" t="s">
        <v>21</v>
      </c>
      <c r="C222" s="24" t="s">
        <v>22</v>
      </c>
    </row>
    <row r="223" spans="1:3" ht="14.25" customHeight="1" x14ac:dyDescent="0.2">
      <c r="A223" s="19">
        <v>7</v>
      </c>
      <c r="B223" s="20" t="s">
        <v>23</v>
      </c>
      <c r="C223" s="21" t="s">
        <v>126</v>
      </c>
    </row>
    <row r="224" spans="1:3" ht="14.25" customHeight="1" x14ac:dyDescent="0.2">
      <c r="A224" s="19">
        <v>8</v>
      </c>
      <c r="B224" s="20" t="s">
        <v>25</v>
      </c>
      <c r="C224" s="21" t="s">
        <v>127</v>
      </c>
    </row>
    <row r="225" spans="1:4" ht="14.25" customHeight="1" x14ac:dyDescent="0.2">
      <c r="A225" s="19">
        <v>9</v>
      </c>
      <c r="B225" s="20" t="s">
        <v>27</v>
      </c>
      <c r="C225" s="21" t="s">
        <v>128</v>
      </c>
    </row>
    <row r="226" spans="1:4" ht="14.25" customHeight="1" x14ac:dyDescent="0.2">
      <c r="A226" s="19">
        <v>10</v>
      </c>
      <c r="B226" s="20" t="s">
        <v>29</v>
      </c>
      <c r="C226" s="21" t="s">
        <v>129</v>
      </c>
    </row>
    <row r="227" spans="1:4" ht="14.25" customHeight="1" x14ac:dyDescent="0.2">
      <c r="A227" s="19">
        <v>11</v>
      </c>
      <c r="B227" s="20" t="s">
        <v>30</v>
      </c>
      <c r="C227" s="21" t="s">
        <v>130</v>
      </c>
    </row>
    <row r="228" spans="1:4" ht="14.25" customHeight="1" x14ac:dyDescent="0.2">
      <c r="A228" s="19">
        <v>12</v>
      </c>
      <c r="B228" s="20" t="s">
        <v>32</v>
      </c>
      <c r="C228" s="21" t="s">
        <v>125</v>
      </c>
    </row>
    <row r="229" spans="1:4" ht="14.25" customHeight="1" x14ac:dyDescent="0.2">
      <c r="A229" s="19">
        <v>13</v>
      </c>
      <c r="B229" s="20" t="s">
        <v>34</v>
      </c>
      <c r="C229" s="21" t="s">
        <v>85</v>
      </c>
    </row>
    <row r="230" spans="1:4" ht="14.25" customHeight="1" x14ac:dyDescent="0.2">
      <c r="A230" s="19">
        <v>14</v>
      </c>
      <c r="B230" s="20" t="s">
        <v>35</v>
      </c>
      <c r="C230" s="24" t="s">
        <v>22</v>
      </c>
    </row>
    <row r="231" spans="1:4" ht="15" customHeight="1" thickBot="1" x14ac:dyDescent="0.25">
      <c r="A231" s="25">
        <v>15</v>
      </c>
      <c r="B231" s="26" t="s">
        <v>36</v>
      </c>
      <c r="C231" s="27" t="s">
        <v>126</v>
      </c>
    </row>
    <row r="232" spans="1:4" ht="15.75" x14ac:dyDescent="0.25">
      <c r="A232" s="28" t="s">
        <v>131</v>
      </c>
      <c r="B232" s="28"/>
      <c r="C232" s="28" t="s">
        <v>132</v>
      </c>
      <c r="D232"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headerFooter>
    <oddHeader>&amp;LOFFICE OF HEALTH CARE ACCESS&amp;CANNUAL REPORTING&amp;RBRISTOL HOSPITAL</oddHeader>
    <oddFooter>&amp;LREPORT 20&amp;C&amp;P OF &amp;N&amp;R&amp;D,&amp;T</oddFooter>
  </headerFooter>
  <rowBreaks count="4" manualBreakCount="4">
    <brk id="61" max="2" man="1"/>
    <brk id="112" max="2" man="1"/>
    <brk id="163" max="2" man="1"/>
    <brk id="214"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election activeCell="C34" sqref="C34"/>
    </sheetView>
  </sheetViews>
  <sheetFormatPr defaultRowHeight="15" x14ac:dyDescent="0.2"/>
  <cols>
    <col min="1" max="1" width="8.85546875" style="305" bestFit="1" customWidth="1"/>
    <col min="2" max="2" width="62.5703125" style="305" customWidth="1"/>
    <col min="3" max="3" width="78.5703125" style="305" customWidth="1"/>
    <col min="4" max="16384" width="9.140625" style="305"/>
  </cols>
  <sheetData>
    <row r="1" spans="1:3" ht="15.75" x14ac:dyDescent="0.25">
      <c r="A1" s="304"/>
      <c r="B1" s="509"/>
      <c r="C1" s="509"/>
    </row>
    <row r="2" spans="1:3" ht="15.75" x14ac:dyDescent="0.25">
      <c r="A2" s="509" t="s">
        <v>0</v>
      </c>
      <c r="B2" s="509"/>
      <c r="C2" s="509"/>
    </row>
    <row r="3" spans="1:3" ht="15.75" x14ac:dyDescent="0.25">
      <c r="A3" s="509" t="s">
        <v>1</v>
      </c>
      <c r="B3" s="509"/>
      <c r="C3" s="509"/>
    </row>
    <row r="4" spans="1:3" ht="15.75" x14ac:dyDescent="0.25">
      <c r="A4" s="509" t="s">
        <v>133</v>
      </c>
      <c r="B4" s="509"/>
      <c r="C4" s="509"/>
    </row>
    <row r="5" spans="1:3" ht="15.75" x14ac:dyDescent="0.25">
      <c r="A5" s="509" t="s">
        <v>262</v>
      </c>
      <c r="B5" s="509"/>
      <c r="C5" s="509"/>
    </row>
    <row r="6" spans="1:3" ht="13.5" customHeight="1" thickBot="1" x14ac:dyDescent="0.3">
      <c r="A6" s="306"/>
      <c r="B6" s="510"/>
      <c r="C6" s="510"/>
    </row>
    <row r="7" spans="1:3" ht="15.75" x14ac:dyDescent="0.25">
      <c r="A7" s="307">
        <v>-1</v>
      </c>
      <c r="B7" s="308">
        <v>-2</v>
      </c>
      <c r="C7" s="309">
        <v>-3</v>
      </c>
    </row>
    <row r="8" spans="1:3" ht="15.6" customHeight="1" thickBot="1" x14ac:dyDescent="0.25">
      <c r="A8" s="310" t="s">
        <v>5</v>
      </c>
      <c r="B8" s="311" t="s">
        <v>6</v>
      </c>
      <c r="C8" s="311" t="s">
        <v>263</v>
      </c>
    </row>
    <row r="9" spans="1:3" ht="15.75" customHeight="1" x14ac:dyDescent="0.25">
      <c r="A9" s="312"/>
      <c r="B9" s="313"/>
      <c r="C9" s="314"/>
    </row>
    <row r="10" spans="1:3" ht="15.75" customHeight="1" thickBot="1" x14ac:dyDescent="0.25">
      <c r="A10" s="315" t="s">
        <v>199</v>
      </c>
      <c r="B10" s="316" t="s">
        <v>264</v>
      </c>
      <c r="C10" s="311"/>
    </row>
    <row r="11" spans="1:3" s="320" customFormat="1" ht="75" customHeight="1" x14ac:dyDescent="0.2">
      <c r="A11" s="317" t="s">
        <v>173</v>
      </c>
      <c r="B11" s="318" t="s">
        <v>265</v>
      </c>
      <c r="C11" s="319" t="s">
        <v>266</v>
      </c>
    </row>
    <row r="12" spans="1:3" s="320" customFormat="1" ht="30" x14ac:dyDescent="0.2">
      <c r="A12" s="321" t="s">
        <v>180</v>
      </c>
      <c r="B12" s="318" t="s">
        <v>267</v>
      </c>
      <c r="C12" s="322" t="s">
        <v>268</v>
      </c>
    </row>
    <row r="13" spans="1:3" s="320" customFormat="1" ht="30" x14ac:dyDescent="0.2">
      <c r="A13" s="323" t="s">
        <v>187</v>
      </c>
      <c r="B13" s="324" t="s">
        <v>269</v>
      </c>
      <c r="C13" s="325">
        <v>0.1772</v>
      </c>
    </row>
    <row r="14" spans="1:3" ht="13.5" customHeight="1" thickBot="1" x14ac:dyDescent="0.25">
      <c r="A14" s="326"/>
      <c r="B14" s="327"/>
      <c r="C14" s="328"/>
    </row>
    <row r="15" spans="1:3" s="320" customFormat="1" ht="16.5" customHeight="1" thickBot="1" x14ac:dyDescent="0.25">
      <c r="A15" s="329" t="s">
        <v>270</v>
      </c>
      <c r="B15" s="330" t="s">
        <v>271</v>
      </c>
      <c r="C15" s="331"/>
    </row>
    <row r="16" spans="1:3" s="320" customFormat="1" ht="15.75" x14ac:dyDescent="0.2">
      <c r="A16" s="332" t="s">
        <v>272</v>
      </c>
      <c r="B16" s="333" t="s">
        <v>273</v>
      </c>
      <c r="C16" s="334"/>
    </row>
    <row r="17" spans="1:3" s="320" customFormat="1" x14ac:dyDescent="0.2">
      <c r="A17" s="335">
        <v>1</v>
      </c>
      <c r="B17" s="318" t="s">
        <v>274</v>
      </c>
      <c r="C17" s="336" t="s">
        <v>275</v>
      </c>
    </row>
    <row r="18" spans="1:3" s="320" customFormat="1" x14ac:dyDescent="0.2">
      <c r="A18" s="335">
        <v>2</v>
      </c>
      <c r="B18" s="337" t="s">
        <v>276</v>
      </c>
      <c r="C18" s="336" t="s">
        <v>103</v>
      </c>
    </row>
    <row r="19" spans="1:3" s="320" customFormat="1" x14ac:dyDescent="0.2">
      <c r="A19" s="335">
        <v>3</v>
      </c>
      <c r="B19" s="337" t="s">
        <v>277</v>
      </c>
      <c r="C19" s="336" t="s">
        <v>278</v>
      </c>
    </row>
    <row r="20" spans="1:3" s="320" customFormat="1" ht="75" customHeight="1" x14ac:dyDescent="0.2">
      <c r="A20" s="335">
        <v>4</v>
      </c>
      <c r="B20" s="337" t="s">
        <v>279</v>
      </c>
      <c r="C20" s="336" t="s">
        <v>280</v>
      </c>
    </row>
    <row r="21" spans="1:3" s="320" customFormat="1" ht="75" customHeight="1" x14ac:dyDescent="0.2">
      <c r="A21" s="335">
        <v>5</v>
      </c>
      <c r="B21" s="337" t="s">
        <v>281</v>
      </c>
      <c r="C21" s="336" t="s">
        <v>282</v>
      </c>
    </row>
    <row r="22" spans="1:3" s="320" customFormat="1" ht="30" x14ac:dyDescent="0.2">
      <c r="A22" s="338">
        <v>6</v>
      </c>
      <c r="B22" s="337" t="s">
        <v>283</v>
      </c>
      <c r="C22" s="339">
        <v>0.151</v>
      </c>
    </row>
    <row r="23" spans="1:3" s="343" customFormat="1" x14ac:dyDescent="0.2">
      <c r="A23" s="340"/>
      <c r="B23" s="341"/>
      <c r="C23" s="342"/>
    </row>
    <row r="24" spans="1:3" s="320" customFormat="1" ht="15.75" x14ac:dyDescent="0.2">
      <c r="A24" s="332" t="s">
        <v>284</v>
      </c>
      <c r="B24" s="333" t="s">
        <v>273</v>
      </c>
      <c r="C24" s="334"/>
    </row>
    <row r="25" spans="1:3" s="320" customFormat="1" x14ac:dyDescent="0.2">
      <c r="A25" s="335">
        <v>1</v>
      </c>
      <c r="B25" s="318" t="s">
        <v>274</v>
      </c>
      <c r="C25" s="336" t="s">
        <v>285</v>
      </c>
    </row>
    <row r="26" spans="1:3" s="320" customFormat="1" x14ac:dyDescent="0.2">
      <c r="A26" s="335">
        <v>2</v>
      </c>
      <c r="B26" s="337" t="s">
        <v>276</v>
      </c>
      <c r="C26" s="336" t="s">
        <v>103</v>
      </c>
    </row>
    <row r="27" spans="1:3" s="320" customFormat="1" x14ac:dyDescent="0.2">
      <c r="A27" s="335">
        <v>3</v>
      </c>
      <c r="B27" s="337" t="s">
        <v>277</v>
      </c>
      <c r="C27" s="336" t="s">
        <v>286</v>
      </c>
    </row>
    <row r="28" spans="1:3" s="320" customFormat="1" ht="75" customHeight="1" x14ac:dyDescent="0.2">
      <c r="A28" s="335">
        <v>4</v>
      </c>
      <c r="B28" s="337" t="s">
        <v>279</v>
      </c>
      <c r="C28" s="336" t="s">
        <v>287</v>
      </c>
    </row>
    <row r="29" spans="1:3" s="320" customFormat="1" ht="75" customHeight="1" x14ac:dyDescent="0.2">
      <c r="A29" s="335">
        <v>5</v>
      </c>
      <c r="B29" s="337" t="s">
        <v>281</v>
      </c>
      <c r="C29" s="336" t="s">
        <v>288</v>
      </c>
    </row>
    <row r="30" spans="1:3" s="320" customFormat="1" ht="30" x14ac:dyDescent="0.2">
      <c r="A30" s="338">
        <v>6</v>
      </c>
      <c r="B30" s="337" t="s">
        <v>283</v>
      </c>
      <c r="C30" s="339">
        <v>0.29109999999999997</v>
      </c>
    </row>
    <row r="31" spans="1:3" ht="15.75" customHeight="1" thickBot="1" x14ac:dyDescent="0.25">
      <c r="A31" s="315"/>
      <c r="B31" s="316"/>
      <c r="C31" s="311"/>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REPORTING&amp;R&amp;10BRISTOL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47" customWidth="1"/>
    <col min="2" max="2" width="61.42578125" style="347" customWidth="1"/>
    <col min="3" max="3" width="36.5703125" style="347" customWidth="1"/>
    <col min="4" max="4" width="36.5703125" style="347" bestFit="1" customWidth="1"/>
    <col min="5" max="5" width="36.5703125" style="347" customWidth="1"/>
    <col min="6" max="6" width="21.42578125" style="347" customWidth="1"/>
    <col min="7" max="7" width="20.28515625" style="347" bestFit="1" customWidth="1"/>
    <col min="8" max="16384" width="9.140625" style="347"/>
  </cols>
  <sheetData>
    <row r="3" spans="1:7" ht="15.75" customHeight="1" x14ac:dyDescent="0.25">
      <c r="A3" s="344"/>
      <c r="B3" s="344"/>
      <c r="C3" s="345"/>
      <c r="D3" s="345"/>
      <c r="E3" s="346"/>
      <c r="F3" s="346"/>
      <c r="G3" s="346"/>
    </row>
    <row r="4" spans="1:7" ht="15.75" customHeight="1" x14ac:dyDescent="0.25">
      <c r="A4" s="509" t="s">
        <v>0</v>
      </c>
      <c r="B4" s="509"/>
      <c r="C4" s="509"/>
      <c r="D4" s="509"/>
      <c r="E4" s="509"/>
    </row>
    <row r="5" spans="1:7" ht="15.75" customHeight="1" x14ac:dyDescent="0.25">
      <c r="A5" s="509" t="s">
        <v>289</v>
      </c>
      <c r="B5" s="509"/>
      <c r="C5" s="509"/>
      <c r="D5" s="509"/>
      <c r="E5" s="509"/>
    </row>
    <row r="6" spans="1:7" ht="15.75" customHeight="1" x14ac:dyDescent="0.25">
      <c r="A6" s="509" t="s">
        <v>133</v>
      </c>
      <c r="B6" s="509"/>
      <c r="C6" s="509"/>
      <c r="D6" s="509"/>
      <c r="E6" s="509"/>
    </row>
    <row r="7" spans="1:7" ht="15.75" customHeight="1" x14ac:dyDescent="0.25">
      <c r="A7" s="509" t="s">
        <v>290</v>
      </c>
      <c r="B7" s="509"/>
      <c r="C7" s="509"/>
      <c r="D7" s="509"/>
      <c r="E7" s="509"/>
    </row>
    <row r="8" spans="1:7" ht="16.5" customHeight="1" thickBot="1" x14ac:dyDescent="0.3">
      <c r="A8" s="344"/>
      <c r="B8" s="344"/>
      <c r="C8" s="348"/>
      <c r="D8" s="345"/>
      <c r="E8" s="346"/>
      <c r="F8" s="346"/>
      <c r="G8" s="346"/>
    </row>
    <row r="9" spans="1:7" ht="16.5" customHeight="1" thickBot="1" x14ac:dyDescent="0.3">
      <c r="A9" s="349" t="s">
        <v>5</v>
      </c>
      <c r="B9" s="350" t="s">
        <v>291</v>
      </c>
      <c r="C9" s="351" t="s">
        <v>292</v>
      </c>
      <c r="D9" s="351" t="s">
        <v>293</v>
      </c>
      <c r="E9" s="352" t="s">
        <v>294</v>
      </c>
      <c r="F9" s="353"/>
      <c r="G9" s="353"/>
    </row>
    <row r="10" spans="1:7" ht="15.75" customHeight="1" x14ac:dyDescent="0.25">
      <c r="A10" s="354"/>
      <c r="B10" s="355"/>
      <c r="C10" s="356"/>
      <c r="D10" s="356"/>
      <c r="E10" s="357"/>
      <c r="F10" s="353"/>
      <c r="G10" s="353"/>
    </row>
    <row r="11" spans="1:7" ht="15.75" customHeight="1" x14ac:dyDescent="0.25">
      <c r="A11" s="358" t="s">
        <v>295</v>
      </c>
      <c r="B11" s="359" t="s">
        <v>94</v>
      </c>
      <c r="C11" s="360">
        <v>619807</v>
      </c>
      <c r="D11" s="360">
        <v>39935</v>
      </c>
      <c r="E11" s="361">
        <f>C11+D11</f>
        <v>659742</v>
      </c>
      <c r="F11" s="362"/>
      <c r="G11" s="363"/>
    </row>
    <row r="12" spans="1:7" ht="15.75" customHeight="1" x14ac:dyDescent="0.25">
      <c r="A12" s="511"/>
      <c r="B12" s="512"/>
      <c r="C12" s="512"/>
      <c r="D12" s="512"/>
      <c r="E12" s="513"/>
      <c r="F12" s="362"/>
      <c r="G12" s="363"/>
    </row>
    <row r="13" spans="1:7" ht="15.75" customHeight="1" x14ac:dyDescent="0.25">
      <c r="A13" s="358" t="s">
        <v>296</v>
      </c>
      <c r="B13" s="359" t="s">
        <v>297</v>
      </c>
      <c r="C13" s="360">
        <v>344456</v>
      </c>
      <c r="D13" s="360">
        <v>30679</v>
      </c>
      <c r="E13" s="361">
        <f>C13+D13</f>
        <v>375135</v>
      </c>
      <c r="F13" s="362"/>
      <c r="G13" s="363"/>
    </row>
    <row r="14" spans="1:7" ht="15.75" customHeight="1" x14ac:dyDescent="0.25">
      <c r="A14" s="511"/>
      <c r="B14" s="512"/>
      <c r="C14" s="512"/>
      <c r="D14" s="512"/>
      <c r="E14" s="513"/>
      <c r="F14" s="362"/>
      <c r="G14" s="363"/>
    </row>
    <row r="15" spans="1:7" ht="15.75" customHeight="1" x14ac:dyDescent="0.25">
      <c r="A15" s="358" t="s">
        <v>298</v>
      </c>
      <c r="B15" s="359" t="s">
        <v>299</v>
      </c>
      <c r="C15" s="360">
        <v>297114</v>
      </c>
      <c r="D15" s="360">
        <v>31159</v>
      </c>
      <c r="E15" s="361">
        <f>C15+D15</f>
        <v>328273</v>
      </c>
      <c r="F15" s="362"/>
      <c r="G15" s="363"/>
    </row>
    <row r="16" spans="1:7" ht="15.75" customHeight="1" x14ac:dyDescent="0.25">
      <c r="A16" s="511"/>
      <c r="B16" s="512"/>
      <c r="C16" s="512"/>
      <c r="D16" s="512"/>
      <c r="E16" s="513"/>
      <c r="F16" s="362"/>
      <c r="G16" s="363"/>
    </row>
    <row r="17" spans="1:7" ht="15.75" customHeight="1" x14ac:dyDescent="0.25">
      <c r="A17" s="358" t="s">
        <v>300</v>
      </c>
      <c r="B17" s="359" t="s">
        <v>301</v>
      </c>
      <c r="C17" s="360">
        <v>276270</v>
      </c>
      <c r="D17" s="360">
        <v>32705</v>
      </c>
      <c r="E17" s="361">
        <f>C17+D17</f>
        <v>308975</v>
      </c>
      <c r="F17" s="362"/>
      <c r="G17" s="363"/>
    </row>
    <row r="18" spans="1:7" ht="15.75" customHeight="1" x14ac:dyDescent="0.25">
      <c r="A18" s="511"/>
      <c r="B18" s="512"/>
      <c r="C18" s="512"/>
      <c r="D18" s="512"/>
      <c r="E18" s="513"/>
      <c r="F18" s="362"/>
      <c r="G18" s="363"/>
    </row>
    <row r="19" spans="1:7" ht="15.75" customHeight="1" x14ac:dyDescent="0.25">
      <c r="A19" s="358" t="s">
        <v>302</v>
      </c>
      <c r="B19" s="359" t="s">
        <v>303</v>
      </c>
      <c r="C19" s="360">
        <v>179824</v>
      </c>
      <c r="D19" s="360">
        <v>30448</v>
      </c>
      <c r="E19" s="361">
        <f>C19+D19</f>
        <v>210272</v>
      </c>
      <c r="F19" s="362"/>
      <c r="G19" s="363"/>
    </row>
    <row r="20" spans="1:7" ht="15.75" customHeight="1" x14ac:dyDescent="0.25">
      <c r="A20" s="511"/>
      <c r="B20" s="512"/>
      <c r="C20" s="512"/>
      <c r="D20" s="512"/>
      <c r="E20" s="513"/>
      <c r="F20" s="362"/>
      <c r="G20" s="363"/>
    </row>
    <row r="21" spans="1:7" ht="15.75" customHeight="1" x14ac:dyDescent="0.25">
      <c r="A21" s="358" t="s">
        <v>304</v>
      </c>
      <c r="B21" s="359" t="s">
        <v>305</v>
      </c>
      <c r="C21" s="360">
        <v>176524</v>
      </c>
      <c r="D21" s="360">
        <v>30839</v>
      </c>
      <c r="E21" s="361">
        <f>C21+D21</f>
        <v>207363</v>
      </c>
      <c r="F21" s="362"/>
      <c r="G21" s="363"/>
    </row>
    <row r="22" spans="1:7" ht="15.75" customHeight="1" x14ac:dyDescent="0.25">
      <c r="A22" s="511"/>
      <c r="B22" s="512"/>
      <c r="C22" s="512"/>
      <c r="D22" s="512"/>
      <c r="E22" s="513"/>
      <c r="F22" s="362"/>
      <c r="G22" s="363"/>
    </row>
    <row r="23" spans="1:7" ht="15.75" customHeight="1" x14ac:dyDescent="0.25">
      <c r="A23" s="358" t="s">
        <v>306</v>
      </c>
      <c r="B23" s="359" t="s">
        <v>307</v>
      </c>
      <c r="C23" s="360">
        <v>167919</v>
      </c>
      <c r="D23" s="360">
        <v>18862</v>
      </c>
      <c r="E23" s="361">
        <f>C23+D23</f>
        <v>186781</v>
      </c>
      <c r="F23" s="362"/>
      <c r="G23" s="363"/>
    </row>
    <row r="24" spans="1:7" ht="15.75" customHeight="1" x14ac:dyDescent="0.25">
      <c r="A24" s="511"/>
      <c r="B24" s="512"/>
      <c r="C24" s="512"/>
      <c r="D24" s="512"/>
      <c r="E24" s="513"/>
      <c r="F24" s="362"/>
      <c r="G24" s="363"/>
    </row>
    <row r="25" spans="1:7" ht="15.75" customHeight="1" x14ac:dyDescent="0.25">
      <c r="A25" s="358" t="s">
        <v>308</v>
      </c>
      <c r="B25" s="359" t="s">
        <v>309</v>
      </c>
      <c r="C25" s="360">
        <v>165428</v>
      </c>
      <c r="D25" s="360">
        <v>11697</v>
      </c>
      <c r="E25" s="361">
        <f>C25+D25</f>
        <v>177125</v>
      </c>
      <c r="F25" s="362"/>
      <c r="G25" s="363"/>
    </row>
    <row r="26" spans="1:7" ht="15.75" customHeight="1" x14ac:dyDescent="0.25">
      <c r="A26" s="511"/>
      <c r="B26" s="512"/>
      <c r="C26" s="512"/>
      <c r="D26" s="512"/>
      <c r="E26" s="513"/>
      <c r="F26" s="362"/>
      <c r="G26" s="363"/>
    </row>
    <row r="27" spans="1:7" ht="15.75" customHeight="1" x14ac:dyDescent="0.25">
      <c r="A27" s="358" t="s">
        <v>310</v>
      </c>
      <c r="B27" s="359" t="s">
        <v>311</v>
      </c>
      <c r="C27" s="360">
        <v>139717</v>
      </c>
      <c r="D27" s="360">
        <v>17839</v>
      </c>
      <c r="E27" s="361">
        <f>C27+D27</f>
        <v>157556</v>
      </c>
      <c r="F27" s="362"/>
      <c r="G27" s="363"/>
    </row>
    <row r="28" spans="1:7" ht="15.75" customHeight="1" x14ac:dyDescent="0.25">
      <c r="A28" s="511"/>
      <c r="B28" s="512"/>
      <c r="C28" s="512"/>
      <c r="D28" s="512"/>
      <c r="E28" s="513"/>
      <c r="F28" s="362"/>
      <c r="G28" s="363"/>
    </row>
    <row r="29" spans="1:7" ht="15.75" customHeight="1" x14ac:dyDescent="0.25">
      <c r="A29" s="358" t="s">
        <v>312</v>
      </c>
      <c r="B29" s="359" t="s">
        <v>313</v>
      </c>
      <c r="C29" s="360">
        <v>128232</v>
      </c>
      <c r="D29" s="360">
        <v>28520</v>
      </c>
      <c r="E29" s="361">
        <f>C29+D29</f>
        <v>156752</v>
      </c>
      <c r="F29" s="362"/>
      <c r="G29" s="363"/>
    </row>
    <row r="30" spans="1:7" ht="15.75" customHeight="1" thickBot="1" x14ac:dyDescent="0.3">
      <c r="A30" s="511"/>
      <c r="B30" s="512"/>
      <c r="C30" s="512"/>
      <c r="D30" s="512"/>
      <c r="E30" s="513"/>
      <c r="F30" s="362"/>
      <c r="G30" s="363"/>
    </row>
    <row r="31" spans="1:7" ht="18.75" customHeight="1" thickBot="1" x14ac:dyDescent="0.3">
      <c r="A31" s="364"/>
      <c r="B31" s="365" t="s">
        <v>204</v>
      </c>
      <c r="C31" s="366">
        <f>SUM(C11+C13+C15+C17+C19+C21+C23+C25+C27+C29)</f>
        <v>2495291</v>
      </c>
      <c r="D31" s="366">
        <f>SUM(D11+D13+D15+D17+D19+D21+D23+D25+D27+D29)</f>
        <v>272683</v>
      </c>
      <c r="E31" s="367">
        <f>C31+D31</f>
        <v>2767974</v>
      </c>
      <c r="F31" s="368"/>
      <c r="G31" s="368"/>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REPORTING&amp;R&amp;10BRISTOL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68"/>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5" t="s">
        <v>0</v>
      </c>
      <c r="B2" s="515"/>
      <c r="C2" s="515"/>
      <c r="D2" s="515"/>
      <c r="E2" s="515"/>
    </row>
    <row r="3" spans="1:5" ht="15.75" x14ac:dyDescent="0.25">
      <c r="A3" s="515" t="s">
        <v>289</v>
      </c>
      <c r="B3" s="515"/>
      <c r="C3" s="515"/>
      <c r="D3" s="515"/>
      <c r="E3" s="515"/>
    </row>
    <row r="4" spans="1:5" ht="15" customHeight="1" x14ac:dyDescent="0.25">
      <c r="A4" s="515" t="s">
        <v>133</v>
      </c>
      <c r="B4" s="515"/>
      <c r="C4" s="515"/>
      <c r="D4" s="515"/>
      <c r="E4" s="515"/>
    </row>
    <row r="5" spans="1:5" ht="15" customHeight="1" x14ac:dyDescent="0.25">
      <c r="A5" s="516" t="s">
        <v>314</v>
      </c>
      <c r="B5" s="516"/>
      <c r="C5" s="516"/>
      <c r="D5" s="516"/>
      <c r="E5" s="516"/>
    </row>
    <row r="6" spans="1:5" ht="25.5" customHeight="1" x14ac:dyDescent="0.25">
      <c r="A6" s="516" t="s">
        <v>315</v>
      </c>
      <c r="B6" s="516"/>
      <c r="C6" s="516"/>
      <c r="D6" s="516"/>
      <c r="E6" s="516"/>
    </row>
    <row r="7" spans="1:5" ht="15.75" x14ac:dyDescent="0.25">
      <c r="A7" s="370"/>
      <c r="B7" s="369"/>
      <c r="C7" s="370"/>
    </row>
    <row r="8" spans="1:5" ht="12.95" customHeight="1" x14ac:dyDescent="0.25">
      <c r="A8" s="371">
        <v>-1</v>
      </c>
      <c r="B8" s="372">
        <v>-2</v>
      </c>
      <c r="C8" s="371">
        <v>-3</v>
      </c>
      <c r="D8" s="371">
        <v>-4</v>
      </c>
      <c r="E8" s="371">
        <v>-5</v>
      </c>
    </row>
    <row r="9" spans="1:5" s="378" customFormat="1" ht="54" customHeight="1" x14ac:dyDescent="0.25">
      <c r="A9" s="373" t="s">
        <v>5</v>
      </c>
      <c r="B9" s="374" t="s">
        <v>6</v>
      </c>
      <c r="C9" s="375" t="s">
        <v>316</v>
      </c>
      <c r="D9" s="376" t="s">
        <v>317</v>
      </c>
      <c r="E9" s="377" t="s">
        <v>294</v>
      </c>
    </row>
    <row r="10" spans="1:5" s="378" customFormat="1" ht="15.75" x14ac:dyDescent="0.25">
      <c r="A10" s="379"/>
      <c r="B10" s="380"/>
      <c r="C10" s="381"/>
      <c r="D10" s="381"/>
      <c r="E10" s="382"/>
    </row>
    <row r="11" spans="1:5" s="378" customFormat="1" ht="15.75" x14ac:dyDescent="0.25">
      <c r="A11" s="383" t="s">
        <v>144</v>
      </c>
      <c r="B11" s="384" t="s">
        <v>10</v>
      </c>
      <c r="C11" s="385"/>
      <c r="D11" s="385"/>
      <c r="E11" s="386"/>
    </row>
    <row r="12" spans="1:5" ht="14.25" customHeight="1" x14ac:dyDescent="0.2">
      <c r="A12" s="387">
        <v>1</v>
      </c>
      <c r="B12" s="388" t="s">
        <v>318</v>
      </c>
      <c r="C12" s="389">
        <v>0</v>
      </c>
      <c r="D12" s="389">
        <v>0</v>
      </c>
      <c r="E12" s="389">
        <f>D12+ C12</f>
        <v>0</v>
      </c>
    </row>
    <row r="13" spans="1:5" ht="14.25" customHeight="1" x14ac:dyDescent="0.2">
      <c r="A13" s="387">
        <v>2</v>
      </c>
      <c r="B13" s="388" t="s">
        <v>319</v>
      </c>
      <c r="C13" s="389">
        <v>0</v>
      </c>
      <c r="D13" s="389">
        <v>0</v>
      </c>
      <c r="E13" s="389">
        <f>D13+ C13</f>
        <v>0</v>
      </c>
    </row>
    <row r="14" spans="1:5" ht="15.75" x14ac:dyDescent="0.25">
      <c r="A14" s="379"/>
      <c r="B14" s="380"/>
      <c r="C14" s="381"/>
      <c r="D14" s="381"/>
      <c r="E14" s="390"/>
    </row>
    <row r="15" spans="1:5" s="378" customFormat="1" ht="15.75" x14ac:dyDescent="0.25">
      <c r="A15" s="383" t="s">
        <v>151</v>
      </c>
      <c r="B15" s="384" t="s">
        <v>39</v>
      </c>
      <c r="C15" s="385"/>
      <c r="D15" s="385"/>
      <c r="E15" s="386"/>
    </row>
    <row r="16" spans="1:5" ht="14.25" customHeight="1" x14ac:dyDescent="0.2">
      <c r="A16" s="387">
        <v>1</v>
      </c>
      <c r="B16" s="388" t="s">
        <v>318</v>
      </c>
      <c r="C16" s="389">
        <v>0</v>
      </c>
      <c r="D16" s="389">
        <v>0</v>
      </c>
      <c r="E16" s="389">
        <f>D16+ C16</f>
        <v>0</v>
      </c>
    </row>
    <row r="17" spans="1:5" ht="14.25" customHeight="1" x14ac:dyDescent="0.2">
      <c r="A17" s="387">
        <v>2</v>
      </c>
      <c r="B17" s="388" t="s">
        <v>319</v>
      </c>
      <c r="C17" s="389">
        <v>0</v>
      </c>
      <c r="D17" s="389">
        <v>0</v>
      </c>
      <c r="E17" s="389">
        <f>D17+ C17</f>
        <v>0</v>
      </c>
    </row>
    <row r="18" spans="1:5" ht="15.75" x14ac:dyDescent="0.25">
      <c r="A18" s="379"/>
      <c r="B18" s="380"/>
      <c r="C18" s="381"/>
      <c r="D18" s="381"/>
      <c r="E18" s="390"/>
    </row>
    <row r="19" spans="1:5" s="378" customFormat="1" ht="15.75" x14ac:dyDescent="0.25">
      <c r="A19" s="383" t="s">
        <v>152</v>
      </c>
      <c r="B19" s="384" t="s">
        <v>44</v>
      </c>
      <c r="C19" s="385"/>
      <c r="D19" s="385"/>
      <c r="E19" s="386"/>
    </row>
    <row r="20" spans="1:5" ht="14.25" customHeight="1" x14ac:dyDescent="0.2">
      <c r="A20" s="387">
        <v>1</v>
      </c>
      <c r="B20" s="388" t="s">
        <v>318</v>
      </c>
      <c r="C20" s="389">
        <v>0</v>
      </c>
      <c r="D20" s="389">
        <v>0</v>
      </c>
      <c r="E20" s="389">
        <f>D20+ C20</f>
        <v>0</v>
      </c>
    </row>
    <row r="21" spans="1:5" ht="14.25" customHeight="1" x14ac:dyDescent="0.2">
      <c r="A21" s="387">
        <v>2</v>
      </c>
      <c r="B21" s="388" t="s">
        <v>319</v>
      </c>
      <c r="C21" s="389">
        <v>0</v>
      </c>
      <c r="D21" s="389">
        <v>0</v>
      </c>
      <c r="E21" s="389">
        <f>D21+ C21</f>
        <v>0</v>
      </c>
    </row>
    <row r="22" spans="1:5" ht="15.75" x14ac:dyDescent="0.25">
      <c r="A22" s="379"/>
      <c r="B22" s="380"/>
      <c r="C22" s="381"/>
      <c r="D22" s="381"/>
      <c r="E22" s="390"/>
    </row>
    <row r="23" spans="1:5" s="378" customFormat="1" ht="15.75" x14ac:dyDescent="0.25">
      <c r="A23" s="383" t="s">
        <v>153</v>
      </c>
      <c r="B23" s="384" t="s">
        <v>49</v>
      </c>
      <c r="C23" s="385"/>
      <c r="D23" s="385"/>
      <c r="E23" s="386"/>
    </row>
    <row r="24" spans="1:5" ht="14.25" customHeight="1" x14ac:dyDescent="0.2">
      <c r="A24" s="387">
        <v>1</v>
      </c>
      <c r="B24" s="388" t="s">
        <v>318</v>
      </c>
      <c r="C24" s="389">
        <v>0</v>
      </c>
      <c r="D24" s="389">
        <v>0</v>
      </c>
      <c r="E24" s="389">
        <f>D24+ C24</f>
        <v>0</v>
      </c>
    </row>
    <row r="25" spans="1:5" ht="14.25" customHeight="1" x14ac:dyDescent="0.2">
      <c r="A25" s="387">
        <v>2</v>
      </c>
      <c r="B25" s="388" t="s">
        <v>319</v>
      </c>
      <c r="C25" s="389">
        <v>0</v>
      </c>
      <c r="D25" s="389">
        <v>0</v>
      </c>
      <c r="E25" s="389">
        <f>D25+ C25</f>
        <v>0</v>
      </c>
    </row>
    <row r="26" spans="1:5" ht="15.75" x14ac:dyDescent="0.25">
      <c r="A26" s="379"/>
      <c r="B26" s="380"/>
      <c r="C26" s="381"/>
      <c r="D26" s="381"/>
      <c r="E26" s="390"/>
    </row>
    <row r="27" spans="1:5" s="378" customFormat="1" ht="15.75" x14ac:dyDescent="0.25">
      <c r="A27" s="383" t="s">
        <v>154</v>
      </c>
      <c r="B27" s="384" t="s">
        <v>53</v>
      </c>
      <c r="C27" s="385"/>
      <c r="D27" s="385"/>
      <c r="E27" s="386"/>
    </row>
    <row r="28" spans="1:5" ht="14.25" customHeight="1" x14ac:dyDescent="0.2">
      <c r="A28" s="387">
        <v>1</v>
      </c>
      <c r="B28" s="388" t="s">
        <v>318</v>
      </c>
      <c r="C28" s="389">
        <v>0</v>
      </c>
      <c r="D28" s="389">
        <v>0</v>
      </c>
      <c r="E28" s="389">
        <f>D28+ C28</f>
        <v>0</v>
      </c>
    </row>
    <row r="29" spans="1:5" ht="14.25" customHeight="1" x14ac:dyDescent="0.2">
      <c r="A29" s="387">
        <v>2</v>
      </c>
      <c r="B29" s="388" t="s">
        <v>319</v>
      </c>
      <c r="C29" s="389">
        <v>0</v>
      </c>
      <c r="D29" s="389">
        <v>0</v>
      </c>
      <c r="E29" s="389">
        <f>D29+ C29</f>
        <v>0</v>
      </c>
    </row>
    <row r="30" spans="1:5" ht="15.75" x14ac:dyDescent="0.25">
      <c r="A30" s="379"/>
      <c r="B30" s="380"/>
      <c r="C30" s="381"/>
      <c r="D30" s="381"/>
      <c r="E30" s="390"/>
    </row>
    <row r="31" spans="1:5" s="378" customFormat="1" ht="15.75" x14ac:dyDescent="0.25">
      <c r="A31" s="383" t="s">
        <v>155</v>
      </c>
      <c r="B31" s="384" t="s">
        <v>57</v>
      </c>
      <c r="C31" s="385"/>
      <c r="D31" s="385"/>
      <c r="E31" s="386"/>
    </row>
    <row r="32" spans="1:5" ht="14.25" customHeight="1" x14ac:dyDescent="0.2">
      <c r="A32" s="387">
        <v>1</v>
      </c>
      <c r="B32" s="388" t="s">
        <v>318</v>
      </c>
      <c r="C32" s="389">
        <v>0</v>
      </c>
      <c r="D32" s="389">
        <v>0</v>
      </c>
      <c r="E32" s="389">
        <f>D32+ C32</f>
        <v>0</v>
      </c>
    </row>
    <row r="33" spans="1:5" ht="14.25" customHeight="1" x14ac:dyDescent="0.2">
      <c r="A33" s="387">
        <v>2</v>
      </c>
      <c r="B33" s="388" t="s">
        <v>319</v>
      </c>
      <c r="C33" s="389">
        <v>0</v>
      </c>
      <c r="D33" s="389">
        <v>0</v>
      </c>
      <c r="E33" s="389">
        <f>D33+ C33</f>
        <v>0</v>
      </c>
    </row>
    <row r="34" spans="1:5" ht="15.75" x14ac:dyDescent="0.25">
      <c r="A34" s="379"/>
      <c r="B34" s="380"/>
      <c r="C34" s="381"/>
      <c r="D34" s="381"/>
      <c r="E34" s="390"/>
    </row>
    <row r="35" spans="1:5" s="378" customFormat="1" ht="15.75" x14ac:dyDescent="0.25">
      <c r="A35" s="383" t="s">
        <v>156</v>
      </c>
      <c r="B35" s="384" t="s">
        <v>67</v>
      </c>
      <c r="C35" s="385"/>
      <c r="D35" s="385"/>
      <c r="E35" s="386"/>
    </row>
    <row r="36" spans="1:5" ht="14.25" customHeight="1" x14ac:dyDescent="0.2">
      <c r="A36" s="387">
        <v>1</v>
      </c>
      <c r="B36" s="388" t="s">
        <v>318</v>
      </c>
      <c r="C36" s="389">
        <v>0</v>
      </c>
      <c r="D36" s="389">
        <v>0</v>
      </c>
      <c r="E36" s="389">
        <f>D36+ C36</f>
        <v>0</v>
      </c>
    </row>
    <row r="37" spans="1:5" ht="14.25" customHeight="1" x14ac:dyDescent="0.2">
      <c r="A37" s="387">
        <v>2</v>
      </c>
      <c r="B37" s="388" t="s">
        <v>319</v>
      </c>
      <c r="C37" s="389">
        <v>0</v>
      </c>
      <c r="D37" s="389">
        <v>0</v>
      </c>
      <c r="E37" s="389">
        <f>D37+ C37</f>
        <v>0</v>
      </c>
    </row>
    <row r="38" spans="1:5" ht="15.75" x14ac:dyDescent="0.25">
      <c r="A38" s="379"/>
      <c r="B38" s="380"/>
      <c r="C38" s="381"/>
      <c r="D38" s="381"/>
      <c r="E38" s="390"/>
    </row>
    <row r="39" spans="1:5" s="378" customFormat="1" ht="15.75" x14ac:dyDescent="0.25">
      <c r="A39" s="383" t="s">
        <v>157</v>
      </c>
      <c r="B39" s="384" t="s">
        <v>74</v>
      </c>
      <c r="C39" s="385"/>
      <c r="D39" s="385"/>
      <c r="E39" s="386"/>
    </row>
    <row r="40" spans="1:5" ht="14.25" customHeight="1" x14ac:dyDescent="0.2">
      <c r="A40" s="387">
        <v>1</v>
      </c>
      <c r="B40" s="388" t="s">
        <v>318</v>
      </c>
      <c r="C40" s="389">
        <v>0</v>
      </c>
      <c r="D40" s="389">
        <v>0</v>
      </c>
      <c r="E40" s="389">
        <f>D40+ C40</f>
        <v>0</v>
      </c>
    </row>
    <row r="41" spans="1:5" ht="14.25" customHeight="1" x14ac:dyDescent="0.2">
      <c r="A41" s="387">
        <v>2</v>
      </c>
      <c r="B41" s="388" t="s">
        <v>319</v>
      </c>
      <c r="C41" s="389">
        <v>0</v>
      </c>
      <c r="D41" s="389">
        <v>0</v>
      </c>
      <c r="E41" s="389">
        <f>D41+ C41</f>
        <v>0</v>
      </c>
    </row>
    <row r="42" spans="1:5" ht="15.75" x14ac:dyDescent="0.25">
      <c r="A42" s="379"/>
      <c r="B42" s="380"/>
      <c r="C42" s="381"/>
      <c r="D42" s="381"/>
      <c r="E42" s="390"/>
    </row>
    <row r="43" spans="1:5" s="378" customFormat="1" ht="15.75" x14ac:dyDescent="0.25">
      <c r="A43" s="383" t="s">
        <v>158</v>
      </c>
      <c r="B43" s="384" t="s">
        <v>87</v>
      </c>
      <c r="C43" s="385"/>
      <c r="D43" s="385"/>
      <c r="E43" s="386"/>
    </row>
    <row r="44" spans="1:5" ht="14.25" customHeight="1" x14ac:dyDescent="0.2">
      <c r="A44" s="387">
        <v>1</v>
      </c>
      <c r="B44" s="388" t="s">
        <v>318</v>
      </c>
      <c r="C44" s="389">
        <v>0</v>
      </c>
      <c r="D44" s="389">
        <v>0</v>
      </c>
      <c r="E44" s="389">
        <f>D44+ C44</f>
        <v>0</v>
      </c>
    </row>
    <row r="45" spans="1:5" ht="14.25" customHeight="1" x14ac:dyDescent="0.2">
      <c r="A45" s="387">
        <v>2</v>
      </c>
      <c r="B45" s="388" t="s">
        <v>319</v>
      </c>
      <c r="C45" s="389">
        <v>0</v>
      </c>
      <c r="D45" s="389">
        <v>0</v>
      </c>
      <c r="E45" s="389">
        <f>D45+ C45</f>
        <v>0</v>
      </c>
    </row>
    <row r="46" spans="1:5" ht="15.75" x14ac:dyDescent="0.25">
      <c r="A46" s="379"/>
      <c r="B46" s="380"/>
      <c r="C46" s="381"/>
      <c r="D46" s="381"/>
      <c r="E46" s="390"/>
    </row>
    <row r="47" spans="1:5" s="378" customFormat="1" ht="15.75" x14ac:dyDescent="0.25">
      <c r="A47" s="383" t="s">
        <v>159</v>
      </c>
      <c r="B47" s="384" t="s">
        <v>98</v>
      </c>
      <c r="C47" s="385"/>
      <c r="D47" s="385"/>
      <c r="E47" s="386"/>
    </row>
    <row r="48" spans="1:5" ht="14.25" customHeight="1" x14ac:dyDescent="0.2">
      <c r="A48" s="387">
        <v>1</v>
      </c>
      <c r="B48" s="388" t="s">
        <v>318</v>
      </c>
      <c r="C48" s="389">
        <v>0</v>
      </c>
      <c r="D48" s="389">
        <v>0</v>
      </c>
      <c r="E48" s="389">
        <f>D48+ C48</f>
        <v>0</v>
      </c>
    </row>
    <row r="49" spans="1:6" ht="14.25" customHeight="1" x14ac:dyDescent="0.2">
      <c r="A49" s="387">
        <v>2</v>
      </c>
      <c r="B49" s="388" t="s">
        <v>319</v>
      </c>
      <c r="C49" s="389">
        <v>0</v>
      </c>
      <c r="D49" s="389">
        <v>0</v>
      </c>
      <c r="E49" s="389">
        <f>D49+ C49</f>
        <v>0</v>
      </c>
    </row>
    <row r="50" spans="1:6" ht="15.75" x14ac:dyDescent="0.25">
      <c r="A50" s="379"/>
      <c r="B50" s="380"/>
      <c r="C50" s="381"/>
      <c r="D50" s="381"/>
      <c r="E50" s="390"/>
    </row>
    <row r="51" spans="1:6" s="378" customFormat="1" ht="15.75" x14ac:dyDescent="0.25">
      <c r="A51" s="383" t="s">
        <v>160</v>
      </c>
      <c r="B51" s="384" t="s">
        <v>101</v>
      </c>
      <c r="C51" s="385"/>
      <c r="D51" s="385"/>
      <c r="E51" s="386"/>
    </row>
    <row r="52" spans="1:6" ht="14.25" customHeight="1" x14ac:dyDescent="0.2">
      <c r="A52" s="387">
        <v>1</v>
      </c>
      <c r="B52" s="388" t="s">
        <v>318</v>
      </c>
      <c r="C52" s="389">
        <v>0</v>
      </c>
      <c r="D52" s="389">
        <v>0</v>
      </c>
      <c r="E52" s="389">
        <f>D52+ C52</f>
        <v>0</v>
      </c>
    </row>
    <row r="53" spans="1:6" ht="14.25" customHeight="1" x14ac:dyDescent="0.2">
      <c r="A53" s="387">
        <v>2</v>
      </c>
      <c r="B53" s="388" t="s">
        <v>319</v>
      </c>
      <c r="C53" s="389">
        <v>0</v>
      </c>
      <c r="D53" s="389">
        <v>0</v>
      </c>
      <c r="E53" s="389">
        <f>D53+ C53</f>
        <v>0</v>
      </c>
    </row>
    <row r="54" spans="1:6" ht="15.75" x14ac:dyDescent="0.25">
      <c r="A54" s="379"/>
      <c r="B54" s="380"/>
      <c r="C54" s="381"/>
      <c r="D54" s="381"/>
      <c r="E54" s="390"/>
    </row>
    <row r="55" spans="1:6" s="378" customFormat="1" ht="15.75" x14ac:dyDescent="0.25">
      <c r="A55" s="383" t="s">
        <v>161</v>
      </c>
      <c r="B55" s="384" t="s">
        <v>115</v>
      </c>
      <c r="C55" s="385"/>
      <c r="D55" s="385"/>
      <c r="E55" s="386"/>
    </row>
    <row r="56" spans="1:6" ht="14.25" customHeight="1" x14ac:dyDescent="0.2">
      <c r="A56" s="387">
        <v>1</v>
      </c>
      <c r="B56" s="388" t="s">
        <v>318</v>
      </c>
      <c r="C56" s="389">
        <v>0</v>
      </c>
      <c r="D56" s="389">
        <v>0</v>
      </c>
      <c r="E56" s="389">
        <f>D56+ C56</f>
        <v>0</v>
      </c>
    </row>
    <row r="57" spans="1:6" ht="14.25" customHeight="1" x14ac:dyDescent="0.2">
      <c r="A57" s="387">
        <v>2</v>
      </c>
      <c r="B57" s="388" t="s">
        <v>319</v>
      </c>
      <c r="C57" s="389">
        <v>0</v>
      </c>
      <c r="D57" s="389">
        <v>0</v>
      </c>
      <c r="E57" s="389">
        <f>D57+ C57</f>
        <v>0</v>
      </c>
    </row>
    <row r="58" spans="1:6" ht="15.75" x14ac:dyDescent="0.25">
      <c r="A58" s="379"/>
      <c r="B58" s="380"/>
      <c r="C58" s="381"/>
      <c r="D58" s="381"/>
      <c r="E58" s="390"/>
    </row>
    <row r="59" spans="1:6" s="378" customFormat="1" ht="15.75" x14ac:dyDescent="0.25">
      <c r="A59" s="383" t="s">
        <v>162</v>
      </c>
      <c r="B59" s="384" t="s">
        <v>122</v>
      </c>
      <c r="C59" s="385"/>
      <c r="D59" s="385"/>
      <c r="E59" s="386"/>
    </row>
    <row r="60" spans="1:6" ht="14.25" customHeight="1" x14ac:dyDescent="0.2">
      <c r="A60" s="387">
        <v>1</v>
      </c>
      <c r="B60" s="388" t="s">
        <v>318</v>
      </c>
      <c r="C60" s="389">
        <v>0</v>
      </c>
      <c r="D60" s="389">
        <v>0</v>
      </c>
      <c r="E60" s="389">
        <f>D60+ C60</f>
        <v>0</v>
      </c>
    </row>
    <row r="61" spans="1:6" ht="14.25" customHeight="1" x14ac:dyDescent="0.2">
      <c r="A61" s="387">
        <v>2</v>
      </c>
      <c r="B61" s="388" t="s">
        <v>319</v>
      </c>
      <c r="C61" s="389">
        <v>0</v>
      </c>
      <c r="D61" s="389">
        <v>0</v>
      </c>
      <c r="E61" s="389">
        <f>D61+ C61</f>
        <v>0</v>
      </c>
    </row>
    <row r="62" spans="1:6" ht="15.75" x14ac:dyDescent="0.25">
      <c r="A62" s="379"/>
      <c r="B62" s="380"/>
      <c r="C62" s="381"/>
      <c r="D62" s="381"/>
      <c r="E62" s="390"/>
    </row>
    <row r="63" spans="1:6" ht="13.5" customHeight="1" x14ac:dyDescent="0.2">
      <c r="A63" s="391"/>
      <c r="B63" s="517"/>
      <c r="C63" s="517"/>
      <c r="D63" s="517"/>
      <c r="E63" s="392"/>
    </row>
    <row r="64" spans="1:6" ht="15" customHeight="1" x14ac:dyDescent="0.2">
      <c r="A64" s="393"/>
      <c r="B64" s="514" t="s">
        <v>320</v>
      </c>
      <c r="C64" s="514"/>
      <c r="D64" s="514"/>
      <c r="E64" s="514"/>
      <c r="F64" s="391"/>
    </row>
    <row r="65" spans="1:6" ht="13.5" customHeight="1" x14ac:dyDescent="0.2">
      <c r="A65" s="393"/>
      <c r="B65" s="394"/>
      <c r="C65" s="394"/>
      <c r="D65" s="394"/>
      <c r="E65" s="394"/>
      <c r="F65" s="391"/>
    </row>
    <row r="66" spans="1:6" ht="32.1" customHeight="1" x14ac:dyDescent="0.2">
      <c r="A66" s="393"/>
      <c r="B66" s="514" t="s">
        <v>321</v>
      </c>
      <c r="C66" s="514"/>
      <c r="D66" s="514"/>
      <c r="E66" s="514"/>
      <c r="F66" s="391"/>
    </row>
    <row r="67" spans="1:6" ht="15" customHeight="1" x14ac:dyDescent="0.2">
      <c r="A67" s="391"/>
      <c r="B67" s="514" t="s">
        <v>322</v>
      </c>
      <c r="C67" s="514"/>
      <c r="D67" s="514"/>
      <c r="E67" s="514"/>
      <c r="F67" s="391"/>
    </row>
    <row r="68" spans="1:6" ht="15" customHeight="1" x14ac:dyDescent="0.2">
      <c r="A68" s="391"/>
      <c r="B68" s="514" t="s">
        <v>323</v>
      </c>
      <c r="C68" s="514"/>
      <c r="D68" s="514"/>
      <c r="E68" s="514"/>
      <c r="F68" s="391"/>
    </row>
  </sheetData>
  <mergeCells count="10">
    <mergeCell ref="B64:E64"/>
    <mergeCell ref="B66:E66"/>
    <mergeCell ref="B67:E67"/>
    <mergeCell ref="B68:E68"/>
    <mergeCell ref="A2:E2"/>
    <mergeCell ref="A3:E3"/>
    <mergeCell ref="A4:E4"/>
    <mergeCell ref="A5:E5"/>
    <mergeCell ref="A6:E6"/>
    <mergeCell ref="B63:D63"/>
  </mergeCells>
  <pageMargins left="0.25" right="0.25" top="0.5" bottom="0.5" header="0.25" footer="0.25"/>
  <pageSetup paperSize="9" scale="72" fitToHeight="0" orientation="portrait" horizontalDpi="1200" verticalDpi="1200" r:id="rId1"/>
  <headerFooter>
    <oddHeader>&amp;LOFFICE OF HEALTH CARE ACCESS&amp;CANNUAL REPORTING&amp;RBRISTOL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5" customWidth="1"/>
    <col min="2" max="2" width="90.85546875" style="39" customWidth="1"/>
    <col min="3" max="3" width="37.5703125" style="397" customWidth="1"/>
    <col min="4" max="16384" width="9.140625" style="39"/>
  </cols>
  <sheetData>
    <row r="2" spans="1:4" ht="15.75" customHeight="1" x14ac:dyDescent="0.25">
      <c r="A2" s="471" t="s">
        <v>0</v>
      </c>
      <c r="B2" s="471"/>
      <c r="C2" s="471"/>
    </row>
    <row r="3" spans="1:4" ht="15.75" customHeight="1" x14ac:dyDescent="0.25">
      <c r="A3" s="471" t="s">
        <v>1</v>
      </c>
      <c r="B3" s="471"/>
      <c r="C3" s="471"/>
    </row>
    <row r="4" spans="1:4" ht="15.75" customHeight="1" x14ac:dyDescent="0.25">
      <c r="A4" s="471" t="s">
        <v>133</v>
      </c>
      <c r="B4" s="471"/>
      <c r="C4" s="471"/>
    </row>
    <row r="5" spans="1:4" ht="15.75" customHeight="1" x14ac:dyDescent="0.25">
      <c r="A5" s="471" t="s">
        <v>324</v>
      </c>
      <c r="B5" s="471"/>
      <c r="C5" s="471"/>
    </row>
    <row r="6" spans="1:4" ht="15.75" customHeight="1" x14ac:dyDescent="0.25">
      <c r="A6" s="471" t="s">
        <v>325</v>
      </c>
      <c r="B6" s="471"/>
      <c r="C6" s="471"/>
    </row>
    <row r="7" spans="1:4" ht="15.75" customHeight="1" x14ac:dyDescent="0.25">
      <c r="A7" s="395"/>
      <c r="B7" s="396"/>
      <c r="D7" s="398"/>
    </row>
    <row r="8" spans="1:4" ht="15.75" customHeight="1" x14ac:dyDescent="0.25">
      <c r="A8" s="399">
        <v>-1</v>
      </c>
      <c r="B8" s="400">
        <v>-2</v>
      </c>
      <c r="C8" s="399">
        <v>-3</v>
      </c>
      <c r="D8" s="398"/>
    </row>
    <row r="9" spans="1:4" ht="24.75" customHeight="1" x14ac:dyDescent="0.25">
      <c r="A9" s="401" t="s">
        <v>5</v>
      </c>
      <c r="B9" s="402" t="s">
        <v>6</v>
      </c>
      <c r="C9" s="403" t="s">
        <v>326</v>
      </c>
    </row>
    <row r="10" spans="1:4" ht="15.75" customHeight="1" x14ac:dyDescent="0.25">
      <c r="A10" s="404"/>
      <c r="B10" s="405"/>
      <c r="C10" s="406"/>
    </row>
    <row r="11" spans="1:4" ht="30" customHeight="1" x14ac:dyDescent="0.25">
      <c r="A11" s="407" t="s">
        <v>272</v>
      </c>
      <c r="B11" s="408" t="s">
        <v>327</v>
      </c>
      <c r="C11" s="409"/>
    </row>
    <row r="12" spans="1:4" ht="45" customHeight="1" x14ac:dyDescent="0.2">
      <c r="A12" s="410" t="s">
        <v>328</v>
      </c>
      <c r="B12" s="411" t="s">
        <v>329</v>
      </c>
      <c r="C12" s="412" t="s">
        <v>330</v>
      </c>
    </row>
    <row r="13" spans="1:4" ht="15" customHeight="1" x14ac:dyDescent="0.2">
      <c r="A13" s="413"/>
      <c r="B13" s="414"/>
      <c r="C13" s="415"/>
    </row>
    <row r="14" spans="1:4" ht="30" customHeight="1" x14ac:dyDescent="0.2">
      <c r="A14" s="416" t="s">
        <v>331</v>
      </c>
      <c r="B14" s="417" t="s">
        <v>332</v>
      </c>
      <c r="C14" s="418" t="s">
        <v>330</v>
      </c>
    </row>
    <row r="15" spans="1:4" ht="15" customHeight="1" x14ac:dyDescent="0.2">
      <c r="A15" s="419"/>
      <c r="B15" s="414"/>
      <c r="C15" s="415"/>
    </row>
    <row r="16" spans="1:4" ht="30" customHeight="1" x14ac:dyDescent="0.2">
      <c r="A16" s="416" t="s">
        <v>333</v>
      </c>
      <c r="B16" s="417" t="s">
        <v>334</v>
      </c>
      <c r="C16" s="418" t="s">
        <v>330</v>
      </c>
    </row>
    <row r="17" spans="1:3" ht="15" customHeight="1" x14ac:dyDescent="0.2">
      <c r="A17" s="419"/>
      <c r="B17" s="414"/>
      <c r="C17" s="415"/>
    </row>
    <row r="18" spans="1:3" ht="30" customHeight="1" x14ac:dyDescent="0.2">
      <c r="A18" s="416" t="s">
        <v>335</v>
      </c>
      <c r="B18" s="417" t="s">
        <v>336</v>
      </c>
      <c r="C18" s="418" t="s">
        <v>330</v>
      </c>
    </row>
    <row r="19" spans="1:3" ht="15" customHeight="1" x14ac:dyDescent="0.2">
      <c r="A19" s="420"/>
      <c r="B19" s="421"/>
      <c r="C19" s="415"/>
    </row>
    <row r="20" spans="1:3" ht="30" customHeight="1" x14ac:dyDescent="0.2">
      <c r="A20" s="422" t="s">
        <v>337</v>
      </c>
      <c r="B20" s="423" t="s">
        <v>338</v>
      </c>
      <c r="C20" s="424">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REPORTING&amp;RBRISTOL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sqref="A1:F1"/>
    </sheetView>
  </sheetViews>
  <sheetFormatPr defaultRowHeight="15" x14ac:dyDescent="0.2"/>
  <cols>
    <col min="1" max="1" width="8.7109375" style="426" customWidth="1"/>
    <col min="2" max="2" width="55.28515625" style="426" customWidth="1"/>
    <col min="3" max="6" width="16.7109375" style="426" customWidth="1"/>
    <col min="7" max="16384" width="9.140625" style="426"/>
  </cols>
  <sheetData>
    <row r="1" spans="1:6" ht="15" customHeight="1" x14ac:dyDescent="0.25">
      <c r="A1" s="518" t="s">
        <v>0</v>
      </c>
      <c r="B1" s="519"/>
      <c r="C1" s="519"/>
      <c r="D1" s="519"/>
      <c r="E1" s="519"/>
      <c r="F1" s="520"/>
    </row>
    <row r="2" spans="1:6" ht="15" customHeight="1" x14ac:dyDescent="0.25">
      <c r="A2" s="518" t="s">
        <v>289</v>
      </c>
      <c r="B2" s="519"/>
      <c r="C2" s="519"/>
      <c r="D2" s="519"/>
      <c r="E2" s="519"/>
      <c r="F2" s="520"/>
    </row>
    <row r="3" spans="1:6" ht="15" customHeight="1" x14ac:dyDescent="0.25">
      <c r="A3" s="465" t="s">
        <v>339</v>
      </c>
      <c r="B3" s="465"/>
      <c r="C3" s="465"/>
      <c r="D3" s="465"/>
      <c r="E3" s="465"/>
      <c r="F3" s="465"/>
    </row>
    <row r="4" spans="1:6" ht="15" customHeight="1" x14ac:dyDescent="0.25">
      <c r="A4" s="465" t="s">
        <v>340</v>
      </c>
      <c r="B4" s="465"/>
      <c r="C4" s="465"/>
      <c r="D4" s="465"/>
      <c r="E4" s="465"/>
      <c r="F4" s="465"/>
    </row>
    <row r="5" spans="1:6" ht="15" customHeight="1" x14ac:dyDescent="0.25">
      <c r="A5" s="427"/>
      <c r="B5" s="2"/>
      <c r="C5" s="2"/>
      <c r="D5" s="2"/>
      <c r="E5" s="2"/>
      <c r="F5" s="427"/>
    </row>
    <row r="6" spans="1:6" ht="15" customHeight="1" x14ac:dyDescent="0.25">
      <c r="A6" s="428">
        <v>-1</v>
      </c>
      <c r="B6" s="428">
        <v>-2</v>
      </c>
      <c r="C6" s="428">
        <v>-3</v>
      </c>
      <c r="D6" s="428">
        <v>-4</v>
      </c>
      <c r="E6" s="428">
        <v>-5</v>
      </c>
      <c r="F6" s="428">
        <v>-6</v>
      </c>
    </row>
    <row r="7" spans="1:6" ht="15" customHeight="1" x14ac:dyDescent="0.25">
      <c r="A7" s="429"/>
      <c r="B7" s="428"/>
      <c r="C7" s="2" t="s">
        <v>341</v>
      </c>
      <c r="D7" s="2" t="s">
        <v>342</v>
      </c>
      <c r="E7" s="428" t="s">
        <v>208</v>
      </c>
      <c r="F7" s="428" t="s">
        <v>343</v>
      </c>
    </row>
    <row r="8" spans="1:6" ht="15" customHeight="1" x14ac:dyDescent="0.25">
      <c r="A8" s="430" t="s">
        <v>5</v>
      </c>
      <c r="B8" s="431" t="s">
        <v>6</v>
      </c>
      <c r="C8" s="430" t="s">
        <v>208</v>
      </c>
      <c r="D8" s="430" t="s">
        <v>208</v>
      </c>
      <c r="E8" s="430" t="s">
        <v>344</v>
      </c>
      <c r="F8" s="430" t="s">
        <v>344</v>
      </c>
    </row>
    <row r="9" spans="1:6" ht="15" customHeight="1" x14ac:dyDescent="0.25">
      <c r="A9" s="429"/>
      <c r="B9" s="429"/>
      <c r="C9" s="429"/>
      <c r="D9" s="429"/>
      <c r="E9" s="429"/>
      <c r="F9" s="429"/>
    </row>
    <row r="10" spans="1:6" ht="15" customHeight="1" x14ac:dyDescent="0.25">
      <c r="A10" s="430" t="s">
        <v>173</v>
      </c>
      <c r="B10" s="432" t="s">
        <v>345</v>
      </c>
      <c r="C10" s="432"/>
      <c r="D10" s="432"/>
      <c r="E10" s="432"/>
      <c r="F10" s="433"/>
    </row>
    <row r="11" spans="1:6" ht="15" customHeight="1" x14ac:dyDescent="0.25">
      <c r="A11" s="430"/>
      <c r="B11" s="432"/>
      <c r="C11" s="432"/>
      <c r="D11" s="432"/>
      <c r="E11" s="432"/>
      <c r="F11" s="433"/>
    </row>
    <row r="12" spans="1:6" x14ac:dyDescent="0.2">
      <c r="A12" s="434" t="s">
        <v>295</v>
      </c>
      <c r="B12" s="435" t="s">
        <v>346</v>
      </c>
      <c r="C12" s="436">
        <v>3402</v>
      </c>
      <c r="D12" s="436">
        <v>6916</v>
      </c>
      <c r="E12" s="436">
        <f>+D12-C12</f>
        <v>3514</v>
      </c>
      <c r="F12" s="433">
        <f>IF(C12=0,0,E12/C12)</f>
        <v>1.0329218106995885</v>
      </c>
    </row>
    <row r="13" spans="1:6" ht="15" customHeight="1" x14ac:dyDescent="0.25">
      <c r="A13" s="434" t="s">
        <v>296</v>
      </c>
      <c r="B13" s="435" t="s">
        <v>347</v>
      </c>
      <c r="C13" s="436">
        <v>3402</v>
      </c>
      <c r="D13" s="436">
        <v>6916</v>
      </c>
      <c r="E13" s="436">
        <f>+D13-C13</f>
        <v>3514</v>
      </c>
      <c r="F13" s="437">
        <f>IF(C13=0,0,E13/C13)</f>
        <v>1.0329218106995885</v>
      </c>
    </row>
    <row r="14" spans="1:6" ht="15" customHeight="1" x14ac:dyDescent="0.25">
      <c r="A14" s="438"/>
      <c r="B14" s="438"/>
      <c r="C14" s="438"/>
      <c r="D14" s="438"/>
      <c r="E14" s="438"/>
    </row>
    <row r="15" spans="1:6" x14ac:dyDescent="0.2">
      <c r="A15" s="434" t="s">
        <v>298</v>
      </c>
      <c r="B15" s="435" t="s">
        <v>348</v>
      </c>
      <c r="C15" s="439">
        <v>3781958</v>
      </c>
      <c r="D15" s="439">
        <v>5306456</v>
      </c>
      <c r="E15" s="439">
        <f>+D15-C15</f>
        <v>1524498</v>
      </c>
      <c r="F15" s="433">
        <f>IF(C15=0,0,E15/C15)</f>
        <v>0.40309754894158001</v>
      </c>
    </row>
    <row r="16" spans="1:6" ht="15" customHeight="1" x14ac:dyDescent="0.25">
      <c r="A16" s="440"/>
      <c r="B16" s="438" t="s">
        <v>349</v>
      </c>
      <c r="C16" s="441">
        <f>IF(C13=0,0,C15/C13)</f>
        <v>1111.6866549088772</v>
      </c>
      <c r="D16" s="441">
        <f>IF(D13=0,0,D15/D13)</f>
        <v>767.2724117987276</v>
      </c>
      <c r="E16" s="441">
        <f>+D16-C16</f>
        <v>-344.41424311014964</v>
      </c>
      <c r="F16" s="437">
        <f>IF(C16=0,0,E16/C16)</f>
        <v>-0.30981233928582202</v>
      </c>
    </row>
    <row r="17" spans="1:6" ht="15" customHeight="1" x14ac:dyDescent="0.25">
      <c r="A17" s="438"/>
      <c r="B17" s="438"/>
      <c r="C17" s="438"/>
      <c r="D17" s="438"/>
      <c r="E17" s="438"/>
      <c r="F17" s="433"/>
    </row>
    <row r="18" spans="1:6" x14ac:dyDescent="0.2">
      <c r="A18" s="434" t="s">
        <v>300</v>
      </c>
      <c r="B18" s="435" t="s">
        <v>350</v>
      </c>
      <c r="C18" s="435">
        <v>0.37561099999999997</v>
      </c>
      <c r="D18" s="435">
        <v>0.34387800000000002</v>
      </c>
      <c r="E18" s="442">
        <f>+D18-C18</f>
        <v>-3.1732999999999956E-2</v>
      </c>
      <c r="F18" s="433">
        <f>IF(C18=0,0,E18/C18)</f>
        <v>-8.4483681255341184E-2</v>
      </c>
    </row>
    <row r="19" spans="1:6" ht="15" customHeight="1" x14ac:dyDescent="0.25">
      <c r="A19" s="440"/>
      <c r="B19" s="438" t="s">
        <v>351</v>
      </c>
      <c r="C19" s="441">
        <f>+C15*C18</f>
        <v>1420545.0263379999</v>
      </c>
      <c r="D19" s="441">
        <f>+D15*D18</f>
        <v>1824773.476368</v>
      </c>
      <c r="E19" s="441">
        <f>+D19-C19</f>
        <v>404228.45003000018</v>
      </c>
      <c r="F19" s="437">
        <f>IF(C19=0,0,E19/C19)</f>
        <v>0.28455870284664908</v>
      </c>
    </row>
    <row r="20" spans="1:6" ht="15" customHeight="1" x14ac:dyDescent="0.25">
      <c r="A20" s="440"/>
      <c r="B20" s="438" t="s">
        <v>352</v>
      </c>
      <c r="C20" s="441">
        <f>IF(C13=0,0,C19/C13)</f>
        <v>417.5617361369782</v>
      </c>
      <c r="D20" s="441">
        <f>IF(D13=0,0,D19/D13)</f>
        <v>263.84810242452284</v>
      </c>
      <c r="E20" s="441">
        <f>+D20-C20</f>
        <v>-153.71363371245536</v>
      </c>
      <c r="F20" s="437">
        <f>IF(C20=0,0,E20/C20)</f>
        <v>-0.3681219336199682</v>
      </c>
    </row>
    <row r="21" spans="1:6" ht="15" customHeight="1" x14ac:dyDescent="0.25">
      <c r="A21" s="429"/>
      <c r="B21" s="438"/>
      <c r="C21" s="443"/>
      <c r="D21" s="443"/>
      <c r="E21" s="443"/>
      <c r="F21" s="433"/>
    </row>
    <row r="22" spans="1:6" x14ac:dyDescent="0.2">
      <c r="A22" s="434" t="s">
        <v>302</v>
      </c>
      <c r="B22" s="435" t="s">
        <v>353</v>
      </c>
      <c r="C22" s="439">
        <v>879504</v>
      </c>
      <c r="D22" s="439">
        <v>1177843</v>
      </c>
      <c r="E22" s="439">
        <f>+D22-C22</f>
        <v>298339</v>
      </c>
      <c r="F22" s="433">
        <f>IF(C22=0,0,E22/C22)</f>
        <v>0.33921278356892065</v>
      </c>
    </row>
    <row r="23" spans="1:6" ht="30" x14ac:dyDescent="0.2">
      <c r="A23" s="434" t="s">
        <v>304</v>
      </c>
      <c r="B23" s="435" t="s">
        <v>354</v>
      </c>
      <c r="C23" s="444">
        <v>2080472</v>
      </c>
      <c r="D23" s="444">
        <v>3020051</v>
      </c>
      <c r="E23" s="444">
        <f>+D23-C23</f>
        <v>939579</v>
      </c>
      <c r="F23" s="433">
        <f>IF(C23=0,0,E23/C23)</f>
        <v>0.4516181904875432</v>
      </c>
    </row>
    <row r="24" spans="1:6" ht="30" x14ac:dyDescent="0.2">
      <c r="A24" s="434" t="s">
        <v>306</v>
      </c>
      <c r="B24" s="435" t="s">
        <v>355</v>
      </c>
      <c r="C24" s="444">
        <v>821982</v>
      </c>
      <c r="D24" s="444">
        <v>1108562</v>
      </c>
      <c r="E24" s="444">
        <f>+D24-C24</f>
        <v>286580</v>
      </c>
      <c r="F24" s="433">
        <f>IF(C24=0,0,E24/C24)</f>
        <v>0.34864510415069916</v>
      </c>
    </row>
    <row r="25" spans="1:6" ht="15" customHeight="1" x14ac:dyDescent="0.25">
      <c r="A25" s="429"/>
      <c r="B25" s="438" t="s">
        <v>348</v>
      </c>
      <c r="C25" s="441">
        <f>+C22+C23+C24</f>
        <v>3781958</v>
      </c>
      <c r="D25" s="441">
        <f>+D22+D23+D24</f>
        <v>5306456</v>
      </c>
      <c r="E25" s="441">
        <f>+E22+E23+E24</f>
        <v>1524498</v>
      </c>
      <c r="F25" s="437">
        <f>IF(C25=0,0,E25/C25)</f>
        <v>0.40309754894158001</v>
      </c>
    </row>
    <row r="26" spans="1:6" ht="15" customHeight="1" x14ac:dyDescent="0.25">
      <c r="A26" s="430"/>
      <c r="B26" s="438"/>
      <c r="C26" s="445"/>
      <c r="D26" s="445"/>
      <c r="E26" s="445"/>
      <c r="F26" s="433"/>
    </row>
    <row r="27" spans="1:6" x14ac:dyDescent="0.2">
      <c r="A27" s="434" t="s">
        <v>308</v>
      </c>
      <c r="B27" s="435" t="s">
        <v>356</v>
      </c>
      <c r="C27" s="444">
        <v>206</v>
      </c>
      <c r="D27" s="444">
        <v>223</v>
      </c>
      <c r="E27" s="444">
        <f>+D27-C27</f>
        <v>17</v>
      </c>
      <c r="F27" s="433">
        <f>IF(C27=0,0,E27/C27)</f>
        <v>8.2524271844660199E-2</v>
      </c>
    </row>
    <row r="28" spans="1:6" x14ac:dyDescent="0.2">
      <c r="A28" s="434" t="s">
        <v>310</v>
      </c>
      <c r="B28" s="435" t="s">
        <v>357</v>
      </c>
      <c r="C28" s="444">
        <v>64</v>
      </c>
      <c r="D28" s="444">
        <v>74</v>
      </c>
      <c r="E28" s="444">
        <f>+D28-C28</f>
        <v>10</v>
      </c>
      <c r="F28" s="433">
        <f>IF(C28=0,0,E28/C28)</f>
        <v>0.15625</v>
      </c>
    </row>
    <row r="29" spans="1:6" x14ac:dyDescent="0.2">
      <c r="A29" s="434" t="s">
        <v>312</v>
      </c>
      <c r="B29" s="435" t="s">
        <v>358</v>
      </c>
      <c r="C29" s="444">
        <v>2044</v>
      </c>
      <c r="D29" s="444">
        <v>3805</v>
      </c>
      <c r="E29" s="444">
        <f>+D29-C29</f>
        <v>1761</v>
      </c>
      <c r="F29" s="433">
        <f>IF(C29=0,0,E29/C29)</f>
        <v>0.86154598825831707</v>
      </c>
    </row>
    <row r="30" spans="1:6" ht="30" x14ac:dyDescent="0.2">
      <c r="A30" s="434" t="s">
        <v>359</v>
      </c>
      <c r="B30" s="435" t="s">
        <v>360</v>
      </c>
      <c r="C30" s="444">
        <v>1173</v>
      </c>
      <c r="D30" s="444">
        <v>2643</v>
      </c>
      <c r="E30" s="444">
        <f>+D30-C30</f>
        <v>1470</v>
      </c>
      <c r="F30" s="433">
        <f>IF(C30=0,0,E30/C30)</f>
        <v>1.2531969309462916</v>
      </c>
    </row>
    <row r="31" spans="1:6" ht="15" customHeight="1" x14ac:dyDescent="0.25">
      <c r="A31" s="430"/>
      <c r="B31" s="446"/>
      <c r="C31" s="429"/>
      <c r="D31" s="429"/>
      <c r="E31" s="429"/>
      <c r="F31" s="437"/>
    </row>
    <row r="32" spans="1:6" ht="15" customHeight="1" x14ac:dyDescent="0.25">
      <c r="A32" s="447"/>
      <c r="B32" s="435"/>
      <c r="C32" s="432"/>
      <c r="D32" s="432"/>
      <c r="E32" s="432"/>
      <c r="F32" s="433"/>
    </row>
    <row r="33" spans="1:6" ht="15" customHeight="1" x14ac:dyDescent="0.25">
      <c r="A33" s="446" t="s">
        <v>361</v>
      </c>
      <c r="B33" s="438"/>
      <c r="C33" s="443"/>
      <c r="D33" s="443"/>
      <c r="E33" s="443"/>
    </row>
    <row r="34" spans="1:6" ht="15" customHeight="1" x14ac:dyDescent="0.25">
      <c r="A34" s="430"/>
      <c r="B34" s="446"/>
      <c r="C34" s="429"/>
      <c r="D34" s="429"/>
      <c r="E34" s="429"/>
      <c r="F34" s="437"/>
    </row>
    <row r="35" spans="1:6" ht="15" customHeight="1" x14ac:dyDescent="0.25">
      <c r="A35" s="446"/>
      <c r="F35" s="433"/>
    </row>
    <row r="36" spans="1:6" ht="15" customHeight="1" x14ac:dyDescent="0.25">
      <c r="A36" s="430" t="s">
        <v>180</v>
      </c>
      <c r="B36" s="432" t="s">
        <v>362</v>
      </c>
      <c r="C36" s="429"/>
      <c r="D36" s="429"/>
      <c r="E36" s="429"/>
      <c r="F36" s="429"/>
    </row>
    <row r="37" spans="1:6" ht="15" customHeight="1" x14ac:dyDescent="0.25">
      <c r="A37" s="430"/>
      <c r="B37" s="446"/>
      <c r="C37" s="429"/>
      <c r="D37" s="429"/>
      <c r="E37" s="429"/>
      <c r="F37" s="429"/>
    </row>
    <row r="38" spans="1:6" x14ac:dyDescent="0.2">
      <c r="A38" s="434" t="s">
        <v>295</v>
      </c>
      <c r="B38" s="435" t="s">
        <v>346</v>
      </c>
      <c r="C38" s="436">
        <v>0</v>
      </c>
      <c r="D38" s="436">
        <v>0</v>
      </c>
      <c r="E38" s="436">
        <f>+D38-C38</f>
        <v>0</v>
      </c>
      <c r="F38" s="433">
        <f>IF(C38=0,0,E38/C38)</f>
        <v>0</v>
      </c>
    </row>
    <row r="39" spans="1:6" ht="15" customHeight="1" x14ac:dyDescent="0.25">
      <c r="A39" s="434" t="s">
        <v>296</v>
      </c>
      <c r="B39" s="435" t="s">
        <v>347</v>
      </c>
      <c r="C39" s="436">
        <v>0</v>
      </c>
      <c r="D39" s="436">
        <v>0</v>
      </c>
      <c r="E39" s="436">
        <f>+D39-C39</f>
        <v>0</v>
      </c>
      <c r="F39" s="437">
        <f>IF(C39=0,0,E39/C39)</f>
        <v>0</v>
      </c>
    </row>
    <row r="40" spans="1:6" ht="15" customHeight="1" x14ac:dyDescent="0.25">
      <c r="A40" s="435"/>
      <c r="B40" s="435"/>
      <c r="C40" s="438"/>
      <c r="D40" s="438"/>
      <c r="E40" s="438"/>
    </row>
    <row r="41" spans="1:6" x14ac:dyDescent="0.2">
      <c r="A41" s="434" t="s">
        <v>298</v>
      </c>
      <c r="B41" s="435" t="s">
        <v>363</v>
      </c>
      <c r="C41" s="439">
        <v>0</v>
      </c>
      <c r="D41" s="439">
        <v>0</v>
      </c>
      <c r="E41" s="439">
        <f>+D41-C41</f>
        <v>0</v>
      </c>
      <c r="F41" s="433">
        <f>IF(C41=0,0,E41/C41)</f>
        <v>0</v>
      </c>
    </row>
    <row r="42" spans="1:6" ht="15" customHeight="1" x14ac:dyDescent="0.25">
      <c r="A42" s="429"/>
      <c r="B42" s="438" t="s">
        <v>349</v>
      </c>
      <c r="C42" s="441">
        <f>IF(C39=0,0,C41/C39)</f>
        <v>0</v>
      </c>
      <c r="D42" s="441">
        <f>IF(D39=0,0,D41/D39)</f>
        <v>0</v>
      </c>
      <c r="E42" s="441">
        <f>+D42-C42</f>
        <v>0</v>
      </c>
      <c r="F42" s="437">
        <f>IF(C42=0,0,E42/C42)</f>
        <v>0</v>
      </c>
    </row>
    <row r="43" spans="1:6" ht="15" customHeight="1" x14ac:dyDescent="0.25">
      <c r="A43" s="438"/>
      <c r="B43" s="438"/>
      <c r="C43" s="438"/>
      <c r="D43" s="438"/>
      <c r="E43" s="438"/>
      <c r="F43" s="433"/>
    </row>
    <row r="44" spans="1:6" x14ac:dyDescent="0.2">
      <c r="A44" s="434" t="s">
        <v>300</v>
      </c>
      <c r="B44" s="435" t="s">
        <v>350</v>
      </c>
      <c r="C44" s="435">
        <v>0.37561099999999997</v>
      </c>
      <c r="D44" s="435">
        <v>0.34387800000000002</v>
      </c>
      <c r="E44" s="442">
        <f>+D44-C44</f>
        <v>-3.1732999999999956E-2</v>
      </c>
      <c r="F44" s="433">
        <f>IF(C44=0,0,E44/C44)</f>
        <v>-8.4483681255341184E-2</v>
      </c>
    </row>
    <row r="45" spans="1:6" ht="15" customHeight="1" x14ac:dyDescent="0.25">
      <c r="A45" s="429"/>
      <c r="B45" s="438" t="s">
        <v>351</v>
      </c>
      <c r="C45" s="441">
        <f>+C41*C44</f>
        <v>0</v>
      </c>
      <c r="D45" s="441">
        <f>+D41*D44</f>
        <v>0</v>
      </c>
      <c r="E45" s="441">
        <f>+D45-C45</f>
        <v>0</v>
      </c>
      <c r="F45" s="437">
        <f>IF(C45=0,0,E45/C45)</f>
        <v>0</v>
      </c>
    </row>
    <row r="46" spans="1:6" ht="15" customHeight="1" x14ac:dyDescent="0.25">
      <c r="A46" s="429"/>
      <c r="B46" s="438" t="s">
        <v>352</v>
      </c>
      <c r="C46" s="441">
        <f>IF(C39=0,0,C45/C39)</f>
        <v>0</v>
      </c>
      <c r="D46" s="441">
        <f>IF(D39=0,0,D45/D39)</f>
        <v>0</v>
      </c>
      <c r="E46" s="441">
        <f>+D46-C46</f>
        <v>0</v>
      </c>
      <c r="F46" s="437">
        <f>IF(C46=0,0,E46/C46)</f>
        <v>0</v>
      </c>
    </row>
    <row r="47" spans="1:6" ht="15" customHeight="1" x14ac:dyDescent="0.25">
      <c r="A47" s="429"/>
      <c r="B47" s="438"/>
      <c r="C47" s="443"/>
      <c r="D47" s="443"/>
      <c r="E47" s="443"/>
      <c r="F47" s="437"/>
    </row>
    <row r="48" spans="1:6" x14ac:dyDescent="0.2">
      <c r="A48" s="434" t="s">
        <v>302</v>
      </c>
      <c r="B48" s="435" t="s">
        <v>364</v>
      </c>
      <c r="C48" s="439">
        <v>0</v>
      </c>
      <c r="D48" s="439">
        <v>0</v>
      </c>
      <c r="E48" s="439">
        <f>+D48-C48</f>
        <v>0</v>
      </c>
      <c r="F48" s="433">
        <f>IF(C48=0,0,E48/C48)</f>
        <v>0</v>
      </c>
    </row>
    <row r="49" spans="1:7" ht="30" x14ac:dyDescent="0.2">
      <c r="A49" s="434" t="s">
        <v>304</v>
      </c>
      <c r="B49" s="435" t="s">
        <v>365</v>
      </c>
      <c r="C49" s="444">
        <v>0</v>
      </c>
      <c r="D49" s="444">
        <v>0</v>
      </c>
      <c r="E49" s="444">
        <f>+D49-C49</f>
        <v>0</v>
      </c>
      <c r="F49" s="433">
        <f>IF(C49=0,0,E49/C49)</f>
        <v>0</v>
      </c>
    </row>
    <row r="50" spans="1:7" ht="30" x14ac:dyDescent="0.2">
      <c r="A50" s="434" t="s">
        <v>306</v>
      </c>
      <c r="B50" s="435" t="s">
        <v>366</v>
      </c>
      <c r="C50" s="444">
        <v>0</v>
      </c>
      <c r="D50" s="444">
        <v>0</v>
      </c>
      <c r="E50" s="444">
        <f>+D50-C50</f>
        <v>0</v>
      </c>
      <c r="F50" s="433">
        <f>IF(C50=0,0,E50/C50)</f>
        <v>0</v>
      </c>
    </row>
    <row r="51" spans="1:7" ht="15" customHeight="1" x14ac:dyDescent="0.25">
      <c r="A51" s="429"/>
      <c r="B51" s="438" t="s">
        <v>363</v>
      </c>
      <c r="C51" s="441">
        <f>+C48+C49+C50</f>
        <v>0</v>
      </c>
      <c r="D51" s="441">
        <f>+D48+D49+D50</f>
        <v>0</v>
      </c>
      <c r="E51" s="441">
        <f>+E48+E49+E50</f>
        <v>0</v>
      </c>
      <c r="F51" s="437">
        <f>IF(C51=0,0,E51/C51)</f>
        <v>0</v>
      </c>
    </row>
    <row r="52" spans="1:7" ht="15" customHeight="1" x14ac:dyDescent="0.25">
      <c r="A52" s="430"/>
      <c r="B52" s="438"/>
      <c r="C52" s="445"/>
      <c r="D52" s="445"/>
      <c r="E52" s="445"/>
      <c r="F52" s="433"/>
    </row>
    <row r="53" spans="1:7" x14ac:dyDescent="0.2">
      <c r="A53" s="434" t="s">
        <v>308</v>
      </c>
      <c r="B53" s="435" t="s">
        <v>367</v>
      </c>
      <c r="C53" s="444">
        <v>0</v>
      </c>
      <c r="D53" s="444">
        <v>0</v>
      </c>
      <c r="E53" s="444">
        <f>+D53-C53</f>
        <v>0</v>
      </c>
      <c r="F53" s="433">
        <f>IF(C53=0,0,E53/C53)</f>
        <v>0</v>
      </c>
    </row>
    <row r="54" spans="1:7" x14ac:dyDescent="0.2">
      <c r="A54" s="434" t="s">
        <v>310</v>
      </c>
      <c r="B54" s="435" t="s">
        <v>368</v>
      </c>
      <c r="C54" s="444">
        <v>0</v>
      </c>
      <c r="D54" s="444">
        <v>0</v>
      </c>
      <c r="E54" s="444">
        <f>+D54-C54</f>
        <v>0</v>
      </c>
      <c r="F54" s="433">
        <f>IF(C54=0,0,E54/C54)</f>
        <v>0</v>
      </c>
    </row>
    <row r="55" spans="1:7" x14ac:dyDescent="0.2">
      <c r="A55" s="434" t="s">
        <v>312</v>
      </c>
      <c r="B55" s="435" t="s">
        <v>369</v>
      </c>
      <c r="C55" s="444">
        <v>0</v>
      </c>
      <c r="D55" s="444">
        <v>0</v>
      </c>
      <c r="E55" s="444">
        <f>+D55-C55</f>
        <v>0</v>
      </c>
      <c r="F55" s="433">
        <f>IF(C55=0,0,E55/C55)</f>
        <v>0</v>
      </c>
    </row>
    <row r="56" spans="1:7" ht="30" x14ac:dyDescent="0.2">
      <c r="A56" s="434" t="s">
        <v>359</v>
      </c>
      <c r="B56" s="435" t="s">
        <v>370</v>
      </c>
      <c r="C56" s="444">
        <v>0</v>
      </c>
      <c r="D56" s="444">
        <v>0</v>
      </c>
      <c r="E56" s="444">
        <f>+D56-C56</f>
        <v>0</v>
      </c>
      <c r="F56" s="433">
        <f>IF(C56=0,0,E56/C56)</f>
        <v>0</v>
      </c>
    </row>
    <row r="57" spans="1:7" ht="15" customHeight="1" x14ac:dyDescent="0.25">
      <c r="A57" s="448"/>
      <c r="B57" s="2"/>
      <c r="C57" s="2"/>
      <c r="D57" s="2"/>
      <c r="E57" s="2"/>
      <c r="F57" s="449"/>
    </row>
    <row r="58" spans="1:7" ht="15" customHeight="1" x14ac:dyDescent="0.25">
      <c r="A58" s="446" t="s">
        <v>371</v>
      </c>
      <c r="B58" s="2"/>
      <c r="C58" s="2"/>
      <c r="D58" s="2"/>
      <c r="E58" s="2"/>
      <c r="F58" s="450"/>
    </row>
    <row r="59" spans="1:7" ht="15" customHeight="1" x14ac:dyDescent="0.25">
      <c r="A59" s="430"/>
      <c r="B59" s="446"/>
      <c r="C59" s="429"/>
      <c r="D59" s="429"/>
      <c r="E59" s="429"/>
      <c r="F59" s="437"/>
    </row>
    <row r="60" spans="1:7" ht="15" customHeight="1" x14ac:dyDescent="0.25">
      <c r="A60" s="440"/>
      <c r="B60" s="435"/>
      <c r="C60" s="444"/>
      <c r="D60" s="444"/>
      <c r="E60" s="444"/>
      <c r="F60" s="451"/>
      <c r="G60" s="452"/>
    </row>
    <row r="61" spans="1:7" ht="15" customHeight="1" x14ac:dyDescent="0.25">
      <c r="A61" s="429"/>
      <c r="B61" s="438"/>
      <c r="C61" s="443"/>
      <c r="D61" s="443"/>
      <c r="E61" s="443"/>
      <c r="F61" s="451"/>
    </row>
    <row r="62" spans="1:7" ht="15" customHeight="1" x14ac:dyDescent="0.25">
      <c r="A62" s="430"/>
      <c r="B62" s="438"/>
      <c r="C62" s="445"/>
      <c r="D62" s="445"/>
      <c r="E62" s="445"/>
      <c r="F62" s="453"/>
    </row>
    <row r="63" spans="1:7" x14ac:dyDescent="0.2">
      <c r="A63" s="440"/>
      <c r="B63" s="435"/>
      <c r="C63" s="444"/>
      <c r="D63" s="444"/>
      <c r="E63" s="444"/>
      <c r="F63" s="453"/>
    </row>
    <row r="64" spans="1:7" x14ac:dyDescent="0.2">
      <c r="A64" s="440"/>
      <c r="B64" s="435"/>
      <c r="C64" s="444"/>
      <c r="D64" s="444"/>
      <c r="E64" s="444"/>
      <c r="F64" s="454"/>
    </row>
    <row r="65" spans="1:6" x14ac:dyDescent="0.2">
      <c r="A65" s="440"/>
      <c r="B65" s="435"/>
      <c r="C65" s="444"/>
      <c r="D65" s="444"/>
      <c r="E65" s="444"/>
      <c r="F65" s="449"/>
    </row>
    <row r="66" spans="1:6" x14ac:dyDescent="0.2">
      <c r="A66" s="440"/>
      <c r="B66" s="435"/>
      <c r="C66" s="444"/>
      <c r="D66" s="444"/>
      <c r="E66" s="444"/>
      <c r="F66" s="449"/>
    </row>
    <row r="67" spans="1:6" ht="15" customHeight="1" x14ac:dyDescent="0.25">
      <c r="A67" s="448"/>
      <c r="B67" s="2"/>
      <c r="C67" s="2"/>
      <c r="D67" s="2"/>
      <c r="E67" s="2"/>
      <c r="F67" s="449"/>
    </row>
    <row r="68" spans="1:6" ht="15" customHeight="1" x14ac:dyDescent="0.25">
      <c r="A68" s="446"/>
      <c r="B68" s="2"/>
      <c r="C68" s="2"/>
      <c r="D68" s="2"/>
      <c r="E68" s="2"/>
      <c r="F68" s="450"/>
    </row>
    <row r="69" spans="1:6" ht="15" customHeight="1" x14ac:dyDescent="0.25">
      <c r="A69" s="429"/>
      <c r="B69" s="455"/>
      <c r="C69" s="455"/>
      <c r="D69" s="455"/>
      <c r="E69" s="455"/>
      <c r="F69" s="449"/>
    </row>
    <row r="70" spans="1:6" ht="15" customHeight="1" x14ac:dyDescent="0.25">
      <c r="A70" s="429"/>
      <c r="B70" s="455"/>
      <c r="C70" s="455"/>
      <c r="D70" s="455"/>
      <c r="E70" s="455"/>
      <c r="F70" s="449"/>
    </row>
    <row r="71" spans="1:6" ht="15" customHeight="1" x14ac:dyDescent="0.25">
      <c r="A71" s="429"/>
      <c r="B71" s="438"/>
      <c r="C71" s="438"/>
      <c r="D71" s="438"/>
      <c r="E71" s="438"/>
      <c r="F71" s="456"/>
    </row>
    <row r="72" spans="1:6" ht="15" customHeight="1" x14ac:dyDescent="0.25">
      <c r="A72" s="457"/>
      <c r="B72" s="458"/>
      <c r="C72" s="458"/>
      <c r="D72" s="458"/>
      <c r="E72" s="458"/>
      <c r="F72" s="459"/>
    </row>
    <row r="73" spans="1:6" ht="15" customHeight="1" x14ac:dyDescent="0.25">
      <c r="A73" s="460"/>
      <c r="B73" s="461"/>
      <c r="C73" s="461"/>
      <c r="D73" s="461"/>
      <c r="E73" s="461"/>
      <c r="F73" s="462"/>
    </row>
    <row r="74" spans="1:6" ht="15" customHeight="1" x14ac:dyDescent="0.25">
      <c r="A74" s="460"/>
      <c r="B74" s="461"/>
      <c r="C74" s="461"/>
      <c r="D74" s="461"/>
      <c r="E74" s="461"/>
      <c r="F74" s="462"/>
    </row>
    <row r="75" spans="1:6" ht="15" customHeight="1" x14ac:dyDescent="0.25">
      <c r="A75" s="460"/>
      <c r="B75" s="461"/>
      <c r="C75" s="461"/>
      <c r="D75" s="461"/>
      <c r="E75" s="461"/>
      <c r="F75" s="462"/>
    </row>
    <row r="76" spans="1:6" ht="15" customHeight="1" x14ac:dyDescent="0.25">
      <c r="A76" s="460"/>
      <c r="B76" s="461"/>
      <c r="C76" s="461"/>
      <c r="D76" s="461"/>
      <c r="E76" s="461"/>
      <c r="F76" s="462"/>
    </row>
    <row r="77" spans="1:6" ht="15" customHeight="1" x14ac:dyDescent="0.25">
      <c r="A77" s="460"/>
      <c r="B77" s="461"/>
      <c r="C77" s="461"/>
      <c r="D77" s="461"/>
      <c r="E77" s="461"/>
      <c r="F77" s="462"/>
    </row>
    <row r="78" spans="1:6" ht="15" customHeight="1" x14ac:dyDescent="0.25">
      <c r="A78" s="460"/>
      <c r="B78" s="461"/>
      <c r="C78" s="461"/>
      <c r="D78" s="461"/>
      <c r="E78" s="461"/>
      <c r="F78" s="462"/>
    </row>
    <row r="79" spans="1:6" ht="15" customHeight="1" x14ac:dyDescent="0.25">
      <c r="A79" s="460"/>
      <c r="B79" s="461"/>
      <c r="C79" s="461"/>
      <c r="D79" s="461"/>
      <c r="E79" s="461"/>
      <c r="F79" s="462"/>
    </row>
    <row r="80" spans="1:6" ht="15" customHeight="1" x14ac:dyDescent="0.25">
      <c r="A80" s="460"/>
      <c r="B80" s="461"/>
      <c r="C80" s="461"/>
      <c r="D80" s="461"/>
      <c r="E80" s="461"/>
      <c r="F80" s="462"/>
    </row>
    <row r="81" spans="1:6" ht="15" customHeight="1" x14ac:dyDescent="0.25">
      <c r="A81" s="460"/>
      <c r="B81" s="461"/>
      <c r="C81" s="461"/>
      <c r="D81" s="461"/>
      <c r="E81" s="461"/>
      <c r="F81" s="462"/>
    </row>
    <row r="82" spans="1:6" ht="15" customHeight="1" x14ac:dyDescent="0.25">
      <c r="A82" s="460"/>
      <c r="B82" s="461"/>
      <c r="C82" s="461"/>
      <c r="D82" s="461"/>
      <c r="E82" s="461"/>
      <c r="F82" s="462"/>
    </row>
    <row r="83" spans="1:6" ht="15" customHeight="1" x14ac:dyDescent="0.25">
      <c r="A83" s="460"/>
      <c r="B83" s="461"/>
      <c r="C83" s="461"/>
      <c r="D83" s="461"/>
      <c r="E83" s="461"/>
      <c r="F83" s="462"/>
    </row>
    <row r="84" spans="1:6" ht="15" customHeight="1" x14ac:dyDescent="0.25">
      <c r="A84" s="460"/>
      <c r="B84" s="461"/>
      <c r="C84" s="461"/>
      <c r="D84" s="461"/>
      <c r="E84" s="461"/>
      <c r="F84" s="462"/>
    </row>
    <row r="85" spans="1:6" ht="15" customHeight="1" x14ac:dyDescent="0.25">
      <c r="A85" s="460"/>
      <c r="B85" s="461"/>
      <c r="C85" s="461"/>
      <c r="D85" s="461"/>
      <c r="E85" s="461"/>
      <c r="F85" s="462"/>
    </row>
    <row r="86" spans="1:6" ht="15" customHeight="1" x14ac:dyDescent="0.25">
      <c r="A86" s="460"/>
      <c r="B86" s="461"/>
      <c r="C86" s="461"/>
      <c r="D86" s="461"/>
      <c r="E86" s="461"/>
      <c r="F86" s="462"/>
    </row>
    <row r="87" spans="1:6" ht="15" customHeight="1" x14ac:dyDescent="0.25">
      <c r="A87" s="460"/>
      <c r="B87" s="461"/>
      <c r="C87" s="461"/>
      <c r="D87" s="461"/>
      <c r="E87" s="461"/>
      <c r="F87" s="462"/>
    </row>
    <row r="88" spans="1:6" ht="15" customHeight="1" x14ac:dyDescent="0.25">
      <c r="A88" s="460"/>
      <c r="B88" s="461"/>
      <c r="C88" s="461"/>
      <c r="D88" s="461"/>
      <c r="E88" s="461"/>
      <c r="F88" s="462"/>
    </row>
    <row r="89" spans="1:6" ht="15" customHeight="1" x14ac:dyDescent="0.25">
      <c r="A89" s="460"/>
      <c r="B89" s="461"/>
      <c r="C89" s="461"/>
      <c r="D89" s="461"/>
      <c r="E89" s="461"/>
      <c r="F89" s="462"/>
    </row>
    <row r="90" spans="1:6" ht="15" customHeight="1" x14ac:dyDescent="0.25">
      <c r="A90" s="460"/>
      <c r="B90" s="461"/>
      <c r="C90" s="461"/>
      <c r="D90" s="461"/>
      <c r="E90" s="461"/>
      <c r="F90" s="462"/>
    </row>
    <row r="91" spans="1:6" ht="15" customHeight="1" x14ac:dyDescent="0.25">
      <c r="A91" s="460"/>
      <c r="B91" s="461"/>
      <c r="C91" s="461"/>
      <c r="D91" s="461"/>
      <c r="E91" s="461"/>
      <c r="F91" s="462"/>
    </row>
    <row r="92" spans="1:6" ht="15" customHeight="1" x14ac:dyDescent="0.25">
      <c r="A92" s="460"/>
      <c r="B92" s="461"/>
      <c r="C92" s="461"/>
      <c r="D92" s="461"/>
      <c r="E92" s="461"/>
      <c r="F92" s="462"/>
    </row>
    <row r="93" spans="1:6" ht="15" customHeight="1" x14ac:dyDescent="0.25">
      <c r="A93" s="460"/>
      <c r="B93" s="461"/>
      <c r="C93" s="461"/>
      <c r="D93" s="461"/>
      <c r="E93" s="461"/>
      <c r="F93" s="462"/>
    </row>
    <row r="94" spans="1:6" ht="15" customHeight="1" x14ac:dyDescent="0.25">
      <c r="A94" s="460"/>
      <c r="B94" s="461"/>
      <c r="C94" s="461"/>
      <c r="D94" s="461"/>
      <c r="E94" s="461"/>
      <c r="F94" s="462"/>
    </row>
    <row r="95" spans="1:6" ht="15" customHeight="1" x14ac:dyDescent="0.25">
      <c r="A95" s="460"/>
      <c r="B95" s="461"/>
      <c r="C95" s="461"/>
      <c r="D95" s="461"/>
      <c r="E95" s="461"/>
      <c r="F95" s="462"/>
    </row>
    <row r="96" spans="1:6" ht="15" customHeight="1" x14ac:dyDescent="0.25">
      <c r="A96" s="460"/>
      <c r="B96" s="461"/>
      <c r="C96" s="461"/>
      <c r="D96" s="461"/>
      <c r="E96" s="461"/>
      <c r="F96" s="462"/>
    </row>
    <row r="97" spans="1:6" ht="15" customHeight="1" x14ac:dyDescent="0.25">
      <c r="A97" s="460"/>
      <c r="B97" s="461"/>
      <c r="C97" s="461"/>
      <c r="D97" s="461"/>
      <c r="E97" s="461"/>
      <c r="F97" s="462"/>
    </row>
    <row r="98" spans="1:6" ht="15" customHeight="1" x14ac:dyDescent="0.25">
      <c r="A98" s="460"/>
      <c r="B98" s="461"/>
      <c r="C98" s="461"/>
      <c r="D98" s="461"/>
      <c r="E98" s="461"/>
      <c r="F98" s="462"/>
    </row>
    <row r="99" spans="1:6" ht="15" customHeight="1" x14ac:dyDescent="0.25">
      <c r="A99" s="460"/>
      <c r="B99" s="461"/>
      <c r="C99" s="461"/>
      <c r="D99" s="461"/>
      <c r="E99" s="461"/>
      <c r="F99" s="462"/>
    </row>
    <row r="100" spans="1:6" ht="15" customHeight="1" x14ac:dyDescent="0.25">
      <c r="A100" s="460"/>
      <c r="B100" s="461"/>
      <c r="C100" s="461"/>
      <c r="D100" s="461"/>
      <c r="E100" s="461"/>
      <c r="F100" s="462"/>
    </row>
    <row r="101" spans="1:6" ht="15" customHeight="1" x14ac:dyDescent="0.25">
      <c r="A101" s="460"/>
      <c r="B101" s="461"/>
      <c r="C101" s="461"/>
      <c r="D101" s="461"/>
      <c r="E101" s="461"/>
      <c r="F101" s="462"/>
    </row>
    <row r="102" spans="1:6" ht="15" customHeight="1" x14ac:dyDescent="0.25">
      <c r="A102" s="460"/>
      <c r="B102" s="461"/>
      <c r="C102" s="461"/>
      <c r="D102" s="461"/>
      <c r="E102" s="461"/>
      <c r="F102" s="462"/>
    </row>
    <row r="103" spans="1:6" ht="15" customHeight="1" x14ac:dyDescent="0.25">
      <c r="A103" s="460"/>
      <c r="B103" s="461"/>
      <c r="C103" s="461"/>
      <c r="D103" s="461"/>
      <c r="E103" s="461"/>
      <c r="F103" s="462"/>
    </row>
    <row r="104" spans="1:6" ht="15" customHeight="1" x14ac:dyDescent="0.25">
      <c r="A104" s="460"/>
      <c r="B104" s="461"/>
      <c r="C104" s="461"/>
      <c r="D104" s="461"/>
      <c r="E104" s="461"/>
      <c r="F104" s="462"/>
    </row>
    <row r="105" spans="1:6" x14ac:dyDescent="0.2">
      <c r="A105" s="463"/>
      <c r="B105" s="463"/>
      <c r="C105" s="463"/>
      <c r="D105" s="463"/>
      <c r="E105" s="463"/>
      <c r="F105" s="463"/>
    </row>
    <row r="106" spans="1:6" x14ac:dyDescent="0.2">
      <c r="F106" s="464"/>
    </row>
    <row r="107" spans="1:6" x14ac:dyDescent="0.2">
      <c r="F107" s="464"/>
    </row>
    <row r="108" spans="1:6" x14ac:dyDescent="0.2">
      <c r="A108" s="464"/>
      <c r="B108" s="464"/>
      <c r="C108" s="464"/>
      <c r="D108" s="464"/>
      <c r="E108" s="464"/>
      <c r="F108" s="464"/>
    </row>
    <row r="109" spans="1:6" x14ac:dyDescent="0.2">
      <c r="A109" s="464"/>
      <c r="B109" s="464"/>
      <c r="C109" s="464"/>
      <c r="D109" s="464"/>
      <c r="E109" s="464"/>
      <c r="F109" s="464"/>
    </row>
    <row r="110" spans="1:6" x14ac:dyDescent="0.2">
      <c r="A110" s="464"/>
      <c r="B110" s="464"/>
      <c r="C110" s="464"/>
      <c r="D110" s="464"/>
      <c r="E110" s="464"/>
      <c r="F110" s="464"/>
    </row>
    <row r="111" spans="1:6" x14ac:dyDescent="0.2">
      <c r="A111" s="464"/>
      <c r="B111" s="464"/>
      <c r="C111" s="464"/>
      <c r="D111" s="464"/>
      <c r="E111" s="464"/>
      <c r="F111" s="464"/>
    </row>
    <row r="112" spans="1:6" x14ac:dyDescent="0.2">
      <c r="A112" s="464"/>
      <c r="B112" s="464"/>
      <c r="C112" s="464"/>
      <c r="D112" s="464"/>
      <c r="E112" s="464"/>
      <c r="F112" s="464"/>
    </row>
    <row r="113" spans="1:6" x14ac:dyDescent="0.2">
      <c r="A113" s="464"/>
      <c r="B113" s="464"/>
      <c r="C113" s="464"/>
      <c r="D113" s="464"/>
      <c r="E113" s="464"/>
      <c r="F113" s="464"/>
    </row>
    <row r="114" spans="1:6" x14ac:dyDescent="0.2">
      <c r="A114" s="464"/>
      <c r="B114" s="464"/>
      <c r="C114" s="464"/>
      <c r="D114" s="464"/>
      <c r="E114" s="464"/>
      <c r="F114" s="464"/>
    </row>
    <row r="115" spans="1:6" x14ac:dyDescent="0.2">
      <c r="A115" s="464"/>
      <c r="B115" s="464"/>
      <c r="C115" s="464"/>
      <c r="D115" s="464"/>
      <c r="E115" s="464"/>
      <c r="F115" s="464"/>
    </row>
    <row r="116" spans="1:6" x14ac:dyDescent="0.2">
      <c r="A116" s="464"/>
      <c r="B116" s="464"/>
      <c r="C116" s="464"/>
      <c r="D116" s="464"/>
      <c r="E116" s="464"/>
      <c r="F116" s="464"/>
    </row>
    <row r="117" spans="1:6" x14ac:dyDescent="0.2">
      <c r="A117" s="464"/>
      <c r="B117" s="464"/>
      <c r="C117" s="464"/>
      <c r="D117" s="464"/>
      <c r="E117" s="464"/>
      <c r="F117" s="464"/>
    </row>
    <row r="118" spans="1:6" x14ac:dyDescent="0.2">
      <c r="A118" s="464"/>
      <c r="B118" s="464"/>
      <c r="C118" s="464"/>
      <c r="D118" s="464"/>
      <c r="E118" s="464"/>
      <c r="F118" s="464"/>
    </row>
    <row r="119" spans="1:6" x14ac:dyDescent="0.2">
      <c r="A119" s="464"/>
      <c r="B119" s="464"/>
      <c r="C119" s="464"/>
      <c r="D119" s="464"/>
      <c r="E119" s="464"/>
      <c r="F119" s="464"/>
    </row>
    <row r="120" spans="1:6" x14ac:dyDescent="0.2">
      <c r="A120" s="464"/>
      <c r="B120" s="464"/>
      <c r="C120" s="464"/>
      <c r="D120" s="464"/>
      <c r="E120" s="464"/>
      <c r="F120" s="464"/>
    </row>
    <row r="121" spans="1:6" x14ac:dyDescent="0.2">
      <c r="A121" s="464"/>
      <c r="B121" s="464"/>
      <c r="C121" s="464"/>
      <c r="D121" s="464"/>
      <c r="E121" s="464"/>
      <c r="F121" s="464"/>
    </row>
    <row r="122" spans="1:6" x14ac:dyDescent="0.2">
      <c r="A122" s="464"/>
      <c r="B122" s="464"/>
      <c r="C122" s="464"/>
      <c r="D122" s="464"/>
      <c r="E122" s="464"/>
      <c r="F122" s="464"/>
    </row>
    <row r="123" spans="1:6" x14ac:dyDescent="0.2">
      <c r="A123" s="464"/>
      <c r="B123" s="464"/>
      <c r="C123" s="464"/>
      <c r="D123" s="464"/>
      <c r="E123" s="464"/>
      <c r="F123" s="464"/>
    </row>
    <row r="124" spans="1:6" x14ac:dyDescent="0.2">
      <c r="A124" s="464"/>
      <c r="B124" s="464"/>
      <c r="C124" s="464"/>
      <c r="D124" s="464"/>
      <c r="E124" s="464"/>
      <c r="F124" s="464"/>
    </row>
    <row r="125" spans="1:6" x14ac:dyDescent="0.2">
      <c r="A125" s="464"/>
      <c r="B125" s="464"/>
      <c r="C125" s="464"/>
      <c r="D125" s="464"/>
      <c r="E125" s="464"/>
      <c r="F125" s="464"/>
    </row>
    <row r="126" spans="1:6" x14ac:dyDescent="0.2">
      <c r="A126" s="464"/>
      <c r="B126" s="464"/>
      <c r="C126" s="464"/>
      <c r="D126" s="464"/>
      <c r="E126" s="464"/>
      <c r="F126" s="464"/>
    </row>
    <row r="127" spans="1:6" x14ac:dyDescent="0.2">
      <c r="A127" s="464"/>
      <c r="B127" s="464"/>
      <c r="C127" s="464"/>
      <c r="D127" s="464"/>
      <c r="E127" s="464"/>
      <c r="F127" s="464"/>
    </row>
    <row r="128" spans="1:6" x14ac:dyDescent="0.2">
      <c r="A128" s="464"/>
      <c r="B128" s="464"/>
      <c r="C128" s="464"/>
      <c r="D128" s="464"/>
      <c r="E128" s="464"/>
      <c r="F128" s="464"/>
    </row>
    <row r="129" spans="1:6" x14ac:dyDescent="0.2">
      <c r="A129" s="464"/>
      <c r="B129" s="464"/>
      <c r="C129" s="464"/>
      <c r="D129" s="464"/>
      <c r="E129" s="464"/>
      <c r="F129" s="464"/>
    </row>
    <row r="130" spans="1:6" x14ac:dyDescent="0.2">
      <c r="A130" s="464"/>
      <c r="B130" s="464"/>
      <c r="C130" s="464"/>
      <c r="D130" s="464"/>
      <c r="E130" s="464"/>
      <c r="F130" s="464"/>
    </row>
    <row r="131" spans="1:6" x14ac:dyDescent="0.2">
      <c r="A131" s="464"/>
      <c r="B131" s="464"/>
      <c r="C131" s="464"/>
      <c r="D131" s="464"/>
      <c r="E131" s="464"/>
      <c r="F131" s="464"/>
    </row>
    <row r="132" spans="1:6" x14ac:dyDescent="0.2">
      <c r="A132" s="464"/>
      <c r="B132" s="464"/>
      <c r="C132" s="464"/>
      <c r="D132" s="464"/>
      <c r="E132" s="464"/>
      <c r="F132" s="464"/>
    </row>
    <row r="133" spans="1:6" x14ac:dyDescent="0.2">
      <c r="A133" s="464"/>
      <c r="B133" s="464"/>
      <c r="C133" s="464"/>
      <c r="D133" s="464"/>
      <c r="E133" s="464"/>
      <c r="F133" s="464"/>
    </row>
    <row r="134" spans="1:6" x14ac:dyDescent="0.2">
      <c r="A134" s="464"/>
      <c r="B134" s="464"/>
      <c r="C134" s="464"/>
      <c r="D134" s="464"/>
      <c r="E134" s="464"/>
      <c r="F134" s="464"/>
    </row>
    <row r="135" spans="1:6" x14ac:dyDescent="0.2">
      <c r="A135" s="464"/>
      <c r="B135" s="464"/>
      <c r="C135" s="464"/>
      <c r="D135" s="464"/>
      <c r="E135" s="464"/>
      <c r="F135" s="464"/>
    </row>
    <row r="136" spans="1:6" x14ac:dyDescent="0.2">
      <c r="A136" s="464"/>
      <c r="B136" s="464"/>
      <c r="C136" s="464"/>
      <c r="D136" s="464"/>
      <c r="E136" s="464"/>
      <c r="F136" s="464"/>
    </row>
    <row r="137" spans="1:6" x14ac:dyDescent="0.2">
      <c r="A137" s="464"/>
      <c r="B137" s="464"/>
      <c r="C137" s="464"/>
      <c r="D137" s="464"/>
      <c r="E137" s="464"/>
      <c r="F137" s="464"/>
    </row>
    <row r="138" spans="1:6" x14ac:dyDescent="0.2">
      <c r="A138" s="464"/>
      <c r="B138" s="464"/>
      <c r="C138" s="464"/>
      <c r="D138" s="464"/>
      <c r="E138" s="464"/>
      <c r="F138" s="464"/>
    </row>
    <row r="139" spans="1:6" x14ac:dyDescent="0.2">
      <c r="A139" s="464"/>
      <c r="B139" s="464"/>
      <c r="C139" s="464"/>
      <c r="D139" s="464"/>
      <c r="E139" s="464"/>
      <c r="F139" s="464"/>
    </row>
    <row r="140" spans="1:6" x14ac:dyDescent="0.2">
      <c r="A140" s="464"/>
      <c r="B140" s="464"/>
      <c r="C140" s="464"/>
      <c r="D140" s="464"/>
      <c r="E140" s="464"/>
      <c r="F140" s="464"/>
    </row>
    <row r="141" spans="1:6" x14ac:dyDescent="0.2">
      <c r="A141" s="464"/>
      <c r="B141" s="464"/>
      <c r="C141" s="464"/>
      <c r="D141" s="464"/>
      <c r="E141" s="464"/>
      <c r="F141" s="464"/>
    </row>
    <row r="142" spans="1:6" x14ac:dyDescent="0.2">
      <c r="A142" s="464"/>
      <c r="B142" s="464"/>
      <c r="C142" s="464"/>
      <c r="D142" s="464"/>
      <c r="E142" s="464"/>
      <c r="F142" s="464"/>
    </row>
    <row r="143" spans="1:6" x14ac:dyDescent="0.2">
      <c r="A143" s="464"/>
      <c r="B143" s="464"/>
      <c r="C143" s="464"/>
      <c r="D143" s="464"/>
      <c r="E143" s="464"/>
      <c r="F143" s="464"/>
    </row>
    <row r="144" spans="1:6" x14ac:dyDescent="0.2">
      <c r="A144" s="464"/>
      <c r="B144" s="464"/>
      <c r="C144" s="464"/>
      <c r="D144" s="464"/>
      <c r="E144" s="464"/>
      <c r="F144" s="464"/>
    </row>
    <row r="145" spans="1:6" x14ac:dyDescent="0.2">
      <c r="A145" s="464"/>
      <c r="B145" s="464"/>
      <c r="C145" s="464"/>
      <c r="D145" s="464"/>
      <c r="E145" s="464"/>
      <c r="F145" s="464"/>
    </row>
    <row r="146" spans="1:6" x14ac:dyDescent="0.2">
      <c r="A146" s="464"/>
      <c r="B146" s="464"/>
      <c r="C146" s="464"/>
      <c r="D146" s="464"/>
      <c r="E146" s="464"/>
      <c r="F146" s="464"/>
    </row>
    <row r="147" spans="1:6" x14ac:dyDescent="0.2">
      <c r="A147" s="464"/>
      <c r="B147" s="464"/>
      <c r="C147" s="464"/>
      <c r="D147" s="464"/>
      <c r="E147" s="464"/>
      <c r="F147" s="464"/>
    </row>
    <row r="148" spans="1:6" x14ac:dyDescent="0.2">
      <c r="A148" s="464"/>
      <c r="B148" s="464"/>
      <c r="C148" s="464"/>
      <c r="D148" s="464"/>
      <c r="E148" s="464"/>
      <c r="F148" s="464"/>
    </row>
    <row r="149" spans="1:6" x14ac:dyDescent="0.2">
      <c r="A149" s="464"/>
      <c r="B149" s="464"/>
      <c r="C149" s="464"/>
      <c r="D149" s="464"/>
      <c r="E149" s="464"/>
      <c r="F149" s="464"/>
    </row>
    <row r="150" spans="1:6" x14ac:dyDescent="0.2">
      <c r="A150" s="464"/>
      <c r="B150" s="464"/>
      <c r="C150" s="464"/>
      <c r="D150" s="464"/>
      <c r="E150" s="464"/>
      <c r="F150" s="464"/>
    </row>
    <row r="151" spans="1:6" x14ac:dyDescent="0.2">
      <c r="A151" s="464"/>
      <c r="B151" s="464"/>
      <c r="C151" s="464"/>
      <c r="D151" s="464"/>
      <c r="E151" s="464"/>
      <c r="F151" s="464"/>
    </row>
    <row r="152" spans="1:6" x14ac:dyDescent="0.2">
      <c r="A152" s="464"/>
      <c r="B152" s="464"/>
      <c r="C152" s="464"/>
      <c r="D152" s="464"/>
      <c r="E152" s="464"/>
      <c r="F152" s="464"/>
    </row>
    <row r="153" spans="1:6" x14ac:dyDescent="0.2">
      <c r="A153" s="464"/>
      <c r="B153" s="464"/>
      <c r="C153" s="464"/>
      <c r="D153" s="464"/>
      <c r="E153" s="464"/>
      <c r="F153" s="464"/>
    </row>
    <row r="154" spans="1:6" x14ac:dyDescent="0.2">
      <c r="A154" s="464"/>
      <c r="B154" s="464"/>
      <c r="C154" s="464"/>
      <c r="D154" s="464"/>
      <c r="E154" s="464"/>
      <c r="F154" s="464"/>
    </row>
    <row r="155" spans="1:6" x14ac:dyDescent="0.2">
      <c r="A155" s="464"/>
      <c r="B155" s="464"/>
      <c r="C155" s="464"/>
      <c r="D155" s="464"/>
      <c r="E155" s="464"/>
      <c r="F155" s="464"/>
    </row>
    <row r="156" spans="1:6" x14ac:dyDescent="0.2">
      <c r="A156" s="464"/>
      <c r="B156" s="464"/>
      <c r="C156" s="464"/>
      <c r="D156" s="464"/>
      <c r="E156" s="464"/>
      <c r="F156" s="464"/>
    </row>
    <row r="157" spans="1:6" x14ac:dyDescent="0.2">
      <c r="A157" s="464"/>
      <c r="B157" s="464"/>
      <c r="C157" s="464"/>
      <c r="D157" s="464"/>
      <c r="E157" s="464"/>
      <c r="F157" s="464"/>
    </row>
    <row r="158" spans="1:6" x14ac:dyDescent="0.2">
      <c r="A158" s="464"/>
      <c r="B158" s="464"/>
      <c r="C158" s="464"/>
      <c r="D158" s="464"/>
      <c r="E158" s="464"/>
      <c r="F158" s="464"/>
    </row>
    <row r="159" spans="1:6" x14ac:dyDescent="0.2">
      <c r="A159" s="464"/>
      <c r="B159" s="464"/>
      <c r="C159" s="464"/>
      <c r="D159" s="464"/>
      <c r="E159" s="464"/>
      <c r="F159" s="464"/>
    </row>
    <row r="160" spans="1:6" x14ac:dyDescent="0.2">
      <c r="A160" s="464"/>
      <c r="B160" s="464"/>
      <c r="C160" s="464"/>
      <c r="D160" s="464"/>
      <c r="E160" s="464"/>
      <c r="F160" s="464"/>
    </row>
    <row r="161" spans="1:6" x14ac:dyDescent="0.2">
      <c r="A161" s="464"/>
      <c r="B161" s="464"/>
      <c r="C161" s="464"/>
      <c r="D161" s="464"/>
      <c r="E161" s="464"/>
      <c r="F161" s="464"/>
    </row>
    <row r="162" spans="1:6" x14ac:dyDescent="0.2">
      <c r="A162" s="464"/>
      <c r="B162" s="464"/>
      <c r="C162" s="464"/>
      <c r="D162" s="464"/>
      <c r="E162" s="464"/>
      <c r="F162" s="464"/>
    </row>
    <row r="163" spans="1:6" x14ac:dyDescent="0.2">
      <c r="A163" s="464"/>
      <c r="B163" s="464"/>
      <c r="C163" s="464"/>
      <c r="D163" s="464"/>
      <c r="E163" s="464"/>
      <c r="F163" s="464"/>
    </row>
    <row r="164" spans="1:6" x14ac:dyDescent="0.2">
      <c r="A164" s="464"/>
      <c r="B164" s="464"/>
      <c r="C164" s="464"/>
      <c r="D164" s="464"/>
      <c r="E164" s="464"/>
      <c r="F164" s="464"/>
    </row>
    <row r="165" spans="1:6" x14ac:dyDescent="0.2">
      <c r="A165" s="464"/>
      <c r="B165" s="464"/>
      <c r="C165" s="464"/>
      <c r="D165" s="464"/>
      <c r="E165" s="464"/>
      <c r="F165" s="464"/>
    </row>
    <row r="166" spans="1:6" x14ac:dyDescent="0.2">
      <c r="A166" s="464"/>
      <c r="B166" s="464"/>
      <c r="C166" s="464"/>
      <c r="D166" s="464"/>
      <c r="E166" s="464"/>
      <c r="F166" s="464"/>
    </row>
    <row r="167" spans="1:6" x14ac:dyDescent="0.2">
      <c r="A167" s="464"/>
      <c r="B167" s="464"/>
      <c r="C167" s="464"/>
      <c r="D167" s="464"/>
      <c r="E167" s="464"/>
      <c r="F167" s="464"/>
    </row>
    <row r="168" spans="1:6" x14ac:dyDescent="0.2">
      <c r="A168" s="464"/>
      <c r="B168" s="464"/>
      <c r="C168" s="464"/>
      <c r="D168" s="464"/>
      <c r="E168" s="464"/>
      <c r="F168" s="464"/>
    </row>
    <row r="169" spans="1:6" x14ac:dyDescent="0.2">
      <c r="A169" s="464"/>
      <c r="B169" s="464"/>
      <c r="C169" s="464"/>
      <c r="D169" s="464"/>
      <c r="E169" s="464"/>
      <c r="F169" s="464"/>
    </row>
    <row r="170" spans="1:6" x14ac:dyDescent="0.2">
      <c r="A170" s="464"/>
      <c r="B170" s="464"/>
      <c r="C170" s="464"/>
      <c r="D170" s="464"/>
      <c r="E170" s="464"/>
      <c r="F170" s="464"/>
    </row>
    <row r="171" spans="1:6" x14ac:dyDescent="0.2">
      <c r="A171" s="464"/>
      <c r="B171" s="464"/>
      <c r="C171" s="464"/>
      <c r="D171" s="464"/>
      <c r="E171" s="464"/>
      <c r="F171" s="464"/>
    </row>
    <row r="172" spans="1:6" x14ac:dyDescent="0.2">
      <c r="A172" s="464"/>
      <c r="B172" s="464"/>
      <c r="C172" s="464"/>
      <c r="D172" s="464"/>
      <c r="E172" s="464"/>
      <c r="F172" s="464"/>
    </row>
    <row r="173" spans="1:6" x14ac:dyDescent="0.2">
      <c r="A173" s="464"/>
      <c r="B173" s="464"/>
      <c r="C173" s="464"/>
      <c r="D173" s="464"/>
      <c r="E173" s="464"/>
      <c r="F173" s="464"/>
    </row>
    <row r="174" spans="1:6" x14ac:dyDescent="0.2">
      <c r="A174" s="464"/>
      <c r="B174" s="464"/>
      <c r="C174" s="464"/>
      <c r="D174" s="464"/>
      <c r="E174" s="464"/>
      <c r="F174" s="464"/>
    </row>
    <row r="175" spans="1:6" x14ac:dyDescent="0.2">
      <c r="A175" s="464"/>
      <c r="B175" s="464"/>
      <c r="C175" s="464"/>
      <c r="D175" s="464"/>
      <c r="E175" s="464"/>
      <c r="F175" s="464"/>
    </row>
    <row r="176" spans="1:6" x14ac:dyDescent="0.2">
      <c r="A176" s="464"/>
      <c r="B176" s="464"/>
      <c r="C176" s="464"/>
      <c r="D176" s="464"/>
      <c r="E176" s="464"/>
      <c r="F176" s="464"/>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REPORTING&amp;RBRISTOL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5"/>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9"/>
      <c r="B1" s="469"/>
      <c r="C1" s="469"/>
      <c r="D1" s="470"/>
      <c r="E1" s="470"/>
    </row>
    <row r="2" spans="1:8" s="30" customFormat="1" ht="15.75" customHeight="1" x14ac:dyDescent="0.25">
      <c r="A2" s="471" t="s">
        <v>0</v>
      </c>
      <c r="B2" s="471"/>
      <c r="C2" s="471"/>
      <c r="D2" s="471"/>
    </row>
    <row r="3" spans="1:8" s="30" customFormat="1" ht="15.75" customHeight="1" x14ac:dyDescent="0.25">
      <c r="A3" s="471" t="s">
        <v>1</v>
      </c>
      <c r="B3" s="471"/>
      <c r="C3" s="471"/>
      <c r="D3" s="471"/>
    </row>
    <row r="4" spans="1:8" s="30" customFormat="1" ht="15.75" customHeight="1" x14ac:dyDescent="0.25">
      <c r="A4" s="471" t="s">
        <v>133</v>
      </c>
      <c r="B4" s="471"/>
      <c r="C4" s="471"/>
      <c r="D4" s="471"/>
    </row>
    <row r="5" spans="1:8" s="30" customFormat="1" ht="15.75" customHeight="1" x14ac:dyDescent="0.25">
      <c r="A5" s="471" t="s">
        <v>134</v>
      </c>
      <c r="B5" s="471"/>
      <c r="C5" s="471"/>
      <c r="D5" s="471"/>
    </row>
    <row r="6" spans="1:8" s="30" customFormat="1" ht="16.5" customHeight="1" thickBot="1" x14ac:dyDescent="0.3">
      <c r="A6" s="32"/>
      <c r="B6" s="468"/>
      <c r="C6" s="468"/>
    </row>
    <row r="7" spans="1:8" ht="15.75" customHeight="1" x14ac:dyDescent="0.25">
      <c r="A7" s="33" t="s">
        <v>135</v>
      </c>
      <c r="B7" s="34" t="s">
        <v>136</v>
      </c>
      <c r="C7" s="35" t="s">
        <v>137</v>
      </c>
      <c r="D7" s="36" t="s">
        <v>138</v>
      </c>
      <c r="E7" s="37"/>
      <c r="F7" s="37"/>
      <c r="G7" s="37"/>
      <c r="H7" s="38"/>
    </row>
    <row r="8" spans="1:8" ht="15.75" customHeight="1" x14ac:dyDescent="0.25">
      <c r="A8" s="40"/>
      <c r="B8" s="41"/>
      <c r="C8" s="42" t="s">
        <v>139</v>
      </c>
      <c r="D8" s="43" t="s">
        <v>140</v>
      </c>
    </row>
    <row r="9" spans="1:8" ht="16.5" customHeight="1" thickBot="1" x14ac:dyDescent="0.3">
      <c r="A9" s="44" t="s">
        <v>5</v>
      </c>
      <c r="B9" s="45" t="s">
        <v>141</v>
      </c>
      <c r="C9" s="46" t="s">
        <v>142</v>
      </c>
      <c r="D9" s="47" t="s">
        <v>143</v>
      </c>
    </row>
    <row r="10" spans="1:8" ht="15.75" customHeight="1" x14ac:dyDescent="0.25">
      <c r="A10" s="48"/>
      <c r="B10" s="49"/>
      <c r="C10" s="49"/>
      <c r="D10" s="50"/>
    </row>
    <row r="11" spans="1:8" ht="15.75" x14ac:dyDescent="0.25">
      <c r="A11" s="51" t="s">
        <v>144</v>
      </c>
      <c r="B11" s="52" t="s">
        <v>0</v>
      </c>
      <c r="C11" s="53"/>
      <c r="D11" s="54"/>
    </row>
    <row r="12" spans="1:8" x14ac:dyDescent="0.2">
      <c r="A12" s="55">
        <v>1</v>
      </c>
      <c r="B12" s="38"/>
      <c r="C12" s="56" t="s">
        <v>145</v>
      </c>
      <c r="D12" s="57">
        <v>15896282</v>
      </c>
    </row>
    <row r="13" spans="1:8" x14ac:dyDescent="0.2">
      <c r="A13" s="55">
        <v>2</v>
      </c>
      <c r="B13" s="38"/>
      <c r="C13" s="56" t="s">
        <v>146</v>
      </c>
      <c r="D13" s="57">
        <v>3555410</v>
      </c>
    </row>
    <row r="14" spans="1:8" x14ac:dyDescent="0.2">
      <c r="A14" s="55">
        <v>3</v>
      </c>
      <c r="B14" s="38"/>
      <c r="C14" s="56" t="s">
        <v>147</v>
      </c>
      <c r="D14" s="57">
        <v>0</v>
      </c>
    </row>
    <row r="15" spans="1:8" x14ac:dyDescent="0.2">
      <c r="A15" s="55">
        <v>4</v>
      </c>
      <c r="B15" s="38"/>
      <c r="C15" s="56" t="s">
        <v>148</v>
      </c>
      <c r="D15" s="57">
        <v>7020579</v>
      </c>
    </row>
    <row r="16" spans="1:8" ht="15.75" thickBot="1" x14ac:dyDescent="0.25">
      <c r="A16" s="55">
        <v>5</v>
      </c>
      <c r="B16" s="38"/>
      <c r="C16" s="56" t="s">
        <v>149</v>
      </c>
      <c r="D16" s="57">
        <v>0</v>
      </c>
    </row>
    <row r="17" spans="1:4" ht="16.5" customHeight="1" thickBot="1" x14ac:dyDescent="0.25">
      <c r="A17" s="58"/>
      <c r="B17" s="59"/>
      <c r="C17" s="60" t="s">
        <v>150</v>
      </c>
      <c r="D17" s="61">
        <f>+D16+D15+D14+D13+D12</f>
        <v>26472271</v>
      </c>
    </row>
    <row r="18" spans="1:4" ht="16.5" customHeight="1" x14ac:dyDescent="0.25">
      <c r="A18" s="62"/>
      <c r="B18" s="63"/>
      <c r="C18" s="64"/>
      <c r="D18" s="65"/>
    </row>
    <row r="19" spans="1:4" ht="15.75" x14ac:dyDescent="0.25">
      <c r="A19" s="51" t="s">
        <v>151</v>
      </c>
      <c r="B19" s="52" t="s">
        <v>10</v>
      </c>
      <c r="C19" s="53"/>
      <c r="D19" s="54"/>
    </row>
    <row r="20" spans="1:4" x14ac:dyDescent="0.2">
      <c r="A20" s="55">
        <v>1</v>
      </c>
      <c r="B20" s="38"/>
      <c r="C20" s="56" t="s">
        <v>145</v>
      </c>
      <c r="D20" s="57">
        <v>28607725</v>
      </c>
    </row>
    <row r="21" spans="1:4" x14ac:dyDescent="0.2">
      <c r="A21" s="55">
        <v>2</v>
      </c>
      <c r="B21" s="38"/>
      <c r="C21" s="56" t="s">
        <v>146</v>
      </c>
      <c r="D21" s="57">
        <v>0</v>
      </c>
    </row>
    <row r="22" spans="1:4" x14ac:dyDescent="0.2">
      <c r="A22" s="55">
        <v>3</v>
      </c>
      <c r="B22" s="38"/>
      <c r="C22" s="56" t="s">
        <v>147</v>
      </c>
      <c r="D22" s="57">
        <v>0</v>
      </c>
    </row>
    <row r="23" spans="1:4" x14ac:dyDescent="0.2">
      <c r="A23" s="55">
        <v>4</v>
      </c>
      <c r="B23" s="38"/>
      <c r="C23" s="56" t="s">
        <v>148</v>
      </c>
      <c r="D23" s="57">
        <v>0</v>
      </c>
    </row>
    <row r="24" spans="1:4" ht="15.75" thickBot="1" x14ac:dyDescent="0.25">
      <c r="A24" s="55">
        <v>5</v>
      </c>
      <c r="B24" s="38"/>
      <c r="C24" s="56" t="s">
        <v>149</v>
      </c>
      <c r="D24" s="57">
        <v>-34778542</v>
      </c>
    </row>
    <row r="25" spans="1:4" ht="16.5" customHeight="1" thickBot="1" x14ac:dyDescent="0.25">
      <c r="A25" s="58"/>
      <c r="B25" s="59"/>
      <c r="C25" s="60" t="s">
        <v>150</v>
      </c>
      <c r="D25" s="61">
        <f>+D24+D23+D22+D21+D20</f>
        <v>-6170817</v>
      </c>
    </row>
    <row r="26" spans="1:4" ht="16.5" customHeight="1" x14ac:dyDescent="0.25">
      <c r="A26" s="62"/>
      <c r="B26" s="63"/>
      <c r="C26" s="64"/>
      <c r="D26" s="65"/>
    </row>
    <row r="27" spans="1:4" ht="15.75" x14ac:dyDescent="0.25">
      <c r="A27" s="51" t="s">
        <v>152</v>
      </c>
      <c r="B27" s="52" t="s">
        <v>39</v>
      </c>
      <c r="C27" s="53"/>
      <c r="D27" s="54"/>
    </row>
    <row r="28" spans="1:4" x14ac:dyDescent="0.2">
      <c r="A28" s="55">
        <v>1</v>
      </c>
      <c r="B28" s="38"/>
      <c r="C28" s="56" t="s">
        <v>145</v>
      </c>
      <c r="D28" s="57">
        <v>845896</v>
      </c>
    </row>
    <row r="29" spans="1:4" x14ac:dyDescent="0.2">
      <c r="A29" s="55">
        <v>2</v>
      </c>
      <c r="B29" s="38"/>
      <c r="C29" s="56" t="s">
        <v>146</v>
      </c>
      <c r="D29" s="57">
        <v>29793</v>
      </c>
    </row>
    <row r="30" spans="1:4" x14ac:dyDescent="0.2">
      <c r="A30" s="55">
        <v>3</v>
      </c>
      <c r="B30" s="38"/>
      <c r="C30" s="56" t="s">
        <v>147</v>
      </c>
      <c r="D30" s="57">
        <v>0</v>
      </c>
    </row>
    <row r="31" spans="1:4" x14ac:dyDescent="0.2">
      <c r="A31" s="55">
        <v>4</v>
      </c>
      <c r="B31" s="38"/>
      <c r="C31" s="56" t="s">
        <v>148</v>
      </c>
      <c r="D31" s="57">
        <v>0</v>
      </c>
    </row>
    <row r="32" spans="1:4" ht="15.75" thickBot="1" x14ac:dyDescent="0.25">
      <c r="A32" s="55">
        <v>5</v>
      </c>
      <c r="B32" s="38"/>
      <c r="C32" s="56" t="s">
        <v>149</v>
      </c>
      <c r="D32" s="57">
        <v>0</v>
      </c>
    </row>
    <row r="33" spans="1:4" ht="16.5" customHeight="1" thickBot="1" x14ac:dyDescent="0.25">
      <c r="A33" s="58"/>
      <c r="B33" s="59"/>
      <c r="C33" s="60" t="s">
        <v>150</v>
      </c>
      <c r="D33" s="61">
        <f>+D32+D31+D30+D29+D28</f>
        <v>875689</v>
      </c>
    </row>
    <row r="34" spans="1:4" ht="16.5" customHeight="1" x14ac:dyDescent="0.25">
      <c r="A34" s="62"/>
      <c r="B34" s="63"/>
      <c r="C34" s="64"/>
      <c r="D34" s="65"/>
    </row>
    <row r="35" spans="1:4" ht="15.75" x14ac:dyDescent="0.25">
      <c r="A35" s="51" t="s">
        <v>153</v>
      </c>
      <c r="B35" s="52" t="s">
        <v>44</v>
      </c>
      <c r="C35" s="53"/>
      <c r="D35" s="54"/>
    </row>
    <row r="36" spans="1:4" x14ac:dyDescent="0.2">
      <c r="A36" s="55">
        <v>1</v>
      </c>
      <c r="B36" s="38"/>
      <c r="C36" s="56" t="s">
        <v>145</v>
      </c>
      <c r="D36" s="57">
        <v>0</v>
      </c>
    </row>
    <row r="37" spans="1:4" x14ac:dyDescent="0.2">
      <c r="A37" s="55">
        <v>2</v>
      </c>
      <c r="B37" s="38"/>
      <c r="C37" s="56" t="s">
        <v>146</v>
      </c>
      <c r="D37" s="57">
        <v>0</v>
      </c>
    </row>
    <row r="38" spans="1:4" x14ac:dyDescent="0.2">
      <c r="A38" s="55">
        <v>3</v>
      </c>
      <c r="B38" s="38"/>
      <c r="C38" s="56" t="s">
        <v>147</v>
      </c>
      <c r="D38" s="57">
        <v>0</v>
      </c>
    </row>
    <row r="39" spans="1:4" x14ac:dyDescent="0.2">
      <c r="A39" s="55">
        <v>4</v>
      </c>
      <c r="B39" s="38"/>
      <c r="C39" s="56" t="s">
        <v>148</v>
      </c>
      <c r="D39" s="57">
        <v>0</v>
      </c>
    </row>
    <row r="40" spans="1:4" ht="15.75" thickBot="1" x14ac:dyDescent="0.25">
      <c r="A40" s="55">
        <v>5</v>
      </c>
      <c r="B40" s="38"/>
      <c r="C40" s="56" t="s">
        <v>149</v>
      </c>
      <c r="D40" s="57">
        <v>0</v>
      </c>
    </row>
    <row r="41" spans="1:4" ht="16.5" customHeight="1" thickBot="1" x14ac:dyDescent="0.25">
      <c r="A41" s="58"/>
      <c r="B41" s="59"/>
      <c r="C41" s="60" t="s">
        <v>150</v>
      </c>
      <c r="D41" s="61">
        <f>+D40+D39+D38+D37+D36</f>
        <v>0</v>
      </c>
    </row>
    <row r="42" spans="1:4" ht="16.5" customHeight="1" x14ac:dyDescent="0.25">
      <c r="A42" s="62"/>
      <c r="B42" s="63"/>
      <c r="C42" s="64"/>
      <c r="D42" s="65"/>
    </row>
    <row r="43" spans="1:4" ht="15.75" x14ac:dyDescent="0.25">
      <c r="A43" s="51" t="s">
        <v>154</v>
      </c>
      <c r="B43" s="52" t="s">
        <v>49</v>
      </c>
      <c r="C43" s="53"/>
      <c r="D43" s="54"/>
    </row>
    <row r="44" spans="1:4" x14ac:dyDescent="0.2">
      <c r="A44" s="55">
        <v>1</v>
      </c>
      <c r="B44" s="38"/>
      <c r="C44" s="56" t="s">
        <v>145</v>
      </c>
      <c r="D44" s="57">
        <v>6209935</v>
      </c>
    </row>
    <row r="45" spans="1:4" x14ac:dyDescent="0.2">
      <c r="A45" s="55">
        <v>2</v>
      </c>
      <c r="B45" s="38"/>
      <c r="C45" s="56" t="s">
        <v>146</v>
      </c>
      <c r="D45" s="57">
        <v>0</v>
      </c>
    </row>
    <row r="46" spans="1:4" x14ac:dyDescent="0.2">
      <c r="A46" s="55">
        <v>3</v>
      </c>
      <c r="B46" s="38"/>
      <c r="C46" s="56" t="s">
        <v>147</v>
      </c>
      <c r="D46" s="57">
        <v>0</v>
      </c>
    </row>
    <row r="47" spans="1:4" x14ac:dyDescent="0.2">
      <c r="A47" s="55">
        <v>4</v>
      </c>
      <c r="B47" s="38"/>
      <c r="C47" s="56" t="s">
        <v>148</v>
      </c>
      <c r="D47" s="57">
        <v>0</v>
      </c>
    </row>
    <row r="48" spans="1:4" ht="15.75" thickBot="1" x14ac:dyDescent="0.25">
      <c r="A48" s="55">
        <v>5</v>
      </c>
      <c r="B48" s="38"/>
      <c r="C48" s="56" t="s">
        <v>149</v>
      </c>
      <c r="D48" s="57">
        <v>0</v>
      </c>
    </row>
    <row r="49" spans="1:4" ht="16.5" customHeight="1" thickBot="1" x14ac:dyDescent="0.25">
      <c r="A49" s="58"/>
      <c r="B49" s="59"/>
      <c r="C49" s="60" t="s">
        <v>150</v>
      </c>
      <c r="D49" s="61">
        <f>+D48+D47+D46+D45+D44</f>
        <v>6209935</v>
      </c>
    </row>
    <row r="50" spans="1:4" ht="16.5" customHeight="1" x14ac:dyDescent="0.25">
      <c r="A50" s="62"/>
      <c r="B50" s="63"/>
      <c r="C50" s="64"/>
      <c r="D50" s="65"/>
    </row>
    <row r="51" spans="1:4" ht="15.75" x14ac:dyDescent="0.25">
      <c r="A51" s="51" t="s">
        <v>155</v>
      </c>
      <c r="B51" s="52" t="s">
        <v>53</v>
      </c>
      <c r="C51" s="53"/>
      <c r="D51" s="54"/>
    </row>
    <row r="52" spans="1:4" x14ac:dyDescent="0.2">
      <c r="A52" s="55">
        <v>1</v>
      </c>
      <c r="B52" s="38"/>
      <c r="C52" s="56" t="s">
        <v>145</v>
      </c>
      <c r="D52" s="57">
        <v>810386</v>
      </c>
    </row>
    <row r="53" spans="1:4" x14ac:dyDescent="0.2">
      <c r="A53" s="55">
        <v>2</v>
      </c>
      <c r="B53" s="38"/>
      <c r="C53" s="56" t="s">
        <v>146</v>
      </c>
      <c r="D53" s="57">
        <v>0</v>
      </c>
    </row>
    <row r="54" spans="1:4" x14ac:dyDescent="0.2">
      <c r="A54" s="55">
        <v>3</v>
      </c>
      <c r="B54" s="38"/>
      <c r="C54" s="56" t="s">
        <v>147</v>
      </c>
      <c r="D54" s="57">
        <v>0</v>
      </c>
    </row>
    <row r="55" spans="1:4" x14ac:dyDescent="0.2">
      <c r="A55" s="55">
        <v>4</v>
      </c>
      <c r="B55" s="38"/>
      <c r="C55" s="56" t="s">
        <v>148</v>
      </c>
      <c r="D55" s="57">
        <v>0</v>
      </c>
    </row>
    <row r="56" spans="1:4" ht="15.75" thickBot="1" x14ac:dyDescent="0.25">
      <c r="A56" s="55">
        <v>5</v>
      </c>
      <c r="B56" s="38"/>
      <c r="C56" s="56" t="s">
        <v>149</v>
      </c>
      <c r="D56" s="57">
        <v>0</v>
      </c>
    </row>
    <row r="57" spans="1:4" ht="16.5" customHeight="1" thickBot="1" x14ac:dyDescent="0.25">
      <c r="A57" s="58"/>
      <c r="B57" s="59"/>
      <c r="C57" s="60" t="s">
        <v>150</v>
      </c>
      <c r="D57" s="61">
        <f>+D56+D55+D54+D53+D52</f>
        <v>810386</v>
      </c>
    </row>
    <row r="58" spans="1:4" ht="16.5" customHeight="1" x14ac:dyDescent="0.25">
      <c r="A58" s="62"/>
      <c r="B58" s="63"/>
      <c r="C58" s="64"/>
      <c r="D58" s="65"/>
    </row>
    <row r="59" spans="1:4" ht="15.75" x14ac:dyDescent="0.25">
      <c r="A59" s="51" t="s">
        <v>156</v>
      </c>
      <c r="B59" s="52" t="s">
        <v>57</v>
      </c>
      <c r="C59" s="53"/>
      <c r="D59" s="54"/>
    </row>
    <row r="60" spans="1:4" x14ac:dyDescent="0.2">
      <c r="A60" s="55">
        <v>1</v>
      </c>
      <c r="B60" s="38"/>
      <c r="C60" s="56" t="s">
        <v>145</v>
      </c>
      <c r="D60" s="57">
        <v>410261</v>
      </c>
    </row>
    <row r="61" spans="1:4" x14ac:dyDescent="0.2">
      <c r="A61" s="55">
        <v>2</v>
      </c>
      <c r="B61" s="38"/>
      <c r="C61" s="56" t="s">
        <v>146</v>
      </c>
      <c r="D61" s="57">
        <v>0</v>
      </c>
    </row>
    <row r="62" spans="1:4" x14ac:dyDescent="0.2">
      <c r="A62" s="55">
        <v>3</v>
      </c>
      <c r="B62" s="38"/>
      <c r="C62" s="56" t="s">
        <v>147</v>
      </c>
      <c r="D62" s="57">
        <v>0</v>
      </c>
    </row>
    <row r="63" spans="1:4" x14ac:dyDescent="0.2">
      <c r="A63" s="55">
        <v>4</v>
      </c>
      <c r="B63" s="38"/>
      <c r="C63" s="56" t="s">
        <v>148</v>
      </c>
      <c r="D63" s="57">
        <v>0</v>
      </c>
    </row>
    <row r="64" spans="1:4" ht="15.75" thickBot="1" x14ac:dyDescent="0.25">
      <c r="A64" s="55">
        <v>5</v>
      </c>
      <c r="B64" s="38"/>
      <c r="C64" s="56" t="s">
        <v>149</v>
      </c>
      <c r="D64" s="57">
        <v>0</v>
      </c>
    </row>
    <row r="65" spans="1:4" ht="16.5" customHeight="1" thickBot="1" x14ac:dyDescent="0.25">
      <c r="A65" s="58"/>
      <c r="B65" s="59"/>
      <c r="C65" s="60" t="s">
        <v>150</v>
      </c>
      <c r="D65" s="61">
        <f>+D64+D63+D62+D61+D60</f>
        <v>410261</v>
      </c>
    </row>
    <row r="66" spans="1:4" ht="16.5" customHeight="1" x14ac:dyDescent="0.25">
      <c r="A66" s="62"/>
      <c r="B66" s="63"/>
      <c r="C66" s="64"/>
      <c r="D66" s="65"/>
    </row>
    <row r="67" spans="1:4" ht="15.75" x14ac:dyDescent="0.25">
      <c r="A67" s="51" t="s">
        <v>157</v>
      </c>
      <c r="B67" s="52" t="s">
        <v>67</v>
      </c>
      <c r="C67" s="53"/>
      <c r="D67" s="54"/>
    </row>
    <row r="68" spans="1:4" x14ac:dyDescent="0.2">
      <c r="A68" s="55">
        <v>1</v>
      </c>
      <c r="B68" s="38"/>
      <c r="C68" s="56" t="s">
        <v>145</v>
      </c>
      <c r="D68" s="57">
        <v>0</v>
      </c>
    </row>
    <row r="69" spans="1:4" x14ac:dyDescent="0.2">
      <c r="A69" s="55">
        <v>2</v>
      </c>
      <c r="B69" s="38"/>
      <c r="C69" s="56" t="s">
        <v>146</v>
      </c>
      <c r="D69" s="57">
        <v>0</v>
      </c>
    </row>
    <row r="70" spans="1:4" x14ac:dyDescent="0.2">
      <c r="A70" s="55">
        <v>3</v>
      </c>
      <c r="B70" s="38"/>
      <c r="C70" s="56" t="s">
        <v>147</v>
      </c>
      <c r="D70" s="57">
        <v>0</v>
      </c>
    </row>
    <row r="71" spans="1:4" x14ac:dyDescent="0.2">
      <c r="A71" s="55">
        <v>4</v>
      </c>
      <c r="B71" s="38"/>
      <c r="C71" s="56" t="s">
        <v>148</v>
      </c>
      <c r="D71" s="57">
        <v>0</v>
      </c>
    </row>
    <row r="72" spans="1:4" ht="15.75" thickBot="1" x14ac:dyDescent="0.25">
      <c r="A72" s="55">
        <v>5</v>
      </c>
      <c r="B72" s="38"/>
      <c r="C72" s="56" t="s">
        <v>149</v>
      </c>
      <c r="D72" s="57">
        <v>0</v>
      </c>
    </row>
    <row r="73" spans="1:4" ht="16.5" customHeight="1" thickBot="1" x14ac:dyDescent="0.25">
      <c r="A73" s="58"/>
      <c r="B73" s="59"/>
      <c r="C73" s="60" t="s">
        <v>150</v>
      </c>
      <c r="D73" s="61">
        <f>+D72+D71+D70+D69+D68</f>
        <v>0</v>
      </c>
    </row>
    <row r="74" spans="1:4" ht="16.5" customHeight="1" x14ac:dyDescent="0.25">
      <c r="A74" s="62"/>
      <c r="B74" s="63"/>
      <c r="C74" s="64"/>
      <c r="D74" s="65"/>
    </row>
    <row r="75" spans="1:4" ht="15.75" x14ac:dyDescent="0.25">
      <c r="A75" s="51" t="s">
        <v>158</v>
      </c>
      <c r="B75" s="52" t="s">
        <v>74</v>
      </c>
      <c r="C75" s="53"/>
      <c r="D75" s="54"/>
    </row>
    <row r="76" spans="1:4" x14ac:dyDescent="0.2">
      <c r="A76" s="55">
        <v>1</v>
      </c>
      <c r="B76" s="38"/>
      <c r="C76" s="56" t="s">
        <v>145</v>
      </c>
      <c r="D76" s="57">
        <v>0</v>
      </c>
    </row>
    <row r="77" spans="1:4" x14ac:dyDescent="0.2">
      <c r="A77" s="55">
        <v>2</v>
      </c>
      <c r="B77" s="38"/>
      <c r="C77" s="56" t="s">
        <v>146</v>
      </c>
      <c r="D77" s="57">
        <v>0</v>
      </c>
    </row>
    <row r="78" spans="1:4" x14ac:dyDescent="0.2">
      <c r="A78" s="55">
        <v>3</v>
      </c>
      <c r="B78" s="38"/>
      <c r="C78" s="56" t="s">
        <v>147</v>
      </c>
      <c r="D78" s="57">
        <v>0</v>
      </c>
    </row>
    <row r="79" spans="1:4" x14ac:dyDescent="0.2">
      <c r="A79" s="55">
        <v>4</v>
      </c>
      <c r="B79" s="38"/>
      <c r="C79" s="56" t="s">
        <v>148</v>
      </c>
      <c r="D79" s="57">
        <v>0</v>
      </c>
    </row>
    <row r="80" spans="1:4" ht="15.75" thickBot="1" x14ac:dyDescent="0.25">
      <c r="A80" s="55">
        <v>5</v>
      </c>
      <c r="B80" s="38"/>
      <c r="C80" s="56" t="s">
        <v>149</v>
      </c>
      <c r="D80" s="57">
        <v>0</v>
      </c>
    </row>
    <row r="81" spans="1:4" ht="16.5" customHeight="1" thickBot="1" x14ac:dyDescent="0.25">
      <c r="A81" s="58"/>
      <c r="B81" s="59"/>
      <c r="C81" s="60" t="s">
        <v>150</v>
      </c>
      <c r="D81" s="61">
        <f>+D80+D79+D78+D77+D76</f>
        <v>0</v>
      </c>
    </row>
    <row r="82" spans="1:4" ht="16.5" customHeight="1" x14ac:dyDescent="0.25">
      <c r="A82" s="62"/>
      <c r="B82" s="63"/>
      <c r="C82" s="64"/>
      <c r="D82" s="65"/>
    </row>
    <row r="83" spans="1:4" ht="15.75" x14ac:dyDescent="0.25">
      <c r="A83" s="51" t="s">
        <v>159</v>
      </c>
      <c r="B83" s="52" t="s">
        <v>87</v>
      </c>
      <c r="C83" s="53"/>
      <c r="D83" s="54"/>
    </row>
    <row r="84" spans="1:4" x14ac:dyDescent="0.2">
      <c r="A84" s="55">
        <v>1</v>
      </c>
      <c r="B84" s="38"/>
      <c r="C84" s="56" t="s">
        <v>145</v>
      </c>
      <c r="D84" s="57">
        <v>0</v>
      </c>
    </row>
    <row r="85" spans="1:4" x14ac:dyDescent="0.2">
      <c r="A85" s="55">
        <v>2</v>
      </c>
      <c r="B85" s="38"/>
      <c r="C85" s="56" t="s">
        <v>146</v>
      </c>
      <c r="D85" s="57">
        <v>0</v>
      </c>
    </row>
    <row r="86" spans="1:4" x14ac:dyDescent="0.2">
      <c r="A86" s="55">
        <v>3</v>
      </c>
      <c r="B86" s="38"/>
      <c r="C86" s="56" t="s">
        <v>147</v>
      </c>
      <c r="D86" s="57">
        <v>0</v>
      </c>
    </row>
    <row r="87" spans="1:4" x14ac:dyDescent="0.2">
      <c r="A87" s="55">
        <v>4</v>
      </c>
      <c r="B87" s="38"/>
      <c r="C87" s="56" t="s">
        <v>148</v>
      </c>
      <c r="D87" s="57">
        <v>0</v>
      </c>
    </row>
    <row r="88" spans="1:4" ht="15.75" thickBot="1" x14ac:dyDescent="0.25">
      <c r="A88" s="55">
        <v>5</v>
      </c>
      <c r="B88" s="38"/>
      <c r="C88" s="56" t="s">
        <v>149</v>
      </c>
      <c r="D88" s="57">
        <v>0</v>
      </c>
    </row>
    <row r="89" spans="1:4" ht="16.5" customHeight="1" thickBot="1" x14ac:dyDescent="0.25">
      <c r="A89" s="58"/>
      <c r="B89" s="59"/>
      <c r="C89" s="60" t="s">
        <v>150</v>
      </c>
      <c r="D89" s="61">
        <f>+D88+D87+D86+D85+D84</f>
        <v>0</v>
      </c>
    </row>
    <row r="90" spans="1:4" ht="16.5" customHeight="1" x14ac:dyDescent="0.25">
      <c r="A90" s="62"/>
      <c r="B90" s="63"/>
      <c r="C90" s="64"/>
      <c r="D90" s="65"/>
    </row>
    <row r="91" spans="1:4" ht="15.75" x14ac:dyDescent="0.25">
      <c r="A91" s="51" t="s">
        <v>160</v>
      </c>
      <c r="B91" s="52" t="s">
        <v>98</v>
      </c>
      <c r="C91" s="53"/>
      <c r="D91" s="54"/>
    </row>
    <row r="92" spans="1:4" x14ac:dyDescent="0.2">
      <c r="A92" s="55">
        <v>1</v>
      </c>
      <c r="B92" s="38"/>
      <c r="C92" s="56" t="s">
        <v>145</v>
      </c>
      <c r="D92" s="57">
        <v>0</v>
      </c>
    </row>
    <row r="93" spans="1:4" x14ac:dyDescent="0.2">
      <c r="A93" s="55">
        <v>2</v>
      </c>
      <c r="B93" s="38"/>
      <c r="C93" s="56" t="s">
        <v>146</v>
      </c>
      <c r="D93" s="57">
        <v>0</v>
      </c>
    </row>
    <row r="94" spans="1:4" x14ac:dyDescent="0.2">
      <c r="A94" s="55">
        <v>3</v>
      </c>
      <c r="B94" s="38"/>
      <c r="C94" s="56" t="s">
        <v>147</v>
      </c>
      <c r="D94" s="57">
        <v>0</v>
      </c>
    </row>
    <row r="95" spans="1:4" x14ac:dyDescent="0.2">
      <c r="A95" s="55">
        <v>4</v>
      </c>
      <c r="B95" s="38"/>
      <c r="C95" s="56" t="s">
        <v>148</v>
      </c>
      <c r="D95" s="57">
        <v>0</v>
      </c>
    </row>
    <row r="96" spans="1:4" ht="15.75" thickBot="1" x14ac:dyDescent="0.25">
      <c r="A96" s="55">
        <v>5</v>
      </c>
      <c r="B96" s="38"/>
      <c r="C96" s="56" t="s">
        <v>149</v>
      </c>
      <c r="D96" s="57">
        <v>0</v>
      </c>
    </row>
    <row r="97" spans="1:4" ht="16.5" customHeight="1" thickBot="1" x14ac:dyDescent="0.25">
      <c r="A97" s="58"/>
      <c r="B97" s="59"/>
      <c r="C97" s="60" t="s">
        <v>150</v>
      </c>
      <c r="D97" s="61">
        <f>+D96+D95+D94+D93+D92</f>
        <v>0</v>
      </c>
    </row>
    <row r="98" spans="1:4" ht="16.5" customHeight="1" x14ac:dyDescent="0.25">
      <c r="A98" s="62"/>
      <c r="B98" s="63"/>
      <c r="C98" s="64"/>
      <c r="D98" s="65"/>
    </row>
    <row r="99" spans="1:4" ht="15.75" x14ac:dyDescent="0.25">
      <c r="A99" s="51" t="s">
        <v>161</v>
      </c>
      <c r="B99" s="52" t="s">
        <v>101</v>
      </c>
      <c r="C99" s="53"/>
      <c r="D99" s="54"/>
    </row>
    <row r="100" spans="1:4" x14ac:dyDescent="0.2">
      <c r="A100" s="55">
        <v>1</v>
      </c>
      <c r="B100" s="38"/>
      <c r="C100" s="56" t="s">
        <v>145</v>
      </c>
      <c r="D100" s="57">
        <v>0</v>
      </c>
    </row>
    <row r="101" spans="1:4" x14ac:dyDescent="0.2">
      <c r="A101" s="55">
        <v>2</v>
      </c>
      <c r="B101" s="38"/>
      <c r="C101" s="56" t="s">
        <v>146</v>
      </c>
      <c r="D101" s="57">
        <v>0</v>
      </c>
    </row>
    <row r="102" spans="1:4" x14ac:dyDescent="0.2">
      <c r="A102" s="55">
        <v>3</v>
      </c>
      <c r="B102" s="38"/>
      <c r="C102" s="56" t="s">
        <v>147</v>
      </c>
      <c r="D102" s="57">
        <v>0</v>
      </c>
    </row>
    <row r="103" spans="1:4" x14ac:dyDescent="0.2">
      <c r="A103" s="55">
        <v>4</v>
      </c>
      <c r="B103" s="38"/>
      <c r="C103" s="56" t="s">
        <v>148</v>
      </c>
      <c r="D103" s="57">
        <v>0</v>
      </c>
    </row>
    <row r="104" spans="1:4" ht="15.75" thickBot="1" x14ac:dyDescent="0.25">
      <c r="A104" s="55">
        <v>5</v>
      </c>
      <c r="B104" s="38"/>
      <c r="C104" s="56" t="s">
        <v>149</v>
      </c>
      <c r="D104" s="57">
        <v>0</v>
      </c>
    </row>
    <row r="105" spans="1:4" ht="16.5" customHeight="1" thickBot="1" x14ac:dyDescent="0.25">
      <c r="A105" s="58"/>
      <c r="B105" s="59"/>
      <c r="C105" s="60" t="s">
        <v>150</v>
      </c>
      <c r="D105" s="61">
        <f>+D104+D103+D102+D101+D100</f>
        <v>0</v>
      </c>
    </row>
    <row r="106" spans="1:4" ht="16.5" customHeight="1" x14ac:dyDescent="0.25">
      <c r="A106" s="62"/>
      <c r="B106" s="63"/>
      <c r="C106" s="64"/>
      <c r="D106" s="65"/>
    </row>
    <row r="107" spans="1:4" ht="15.75" x14ac:dyDescent="0.25">
      <c r="A107" s="51" t="s">
        <v>162</v>
      </c>
      <c r="B107" s="52" t="s">
        <v>115</v>
      </c>
      <c r="C107" s="53"/>
      <c r="D107" s="54"/>
    </row>
    <row r="108" spans="1:4" x14ac:dyDescent="0.2">
      <c r="A108" s="55">
        <v>1</v>
      </c>
      <c r="B108" s="38"/>
      <c r="C108" s="56" t="s">
        <v>145</v>
      </c>
      <c r="D108" s="57">
        <v>0</v>
      </c>
    </row>
    <row r="109" spans="1:4" x14ac:dyDescent="0.2">
      <c r="A109" s="55">
        <v>2</v>
      </c>
      <c r="B109" s="38"/>
      <c r="C109" s="56" t="s">
        <v>146</v>
      </c>
      <c r="D109" s="57">
        <v>0</v>
      </c>
    </row>
    <row r="110" spans="1:4" x14ac:dyDescent="0.2">
      <c r="A110" s="55">
        <v>3</v>
      </c>
      <c r="B110" s="38"/>
      <c r="C110" s="56" t="s">
        <v>147</v>
      </c>
      <c r="D110" s="57">
        <v>0</v>
      </c>
    </row>
    <row r="111" spans="1:4" x14ac:dyDescent="0.2">
      <c r="A111" s="55">
        <v>4</v>
      </c>
      <c r="B111" s="38"/>
      <c r="C111" s="56" t="s">
        <v>148</v>
      </c>
      <c r="D111" s="57">
        <v>0</v>
      </c>
    </row>
    <row r="112" spans="1:4" ht="15.75" thickBot="1" x14ac:dyDescent="0.25">
      <c r="A112" s="55">
        <v>5</v>
      </c>
      <c r="B112" s="38"/>
      <c r="C112" s="56" t="s">
        <v>149</v>
      </c>
      <c r="D112" s="57">
        <v>0</v>
      </c>
    </row>
    <row r="113" spans="1:4" ht="16.5" customHeight="1" thickBot="1" x14ac:dyDescent="0.25">
      <c r="A113" s="58"/>
      <c r="B113" s="59"/>
      <c r="C113" s="60" t="s">
        <v>150</v>
      </c>
      <c r="D113" s="61">
        <f>+D112+D111+D110+D109+D108</f>
        <v>0</v>
      </c>
    </row>
    <row r="114" spans="1:4" ht="16.5" customHeight="1" x14ac:dyDescent="0.25">
      <c r="A114" s="62"/>
      <c r="B114" s="63"/>
      <c r="C114" s="64"/>
      <c r="D114" s="65"/>
    </row>
    <row r="115" spans="1:4" ht="15.75" x14ac:dyDescent="0.25">
      <c r="A115" s="51" t="s">
        <v>163</v>
      </c>
      <c r="B115" s="52" t="s">
        <v>122</v>
      </c>
      <c r="C115" s="53"/>
      <c r="D115" s="54"/>
    </row>
    <row r="116" spans="1:4" x14ac:dyDescent="0.2">
      <c r="A116" s="55">
        <v>1</v>
      </c>
      <c r="B116" s="38"/>
      <c r="C116" s="56" t="s">
        <v>145</v>
      </c>
      <c r="D116" s="57">
        <v>0</v>
      </c>
    </row>
    <row r="117" spans="1:4" x14ac:dyDescent="0.2">
      <c r="A117" s="55">
        <v>2</v>
      </c>
      <c r="B117" s="38"/>
      <c r="C117" s="56" t="s">
        <v>146</v>
      </c>
      <c r="D117" s="57">
        <v>0</v>
      </c>
    </row>
    <row r="118" spans="1:4" x14ac:dyDescent="0.2">
      <c r="A118" s="55">
        <v>3</v>
      </c>
      <c r="B118" s="38"/>
      <c r="C118" s="56" t="s">
        <v>147</v>
      </c>
      <c r="D118" s="57">
        <v>0</v>
      </c>
    </row>
    <row r="119" spans="1:4" x14ac:dyDescent="0.2">
      <c r="A119" s="55">
        <v>4</v>
      </c>
      <c r="B119" s="38"/>
      <c r="C119" s="56" t="s">
        <v>148</v>
      </c>
      <c r="D119" s="57">
        <v>0</v>
      </c>
    </row>
    <row r="120" spans="1:4" ht="15.75" thickBot="1" x14ac:dyDescent="0.25">
      <c r="A120" s="55">
        <v>5</v>
      </c>
      <c r="B120" s="38"/>
      <c r="C120" s="56" t="s">
        <v>149</v>
      </c>
      <c r="D120" s="57">
        <v>0</v>
      </c>
    </row>
    <row r="121" spans="1:4" ht="16.5" customHeight="1" thickBot="1" x14ac:dyDescent="0.25">
      <c r="A121" s="58"/>
      <c r="B121" s="59"/>
      <c r="C121" s="60" t="s">
        <v>150</v>
      </c>
      <c r="D121" s="61">
        <f>+D120+D119+D118+D117+D116</f>
        <v>0</v>
      </c>
    </row>
    <row r="122" spans="1:4" ht="16.5" customHeight="1" thickBot="1" x14ac:dyDescent="0.3">
      <c r="A122" s="62"/>
      <c r="B122" s="63"/>
      <c r="C122" s="64"/>
      <c r="D122" s="65"/>
    </row>
    <row r="123" spans="1:4" ht="16.5" customHeight="1" thickBot="1" x14ac:dyDescent="0.3">
      <c r="A123" s="66"/>
      <c r="B123" s="67" t="s">
        <v>164</v>
      </c>
      <c r="C123" s="60" t="s">
        <v>165</v>
      </c>
      <c r="D123" s="61">
        <f>+D121-D120+D113-D112+D105-D104+D97-D96+D89-D88+D81-D80+D73-D72+D65-D64+D57-D56+D49-D48+D41-D40+D33-D32+D25-D24+D17-D16</f>
        <v>63386267</v>
      </c>
    </row>
    <row r="124" spans="1:4" ht="16.5" customHeight="1" thickBot="1" x14ac:dyDescent="0.3">
      <c r="A124" s="66"/>
      <c r="B124" s="67" t="s">
        <v>149</v>
      </c>
      <c r="C124" s="60"/>
      <c r="D124" s="61">
        <f>+D120+D112+D104+D96+D88+D80+D72+D64+D56+D48+D40+D32+D24+D16</f>
        <v>-34778542</v>
      </c>
    </row>
    <row r="125" spans="1:4" ht="16.5" customHeight="1" thickBot="1" x14ac:dyDescent="0.3">
      <c r="A125" s="66"/>
      <c r="B125" s="67" t="s">
        <v>166</v>
      </c>
      <c r="C125" s="60" t="s">
        <v>165</v>
      </c>
      <c r="D125" s="61">
        <f>SUM(D123:D124)</f>
        <v>28607725</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REPORTING&amp;RBRISTOL HOSPITAL</oddHeader>
    <oddFooter>&amp;LREPORT 5&amp;C&amp;P OF &amp;N&amp;R&amp;D, &amp;T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92"/>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1" t="s">
        <v>0</v>
      </c>
      <c r="B2" s="471"/>
      <c r="C2" s="471"/>
      <c r="D2" s="471"/>
      <c r="E2" s="471"/>
    </row>
    <row r="3" spans="1:5" ht="15.75" customHeight="1" x14ac:dyDescent="0.25">
      <c r="A3" s="471" t="s">
        <v>1</v>
      </c>
      <c r="B3" s="471"/>
      <c r="C3" s="471"/>
      <c r="D3" s="471"/>
      <c r="E3" s="471"/>
    </row>
    <row r="4" spans="1:5" ht="15.75" customHeight="1" x14ac:dyDescent="0.25">
      <c r="A4" s="471" t="s">
        <v>133</v>
      </c>
      <c r="B4" s="471"/>
      <c r="C4" s="471"/>
      <c r="D4" s="471"/>
      <c r="E4" s="471"/>
    </row>
    <row r="5" spans="1:5" ht="15.75" customHeight="1" x14ac:dyDescent="0.25">
      <c r="A5" s="471" t="s">
        <v>167</v>
      </c>
      <c r="B5" s="471"/>
      <c r="C5" s="471"/>
      <c r="D5" s="471"/>
      <c r="E5" s="471"/>
    </row>
    <row r="6" spans="1:5" ht="16.5" customHeight="1" thickBot="1" x14ac:dyDescent="0.3">
      <c r="A6" s="69"/>
      <c r="B6" s="69"/>
      <c r="C6" s="31"/>
    </row>
    <row r="7" spans="1:5" ht="15.75" customHeight="1" x14ac:dyDescent="0.25">
      <c r="A7" s="70" t="s">
        <v>135</v>
      </c>
      <c r="B7" s="71" t="s">
        <v>136</v>
      </c>
      <c r="C7" s="72" t="s">
        <v>137</v>
      </c>
      <c r="D7" s="72" t="s">
        <v>138</v>
      </c>
      <c r="E7" s="72" t="s">
        <v>168</v>
      </c>
    </row>
    <row r="8" spans="1:5" ht="31.5" customHeight="1" x14ac:dyDescent="0.25">
      <c r="A8" s="73"/>
      <c r="B8" s="74"/>
      <c r="C8" s="75"/>
      <c r="D8" s="76"/>
      <c r="E8" s="77" t="s">
        <v>169</v>
      </c>
    </row>
    <row r="9" spans="1:5" ht="16.5" customHeight="1" thickBot="1" x14ac:dyDescent="0.3">
      <c r="A9" s="78" t="s">
        <v>5</v>
      </c>
      <c r="B9" s="79" t="s">
        <v>141</v>
      </c>
      <c r="C9" s="80" t="s">
        <v>170</v>
      </c>
      <c r="D9" s="80" t="s">
        <v>171</v>
      </c>
      <c r="E9" s="81" t="s">
        <v>172</v>
      </c>
    </row>
    <row r="10" spans="1:5" ht="15.75" customHeight="1" x14ac:dyDescent="0.25">
      <c r="A10" s="82"/>
      <c r="B10" s="83"/>
      <c r="C10" s="84"/>
      <c r="D10" s="83"/>
      <c r="E10" s="85"/>
    </row>
    <row r="11" spans="1:5" ht="15.75" x14ac:dyDescent="0.25">
      <c r="A11" s="86" t="s">
        <v>173</v>
      </c>
      <c r="B11" s="87" t="s">
        <v>10</v>
      </c>
      <c r="C11" s="53"/>
      <c r="D11" s="53"/>
      <c r="E11" s="88"/>
    </row>
    <row r="12" spans="1:5" ht="31.5" x14ac:dyDescent="0.25">
      <c r="A12" s="89"/>
      <c r="B12" s="90"/>
      <c r="C12" s="91" t="s">
        <v>174</v>
      </c>
      <c r="D12" s="92" t="s">
        <v>175</v>
      </c>
      <c r="E12" s="93">
        <v>10631335</v>
      </c>
    </row>
    <row r="13" spans="1:5" ht="15.75" thickBot="1" x14ac:dyDescent="0.25">
      <c r="A13" s="94">
        <v>1</v>
      </c>
      <c r="B13" s="95"/>
      <c r="C13" s="96" t="s">
        <v>176</v>
      </c>
      <c r="D13" s="97" t="s">
        <v>177</v>
      </c>
      <c r="E13" s="98">
        <v>15840935</v>
      </c>
    </row>
    <row r="14" spans="1:5" s="68" customFormat="1" ht="16.5" customHeight="1" thickBot="1" x14ac:dyDescent="0.3">
      <c r="A14" s="99"/>
      <c r="B14" s="100"/>
      <c r="C14" s="101" t="s">
        <v>178</v>
      </c>
      <c r="D14" s="92" t="s">
        <v>179</v>
      </c>
      <c r="E14" s="102">
        <f>SUM(E12:E13)</f>
        <v>26472270</v>
      </c>
    </row>
    <row r="15" spans="1:5" s="68" customFormat="1" ht="15.75" customHeight="1" x14ac:dyDescent="0.2">
      <c r="A15" s="103"/>
      <c r="B15" s="104"/>
      <c r="C15" s="105"/>
      <c r="D15" s="106"/>
      <c r="E15" s="107"/>
    </row>
    <row r="16" spans="1:5" ht="15.75" x14ac:dyDescent="0.25">
      <c r="A16" s="86" t="s">
        <v>180</v>
      </c>
      <c r="B16" s="87" t="s">
        <v>39</v>
      </c>
      <c r="C16" s="53"/>
      <c r="D16" s="53"/>
      <c r="E16" s="88"/>
    </row>
    <row r="17" spans="1:5" ht="31.5" x14ac:dyDescent="0.25">
      <c r="A17" s="89"/>
      <c r="B17" s="90"/>
      <c r="C17" s="91" t="s">
        <v>174</v>
      </c>
      <c r="D17" s="92" t="s">
        <v>175</v>
      </c>
      <c r="E17" s="93">
        <v>1689948</v>
      </c>
    </row>
    <row r="18" spans="1:5" x14ac:dyDescent="0.2">
      <c r="A18" s="94">
        <v>1</v>
      </c>
      <c r="B18" s="95"/>
      <c r="C18" s="96" t="s">
        <v>181</v>
      </c>
      <c r="D18" s="97" t="s">
        <v>177</v>
      </c>
      <c r="E18" s="98">
        <v>-1807210</v>
      </c>
    </row>
    <row r="19" spans="1:5" x14ac:dyDescent="0.2">
      <c r="A19" s="94">
        <v>2</v>
      </c>
      <c r="B19" s="95"/>
      <c r="C19" s="96" t="s">
        <v>182</v>
      </c>
      <c r="D19" s="97" t="s">
        <v>177</v>
      </c>
      <c r="E19" s="98">
        <v>1066405</v>
      </c>
    </row>
    <row r="20" spans="1:5" x14ac:dyDescent="0.2">
      <c r="A20" s="94">
        <v>3</v>
      </c>
      <c r="B20" s="95"/>
      <c r="C20" s="96" t="s">
        <v>183</v>
      </c>
      <c r="D20" s="97" t="s">
        <v>177</v>
      </c>
      <c r="E20" s="98">
        <v>767587</v>
      </c>
    </row>
    <row r="21" spans="1:5" x14ac:dyDescent="0.2">
      <c r="A21" s="94">
        <v>4</v>
      </c>
      <c r="B21" s="95"/>
      <c r="C21" s="96" t="s">
        <v>184</v>
      </c>
      <c r="D21" s="97" t="s">
        <v>177</v>
      </c>
      <c r="E21" s="98">
        <v>167078</v>
      </c>
    </row>
    <row r="22" spans="1:5" x14ac:dyDescent="0.2">
      <c r="A22" s="94">
        <v>5</v>
      </c>
      <c r="B22" s="95"/>
      <c r="C22" s="96" t="s">
        <v>185</v>
      </c>
      <c r="D22" s="97" t="s">
        <v>177</v>
      </c>
      <c r="E22" s="98">
        <v>2022</v>
      </c>
    </row>
    <row r="23" spans="1:5" ht="15.75" thickBot="1" x14ac:dyDescent="0.25">
      <c r="A23" s="94">
        <v>6</v>
      </c>
      <c r="B23" s="95"/>
      <c r="C23" s="96" t="s">
        <v>186</v>
      </c>
      <c r="D23" s="97" t="s">
        <v>177</v>
      </c>
      <c r="E23" s="98">
        <v>-1414373</v>
      </c>
    </row>
    <row r="24" spans="1:5" s="68" customFormat="1" ht="16.5" customHeight="1" thickBot="1" x14ac:dyDescent="0.3">
      <c r="A24" s="99"/>
      <c r="B24" s="100"/>
      <c r="C24" s="101" t="s">
        <v>178</v>
      </c>
      <c r="D24" s="92" t="s">
        <v>179</v>
      </c>
      <c r="E24" s="102">
        <f>SUM(E17:E23)</f>
        <v>471457</v>
      </c>
    </row>
    <row r="25" spans="1:5" s="68" customFormat="1" ht="15.75" customHeight="1" x14ac:dyDescent="0.2">
      <c r="A25" s="103"/>
      <c r="B25" s="104"/>
      <c r="C25" s="105"/>
      <c r="D25" s="106"/>
      <c r="E25" s="107"/>
    </row>
    <row r="26" spans="1:5" ht="15.75" x14ac:dyDescent="0.25">
      <c r="A26" s="86" t="s">
        <v>187</v>
      </c>
      <c r="B26" s="87" t="s">
        <v>44</v>
      </c>
      <c r="C26" s="53"/>
      <c r="D26" s="53"/>
      <c r="E26" s="88"/>
    </row>
    <row r="27" spans="1:5" ht="31.5" x14ac:dyDescent="0.25">
      <c r="A27" s="89"/>
      <c r="B27" s="90"/>
      <c r="C27" s="91" t="s">
        <v>174</v>
      </c>
      <c r="D27" s="92" t="s">
        <v>175</v>
      </c>
      <c r="E27" s="93">
        <v>0</v>
      </c>
    </row>
    <row r="28" spans="1:5" ht="15.75" thickBot="1" x14ac:dyDescent="0.25">
      <c r="A28" s="94" t="s">
        <v>62</v>
      </c>
      <c r="B28" s="95"/>
      <c r="C28" s="96" t="s">
        <v>188</v>
      </c>
      <c r="D28" s="97" t="s">
        <v>62</v>
      </c>
      <c r="E28" s="98">
        <v>0</v>
      </c>
    </row>
    <row r="29" spans="1:5" s="68" customFormat="1" ht="16.5" customHeight="1" thickBot="1" x14ac:dyDescent="0.3">
      <c r="A29" s="99"/>
      <c r="B29" s="100"/>
      <c r="C29" s="101" t="s">
        <v>178</v>
      </c>
      <c r="D29" s="92" t="s">
        <v>179</v>
      </c>
      <c r="E29" s="102">
        <f>SUM(E27)</f>
        <v>0</v>
      </c>
    </row>
    <row r="30" spans="1:5" s="68" customFormat="1" ht="15.75" customHeight="1" x14ac:dyDescent="0.2">
      <c r="A30" s="103"/>
      <c r="B30" s="104"/>
      <c r="C30" s="105"/>
      <c r="D30" s="106"/>
      <c r="E30" s="107"/>
    </row>
    <row r="31" spans="1:5" ht="15.75" x14ac:dyDescent="0.25">
      <c r="A31" s="86" t="s">
        <v>189</v>
      </c>
      <c r="B31" s="87" t="s">
        <v>49</v>
      </c>
      <c r="C31" s="53"/>
      <c r="D31" s="53"/>
      <c r="E31" s="88"/>
    </row>
    <row r="32" spans="1:5" ht="31.5" x14ac:dyDescent="0.25">
      <c r="A32" s="89"/>
      <c r="B32" s="90"/>
      <c r="C32" s="91" t="s">
        <v>174</v>
      </c>
      <c r="D32" s="92" t="s">
        <v>175</v>
      </c>
      <c r="E32" s="93">
        <v>8182969</v>
      </c>
    </row>
    <row r="33" spans="1:5" x14ac:dyDescent="0.2">
      <c r="A33" s="94">
        <v>1</v>
      </c>
      <c r="B33" s="95"/>
      <c r="C33" s="96" t="s">
        <v>190</v>
      </c>
      <c r="D33" s="97" t="s">
        <v>177</v>
      </c>
      <c r="E33" s="98">
        <v>-6806099</v>
      </c>
    </row>
    <row r="34" spans="1:5" x14ac:dyDescent="0.2">
      <c r="A34" s="94">
        <v>2</v>
      </c>
      <c r="B34" s="95"/>
      <c r="C34" s="96" t="s">
        <v>185</v>
      </c>
      <c r="D34" s="97" t="s">
        <v>177</v>
      </c>
      <c r="E34" s="98">
        <v>6000</v>
      </c>
    </row>
    <row r="35" spans="1:5" x14ac:dyDescent="0.2">
      <c r="A35" s="94">
        <v>3</v>
      </c>
      <c r="B35" s="95"/>
      <c r="C35" s="96" t="s">
        <v>191</v>
      </c>
      <c r="D35" s="97" t="s">
        <v>177</v>
      </c>
      <c r="E35" s="98">
        <v>540049</v>
      </c>
    </row>
    <row r="36" spans="1:5" x14ac:dyDescent="0.2">
      <c r="A36" s="94">
        <v>4</v>
      </c>
      <c r="B36" s="95"/>
      <c r="C36" s="96" t="s">
        <v>192</v>
      </c>
      <c r="D36" s="97" t="s">
        <v>177</v>
      </c>
      <c r="E36" s="98">
        <v>11975</v>
      </c>
    </row>
    <row r="37" spans="1:5" ht="15.75" thickBot="1" x14ac:dyDescent="0.25">
      <c r="A37" s="94">
        <v>5</v>
      </c>
      <c r="B37" s="95"/>
      <c r="C37" s="96" t="s">
        <v>193</v>
      </c>
      <c r="D37" s="97" t="s">
        <v>177</v>
      </c>
      <c r="E37" s="98">
        <v>-1473516</v>
      </c>
    </row>
    <row r="38" spans="1:5" s="68" customFormat="1" ht="16.5" customHeight="1" thickBot="1" x14ac:dyDescent="0.3">
      <c r="A38" s="99"/>
      <c r="B38" s="100"/>
      <c r="C38" s="101" t="s">
        <v>178</v>
      </c>
      <c r="D38" s="92" t="s">
        <v>179</v>
      </c>
      <c r="E38" s="102">
        <f>SUM(E32:E37)</f>
        <v>461378</v>
      </c>
    </row>
    <row r="39" spans="1:5" s="68" customFormat="1" ht="15.75" customHeight="1" x14ac:dyDescent="0.2">
      <c r="A39" s="103"/>
      <c r="B39" s="104"/>
      <c r="C39" s="105"/>
      <c r="D39" s="106"/>
      <c r="E39" s="107"/>
    </row>
    <row r="40" spans="1:5" ht="15.75" x14ac:dyDescent="0.25">
      <c r="A40" s="86" t="s">
        <v>194</v>
      </c>
      <c r="B40" s="87" t="s">
        <v>53</v>
      </c>
      <c r="C40" s="53"/>
      <c r="D40" s="53"/>
      <c r="E40" s="88"/>
    </row>
    <row r="41" spans="1:5" ht="31.5" x14ac:dyDescent="0.25">
      <c r="A41" s="89"/>
      <c r="B41" s="90"/>
      <c r="C41" s="91" t="s">
        <v>174</v>
      </c>
      <c r="D41" s="92" t="s">
        <v>175</v>
      </c>
      <c r="E41" s="93">
        <v>45486</v>
      </c>
    </row>
    <row r="42" spans="1:5" x14ac:dyDescent="0.2">
      <c r="A42" s="94">
        <v>1</v>
      </c>
      <c r="B42" s="95"/>
      <c r="C42" s="96" t="s">
        <v>185</v>
      </c>
      <c r="D42" s="97" t="s">
        <v>177</v>
      </c>
      <c r="E42" s="98">
        <v>49000</v>
      </c>
    </row>
    <row r="43" spans="1:5" x14ac:dyDescent="0.2">
      <c r="A43" s="94">
        <v>2</v>
      </c>
      <c r="B43" s="95"/>
      <c r="C43" s="96" t="s">
        <v>192</v>
      </c>
      <c r="D43" s="97" t="s">
        <v>177</v>
      </c>
      <c r="E43" s="98">
        <v>289285</v>
      </c>
    </row>
    <row r="44" spans="1:5" x14ac:dyDescent="0.2">
      <c r="A44" s="94">
        <v>3</v>
      </c>
      <c r="B44" s="95"/>
      <c r="C44" s="96" t="s">
        <v>181</v>
      </c>
      <c r="D44" s="97" t="s">
        <v>177</v>
      </c>
      <c r="E44" s="98">
        <v>-496419</v>
      </c>
    </row>
    <row r="45" spans="1:5" ht="15.75" thickBot="1" x14ac:dyDescent="0.25">
      <c r="A45" s="94">
        <v>4</v>
      </c>
      <c r="B45" s="95"/>
      <c r="C45" s="96" t="s">
        <v>191</v>
      </c>
      <c r="D45" s="97" t="s">
        <v>177</v>
      </c>
      <c r="E45" s="98">
        <v>172481</v>
      </c>
    </row>
    <row r="46" spans="1:5" s="68" customFormat="1" ht="16.5" customHeight="1" thickBot="1" x14ac:dyDescent="0.3">
      <c r="A46" s="99"/>
      <c r="B46" s="100"/>
      <c r="C46" s="101" t="s">
        <v>178</v>
      </c>
      <c r="D46" s="92" t="s">
        <v>179</v>
      </c>
      <c r="E46" s="102">
        <f>SUM(E41:E45)</f>
        <v>59833</v>
      </c>
    </row>
    <row r="47" spans="1:5" s="68" customFormat="1" ht="15.75" customHeight="1" x14ac:dyDescent="0.2">
      <c r="A47" s="103"/>
      <c r="B47" s="104"/>
      <c r="C47" s="105"/>
      <c r="D47" s="106"/>
      <c r="E47" s="107"/>
    </row>
    <row r="48" spans="1:5" ht="15.75" x14ac:dyDescent="0.25">
      <c r="A48" s="86" t="s">
        <v>195</v>
      </c>
      <c r="B48" s="87" t="s">
        <v>57</v>
      </c>
      <c r="C48" s="53"/>
      <c r="D48" s="53"/>
      <c r="E48" s="88"/>
    </row>
    <row r="49" spans="1:5" ht="31.5" x14ac:dyDescent="0.25">
      <c r="A49" s="89"/>
      <c r="B49" s="90"/>
      <c r="C49" s="91" t="s">
        <v>174</v>
      </c>
      <c r="D49" s="92" t="s">
        <v>175</v>
      </c>
      <c r="E49" s="93">
        <v>44888</v>
      </c>
    </row>
    <row r="50" spans="1:5" x14ac:dyDescent="0.2">
      <c r="A50" s="94">
        <v>1</v>
      </c>
      <c r="B50" s="95"/>
      <c r="C50" s="96" t="s">
        <v>191</v>
      </c>
      <c r="D50" s="97" t="s">
        <v>177</v>
      </c>
      <c r="E50" s="98">
        <v>167597</v>
      </c>
    </row>
    <row r="51" spans="1:5" x14ac:dyDescent="0.2">
      <c r="A51" s="94">
        <v>2</v>
      </c>
      <c r="B51" s="95"/>
      <c r="C51" s="96" t="s">
        <v>185</v>
      </c>
      <c r="D51" s="97" t="s">
        <v>177</v>
      </c>
      <c r="E51" s="98">
        <v>268295</v>
      </c>
    </row>
    <row r="52" spans="1:5" x14ac:dyDescent="0.2">
      <c r="A52" s="94">
        <v>3</v>
      </c>
      <c r="B52" s="95"/>
      <c r="C52" s="96" t="s">
        <v>192</v>
      </c>
      <c r="D52" s="97" t="s">
        <v>177</v>
      </c>
      <c r="E52" s="98">
        <v>-5062809</v>
      </c>
    </row>
    <row r="53" spans="1:5" x14ac:dyDescent="0.2">
      <c r="A53" s="94">
        <v>4</v>
      </c>
      <c r="B53" s="95"/>
      <c r="C53" s="96" t="s">
        <v>196</v>
      </c>
      <c r="D53" s="97" t="s">
        <v>177</v>
      </c>
      <c r="E53" s="98">
        <v>5055000</v>
      </c>
    </row>
    <row r="54" spans="1:5" ht="15.75" thickBot="1" x14ac:dyDescent="0.25">
      <c r="A54" s="94">
        <v>5</v>
      </c>
      <c r="B54" s="95"/>
      <c r="C54" s="96" t="s">
        <v>193</v>
      </c>
      <c r="D54" s="97" t="s">
        <v>177</v>
      </c>
      <c r="E54" s="98">
        <v>-472971</v>
      </c>
    </row>
    <row r="55" spans="1:5" s="68" customFormat="1" ht="16.5" customHeight="1" thickBot="1" x14ac:dyDescent="0.3">
      <c r="A55" s="99"/>
      <c r="B55" s="100"/>
      <c r="C55" s="101" t="s">
        <v>178</v>
      </c>
      <c r="D55" s="92" t="s">
        <v>179</v>
      </c>
      <c r="E55" s="102">
        <f>SUM(E49:E54)</f>
        <v>0</v>
      </c>
    </row>
    <row r="56" spans="1:5" s="68" customFormat="1" ht="15.75" customHeight="1" x14ac:dyDescent="0.2">
      <c r="A56" s="103"/>
      <c r="B56" s="104"/>
      <c r="C56" s="105"/>
      <c r="D56" s="106"/>
      <c r="E56" s="107"/>
    </row>
    <row r="57" spans="1:5" ht="15.75" x14ac:dyDescent="0.25">
      <c r="A57" s="86" t="s">
        <v>197</v>
      </c>
      <c r="B57" s="87" t="s">
        <v>67</v>
      </c>
      <c r="C57" s="53"/>
      <c r="D57" s="53"/>
      <c r="E57" s="88"/>
    </row>
    <row r="58" spans="1:5" ht="31.5" x14ac:dyDescent="0.25">
      <c r="A58" s="89"/>
      <c r="B58" s="90"/>
      <c r="C58" s="91" t="s">
        <v>174</v>
      </c>
      <c r="D58" s="92" t="s">
        <v>175</v>
      </c>
      <c r="E58" s="93">
        <v>0</v>
      </c>
    </row>
    <row r="59" spans="1:5" ht="15.75" thickBot="1" x14ac:dyDescent="0.25">
      <c r="A59" s="94" t="s">
        <v>62</v>
      </c>
      <c r="B59" s="95"/>
      <c r="C59" s="96" t="s">
        <v>188</v>
      </c>
      <c r="D59" s="97" t="s">
        <v>62</v>
      </c>
      <c r="E59" s="98">
        <v>0</v>
      </c>
    </row>
    <row r="60" spans="1:5" s="68" customFormat="1" ht="16.5" customHeight="1" thickBot="1" x14ac:dyDescent="0.3">
      <c r="A60" s="99"/>
      <c r="B60" s="100"/>
      <c r="C60" s="101" t="s">
        <v>178</v>
      </c>
      <c r="D60" s="92" t="s">
        <v>179</v>
      </c>
      <c r="E60" s="102">
        <f>SUM(E58)</f>
        <v>0</v>
      </c>
    </row>
    <row r="61" spans="1:5" s="68" customFormat="1" ht="15.75" customHeight="1" x14ac:dyDescent="0.2">
      <c r="A61" s="103"/>
      <c r="B61" s="104"/>
      <c r="C61" s="105"/>
      <c r="D61" s="106"/>
      <c r="E61" s="107"/>
    </row>
    <row r="62" spans="1:5" ht="15.75" x14ac:dyDescent="0.25">
      <c r="A62" s="86" t="s">
        <v>198</v>
      </c>
      <c r="B62" s="87" t="s">
        <v>74</v>
      </c>
      <c r="C62" s="53"/>
      <c r="D62" s="53"/>
      <c r="E62" s="88"/>
    </row>
    <row r="63" spans="1:5" ht="31.5" x14ac:dyDescent="0.25">
      <c r="A63" s="89"/>
      <c r="B63" s="90"/>
      <c r="C63" s="91" t="s">
        <v>174</v>
      </c>
      <c r="D63" s="92" t="s">
        <v>175</v>
      </c>
      <c r="E63" s="93">
        <v>0</v>
      </c>
    </row>
    <row r="64" spans="1:5" ht="15.75" thickBot="1" x14ac:dyDescent="0.25">
      <c r="A64" s="94" t="s">
        <v>62</v>
      </c>
      <c r="B64" s="95"/>
      <c r="C64" s="96" t="s">
        <v>188</v>
      </c>
      <c r="D64" s="97" t="s">
        <v>62</v>
      </c>
      <c r="E64" s="98">
        <v>0</v>
      </c>
    </row>
    <row r="65" spans="1:5" s="68" customFormat="1" ht="16.5" customHeight="1" thickBot="1" x14ac:dyDescent="0.3">
      <c r="A65" s="99"/>
      <c r="B65" s="100"/>
      <c r="C65" s="101" t="s">
        <v>178</v>
      </c>
      <c r="D65" s="92" t="s">
        <v>179</v>
      </c>
      <c r="E65" s="102">
        <f>SUM(E63)</f>
        <v>0</v>
      </c>
    </row>
    <row r="66" spans="1:5" s="68" customFormat="1" ht="15.75" customHeight="1" x14ac:dyDescent="0.2">
      <c r="A66" s="103"/>
      <c r="B66" s="104"/>
      <c r="C66" s="105"/>
      <c r="D66" s="106"/>
      <c r="E66" s="107"/>
    </row>
    <row r="67" spans="1:5" ht="15.75" x14ac:dyDescent="0.25">
      <c r="A67" s="86" t="s">
        <v>199</v>
      </c>
      <c r="B67" s="87" t="s">
        <v>87</v>
      </c>
      <c r="C67" s="53"/>
      <c r="D67" s="53"/>
      <c r="E67" s="88"/>
    </row>
    <row r="68" spans="1:5" ht="31.5" x14ac:dyDescent="0.25">
      <c r="A68" s="89"/>
      <c r="B68" s="90"/>
      <c r="C68" s="91" t="s">
        <v>174</v>
      </c>
      <c r="D68" s="92" t="s">
        <v>175</v>
      </c>
      <c r="E68" s="93">
        <v>0</v>
      </c>
    </row>
    <row r="69" spans="1:5" ht="15.75" thickBot="1" x14ac:dyDescent="0.25">
      <c r="A69" s="94" t="s">
        <v>62</v>
      </c>
      <c r="B69" s="95"/>
      <c r="C69" s="96" t="s">
        <v>188</v>
      </c>
      <c r="D69" s="97" t="s">
        <v>62</v>
      </c>
      <c r="E69" s="98">
        <v>0</v>
      </c>
    </row>
    <row r="70" spans="1:5" s="68" customFormat="1" ht="16.5" customHeight="1" thickBot="1" x14ac:dyDescent="0.3">
      <c r="A70" s="99"/>
      <c r="B70" s="100"/>
      <c r="C70" s="101" t="s">
        <v>178</v>
      </c>
      <c r="D70" s="92" t="s">
        <v>179</v>
      </c>
      <c r="E70" s="102">
        <f>SUM(E68)</f>
        <v>0</v>
      </c>
    </row>
    <row r="71" spans="1:5" s="68" customFormat="1" ht="15.75" customHeight="1" x14ac:dyDescent="0.2">
      <c r="A71" s="103"/>
      <c r="B71" s="104"/>
      <c r="C71" s="105"/>
      <c r="D71" s="106"/>
      <c r="E71" s="107"/>
    </row>
    <row r="72" spans="1:5" ht="15.75" x14ac:dyDescent="0.25">
      <c r="A72" s="86" t="s">
        <v>200</v>
      </c>
      <c r="B72" s="87" t="s">
        <v>98</v>
      </c>
      <c r="C72" s="53"/>
      <c r="D72" s="53"/>
      <c r="E72" s="88"/>
    </row>
    <row r="73" spans="1:5" ht="31.5" x14ac:dyDescent="0.25">
      <c r="A73" s="89"/>
      <c r="B73" s="90"/>
      <c r="C73" s="91" t="s">
        <v>174</v>
      </c>
      <c r="D73" s="92" t="s">
        <v>175</v>
      </c>
      <c r="E73" s="93">
        <v>0</v>
      </c>
    </row>
    <row r="74" spans="1:5" ht="15.75" thickBot="1" x14ac:dyDescent="0.25">
      <c r="A74" s="94" t="s">
        <v>62</v>
      </c>
      <c r="B74" s="95"/>
      <c r="C74" s="96" t="s">
        <v>188</v>
      </c>
      <c r="D74" s="97" t="s">
        <v>62</v>
      </c>
      <c r="E74" s="98">
        <v>0</v>
      </c>
    </row>
    <row r="75" spans="1:5" s="68" customFormat="1" ht="16.5" customHeight="1" thickBot="1" x14ac:dyDescent="0.3">
      <c r="A75" s="99"/>
      <c r="B75" s="100"/>
      <c r="C75" s="101" t="s">
        <v>178</v>
      </c>
      <c r="D75" s="92" t="s">
        <v>179</v>
      </c>
      <c r="E75" s="102">
        <f>SUM(E73)</f>
        <v>0</v>
      </c>
    </row>
    <row r="76" spans="1:5" s="68" customFormat="1" ht="15.75" customHeight="1" x14ac:dyDescent="0.2">
      <c r="A76" s="103"/>
      <c r="B76" s="104"/>
      <c r="C76" s="105"/>
      <c r="D76" s="106"/>
      <c r="E76" s="107"/>
    </row>
    <row r="77" spans="1:5" ht="15.75" x14ac:dyDescent="0.25">
      <c r="A77" s="86" t="s">
        <v>201</v>
      </c>
      <c r="B77" s="87" t="s">
        <v>101</v>
      </c>
      <c r="C77" s="53"/>
      <c r="D77" s="53"/>
      <c r="E77" s="88"/>
    </row>
    <row r="78" spans="1:5" ht="31.5" x14ac:dyDescent="0.25">
      <c r="A78" s="89"/>
      <c r="B78" s="90"/>
      <c r="C78" s="91" t="s">
        <v>174</v>
      </c>
      <c r="D78" s="92" t="s">
        <v>175</v>
      </c>
      <c r="E78" s="93">
        <v>0</v>
      </c>
    </row>
    <row r="79" spans="1:5" ht="15.75" thickBot="1" x14ac:dyDescent="0.25">
      <c r="A79" s="94" t="s">
        <v>62</v>
      </c>
      <c r="B79" s="95"/>
      <c r="C79" s="96" t="s">
        <v>188</v>
      </c>
      <c r="D79" s="97" t="s">
        <v>62</v>
      </c>
      <c r="E79" s="98">
        <v>0</v>
      </c>
    </row>
    <row r="80" spans="1:5" s="68" customFormat="1" ht="16.5" customHeight="1" thickBot="1" x14ac:dyDescent="0.3">
      <c r="A80" s="99"/>
      <c r="B80" s="100"/>
      <c r="C80" s="101" t="s">
        <v>178</v>
      </c>
      <c r="D80" s="92" t="s">
        <v>179</v>
      </c>
      <c r="E80" s="102">
        <f>SUM(E78)</f>
        <v>0</v>
      </c>
    </row>
    <row r="81" spans="1:5" s="68" customFormat="1" ht="15.75" customHeight="1" x14ac:dyDescent="0.2">
      <c r="A81" s="103"/>
      <c r="B81" s="104"/>
      <c r="C81" s="105"/>
      <c r="D81" s="106"/>
      <c r="E81" s="107"/>
    </row>
    <row r="82" spans="1:5" ht="15.75" x14ac:dyDescent="0.25">
      <c r="A82" s="86" t="s">
        <v>202</v>
      </c>
      <c r="B82" s="87" t="s">
        <v>115</v>
      </c>
      <c r="C82" s="53"/>
      <c r="D82" s="53"/>
      <c r="E82" s="88"/>
    </row>
    <row r="83" spans="1:5" ht="31.5" x14ac:dyDescent="0.25">
      <c r="A83" s="89"/>
      <c r="B83" s="90"/>
      <c r="C83" s="91" t="s">
        <v>174</v>
      </c>
      <c r="D83" s="92" t="s">
        <v>175</v>
      </c>
      <c r="E83" s="93">
        <v>0</v>
      </c>
    </row>
    <row r="84" spans="1:5" ht="15.75" thickBot="1" x14ac:dyDescent="0.25">
      <c r="A84" s="94" t="s">
        <v>62</v>
      </c>
      <c r="B84" s="95"/>
      <c r="C84" s="96" t="s">
        <v>188</v>
      </c>
      <c r="D84" s="97" t="s">
        <v>62</v>
      </c>
      <c r="E84" s="98">
        <v>0</v>
      </c>
    </row>
    <row r="85" spans="1:5" s="68" customFormat="1" ht="16.5" customHeight="1" thickBot="1" x14ac:dyDescent="0.3">
      <c r="A85" s="99"/>
      <c r="B85" s="100"/>
      <c r="C85" s="101" t="s">
        <v>178</v>
      </c>
      <c r="D85" s="92" t="s">
        <v>179</v>
      </c>
      <c r="E85" s="102">
        <f>SUM(E83)</f>
        <v>0</v>
      </c>
    </row>
    <row r="86" spans="1:5" s="68" customFormat="1" ht="15.75" customHeight="1" x14ac:dyDescent="0.2">
      <c r="A86" s="103"/>
      <c r="B86" s="104"/>
      <c r="C86" s="105"/>
      <c r="D86" s="106"/>
      <c r="E86" s="107"/>
    </row>
    <row r="87" spans="1:5" ht="15.75" x14ac:dyDescent="0.25">
      <c r="A87" s="86" t="s">
        <v>203</v>
      </c>
      <c r="B87" s="87" t="s">
        <v>122</v>
      </c>
      <c r="C87" s="53"/>
      <c r="D87" s="53"/>
      <c r="E87" s="88"/>
    </row>
    <row r="88" spans="1:5" ht="31.5" x14ac:dyDescent="0.25">
      <c r="A88" s="89"/>
      <c r="B88" s="90"/>
      <c r="C88" s="91" t="s">
        <v>174</v>
      </c>
      <c r="D88" s="92" t="s">
        <v>175</v>
      </c>
      <c r="E88" s="93">
        <v>0</v>
      </c>
    </row>
    <row r="89" spans="1:5" ht="15.75" thickBot="1" x14ac:dyDescent="0.25">
      <c r="A89" s="94" t="s">
        <v>62</v>
      </c>
      <c r="B89" s="95"/>
      <c r="C89" s="96" t="s">
        <v>188</v>
      </c>
      <c r="D89" s="97" t="s">
        <v>62</v>
      </c>
      <c r="E89" s="98">
        <v>0</v>
      </c>
    </row>
    <row r="90" spans="1:5" s="68" customFormat="1" ht="16.5" customHeight="1" thickBot="1" x14ac:dyDescent="0.3">
      <c r="A90" s="99"/>
      <c r="B90" s="100"/>
      <c r="C90" s="101" t="s">
        <v>178</v>
      </c>
      <c r="D90" s="92" t="s">
        <v>179</v>
      </c>
      <c r="E90" s="102">
        <f>SUM(E88)</f>
        <v>0</v>
      </c>
    </row>
    <row r="91" spans="1:5" s="68" customFormat="1" ht="15.75" customHeight="1" thickBot="1" x14ac:dyDescent="0.25">
      <c r="A91" s="103"/>
      <c r="B91" s="104"/>
      <c r="C91" s="105"/>
      <c r="D91" s="106"/>
      <c r="E91" s="107"/>
    </row>
    <row r="92" spans="1:5" s="113" customFormat="1" ht="19.5" customHeight="1" thickBot="1" x14ac:dyDescent="0.3">
      <c r="A92" s="108"/>
      <c r="B92" s="109"/>
      <c r="C92" s="110"/>
      <c r="D92" s="111" t="s">
        <v>204</v>
      </c>
      <c r="E92" s="112">
        <f>+E90+E85+E80+E75+E70+E65+E60+E55+E46+E38+E29+E24+E14</f>
        <v>27464938</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REPORTING&amp;RBRISTOL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6"/>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2"/>
      <c r="C1" s="472"/>
      <c r="D1" s="472"/>
    </row>
    <row r="2" spans="1:6" ht="15.75" x14ac:dyDescent="0.25">
      <c r="A2" s="473" t="s">
        <v>0</v>
      </c>
      <c r="B2" s="473"/>
      <c r="C2" s="473"/>
      <c r="D2" s="473"/>
      <c r="E2" s="473"/>
      <c r="F2" s="473"/>
    </row>
    <row r="3" spans="1:6" ht="15.75" x14ac:dyDescent="0.25">
      <c r="A3" s="473" t="s">
        <v>1</v>
      </c>
      <c r="B3" s="473"/>
      <c r="C3" s="473"/>
      <c r="D3" s="473"/>
      <c r="E3" s="473"/>
      <c r="F3" s="473"/>
    </row>
    <row r="4" spans="1:6" ht="15.75" x14ac:dyDescent="0.25">
      <c r="A4" s="473" t="s">
        <v>133</v>
      </c>
      <c r="B4" s="473"/>
      <c r="C4" s="473"/>
      <c r="D4" s="473"/>
      <c r="E4" s="473"/>
      <c r="F4" s="473"/>
    </row>
    <row r="5" spans="1:6" ht="15.75" x14ac:dyDescent="0.25">
      <c r="A5" s="473" t="s">
        <v>205</v>
      </c>
      <c r="B5" s="473"/>
      <c r="C5" s="473"/>
      <c r="D5" s="473"/>
      <c r="E5" s="473"/>
      <c r="F5" s="473"/>
    </row>
    <row r="6" spans="1:6" ht="13.5" customHeight="1" thickBot="1" x14ac:dyDescent="0.25">
      <c r="B6" s="474"/>
      <c r="C6" s="474"/>
      <c r="D6" s="474"/>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206</v>
      </c>
      <c r="C9" s="124" t="s">
        <v>207</v>
      </c>
      <c r="D9" s="124" t="s">
        <v>170</v>
      </c>
      <c r="E9" s="124" t="s">
        <v>171</v>
      </c>
      <c r="F9" s="125" t="s">
        <v>208</v>
      </c>
    </row>
    <row r="10" spans="1:6" s="132" customFormat="1" ht="31.5" x14ac:dyDescent="0.25">
      <c r="A10" s="126"/>
      <c r="B10" s="127"/>
      <c r="C10" s="128"/>
      <c r="D10" s="129" t="s">
        <v>209</v>
      </c>
      <c r="E10" s="130" t="s">
        <v>210</v>
      </c>
      <c r="F10" s="131">
        <v>7508194</v>
      </c>
    </row>
    <row r="11" spans="1:6" ht="15.75" x14ac:dyDescent="0.25">
      <c r="A11" s="133" t="s">
        <v>173</v>
      </c>
      <c r="B11" s="134" t="s">
        <v>10</v>
      </c>
      <c r="C11" s="135"/>
      <c r="D11" s="136"/>
      <c r="E11" s="136"/>
      <c r="F11" s="137"/>
    </row>
    <row r="12" spans="1:6" ht="30" x14ac:dyDescent="0.2">
      <c r="A12" s="138">
        <v>1</v>
      </c>
      <c r="B12" s="139"/>
      <c r="C12" s="140" t="s">
        <v>53</v>
      </c>
      <c r="D12" s="140" t="s">
        <v>211</v>
      </c>
      <c r="E12" s="141" t="s">
        <v>177</v>
      </c>
      <c r="F12" s="142">
        <v>134618</v>
      </c>
    </row>
    <row r="13" spans="1:6" ht="30" x14ac:dyDescent="0.2">
      <c r="A13" s="138">
        <v>2</v>
      </c>
      <c r="B13" s="139"/>
      <c r="C13" s="140" t="s">
        <v>49</v>
      </c>
      <c r="D13" s="140" t="s">
        <v>211</v>
      </c>
      <c r="E13" s="141" t="s">
        <v>177</v>
      </c>
      <c r="F13" s="142">
        <v>-590707</v>
      </c>
    </row>
    <row r="14" spans="1:6" ht="30" x14ac:dyDescent="0.2">
      <c r="A14" s="138">
        <v>3</v>
      </c>
      <c r="B14" s="139"/>
      <c r="C14" s="140" t="s">
        <v>39</v>
      </c>
      <c r="D14" s="140" t="s">
        <v>211</v>
      </c>
      <c r="E14" s="141" t="s">
        <v>177</v>
      </c>
      <c r="F14" s="142">
        <v>1243713</v>
      </c>
    </row>
    <row r="15" spans="1:6" ht="30.75" thickBot="1" x14ac:dyDescent="0.25">
      <c r="A15" s="138">
        <v>4</v>
      </c>
      <c r="B15" s="139"/>
      <c r="C15" s="140" t="s">
        <v>57</v>
      </c>
      <c r="D15" s="140" t="s">
        <v>211</v>
      </c>
      <c r="E15" s="141" t="s">
        <v>177</v>
      </c>
      <c r="F15" s="142">
        <v>40248</v>
      </c>
    </row>
    <row r="16" spans="1:6" ht="16.5" thickBot="1" x14ac:dyDescent="0.3">
      <c r="A16" s="143"/>
      <c r="B16" s="144"/>
      <c r="C16" s="145"/>
      <c r="D16" s="146" t="s">
        <v>212</v>
      </c>
      <c r="E16" s="147" t="s">
        <v>213</v>
      </c>
      <c r="F16" s="148">
        <f>SUM(F12:F15)</f>
        <v>827872</v>
      </c>
    </row>
    <row r="17" spans="1:6" ht="15.75" x14ac:dyDescent="0.25">
      <c r="A17" s="149"/>
      <c r="B17" s="150"/>
      <c r="C17" s="151"/>
      <c r="D17" s="152"/>
      <c r="E17" s="153"/>
      <c r="F17" s="154"/>
    </row>
    <row r="18" spans="1:6" ht="15.75" x14ac:dyDescent="0.25">
      <c r="A18" s="133" t="s">
        <v>180</v>
      </c>
      <c r="B18" s="134" t="s">
        <v>39</v>
      </c>
      <c r="C18" s="135"/>
      <c r="D18" s="136"/>
      <c r="E18" s="136"/>
      <c r="F18" s="137"/>
    </row>
    <row r="19" spans="1:6" ht="15.75" thickBot="1" x14ac:dyDescent="0.25">
      <c r="A19" s="138"/>
      <c r="B19" s="139"/>
      <c r="C19" s="140" t="s">
        <v>62</v>
      </c>
      <c r="D19" s="140" t="s">
        <v>188</v>
      </c>
      <c r="E19" s="141" t="s">
        <v>62</v>
      </c>
      <c r="F19" s="142">
        <v>0</v>
      </c>
    </row>
    <row r="20" spans="1:6" ht="16.5" thickBot="1" x14ac:dyDescent="0.3">
      <c r="A20" s="143"/>
      <c r="B20" s="144"/>
      <c r="C20" s="145"/>
      <c r="D20" s="146" t="s">
        <v>212</v>
      </c>
      <c r="E20" s="147" t="s">
        <v>213</v>
      </c>
      <c r="F20" s="148">
        <v>0</v>
      </c>
    </row>
    <row r="21" spans="1:6" ht="15.75" x14ac:dyDescent="0.25">
      <c r="A21" s="149"/>
      <c r="B21" s="150"/>
      <c r="C21" s="151"/>
      <c r="D21" s="152"/>
      <c r="E21" s="153"/>
      <c r="F21" s="154"/>
    </row>
    <row r="22" spans="1:6" ht="15.75" x14ac:dyDescent="0.25">
      <c r="A22" s="133" t="s">
        <v>187</v>
      </c>
      <c r="B22" s="134" t="s">
        <v>44</v>
      </c>
      <c r="C22" s="135"/>
      <c r="D22" s="136"/>
      <c r="E22" s="136"/>
      <c r="F22" s="137"/>
    </row>
    <row r="23" spans="1:6" ht="15.75" thickBot="1" x14ac:dyDescent="0.25">
      <c r="A23" s="138"/>
      <c r="B23" s="139"/>
      <c r="C23" s="140" t="s">
        <v>62</v>
      </c>
      <c r="D23" s="140" t="s">
        <v>188</v>
      </c>
      <c r="E23" s="141" t="s">
        <v>62</v>
      </c>
      <c r="F23" s="142">
        <v>0</v>
      </c>
    </row>
    <row r="24" spans="1:6" ht="16.5" thickBot="1" x14ac:dyDescent="0.3">
      <c r="A24" s="143"/>
      <c r="B24" s="144"/>
      <c r="C24" s="145"/>
      <c r="D24" s="146" t="s">
        <v>212</v>
      </c>
      <c r="E24" s="147" t="s">
        <v>213</v>
      </c>
      <c r="F24" s="148">
        <v>0</v>
      </c>
    </row>
    <row r="25" spans="1:6" ht="15.75" x14ac:dyDescent="0.25">
      <c r="A25" s="149"/>
      <c r="B25" s="150"/>
      <c r="C25" s="151"/>
      <c r="D25" s="152"/>
      <c r="E25" s="153"/>
      <c r="F25" s="154"/>
    </row>
    <row r="26" spans="1:6" ht="15.75" x14ac:dyDescent="0.25">
      <c r="A26" s="133" t="s">
        <v>189</v>
      </c>
      <c r="B26" s="134" t="s">
        <v>49</v>
      </c>
      <c r="C26" s="135"/>
      <c r="D26" s="136"/>
      <c r="E26" s="136"/>
      <c r="F26" s="137"/>
    </row>
    <row r="27" spans="1:6" ht="15.75" thickBot="1" x14ac:dyDescent="0.25">
      <c r="A27" s="138"/>
      <c r="B27" s="139"/>
      <c r="C27" s="140" t="s">
        <v>62</v>
      </c>
      <c r="D27" s="140" t="s">
        <v>188</v>
      </c>
      <c r="E27" s="141" t="s">
        <v>62</v>
      </c>
      <c r="F27" s="142">
        <v>0</v>
      </c>
    </row>
    <row r="28" spans="1:6" ht="16.5" thickBot="1" x14ac:dyDescent="0.3">
      <c r="A28" s="143"/>
      <c r="B28" s="144"/>
      <c r="C28" s="145"/>
      <c r="D28" s="146" t="s">
        <v>212</v>
      </c>
      <c r="E28" s="147" t="s">
        <v>213</v>
      </c>
      <c r="F28" s="148">
        <v>0</v>
      </c>
    </row>
    <row r="29" spans="1:6" ht="15.75" x14ac:dyDescent="0.25">
      <c r="A29" s="149"/>
      <c r="B29" s="150"/>
      <c r="C29" s="151"/>
      <c r="D29" s="152"/>
      <c r="E29" s="153"/>
      <c r="F29" s="154"/>
    </row>
    <row r="30" spans="1:6" ht="15.75" x14ac:dyDescent="0.25">
      <c r="A30" s="133" t="s">
        <v>194</v>
      </c>
      <c r="B30" s="134" t="s">
        <v>53</v>
      </c>
      <c r="C30" s="135"/>
      <c r="D30" s="136"/>
      <c r="E30" s="136"/>
      <c r="F30" s="137"/>
    </row>
    <row r="31" spans="1:6" ht="15.75" thickBot="1" x14ac:dyDescent="0.25">
      <c r="A31" s="138"/>
      <c r="B31" s="139"/>
      <c r="C31" s="140" t="s">
        <v>62</v>
      </c>
      <c r="D31" s="140" t="s">
        <v>188</v>
      </c>
      <c r="E31" s="141" t="s">
        <v>62</v>
      </c>
      <c r="F31" s="142">
        <v>0</v>
      </c>
    </row>
    <row r="32" spans="1:6" ht="16.5" thickBot="1" x14ac:dyDescent="0.3">
      <c r="A32" s="143"/>
      <c r="B32" s="144"/>
      <c r="C32" s="145"/>
      <c r="D32" s="146" t="s">
        <v>212</v>
      </c>
      <c r="E32" s="147" t="s">
        <v>213</v>
      </c>
      <c r="F32" s="148">
        <v>0</v>
      </c>
    </row>
    <row r="33" spans="1:6" ht="15.75" x14ac:dyDescent="0.25">
      <c r="A33" s="149"/>
      <c r="B33" s="150"/>
      <c r="C33" s="151"/>
      <c r="D33" s="152"/>
      <c r="E33" s="153"/>
      <c r="F33" s="154"/>
    </row>
    <row r="34" spans="1:6" ht="15.75" x14ac:dyDescent="0.25">
      <c r="A34" s="133" t="s">
        <v>195</v>
      </c>
      <c r="B34" s="134" t="s">
        <v>57</v>
      </c>
      <c r="C34" s="135"/>
      <c r="D34" s="136"/>
      <c r="E34" s="136"/>
      <c r="F34" s="137"/>
    </row>
    <row r="35" spans="1:6" ht="15.75" thickBot="1" x14ac:dyDescent="0.25">
      <c r="A35" s="138"/>
      <c r="B35" s="139"/>
      <c r="C35" s="140" t="s">
        <v>62</v>
      </c>
      <c r="D35" s="140" t="s">
        <v>188</v>
      </c>
      <c r="E35" s="141" t="s">
        <v>62</v>
      </c>
      <c r="F35" s="142">
        <v>0</v>
      </c>
    </row>
    <row r="36" spans="1:6" ht="16.5" thickBot="1" x14ac:dyDescent="0.3">
      <c r="A36" s="143"/>
      <c r="B36" s="144"/>
      <c r="C36" s="145"/>
      <c r="D36" s="146" t="s">
        <v>212</v>
      </c>
      <c r="E36" s="147" t="s">
        <v>213</v>
      </c>
      <c r="F36" s="148">
        <v>0</v>
      </c>
    </row>
    <row r="37" spans="1:6" ht="15.75" x14ac:dyDescent="0.25">
      <c r="A37" s="149"/>
      <c r="B37" s="150"/>
      <c r="C37" s="151"/>
      <c r="D37" s="152"/>
      <c r="E37" s="153"/>
      <c r="F37" s="154"/>
    </row>
    <row r="38" spans="1:6" ht="15.75" x14ac:dyDescent="0.25">
      <c r="A38" s="133" t="s">
        <v>197</v>
      </c>
      <c r="B38" s="134" t="s">
        <v>67</v>
      </c>
      <c r="C38" s="135"/>
      <c r="D38" s="136"/>
      <c r="E38" s="136"/>
      <c r="F38" s="137"/>
    </row>
    <row r="39" spans="1:6" ht="15.75" thickBot="1" x14ac:dyDescent="0.25">
      <c r="A39" s="138"/>
      <c r="B39" s="139"/>
      <c r="C39" s="140" t="s">
        <v>62</v>
      </c>
      <c r="D39" s="140" t="s">
        <v>188</v>
      </c>
      <c r="E39" s="141" t="s">
        <v>62</v>
      </c>
      <c r="F39" s="142">
        <v>0</v>
      </c>
    </row>
    <row r="40" spans="1:6" ht="16.5" thickBot="1" x14ac:dyDescent="0.3">
      <c r="A40" s="143"/>
      <c r="B40" s="144"/>
      <c r="C40" s="145"/>
      <c r="D40" s="146" t="s">
        <v>212</v>
      </c>
      <c r="E40" s="147" t="s">
        <v>213</v>
      </c>
      <c r="F40" s="148">
        <v>0</v>
      </c>
    </row>
    <row r="41" spans="1:6" ht="15.75" x14ac:dyDescent="0.25">
      <c r="A41" s="149"/>
      <c r="B41" s="150"/>
      <c r="C41" s="151"/>
      <c r="D41" s="152"/>
      <c r="E41" s="153"/>
      <c r="F41" s="154"/>
    </row>
    <row r="42" spans="1:6" ht="15.75" x14ac:dyDescent="0.25">
      <c r="A42" s="133" t="s">
        <v>198</v>
      </c>
      <c r="B42" s="134" t="s">
        <v>74</v>
      </c>
      <c r="C42" s="135"/>
      <c r="D42" s="136"/>
      <c r="E42" s="136"/>
      <c r="F42" s="137"/>
    </row>
    <row r="43" spans="1:6" ht="15.75" thickBot="1" x14ac:dyDescent="0.25">
      <c r="A43" s="138"/>
      <c r="B43" s="139"/>
      <c r="C43" s="140" t="s">
        <v>62</v>
      </c>
      <c r="D43" s="140" t="s">
        <v>188</v>
      </c>
      <c r="E43" s="141" t="s">
        <v>62</v>
      </c>
      <c r="F43" s="142">
        <v>0</v>
      </c>
    </row>
    <row r="44" spans="1:6" ht="16.5" thickBot="1" x14ac:dyDescent="0.3">
      <c r="A44" s="143"/>
      <c r="B44" s="144"/>
      <c r="C44" s="145"/>
      <c r="D44" s="146" t="s">
        <v>212</v>
      </c>
      <c r="E44" s="147" t="s">
        <v>213</v>
      </c>
      <c r="F44" s="148">
        <v>0</v>
      </c>
    </row>
    <row r="45" spans="1:6" ht="15.75" x14ac:dyDescent="0.25">
      <c r="A45" s="149"/>
      <c r="B45" s="150"/>
      <c r="C45" s="151"/>
      <c r="D45" s="152"/>
      <c r="E45" s="153"/>
      <c r="F45" s="154"/>
    </row>
    <row r="46" spans="1:6" ht="15.75" x14ac:dyDescent="0.25">
      <c r="A46" s="133" t="s">
        <v>199</v>
      </c>
      <c r="B46" s="134" t="s">
        <v>87</v>
      </c>
      <c r="C46" s="135"/>
      <c r="D46" s="136"/>
      <c r="E46" s="136"/>
      <c r="F46" s="137"/>
    </row>
    <row r="47" spans="1:6" ht="15.75" thickBot="1" x14ac:dyDescent="0.25">
      <c r="A47" s="138"/>
      <c r="B47" s="139"/>
      <c r="C47" s="140" t="s">
        <v>62</v>
      </c>
      <c r="D47" s="140" t="s">
        <v>188</v>
      </c>
      <c r="E47" s="141" t="s">
        <v>62</v>
      </c>
      <c r="F47" s="142">
        <v>0</v>
      </c>
    </row>
    <row r="48" spans="1:6" ht="16.5" thickBot="1" x14ac:dyDescent="0.3">
      <c r="A48" s="143"/>
      <c r="B48" s="144"/>
      <c r="C48" s="145"/>
      <c r="D48" s="146" t="s">
        <v>212</v>
      </c>
      <c r="E48" s="147" t="s">
        <v>213</v>
      </c>
      <c r="F48" s="148">
        <v>0</v>
      </c>
    </row>
    <row r="49" spans="1:6" ht="15.75" x14ac:dyDescent="0.25">
      <c r="A49" s="149"/>
      <c r="B49" s="150"/>
      <c r="C49" s="151"/>
      <c r="D49" s="152"/>
      <c r="E49" s="153"/>
      <c r="F49" s="154"/>
    </row>
    <row r="50" spans="1:6" ht="15.75" x14ac:dyDescent="0.25">
      <c r="A50" s="133" t="s">
        <v>200</v>
      </c>
      <c r="B50" s="134" t="s">
        <v>98</v>
      </c>
      <c r="C50" s="135"/>
      <c r="D50" s="136"/>
      <c r="E50" s="136"/>
      <c r="F50" s="137"/>
    </row>
    <row r="51" spans="1:6" ht="15.75" thickBot="1" x14ac:dyDescent="0.25">
      <c r="A51" s="138"/>
      <c r="B51" s="139"/>
      <c r="C51" s="140" t="s">
        <v>62</v>
      </c>
      <c r="D51" s="140" t="s">
        <v>188</v>
      </c>
      <c r="E51" s="141" t="s">
        <v>62</v>
      </c>
      <c r="F51" s="142">
        <v>0</v>
      </c>
    </row>
    <row r="52" spans="1:6" ht="16.5" thickBot="1" x14ac:dyDescent="0.3">
      <c r="A52" s="143"/>
      <c r="B52" s="144"/>
      <c r="C52" s="145"/>
      <c r="D52" s="146" t="s">
        <v>212</v>
      </c>
      <c r="E52" s="147" t="s">
        <v>213</v>
      </c>
      <c r="F52" s="148">
        <v>0</v>
      </c>
    </row>
    <row r="53" spans="1:6" ht="15.75" x14ac:dyDescent="0.25">
      <c r="A53" s="149"/>
      <c r="B53" s="150"/>
      <c r="C53" s="151"/>
      <c r="D53" s="152"/>
      <c r="E53" s="153"/>
      <c r="F53" s="154"/>
    </row>
    <row r="54" spans="1:6" ht="15.75" x14ac:dyDescent="0.25">
      <c r="A54" s="133" t="s">
        <v>201</v>
      </c>
      <c r="B54" s="134" t="s">
        <v>101</v>
      </c>
      <c r="C54" s="135"/>
      <c r="D54" s="136"/>
      <c r="E54" s="136"/>
      <c r="F54" s="137"/>
    </row>
    <row r="55" spans="1:6" ht="15.75" thickBot="1" x14ac:dyDescent="0.25">
      <c r="A55" s="138"/>
      <c r="B55" s="139"/>
      <c r="C55" s="140" t="s">
        <v>62</v>
      </c>
      <c r="D55" s="140" t="s">
        <v>188</v>
      </c>
      <c r="E55" s="141" t="s">
        <v>62</v>
      </c>
      <c r="F55" s="142">
        <v>0</v>
      </c>
    </row>
    <row r="56" spans="1:6" ht="16.5" thickBot="1" x14ac:dyDescent="0.3">
      <c r="A56" s="143"/>
      <c r="B56" s="144"/>
      <c r="C56" s="145"/>
      <c r="D56" s="146" t="s">
        <v>212</v>
      </c>
      <c r="E56" s="147" t="s">
        <v>213</v>
      </c>
      <c r="F56" s="148">
        <v>0</v>
      </c>
    </row>
    <row r="57" spans="1:6" ht="15.75" x14ac:dyDescent="0.25">
      <c r="A57" s="149"/>
      <c r="B57" s="150"/>
      <c r="C57" s="151"/>
      <c r="D57" s="152"/>
      <c r="E57" s="153"/>
      <c r="F57" s="154"/>
    </row>
    <row r="58" spans="1:6" ht="15.75" x14ac:dyDescent="0.25">
      <c r="A58" s="133" t="s">
        <v>202</v>
      </c>
      <c r="B58" s="134" t="s">
        <v>115</v>
      </c>
      <c r="C58" s="135"/>
      <c r="D58" s="136"/>
      <c r="E58" s="136"/>
      <c r="F58" s="137"/>
    </row>
    <row r="59" spans="1:6" ht="15.75" thickBot="1" x14ac:dyDescent="0.25">
      <c r="A59" s="138"/>
      <c r="B59" s="139"/>
      <c r="C59" s="140" t="s">
        <v>62</v>
      </c>
      <c r="D59" s="140" t="s">
        <v>188</v>
      </c>
      <c r="E59" s="141" t="s">
        <v>62</v>
      </c>
      <c r="F59" s="142">
        <v>0</v>
      </c>
    </row>
    <row r="60" spans="1:6" ht="16.5" thickBot="1" x14ac:dyDescent="0.3">
      <c r="A60" s="143"/>
      <c r="B60" s="144"/>
      <c r="C60" s="145"/>
      <c r="D60" s="146" t="s">
        <v>212</v>
      </c>
      <c r="E60" s="147" t="s">
        <v>213</v>
      </c>
      <c r="F60" s="148">
        <v>0</v>
      </c>
    </row>
    <row r="61" spans="1:6" ht="15.75" x14ac:dyDescent="0.25">
      <c r="A61" s="149"/>
      <c r="B61" s="150"/>
      <c r="C61" s="151"/>
      <c r="D61" s="152"/>
      <c r="E61" s="153"/>
      <c r="F61" s="154"/>
    </row>
    <row r="62" spans="1:6" ht="15.75" x14ac:dyDescent="0.25">
      <c r="A62" s="133" t="s">
        <v>203</v>
      </c>
      <c r="B62" s="134" t="s">
        <v>122</v>
      </c>
      <c r="C62" s="135"/>
      <c r="D62" s="136"/>
      <c r="E62" s="136"/>
      <c r="F62" s="137"/>
    </row>
    <row r="63" spans="1:6" ht="15.75" thickBot="1" x14ac:dyDescent="0.25">
      <c r="A63" s="138"/>
      <c r="B63" s="139"/>
      <c r="C63" s="140" t="s">
        <v>62</v>
      </c>
      <c r="D63" s="140" t="s">
        <v>188</v>
      </c>
      <c r="E63" s="141" t="s">
        <v>62</v>
      </c>
      <c r="F63" s="142">
        <v>0</v>
      </c>
    </row>
    <row r="64" spans="1:6" ht="16.5" thickBot="1" x14ac:dyDescent="0.3">
      <c r="A64" s="143"/>
      <c r="B64" s="144"/>
      <c r="C64" s="145"/>
      <c r="D64" s="146" t="s">
        <v>212</v>
      </c>
      <c r="E64" s="147" t="s">
        <v>213</v>
      </c>
      <c r="F64" s="148">
        <v>0</v>
      </c>
    </row>
    <row r="65" spans="1:6" ht="15.75" x14ac:dyDescent="0.25">
      <c r="A65" s="149"/>
      <c r="B65" s="150"/>
      <c r="C65" s="151"/>
      <c r="D65" s="152"/>
      <c r="E65" s="153"/>
      <c r="F65" s="154"/>
    </row>
    <row r="66" spans="1:6" ht="32.25" thickBot="1" x14ac:dyDescent="0.3">
      <c r="A66" s="155"/>
      <c r="B66" s="156"/>
      <c r="C66" s="156"/>
      <c r="D66" s="157" t="s">
        <v>214</v>
      </c>
      <c r="E66" s="158" t="s">
        <v>213</v>
      </c>
      <c r="F66" s="159">
        <f>+F64+F60+F56+F52+F48+F44+F40+F36+F32+F28+F24+F20+F16+F10</f>
        <v>8336066</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REPORTING&amp;RBRISTOL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3"/>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5" t="s">
        <v>0</v>
      </c>
      <c r="B2" s="475"/>
      <c r="C2" s="475"/>
      <c r="D2" s="475"/>
    </row>
    <row r="3" spans="1:5" x14ac:dyDescent="0.2">
      <c r="A3" s="475" t="s">
        <v>1</v>
      </c>
      <c r="B3" s="475"/>
      <c r="C3" s="475"/>
      <c r="D3" s="475"/>
    </row>
    <row r="4" spans="1:5" x14ac:dyDescent="0.2">
      <c r="A4" s="475" t="s">
        <v>133</v>
      </c>
      <c r="B4" s="475"/>
      <c r="C4" s="475"/>
      <c r="D4" s="475"/>
    </row>
    <row r="5" spans="1:5" x14ac:dyDescent="0.2">
      <c r="A5" s="475" t="s">
        <v>215</v>
      </c>
      <c r="B5" s="475"/>
      <c r="C5" s="475"/>
      <c r="D5" s="475"/>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216</v>
      </c>
      <c r="C8" s="169"/>
      <c r="D8" s="170"/>
    </row>
    <row r="9" spans="1:5" ht="14.25" customHeight="1" thickBot="1" x14ac:dyDescent="0.25">
      <c r="A9" s="172" t="s">
        <v>5</v>
      </c>
      <c r="B9" s="173" t="s">
        <v>217</v>
      </c>
      <c r="C9" s="174" t="s">
        <v>208</v>
      </c>
      <c r="D9" s="175" t="s">
        <v>171</v>
      </c>
    </row>
    <row r="10" spans="1:5" x14ac:dyDescent="0.2">
      <c r="A10" s="176"/>
      <c r="B10" s="177"/>
      <c r="C10" s="178"/>
      <c r="D10" s="179"/>
    </row>
    <row r="11" spans="1:5" x14ac:dyDescent="0.2">
      <c r="A11" s="180" t="s">
        <v>173</v>
      </c>
      <c r="B11" s="181" t="s">
        <v>10</v>
      </c>
      <c r="C11" s="182"/>
      <c r="D11" s="183"/>
    </row>
    <row r="12" spans="1:5" ht="15.75" thickBot="1" x14ac:dyDescent="0.25">
      <c r="A12" s="184">
        <v>0</v>
      </c>
      <c r="B12" s="185" t="s">
        <v>188</v>
      </c>
      <c r="C12" s="186">
        <v>0</v>
      </c>
      <c r="D12" s="187" t="s">
        <v>62</v>
      </c>
    </row>
    <row r="13" spans="1:5" ht="13.5" customHeight="1" thickBot="1" x14ac:dyDescent="0.25">
      <c r="A13" s="188"/>
      <c r="B13" s="189" t="s">
        <v>218</v>
      </c>
      <c r="C13" s="190">
        <v>0</v>
      </c>
      <c r="D13" s="191" t="s">
        <v>213</v>
      </c>
    </row>
    <row r="14" spans="1:5" ht="14.25" customHeight="1" x14ac:dyDescent="0.2">
      <c r="A14" s="192"/>
      <c r="B14" s="193"/>
      <c r="C14" s="194"/>
      <c r="D14" s="195"/>
    </row>
    <row r="15" spans="1:5" x14ac:dyDescent="0.2">
      <c r="A15" s="180" t="s">
        <v>180</v>
      </c>
      <c r="B15" s="181" t="s">
        <v>39</v>
      </c>
      <c r="C15" s="182"/>
      <c r="D15" s="183"/>
    </row>
    <row r="16" spans="1:5" ht="15.75" thickBot="1" x14ac:dyDescent="0.25">
      <c r="A16" s="184">
        <v>0</v>
      </c>
      <c r="B16" s="185" t="s">
        <v>188</v>
      </c>
      <c r="C16" s="186">
        <v>0</v>
      </c>
      <c r="D16" s="187" t="s">
        <v>62</v>
      </c>
    </row>
    <row r="17" spans="1:4" ht="13.5" customHeight="1" thickBot="1" x14ac:dyDescent="0.25">
      <c r="A17" s="188"/>
      <c r="B17" s="189" t="s">
        <v>218</v>
      </c>
      <c r="C17" s="190">
        <v>0</v>
      </c>
      <c r="D17" s="191" t="s">
        <v>213</v>
      </c>
    </row>
    <row r="18" spans="1:4" ht="14.25" customHeight="1" x14ac:dyDescent="0.2">
      <c r="A18" s="192"/>
      <c r="B18" s="193"/>
      <c r="C18" s="194"/>
      <c r="D18" s="195"/>
    </row>
    <row r="19" spans="1:4" x14ac:dyDescent="0.2">
      <c r="A19" s="180" t="s">
        <v>187</v>
      </c>
      <c r="B19" s="181" t="s">
        <v>44</v>
      </c>
      <c r="C19" s="182"/>
      <c r="D19" s="183"/>
    </row>
    <row r="20" spans="1:4" ht="15.75" thickBot="1" x14ac:dyDescent="0.25">
      <c r="A20" s="184">
        <v>0</v>
      </c>
      <c r="B20" s="185" t="s">
        <v>188</v>
      </c>
      <c r="C20" s="186">
        <v>0</v>
      </c>
      <c r="D20" s="187" t="s">
        <v>62</v>
      </c>
    </row>
    <row r="21" spans="1:4" ht="13.5" customHeight="1" thickBot="1" x14ac:dyDescent="0.25">
      <c r="A21" s="188"/>
      <c r="B21" s="189" t="s">
        <v>218</v>
      </c>
      <c r="C21" s="190">
        <v>0</v>
      </c>
      <c r="D21" s="191" t="s">
        <v>213</v>
      </c>
    </row>
    <row r="22" spans="1:4" ht="14.25" customHeight="1" x14ac:dyDescent="0.2">
      <c r="A22" s="192"/>
      <c r="B22" s="193"/>
      <c r="C22" s="194"/>
      <c r="D22" s="195"/>
    </row>
    <row r="23" spans="1:4" x14ac:dyDescent="0.2">
      <c r="A23" s="180" t="s">
        <v>189</v>
      </c>
      <c r="B23" s="181" t="s">
        <v>49</v>
      </c>
      <c r="C23" s="182"/>
      <c r="D23" s="183"/>
    </row>
    <row r="24" spans="1:4" ht="15.75" thickBot="1" x14ac:dyDescent="0.25">
      <c r="A24" s="184">
        <v>0</v>
      </c>
      <c r="B24" s="185" t="s">
        <v>188</v>
      </c>
      <c r="C24" s="186">
        <v>0</v>
      </c>
      <c r="D24" s="187" t="s">
        <v>62</v>
      </c>
    </row>
    <row r="25" spans="1:4" ht="13.5" customHeight="1" thickBot="1" x14ac:dyDescent="0.25">
      <c r="A25" s="188"/>
      <c r="B25" s="189" t="s">
        <v>218</v>
      </c>
      <c r="C25" s="190">
        <v>0</v>
      </c>
      <c r="D25" s="191" t="s">
        <v>213</v>
      </c>
    </row>
    <row r="26" spans="1:4" ht="14.25" customHeight="1" x14ac:dyDescent="0.2">
      <c r="A26" s="192"/>
      <c r="B26" s="193"/>
      <c r="C26" s="194"/>
      <c r="D26" s="195"/>
    </row>
    <row r="27" spans="1:4" x14ac:dyDescent="0.2">
      <c r="A27" s="180" t="s">
        <v>194</v>
      </c>
      <c r="B27" s="181" t="s">
        <v>53</v>
      </c>
      <c r="C27" s="182"/>
      <c r="D27" s="183"/>
    </row>
    <row r="28" spans="1:4" ht="15.75" thickBot="1" x14ac:dyDescent="0.25">
      <c r="A28" s="184">
        <v>0</v>
      </c>
      <c r="B28" s="185" t="s">
        <v>188</v>
      </c>
      <c r="C28" s="186">
        <v>0</v>
      </c>
      <c r="D28" s="187" t="s">
        <v>62</v>
      </c>
    </row>
    <row r="29" spans="1:4" ht="13.5" customHeight="1" thickBot="1" x14ac:dyDescent="0.25">
      <c r="A29" s="188"/>
      <c r="B29" s="189" t="s">
        <v>218</v>
      </c>
      <c r="C29" s="190">
        <v>0</v>
      </c>
      <c r="D29" s="191" t="s">
        <v>213</v>
      </c>
    </row>
    <row r="30" spans="1:4" ht="14.25" customHeight="1" x14ac:dyDescent="0.2">
      <c r="A30" s="192"/>
      <c r="B30" s="193"/>
      <c r="C30" s="194"/>
      <c r="D30" s="195"/>
    </row>
    <row r="31" spans="1:4" x14ac:dyDescent="0.2">
      <c r="A31" s="180" t="s">
        <v>195</v>
      </c>
      <c r="B31" s="181" t="s">
        <v>57</v>
      </c>
      <c r="C31" s="182"/>
      <c r="D31" s="183"/>
    </row>
    <row r="32" spans="1:4" ht="15.75" thickBot="1" x14ac:dyDescent="0.25">
      <c r="A32" s="184">
        <v>0</v>
      </c>
      <c r="B32" s="185" t="s">
        <v>188</v>
      </c>
      <c r="C32" s="186">
        <v>0</v>
      </c>
      <c r="D32" s="187" t="s">
        <v>62</v>
      </c>
    </row>
    <row r="33" spans="1:4" ht="13.5" customHeight="1" thickBot="1" x14ac:dyDescent="0.25">
      <c r="A33" s="188"/>
      <c r="B33" s="189" t="s">
        <v>218</v>
      </c>
      <c r="C33" s="190">
        <v>0</v>
      </c>
      <c r="D33" s="191" t="s">
        <v>213</v>
      </c>
    </row>
    <row r="34" spans="1:4" ht="14.25" customHeight="1" x14ac:dyDescent="0.2">
      <c r="A34" s="192"/>
      <c r="B34" s="193"/>
      <c r="C34" s="194"/>
      <c r="D34" s="195"/>
    </row>
    <row r="35" spans="1:4" x14ac:dyDescent="0.2">
      <c r="A35" s="180" t="s">
        <v>197</v>
      </c>
      <c r="B35" s="181" t="s">
        <v>67</v>
      </c>
      <c r="C35" s="182"/>
      <c r="D35" s="183"/>
    </row>
    <row r="36" spans="1:4" ht="15.75" thickBot="1" x14ac:dyDescent="0.25">
      <c r="A36" s="184">
        <v>0</v>
      </c>
      <c r="B36" s="185" t="s">
        <v>188</v>
      </c>
      <c r="C36" s="186">
        <v>0</v>
      </c>
      <c r="D36" s="187" t="s">
        <v>62</v>
      </c>
    </row>
    <row r="37" spans="1:4" ht="13.5" customHeight="1" thickBot="1" x14ac:dyDescent="0.25">
      <c r="A37" s="188"/>
      <c r="B37" s="189" t="s">
        <v>218</v>
      </c>
      <c r="C37" s="190">
        <v>0</v>
      </c>
      <c r="D37" s="191" t="s">
        <v>213</v>
      </c>
    </row>
    <row r="38" spans="1:4" ht="14.25" customHeight="1" x14ac:dyDescent="0.2">
      <c r="A38" s="192"/>
      <c r="B38" s="193"/>
      <c r="C38" s="194"/>
      <c r="D38" s="195"/>
    </row>
    <row r="39" spans="1:4" x14ac:dyDescent="0.2">
      <c r="A39" s="180" t="s">
        <v>198</v>
      </c>
      <c r="B39" s="181" t="s">
        <v>74</v>
      </c>
      <c r="C39" s="182"/>
      <c r="D39" s="183"/>
    </row>
    <row r="40" spans="1:4" ht="15.75" thickBot="1" x14ac:dyDescent="0.25">
      <c r="A40" s="184">
        <v>0</v>
      </c>
      <c r="B40" s="185" t="s">
        <v>188</v>
      </c>
      <c r="C40" s="186">
        <v>0</v>
      </c>
      <c r="D40" s="187" t="s">
        <v>62</v>
      </c>
    </row>
    <row r="41" spans="1:4" ht="13.5" customHeight="1" thickBot="1" x14ac:dyDescent="0.25">
      <c r="A41" s="188"/>
      <c r="B41" s="189" t="s">
        <v>218</v>
      </c>
      <c r="C41" s="190">
        <v>0</v>
      </c>
      <c r="D41" s="191" t="s">
        <v>213</v>
      </c>
    </row>
    <row r="42" spans="1:4" ht="14.25" customHeight="1" x14ac:dyDescent="0.2">
      <c r="A42" s="192"/>
      <c r="B42" s="193"/>
      <c r="C42" s="194"/>
      <c r="D42" s="195"/>
    </row>
    <row r="43" spans="1:4" x14ac:dyDescent="0.2">
      <c r="A43" s="180" t="s">
        <v>199</v>
      </c>
      <c r="B43" s="181" t="s">
        <v>87</v>
      </c>
      <c r="C43" s="182"/>
      <c r="D43" s="183"/>
    </row>
    <row r="44" spans="1:4" ht="15.75" thickBot="1" x14ac:dyDescent="0.25">
      <c r="A44" s="184">
        <v>0</v>
      </c>
      <c r="B44" s="185" t="s">
        <v>188</v>
      </c>
      <c r="C44" s="186">
        <v>0</v>
      </c>
      <c r="D44" s="187" t="s">
        <v>62</v>
      </c>
    </row>
    <row r="45" spans="1:4" ht="13.5" customHeight="1" thickBot="1" x14ac:dyDescent="0.25">
      <c r="A45" s="188"/>
      <c r="B45" s="189" t="s">
        <v>218</v>
      </c>
      <c r="C45" s="190">
        <v>0</v>
      </c>
      <c r="D45" s="191" t="s">
        <v>213</v>
      </c>
    </row>
    <row r="46" spans="1:4" ht="14.25" customHeight="1" x14ac:dyDescent="0.2">
      <c r="A46" s="192"/>
      <c r="B46" s="193"/>
      <c r="C46" s="194"/>
      <c r="D46" s="195"/>
    </row>
    <row r="47" spans="1:4" x14ac:dyDescent="0.2">
      <c r="A47" s="180" t="s">
        <v>200</v>
      </c>
      <c r="B47" s="181" t="s">
        <v>98</v>
      </c>
      <c r="C47" s="182"/>
      <c r="D47" s="183"/>
    </row>
    <row r="48" spans="1:4" ht="15.75" thickBot="1" x14ac:dyDescent="0.25">
      <c r="A48" s="184">
        <v>0</v>
      </c>
      <c r="B48" s="185" t="s">
        <v>188</v>
      </c>
      <c r="C48" s="186">
        <v>0</v>
      </c>
      <c r="D48" s="187" t="s">
        <v>62</v>
      </c>
    </row>
    <row r="49" spans="1:4" ht="13.5" customHeight="1" thickBot="1" x14ac:dyDescent="0.25">
      <c r="A49" s="188"/>
      <c r="B49" s="189" t="s">
        <v>218</v>
      </c>
      <c r="C49" s="190">
        <v>0</v>
      </c>
      <c r="D49" s="191" t="s">
        <v>213</v>
      </c>
    </row>
    <row r="50" spans="1:4" ht="14.25" customHeight="1" x14ac:dyDescent="0.2">
      <c r="A50" s="192"/>
      <c r="B50" s="193"/>
      <c r="C50" s="194"/>
      <c r="D50" s="195"/>
    </row>
    <row r="51" spans="1:4" x14ac:dyDescent="0.2">
      <c r="A51" s="180" t="s">
        <v>201</v>
      </c>
      <c r="B51" s="181" t="s">
        <v>101</v>
      </c>
      <c r="C51" s="182"/>
      <c r="D51" s="183"/>
    </row>
    <row r="52" spans="1:4" ht="15.75" thickBot="1" x14ac:dyDescent="0.25">
      <c r="A52" s="184">
        <v>0</v>
      </c>
      <c r="B52" s="185" t="s">
        <v>188</v>
      </c>
      <c r="C52" s="186">
        <v>0</v>
      </c>
      <c r="D52" s="187" t="s">
        <v>62</v>
      </c>
    </row>
    <row r="53" spans="1:4" ht="13.5" customHeight="1" thickBot="1" x14ac:dyDescent="0.25">
      <c r="A53" s="188"/>
      <c r="B53" s="189" t="s">
        <v>218</v>
      </c>
      <c r="C53" s="190">
        <v>0</v>
      </c>
      <c r="D53" s="191" t="s">
        <v>213</v>
      </c>
    </row>
    <row r="54" spans="1:4" ht="14.25" customHeight="1" x14ac:dyDescent="0.2">
      <c r="A54" s="192"/>
      <c r="B54" s="193"/>
      <c r="C54" s="194"/>
      <c r="D54" s="195"/>
    </row>
    <row r="55" spans="1:4" x14ac:dyDescent="0.2">
      <c r="A55" s="180" t="s">
        <v>202</v>
      </c>
      <c r="B55" s="181" t="s">
        <v>115</v>
      </c>
      <c r="C55" s="182"/>
      <c r="D55" s="183"/>
    </row>
    <row r="56" spans="1:4" ht="15.75" thickBot="1" x14ac:dyDescent="0.25">
      <c r="A56" s="184">
        <v>0</v>
      </c>
      <c r="B56" s="185" t="s">
        <v>188</v>
      </c>
      <c r="C56" s="186">
        <v>0</v>
      </c>
      <c r="D56" s="187" t="s">
        <v>62</v>
      </c>
    </row>
    <row r="57" spans="1:4" ht="13.5" customHeight="1" thickBot="1" x14ac:dyDescent="0.25">
      <c r="A57" s="188"/>
      <c r="B57" s="189" t="s">
        <v>218</v>
      </c>
      <c r="C57" s="190">
        <v>0</v>
      </c>
      <c r="D57" s="191" t="s">
        <v>213</v>
      </c>
    </row>
    <row r="58" spans="1:4" ht="14.25" customHeight="1" x14ac:dyDescent="0.2">
      <c r="A58" s="192"/>
      <c r="B58" s="193"/>
      <c r="C58" s="194"/>
      <c r="D58" s="195"/>
    </row>
    <row r="59" spans="1:4" x14ac:dyDescent="0.2">
      <c r="A59" s="180" t="s">
        <v>203</v>
      </c>
      <c r="B59" s="181" t="s">
        <v>122</v>
      </c>
      <c r="C59" s="182"/>
      <c r="D59" s="183"/>
    </row>
    <row r="60" spans="1:4" ht="15.75" thickBot="1" x14ac:dyDescent="0.25">
      <c r="A60" s="184">
        <v>0</v>
      </c>
      <c r="B60" s="185" t="s">
        <v>188</v>
      </c>
      <c r="C60" s="186">
        <v>0</v>
      </c>
      <c r="D60" s="187" t="s">
        <v>62</v>
      </c>
    </row>
    <row r="61" spans="1:4" ht="13.5" customHeight="1" thickBot="1" x14ac:dyDescent="0.25">
      <c r="A61" s="188"/>
      <c r="B61" s="189" t="s">
        <v>218</v>
      </c>
      <c r="C61" s="190">
        <v>0</v>
      </c>
      <c r="D61" s="191" t="s">
        <v>213</v>
      </c>
    </row>
    <row r="62" spans="1:4" ht="14.25" customHeight="1" x14ac:dyDescent="0.2">
      <c r="A62" s="192"/>
      <c r="B62" s="193"/>
      <c r="C62" s="194"/>
      <c r="D62" s="195"/>
    </row>
    <row r="63" spans="1:4" ht="13.5" customHeight="1" thickBot="1" x14ac:dyDescent="0.25">
      <c r="B63" s="196" t="s">
        <v>219</v>
      </c>
      <c r="C63" s="197">
        <f>+C61+C57+C53+C49+C45+C41+C37+C33+C29+C25+C21+C17+C13</f>
        <v>0</v>
      </c>
      <c r="D63" s="198" t="s">
        <v>213</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REPORTING&amp;RBRISTOL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5" t="s">
        <v>0</v>
      </c>
      <c r="B2" s="475"/>
      <c r="C2" s="475"/>
      <c r="D2" s="475"/>
    </row>
    <row r="3" spans="1:4" x14ac:dyDescent="0.2">
      <c r="A3" s="475" t="s">
        <v>1</v>
      </c>
      <c r="B3" s="475"/>
      <c r="C3" s="475"/>
      <c r="D3" s="475"/>
    </row>
    <row r="4" spans="1:4" x14ac:dyDescent="0.2">
      <c r="A4" s="475" t="s">
        <v>133</v>
      </c>
      <c r="B4" s="475"/>
      <c r="C4" s="475"/>
      <c r="D4" s="475"/>
    </row>
    <row r="5" spans="1:4" x14ac:dyDescent="0.2">
      <c r="A5" s="475" t="s">
        <v>220</v>
      </c>
      <c r="B5" s="475"/>
      <c r="C5" s="475"/>
      <c r="D5" s="475"/>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216</v>
      </c>
      <c r="C8" s="204"/>
      <c r="D8" s="205"/>
    </row>
    <row r="9" spans="1:4" ht="14.25" customHeight="1" thickBot="1" x14ac:dyDescent="0.25">
      <c r="A9" s="206" t="s">
        <v>5</v>
      </c>
      <c r="B9" s="207" t="s">
        <v>221</v>
      </c>
      <c r="C9" s="208" t="s">
        <v>208</v>
      </c>
      <c r="D9" s="209" t="s">
        <v>222</v>
      </c>
    </row>
    <row r="10" spans="1:4" x14ac:dyDescent="0.2">
      <c r="A10" s="176"/>
      <c r="B10" s="179"/>
      <c r="C10" s="179"/>
      <c r="D10" s="178"/>
    </row>
    <row r="11" spans="1:4" x14ac:dyDescent="0.2">
      <c r="A11" s="210" t="s">
        <v>173</v>
      </c>
      <c r="B11" s="181" t="s">
        <v>10</v>
      </c>
      <c r="C11" s="179"/>
      <c r="D11" s="211"/>
    </row>
    <row r="12" spans="1:4" ht="13.5" thickBot="1" x14ac:dyDescent="0.25">
      <c r="A12" s="212">
        <v>0</v>
      </c>
      <c r="B12" s="213" t="s">
        <v>188</v>
      </c>
      <c r="C12" s="214">
        <v>0</v>
      </c>
      <c r="D12" s="215" t="s">
        <v>223</v>
      </c>
    </row>
    <row r="13" spans="1:4" ht="13.5" customHeight="1" thickBot="1" x14ac:dyDescent="0.25">
      <c r="A13" s="216"/>
      <c r="B13" s="217" t="s">
        <v>150</v>
      </c>
      <c r="C13" s="218">
        <v>0</v>
      </c>
      <c r="D13" s="219"/>
    </row>
    <row r="14" spans="1:4" ht="14.25" customHeight="1" x14ac:dyDescent="0.2">
      <c r="A14" s="220"/>
      <c r="B14" s="221"/>
      <c r="C14" s="222"/>
      <c r="D14" s="223"/>
    </row>
    <row r="15" spans="1:4" x14ac:dyDescent="0.2">
      <c r="A15" s="210" t="s">
        <v>180</v>
      </c>
      <c r="B15" s="181" t="s">
        <v>39</v>
      </c>
      <c r="C15" s="179"/>
      <c r="D15" s="211"/>
    </row>
    <row r="16" spans="1:4" ht="13.5" thickBot="1" x14ac:dyDescent="0.25">
      <c r="A16" s="212">
        <v>0</v>
      </c>
      <c r="B16" s="213" t="s">
        <v>188</v>
      </c>
      <c r="C16" s="214">
        <v>0</v>
      </c>
      <c r="D16" s="215" t="s">
        <v>223</v>
      </c>
    </row>
    <row r="17" spans="1:4" ht="13.5" customHeight="1" thickBot="1" x14ac:dyDescent="0.25">
      <c r="A17" s="216"/>
      <c r="B17" s="217" t="s">
        <v>150</v>
      </c>
      <c r="C17" s="218">
        <v>0</v>
      </c>
      <c r="D17" s="219"/>
    </row>
    <row r="18" spans="1:4" ht="14.25" customHeight="1" x14ac:dyDescent="0.2">
      <c r="A18" s="220"/>
      <c r="B18" s="221"/>
      <c r="C18" s="222"/>
      <c r="D18" s="223"/>
    </row>
    <row r="19" spans="1:4" x14ac:dyDescent="0.2">
      <c r="A19" s="210" t="s">
        <v>187</v>
      </c>
      <c r="B19" s="181" t="s">
        <v>44</v>
      </c>
      <c r="C19" s="179"/>
      <c r="D19" s="211"/>
    </row>
    <row r="20" spans="1:4" ht="13.5" thickBot="1" x14ac:dyDescent="0.25">
      <c r="A20" s="212">
        <v>0</v>
      </c>
      <c r="B20" s="213" t="s">
        <v>188</v>
      </c>
      <c r="C20" s="214">
        <v>0</v>
      </c>
      <c r="D20" s="215" t="s">
        <v>223</v>
      </c>
    </row>
    <row r="21" spans="1:4" ht="13.5" customHeight="1" thickBot="1" x14ac:dyDescent="0.25">
      <c r="A21" s="216"/>
      <c r="B21" s="217" t="s">
        <v>150</v>
      </c>
      <c r="C21" s="218">
        <v>0</v>
      </c>
      <c r="D21" s="219"/>
    </row>
    <row r="22" spans="1:4" ht="14.25" customHeight="1" x14ac:dyDescent="0.2">
      <c r="A22" s="220"/>
      <c r="B22" s="221"/>
      <c r="C22" s="222"/>
      <c r="D22" s="223"/>
    </row>
    <row r="23" spans="1:4" x14ac:dyDescent="0.2">
      <c r="A23" s="210" t="s">
        <v>189</v>
      </c>
      <c r="B23" s="181" t="s">
        <v>49</v>
      </c>
      <c r="C23" s="179"/>
      <c r="D23" s="211"/>
    </row>
    <row r="24" spans="1:4" ht="13.5" thickBot="1" x14ac:dyDescent="0.25">
      <c r="A24" s="212">
        <v>0</v>
      </c>
      <c r="B24" s="213" t="s">
        <v>188</v>
      </c>
      <c r="C24" s="214">
        <v>0</v>
      </c>
      <c r="D24" s="215" t="s">
        <v>223</v>
      </c>
    </row>
    <row r="25" spans="1:4" ht="13.5" customHeight="1" thickBot="1" x14ac:dyDescent="0.25">
      <c r="A25" s="216"/>
      <c r="B25" s="217" t="s">
        <v>150</v>
      </c>
      <c r="C25" s="218">
        <v>0</v>
      </c>
      <c r="D25" s="219"/>
    </row>
    <row r="26" spans="1:4" ht="14.25" customHeight="1" x14ac:dyDescent="0.2">
      <c r="A26" s="220"/>
      <c r="B26" s="221"/>
      <c r="C26" s="222"/>
      <c r="D26" s="223"/>
    </row>
    <row r="27" spans="1:4" x14ac:dyDescent="0.2">
      <c r="A27" s="210" t="s">
        <v>194</v>
      </c>
      <c r="B27" s="181" t="s">
        <v>53</v>
      </c>
      <c r="C27" s="179"/>
      <c r="D27" s="211"/>
    </row>
    <row r="28" spans="1:4" ht="13.5" thickBot="1" x14ac:dyDescent="0.25">
      <c r="A28" s="212">
        <v>0</v>
      </c>
      <c r="B28" s="213" t="s">
        <v>188</v>
      </c>
      <c r="C28" s="214">
        <v>0</v>
      </c>
      <c r="D28" s="215" t="s">
        <v>223</v>
      </c>
    </row>
    <row r="29" spans="1:4" ht="13.5" customHeight="1" thickBot="1" x14ac:dyDescent="0.25">
      <c r="A29" s="216"/>
      <c r="B29" s="217" t="s">
        <v>150</v>
      </c>
      <c r="C29" s="218">
        <v>0</v>
      </c>
      <c r="D29" s="219"/>
    </row>
    <row r="30" spans="1:4" ht="14.25" customHeight="1" x14ac:dyDescent="0.2">
      <c r="A30" s="220"/>
      <c r="B30" s="221"/>
      <c r="C30" s="222"/>
      <c r="D30" s="223"/>
    </row>
    <row r="31" spans="1:4" x14ac:dyDescent="0.2">
      <c r="A31" s="210" t="s">
        <v>195</v>
      </c>
      <c r="B31" s="181" t="s">
        <v>57</v>
      </c>
      <c r="C31" s="179"/>
      <c r="D31" s="211"/>
    </row>
    <row r="32" spans="1:4" ht="13.5" thickBot="1" x14ac:dyDescent="0.25">
      <c r="A32" s="212">
        <v>0</v>
      </c>
      <c r="B32" s="213" t="s">
        <v>188</v>
      </c>
      <c r="C32" s="214">
        <v>0</v>
      </c>
      <c r="D32" s="215" t="s">
        <v>223</v>
      </c>
    </row>
    <row r="33" spans="1:4" ht="13.5" customHeight="1" thickBot="1" x14ac:dyDescent="0.25">
      <c r="A33" s="216"/>
      <c r="B33" s="217" t="s">
        <v>150</v>
      </c>
      <c r="C33" s="218">
        <v>0</v>
      </c>
      <c r="D33" s="219"/>
    </row>
    <row r="34" spans="1:4" ht="14.25" customHeight="1" x14ac:dyDescent="0.2">
      <c r="A34" s="220"/>
      <c r="B34" s="221"/>
      <c r="C34" s="222"/>
      <c r="D34" s="223"/>
    </row>
    <row r="35" spans="1:4" x14ac:dyDescent="0.2">
      <c r="A35" s="210" t="s">
        <v>197</v>
      </c>
      <c r="B35" s="181" t="s">
        <v>67</v>
      </c>
      <c r="C35" s="179"/>
      <c r="D35" s="211"/>
    </row>
    <row r="36" spans="1:4" ht="13.5" thickBot="1" x14ac:dyDescent="0.25">
      <c r="A36" s="212">
        <v>0</v>
      </c>
      <c r="B36" s="213" t="s">
        <v>188</v>
      </c>
      <c r="C36" s="214">
        <v>0</v>
      </c>
      <c r="D36" s="215" t="s">
        <v>223</v>
      </c>
    </row>
    <row r="37" spans="1:4" ht="13.5" customHeight="1" thickBot="1" x14ac:dyDescent="0.25">
      <c r="A37" s="216"/>
      <c r="B37" s="217" t="s">
        <v>150</v>
      </c>
      <c r="C37" s="218">
        <v>0</v>
      </c>
      <c r="D37" s="219"/>
    </row>
    <row r="38" spans="1:4" ht="14.25" customHeight="1" x14ac:dyDescent="0.2">
      <c r="A38" s="220"/>
      <c r="B38" s="221"/>
      <c r="C38" s="222"/>
      <c r="D38" s="223"/>
    </row>
    <row r="39" spans="1:4" x14ac:dyDescent="0.2">
      <c r="A39" s="210" t="s">
        <v>198</v>
      </c>
      <c r="B39" s="181" t="s">
        <v>74</v>
      </c>
      <c r="C39" s="179"/>
      <c r="D39" s="211"/>
    </row>
    <row r="40" spans="1:4" ht="13.5" thickBot="1" x14ac:dyDescent="0.25">
      <c r="A40" s="212">
        <v>0</v>
      </c>
      <c r="B40" s="213" t="s">
        <v>188</v>
      </c>
      <c r="C40" s="214">
        <v>0</v>
      </c>
      <c r="D40" s="215" t="s">
        <v>223</v>
      </c>
    </row>
    <row r="41" spans="1:4" ht="13.5" customHeight="1" thickBot="1" x14ac:dyDescent="0.25">
      <c r="A41" s="216"/>
      <c r="B41" s="217" t="s">
        <v>150</v>
      </c>
      <c r="C41" s="218">
        <v>0</v>
      </c>
      <c r="D41" s="219"/>
    </row>
    <row r="42" spans="1:4" ht="14.25" customHeight="1" x14ac:dyDescent="0.2">
      <c r="A42" s="220"/>
      <c r="B42" s="221"/>
      <c r="C42" s="222"/>
      <c r="D42" s="223"/>
    </row>
    <row r="43" spans="1:4" x14ac:dyDescent="0.2">
      <c r="A43" s="210" t="s">
        <v>199</v>
      </c>
      <c r="B43" s="181" t="s">
        <v>87</v>
      </c>
      <c r="C43" s="179"/>
      <c r="D43" s="211"/>
    </row>
    <row r="44" spans="1:4" ht="13.5" thickBot="1" x14ac:dyDescent="0.25">
      <c r="A44" s="212">
        <v>0</v>
      </c>
      <c r="B44" s="213" t="s">
        <v>188</v>
      </c>
      <c r="C44" s="214">
        <v>0</v>
      </c>
      <c r="D44" s="215" t="s">
        <v>223</v>
      </c>
    </row>
    <row r="45" spans="1:4" ht="13.5" customHeight="1" thickBot="1" x14ac:dyDescent="0.25">
      <c r="A45" s="216"/>
      <c r="B45" s="217" t="s">
        <v>150</v>
      </c>
      <c r="C45" s="218">
        <v>0</v>
      </c>
      <c r="D45" s="219"/>
    </row>
    <row r="46" spans="1:4" ht="14.25" customHeight="1" x14ac:dyDescent="0.2">
      <c r="A46" s="220"/>
      <c r="B46" s="221"/>
      <c r="C46" s="222"/>
      <c r="D46" s="223"/>
    </row>
    <row r="47" spans="1:4" x14ac:dyDescent="0.2">
      <c r="A47" s="210" t="s">
        <v>200</v>
      </c>
      <c r="B47" s="181" t="s">
        <v>98</v>
      </c>
      <c r="C47" s="179"/>
      <c r="D47" s="211"/>
    </row>
    <row r="48" spans="1:4" ht="13.5" thickBot="1" x14ac:dyDescent="0.25">
      <c r="A48" s="212">
        <v>0</v>
      </c>
      <c r="B48" s="213" t="s">
        <v>188</v>
      </c>
      <c r="C48" s="214">
        <v>0</v>
      </c>
      <c r="D48" s="215" t="s">
        <v>223</v>
      </c>
    </row>
    <row r="49" spans="1:4" ht="13.5" customHeight="1" thickBot="1" x14ac:dyDescent="0.25">
      <c r="A49" s="216"/>
      <c r="B49" s="217" t="s">
        <v>150</v>
      </c>
      <c r="C49" s="218">
        <v>0</v>
      </c>
      <c r="D49" s="219"/>
    </row>
    <row r="50" spans="1:4" ht="14.25" customHeight="1" x14ac:dyDescent="0.2">
      <c r="A50" s="220"/>
      <c r="B50" s="221"/>
      <c r="C50" s="222"/>
      <c r="D50" s="223"/>
    </row>
    <row r="51" spans="1:4" x14ac:dyDescent="0.2">
      <c r="A51" s="210" t="s">
        <v>201</v>
      </c>
      <c r="B51" s="181" t="s">
        <v>101</v>
      </c>
      <c r="C51" s="179"/>
      <c r="D51" s="211"/>
    </row>
    <row r="52" spans="1:4" ht="13.5" thickBot="1" x14ac:dyDescent="0.25">
      <c r="A52" s="212">
        <v>0</v>
      </c>
      <c r="B52" s="213" t="s">
        <v>188</v>
      </c>
      <c r="C52" s="214">
        <v>0</v>
      </c>
      <c r="D52" s="215" t="s">
        <v>223</v>
      </c>
    </row>
    <row r="53" spans="1:4" ht="13.5" customHeight="1" thickBot="1" x14ac:dyDescent="0.25">
      <c r="A53" s="216"/>
      <c r="B53" s="217" t="s">
        <v>150</v>
      </c>
      <c r="C53" s="218">
        <v>0</v>
      </c>
      <c r="D53" s="219"/>
    </row>
    <row r="54" spans="1:4" ht="14.25" customHeight="1" x14ac:dyDescent="0.2">
      <c r="A54" s="220"/>
      <c r="B54" s="221"/>
      <c r="C54" s="222"/>
      <c r="D54" s="223"/>
    </row>
    <row r="55" spans="1:4" x14ac:dyDescent="0.2">
      <c r="A55" s="210" t="s">
        <v>202</v>
      </c>
      <c r="B55" s="181" t="s">
        <v>115</v>
      </c>
      <c r="C55" s="179"/>
      <c r="D55" s="211"/>
    </row>
    <row r="56" spans="1:4" ht="13.5" thickBot="1" x14ac:dyDescent="0.25">
      <c r="A56" s="212">
        <v>0</v>
      </c>
      <c r="B56" s="213" t="s">
        <v>188</v>
      </c>
      <c r="C56" s="214">
        <v>0</v>
      </c>
      <c r="D56" s="215" t="s">
        <v>223</v>
      </c>
    </row>
    <row r="57" spans="1:4" ht="13.5" customHeight="1" thickBot="1" x14ac:dyDescent="0.25">
      <c r="A57" s="216"/>
      <c r="B57" s="217" t="s">
        <v>150</v>
      </c>
      <c r="C57" s="218">
        <v>0</v>
      </c>
      <c r="D57" s="219"/>
    </row>
    <row r="58" spans="1:4" ht="14.25" customHeight="1" x14ac:dyDescent="0.2">
      <c r="A58" s="220"/>
      <c r="B58" s="221"/>
      <c r="C58" s="222"/>
      <c r="D58" s="223"/>
    </row>
    <row r="59" spans="1:4" x14ac:dyDescent="0.2">
      <c r="A59" s="210" t="s">
        <v>203</v>
      </c>
      <c r="B59" s="181" t="s">
        <v>122</v>
      </c>
      <c r="C59" s="179"/>
      <c r="D59" s="211"/>
    </row>
    <row r="60" spans="1:4" ht="13.5" thickBot="1" x14ac:dyDescent="0.25">
      <c r="A60" s="212">
        <v>0</v>
      </c>
      <c r="B60" s="213" t="s">
        <v>188</v>
      </c>
      <c r="C60" s="214">
        <v>0</v>
      </c>
      <c r="D60" s="215" t="s">
        <v>223</v>
      </c>
    </row>
    <row r="61" spans="1:4" ht="13.5" customHeight="1" thickBot="1" x14ac:dyDescent="0.25">
      <c r="A61" s="216"/>
      <c r="B61" s="217" t="s">
        <v>150</v>
      </c>
      <c r="C61" s="218">
        <v>0</v>
      </c>
      <c r="D61" s="219"/>
    </row>
    <row r="62" spans="1:4" ht="14.25" customHeight="1" x14ac:dyDescent="0.2">
      <c r="A62" s="220"/>
      <c r="B62" s="221"/>
      <c r="C62" s="222"/>
      <c r="D62" s="223"/>
    </row>
    <row r="63" spans="1:4" ht="13.5" customHeight="1" thickBot="1" x14ac:dyDescent="0.25">
      <c r="A63" s="224"/>
      <c r="B63" s="225" t="s">
        <v>204</v>
      </c>
      <c r="C63" s="226">
        <f>+C61+C57+C53+C49+C45+C41+C37+C33+C29+C25+C21+C17+C13</f>
        <v>0</v>
      </c>
      <c r="D63"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REPORTING&amp;RBRISTOL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7"/>
      <c r="C1" s="477"/>
      <c r="D1" s="477"/>
    </row>
    <row r="2" spans="1:6" s="229" customFormat="1" x14ac:dyDescent="0.2">
      <c r="A2" s="478" t="s">
        <v>0</v>
      </c>
      <c r="B2" s="478"/>
      <c r="C2" s="478"/>
      <c r="D2" s="478"/>
      <c r="E2" s="478"/>
      <c r="F2" s="478"/>
    </row>
    <row r="3" spans="1:6" s="229" customFormat="1" x14ac:dyDescent="0.2">
      <c r="A3" s="478" t="s">
        <v>1</v>
      </c>
      <c r="B3" s="478"/>
      <c r="C3" s="478"/>
      <c r="D3" s="478"/>
      <c r="E3" s="478"/>
      <c r="F3" s="478"/>
    </row>
    <row r="4" spans="1:6" s="229" customFormat="1" x14ac:dyDescent="0.2">
      <c r="A4" s="478" t="s">
        <v>133</v>
      </c>
      <c r="B4" s="478"/>
      <c r="C4" s="478"/>
      <c r="D4" s="478"/>
      <c r="E4" s="478"/>
      <c r="F4" s="478"/>
    </row>
    <row r="5" spans="1:6" s="229" customFormat="1" x14ac:dyDescent="0.2">
      <c r="A5" s="478" t="s">
        <v>224</v>
      </c>
      <c r="B5" s="478"/>
      <c r="C5" s="478"/>
      <c r="D5" s="478"/>
      <c r="E5" s="478"/>
      <c r="F5" s="478"/>
    </row>
    <row r="6" spans="1:6" s="229" customFormat="1" x14ac:dyDescent="0.2">
      <c r="A6" s="478" t="s">
        <v>225</v>
      </c>
      <c r="B6" s="478"/>
      <c r="C6" s="478"/>
      <c r="D6" s="478"/>
      <c r="E6" s="478"/>
      <c r="F6" s="478"/>
    </row>
    <row r="7" spans="1:6" s="229" customFormat="1" ht="13.5" customHeight="1" thickBot="1" x14ac:dyDescent="0.25">
      <c r="B7" s="476"/>
      <c r="C7" s="476"/>
      <c r="D7" s="476"/>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226</v>
      </c>
      <c r="D9" s="238" t="s">
        <v>227</v>
      </c>
      <c r="E9" s="239" t="s">
        <v>228</v>
      </c>
      <c r="F9" s="240" t="s">
        <v>229</v>
      </c>
    </row>
    <row r="10" spans="1:6" x14ac:dyDescent="0.2">
      <c r="A10" s="242"/>
      <c r="B10" s="243"/>
      <c r="C10" s="244"/>
      <c r="D10" s="245"/>
      <c r="E10" s="179"/>
      <c r="F10" s="178"/>
    </row>
    <row r="11" spans="1:6" ht="17.25" customHeight="1" thickBot="1" x14ac:dyDescent="0.25">
      <c r="A11" s="172" t="s">
        <v>144</v>
      </c>
      <c r="B11" s="246" t="s">
        <v>230</v>
      </c>
      <c r="C11" s="247"/>
      <c r="D11" s="247"/>
      <c r="E11" s="247"/>
      <c r="F11" s="248"/>
    </row>
    <row r="12" spans="1:6" ht="15.75" customHeight="1" x14ac:dyDescent="0.2">
      <c r="A12" s="249"/>
      <c r="B12" s="250" t="s">
        <v>231</v>
      </c>
      <c r="C12" s="251">
        <v>0</v>
      </c>
      <c r="D12" s="251">
        <v>0</v>
      </c>
      <c r="E12" s="251">
        <f t="shared" ref="E12:E18" si="0">D12-C12</f>
        <v>0</v>
      </c>
      <c r="F12" s="252">
        <f t="shared" ref="F12:F18" si="1">IF(C12=0,0,E12/C12)</f>
        <v>0</v>
      </c>
    </row>
    <row r="13" spans="1:6" x14ac:dyDescent="0.2">
      <c r="A13" s="253">
        <v>1</v>
      </c>
      <c r="B13" s="254" t="s">
        <v>232</v>
      </c>
      <c r="C13" s="255">
        <v>0</v>
      </c>
      <c r="D13" s="255">
        <v>0</v>
      </c>
      <c r="E13" s="255">
        <f t="shared" si="0"/>
        <v>0</v>
      </c>
      <c r="F13" s="256">
        <f t="shared" si="1"/>
        <v>0</v>
      </c>
    </row>
    <row r="14" spans="1:6" x14ac:dyDescent="0.2">
      <c r="A14" s="253">
        <v>2</v>
      </c>
      <c r="B14" s="254" t="s">
        <v>233</v>
      </c>
      <c r="C14" s="255">
        <v>0</v>
      </c>
      <c r="D14" s="255">
        <v>0</v>
      </c>
      <c r="E14" s="255">
        <f t="shared" si="0"/>
        <v>0</v>
      </c>
      <c r="F14" s="256">
        <f t="shared" si="1"/>
        <v>0</v>
      </c>
    </row>
    <row r="15" spans="1:6" x14ac:dyDescent="0.2">
      <c r="A15" s="253">
        <v>3</v>
      </c>
      <c r="B15" s="254" t="s">
        <v>234</v>
      </c>
      <c r="C15" s="255">
        <v>0</v>
      </c>
      <c r="D15" s="255">
        <v>0</v>
      </c>
      <c r="E15" s="255">
        <f t="shared" si="0"/>
        <v>0</v>
      </c>
      <c r="F15" s="256">
        <f t="shared" si="1"/>
        <v>0</v>
      </c>
    </row>
    <row r="16" spans="1:6" x14ac:dyDescent="0.2">
      <c r="A16" s="253">
        <v>4</v>
      </c>
      <c r="B16" s="254" t="s">
        <v>235</v>
      </c>
      <c r="C16" s="255">
        <v>0</v>
      </c>
      <c r="D16" s="255">
        <v>0</v>
      </c>
      <c r="E16" s="255">
        <f t="shared" si="0"/>
        <v>0</v>
      </c>
      <c r="F16" s="256">
        <f t="shared" si="1"/>
        <v>0</v>
      </c>
    </row>
    <row r="17" spans="1:6" x14ac:dyDescent="0.2">
      <c r="A17" s="257"/>
      <c r="B17" s="258" t="s">
        <v>236</v>
      </c>
      <c r="C17" s="259">
        <f>C12+(C13+C14-C15+C16)</f>
        <v>0</v>
      </c>
      <c r="D17" s="259">
        <f>D12+(D13+D14-D15+D16)</f>
        <v>0</v>
      </c>
      <c r="E17" s="259">
        <f t="shared" si="0"/>
        <v>0</v>
      </c>
      <c r="F17" s="260">
        <f t="shared" si="1"/>
        <v>0</v>
      </c>
    </row>
    <row r="18" spans="1:6" x14ac:dyDescent="0.2">
      <c r="A18" s="261">
        <v>5</v>
      </c>
      <c r="B18" s="262" t="s">
        <v>237</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151</v>
      </c>
      <c r="B20" s="246" t="s">
        <v>238</v>
      </c>
      <c r="C20" s="247"/>
      <c r="D20" s="247"/>
      <c r="E20" s="247"/>
      <c r="F20" s="248"/>
    </row>
    <row r="21" spans="1:6" ht="15.75" customHeight="1" x14ac:dyDescent="0.2">
      <c r="A21" s="249"/>
      <c r="B21" s="250" t="s">
        <v>231</v>
      </c>
      <c r="C21" s="251">
        <v>1338939</v>
      </c>
      <c r="D21" s="251">
        <v>1582881</v>
      </c>
      <c r="E21" s="251">
        <f t="shared" ref="E21:E27" si="2">D21-C21</f>
        <v>243942</v>
      </c>
      <c r="F21" s="252">
        <f t="shared" ref="F21:F27" si="3">IF(C21=0,0,E21/C21)</f>
        <v>0.18219052548323711</v>
      </c>
    </row>
    <row r="22" spans="1:6" x14ac:dyDescent="0.2">
      <c r="A22" s="253">
        <v>1</v>
      </c>
      <c r="B22" s="254" t="s">
        <v>232</v>
      </c>
      <c r="C22" s="255">
        <v>0</v>
      </c>
      <c r="D22" s="255">
        <v>0</v>
      </c>
      <c r="E22" s="255">
        <f t="shared" si="2"/>
        <v>0</v>
      </c>
      <c r="F22" s="256">
        <f t="shared" si="3"/>
        <v>0</v>
      </c>
    </row>
    <row r="23" spans="1:6" x14ac:dyDescent="0.2">
      <c r="A23" s="253">
        <v>2</v>
      </c>
      <c r="B23" s="254" t="s">
        <v>233</v>
      </c>
      <c r="C23" s="255">
        <v>24617</v>
      </c>
      <c r="D23" s="255">
        <v>1971</v>
      </c>
      <c r="E23" s="255">
        <f t="shared" si="2"/>
        <v>-22646</v>
      </c>
      <c r="F23" s="256">
        <f t="shared" si="3"/>
        <v>-0.91993337937197872</v>
      </c>
    </row>
    <row r="24" spans="1:6" x14ac:dyDescent="0.2">
      <c r="A24" s="253">
        <v>3</v>
      </c>
      <c r="B24" s="254" t="s">
        <v>234</v>
      </c>
      <c r="C24" s="255">
        <v>0</v>
      </c>
      <c r="D24" s="255">
        <v>0</v>
      </c>
      <c r="E24" s="255">
        <f t="shared" si="2"/>
        <v>0</v>
      </c>
      <c r="F24" s="256">
        <f t="shared" si="3"/>
        <v>0</v>
      </c>
    </row>
    <row r="25" spans="1:6" x14ac:dyDescent="0.2">
      <c r="A25" s="253">
        <v>4</v>
      </c>
      <c r="B25" s="254" t="s">
        <v>235</v>
      </c>
      <c r="C25" s="255">
        <v>219325</v>
      </c>
      <c r="D25" s="255">
        <v>57679</v>
      </c>
      <c r="E25" s="255">
        <f t="shared" si="2"/>
        <v>-161646</v>
      </c>
      <c r="F25" s="256">
        <f t="shared" si="3"/>
        <v>-0.73701584406702381</v>
      </c>
    </row>
    <row r="26" spans="1:6" x14ac:dyDescent="0.2">
      <c r="A26" s="257"/>
      <c r="B26" s="258" t="s">
        <v>236</v>
      </c>
      <c r="C26" s="259">
        <f>C21+(C22+C23-C24+C25)</f>
        <v>1582881</v>
      </c>
      <c r="D26" s="259">
        <f>D21+(D22+D23-D24+D25)</f>
        <v>1642531</v>
      </c>
      <c r="E26" s="259">
        <f t="shared" si="2"/>
        <v>59650</v>
      </c>
      <c r="F26" s="260">
        <f t="shared" si="3"/>
        <v>3.7684450062891652E-2</v>
      </c>
    </row>
    <row r="27" spans="1:6" x14ac:dyDescent="0.2">
      <c r="A27" s="261">
        <v>5</v>
      </c>
      <c r="B27" s="262" t="s">
        <v>237</v>
      </c>
      <c r="C27" s="263">
        <v>25000</v>
      </c>
      <c r="D27" s="263">
        <v>20000</v>
      </c>
      <c r="E27" s="263">
        <f t="shared" si="2"/>
        <v>-5000</v>
      </c>
      <c r="F27" s="264">
        <f t="shared" si="3"/>
        <v>-0.2</v>
      </c>
    </row>
    <row r="28" spans="1:6" ht="13.5" thickBot="1" x14ac:dyDescent="0.25">
      <c r="A28" s="265"/>
      <c r="B28" s="266"/>
      <c r="C28" s="267"/>
      <c r="D28" s="267"/>
      <c r="E28" s="267"/>
      <c r="F28" s="268"/>
    </row>
    <row r="29" spans="1:6" ht="17.25" customHeight="1" thickBot="1" x14ac:dyDescent="0.25">
      <c r="A29" s="172" t="s">
        <v>152</v>
      </c>
      <c r="B29" s="246" t="s">
        <v>239</v>
      </c>
      <c r="C29" s="247"/>
      <c r="D29" s="247"/>
      <c r="E29" s="247"/>
      <c r="F29" s="248"/>
    </row>
    <row r="30" spans="1:6" ht="15.75" customHeight="1" x14ac:dyDescent="0.2">
      <c r="A30" s="249"/>
      <c r="B30" s="250" t="s">
        <v>231</v>
      </c>
      <c r="C30" s="251">
        <v>0</v>
      </c>
      <c r="D30" s="251">
        <v>0</v>
      </c>
      <c r="E30" s="251">
        <f t="shared" ref="E30:E36" si="4">D30-C30</f>
        <v>0</v>
      </c>
      <c r="F30" s="252">
        <f t="shared" ref="F30:F36" si="5">IF(C30=0,0,E30/C30)</f>
        <v>0</v>
      </c>
    </row>
    <row r="31" spans="1:6" x14ac:dyDescent="0.2">
      <c r="A31" s="253">
        <v>1</v>
      </c>
      <c r="B31" s="254" t="s">
        <v>232</v>
      </c>
      <c r="C31" s="255">
        <v>0</v>
      </c>
      <c r="D31" s="255">
        <v>0</v>
      </c>
      <c r="E31" s="255">
        <f t="shared" si="4"/>
        <v>0</v>
      </c>
      <c r="F31" s="256">
        <f t="shared" si="5"/>
        <v>0</v>
      </c>
    </row>
    <row r="32" spans="1:6" x14ac:dyDescent="0.2">
      <c r="A32" s="253">
        <v>2</v>
      </c>
      <c r="B32" s="254" t="s">
        <v>233</v>
      </c>
      <c r="C32" s="255">
        <v>0</v>
      </c>
      <c r="D32" s="255">
        <v>0</v>
      </c>
      <c r="E32" s="255">
        <f t="shared" si="4"/>
        <v>0</v>
      </c>
      <c r="F32" s="256">
        <f t="shared" si="5"/>
        <v>0</v>
      </c>
    </row>
    <row r="33" spans="1:6" x14ac:dyDescent="0.2">
      <c r="A33" s="253">
        <v>3</v>
      </c>
      <c r="B33" s="254" t="s">
        <v>234</v>
      </c>
      <c r="C33" s="255">
        <v>0</v>
      </c>
      <c r="D33" s="255">
        <v>0</v>
      </c>
      <c r="E33" s="255">
        <f t="shared" si="4"/>
        <v>0</v>
      </c>
      <c r="F33" s="256">
        <f t="shared" si="5"/>
        <v>0</v>
      </c>
    </row>
    <row r="34" spans="1:6" x14ac:dyDescent="0.2">
      <c r="A34" s="253">
        <v>4</v>
      </c>
      <c r="B34" s="254" t="s">
        <v>235</v>
      </c>
      <c r="C34" s="255">
        <v>0</v>
      </c>
      <c r="D34" s="255">
        <v>0</v>
      </c>
      <c r="E34" s="255">
        <f t="shared" si="4"/>
        <v>0</v>
      </c>
      <c r="F34" s="256">
        <f t="shared" si="5"/>
        <v>0</v>
      </c>
    </row>
    <row r="35" spans="1:6" x14ac:dyDescent="0.2">
      <c r="A35" s="257"/>
      <c r="B35" s="258" t="s">
        <v>236</v>
      </c>
      <c r="C35" s="259">
        <f>C30+(C31+C32-C33+C34)</f>
        <v>0</v>
      </c>
      <c r="D35" s="259">
        <f>D30+(D31+D32-D33+D34)</f>
        <v>0</v>
      </c>
      <c r="E35" s="259">
        <f t="shared" si="4"/>
        <v>0</v>
      </c>
      <c r="F35" s="260">
        <f t="shared" si="5"/>
        <v>0</v>
      </c>
    </row>
    <row r="36" spans="1:6" x14ac:dyDescent="0.2">
      <c r="A36" s="261">
        <v>5</v>
      </c>
      <c r="B36" s="262" t="s">
        <v>237</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REPORTING&amp;R&amp;10BRISTOL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4" t="s">
        <v>0</v>
      </c>
      <c r="B1" s="485"/>
      <c r="C1" s="486"/>
    </row>
    <row r="2" spans="1:4" ht="12.75" customHeight="1" x14ac:dyDescent="0.25">
      <c r="A2" s="484" t="s">
        <v>1</v>
      </c>
      <c r="B2" s="485"/>
      <c r="C2" s="486"/>
    </row>
    <row r="3" spans="1:4" ht="12.75" customHeight="1" x14ac:dyDescent="0.25">
      <c r="A3" s="484" t="s">
        <v>2</v>
      </c>
      <c r="B3" s="485"/>
      <c r="C3" s="486"/>
    </row>
    <row r="4" spans="1:4" ht="12.75" customHeight="1" x14ac:dyDescent="0.25">
      <c r="A4" s="484" t="s">
        <v>240</v>
      </c>
      <c r="B4" s="485"/>
      <c r="C4" s="486"/>
    </row>
    <row r="5" spans="1:4" ht="12.75" customHeight="1" thickBot="1" x14ac:dyDescent="0.3">
      <c r="A5" s="487"/>
      <c r="B5" s="488"/>
      <c r="C5" s="489"/>
    </row>
    <row r="6" spans="1:4" ht="15.75" customHeight="1" thickBot="1" x14ac:dyDescent="0.3">
      <c r="A6" s="490" t="s">
        <v>241</v>
      </c>
      <c r="B6" s="491"/>
      <c r="C6" s="492"/>
    </row>
    <row r="7" spans="1:4" ht="15.75" customHeight="1" thickBot="1" x14ac:dyDescent="0.3">
      <c r="A7" s="271">
        <v>-1</v>
      </c>
      <c r="B7" s="272">
        <v>-2</v>
      </c>
      <c r="C7" s="272">
        <v>-3</v>
      </c>
    </row>
    <row r="8" spans="1:4" ht="16.5" thickBot="1" x14ac:dyDescent="0.3">
      <c r="A8" s="273" t="s">
        <v>242</v>
      </c>
      <c r="B8" s="274" t="s">
        <v>243</v>
      </c>
      <c r="C8" s="275" t="s">
        <v>244</v>
      </c>
    </row>
    <row r="9" spans="1:4" s="277" customFormat="1" ht="12.75" customHeight="1" thickBot="1" x14ac:dyDescent="0.3">
      <c r="A9" s="479" t="s">
        <v>245</v>
      </c>
      <c r="B9" s="480"/>
      <c r="C9" s="276">
        <v>0</v>
      </c>
    </row>
    <row r="10" spans="1:4" s="277" customFormat="1" ht="15.75" customHeight="1" thickBot="1" x14ac:dyDescent="0.3">
      <c r="A10" s="481"/>
      <c r="B10" s="482"/>
      <c r="C10" s="483"/>
      <c r="D10" s="278"/>
    </row>
    <row r="11" spans="1:4" ht="15.75" customHeight="1" thickBot="1" x14ac:dyDescent="0.3">
      <c r="A11" s="279"/>
      <c r="B11" s="280" t="s">
        <v>246</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REPORTING&amp;RBRISTOL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93"/>
      <c r="B1" s="494"/>
      <c r="C1" s="494"/>
      <c r="D1" s="494"/>
      <c r="E1" s="494"/>
      <c r="F1" s="495"/>
    </row>
    <row r="2" spans="1:6" s="283" customFormat="1" ht="15.75" customHeight="1" x14ac:dyDescent="0.25">
      <c r="A2" s="484" t="s">
        <v>0</v>
      </c>
      <c r="B2" s="485"/>
      <c r="C2" s="485"/>
      <c r="D2" s="485"/>
      <c r="E2" s="485"/>
      <c r="F2" s="486"/>
    </row>
    <row r="3" spans="1:6" s="283" customFormat="1" ht="12.75" customHeight="1" x14ac:dyDescent="0.25">
      <c r="A3" s="484" t="s">
        <v>1</v>
      </c>
      <c r="B3" s="485"/>
      <c r="C3" s="485"/>
      <c r="D3" s="485"/>
      <c r="E3" s="485"/>
      <c r="F3" s="486"/>
    </row>
    <row r="4" spans="1:6" s="283" customFormat="1" x14ac:dyDescent="0.25">
      <c r="A4" s="484" t="s">
        <v>133</v>
      </c>
      <c r="B4" s="485"/>
      <c r="C4" s="485"/>
      <c r="D4" s="485"/>
      <c r="E4" s="485"/>
      <c r="F4" s="486"/>
    </row>
    <row r="5" spans="1:6" x14ac:dyDescent="0.25">
      <c r="A5" s="484" t="s">
        <v>247</v>
      </c>
      <c r="B5" s="485"/>
      <c r="C5" s="485"/>
      <c r="D5" s="485"/>
      <c r="E5" s="485"/>
      <c r="F5" s="486"/>
    </row>
    <row r="6" spans="1:6" ht="16.5" customHeight="1" thickBot="1" x14ac:dyDescent="0.3">
      <c r="A6" s="496"/>
      <c r="B6" s="497"/>
      <c r="C6" s="497"/>
      <c r="D6" s="497"/>
      <c r="E6" s="497"/>
      <c r="F6" s="498"/>
    </row>
    <row r="7" spans="1:6" ht="16.5" customHeight="1" thickBot="1" x14ac:dyDescent="0.3">
      <c r="A7" s="503" t="s">
        <v>248</v>
      </c>
      <c r="B7" s="504"/>
      <c r="C7" s="504"/>
      <c r="D7" s="504"/>
      <c r="E7" s="504"/>
      <c r="F7" s="504"/>
    </row>
    <row r="8" spans="1:6" ht="14.25" customHeight="1" x14ac:dyDescent="0.25">
      <c r="A8" s="284">
        <v>-1</v>
      </c>
      <c r="B8" s="285">
        <v>-2</v>
      </c>
      <c r="C8" s="285">
        <v>-3</v>
      </c>
      <c r="D8" s="285">
        <v>-4</v>
      </c>
      <c r="E8" s="285">
        <v>-5</v>
      </c>
      <c r="F8" s="286">
        <v>-6</v>
      </c>
    </row>
    <row r="9" spans="1:6" ht="30.75" customHeight="1" thickBot="1" x14ac:dyDescent="0.3">
      <c r="A9" s="287" t="s">
        <v>249</v>
      </c>
      <c r="B9" s="288" t="s">
        <v>250</v>
      </c>
      <c r="C9" s="289" t="s">
        <v>251</v>
      </c>
      <c r="D9" s="289" t="s">
        <v>252</v>
      </c>
      <c r="E9" s="289" t="s">
        <v>253</v>
      </c>
      <c r="F9" s="290" t="s">
        <v>254</v>
      </c>
    </row>
    <row r="10" spans="1:6" x14ac:dyDescent="0.25">
      <c r="A10" s="291"/>
      <c r="B10" s="292"/>
      <c r="C10" s="293"/>
      <c r="D10" s="293"/>
      <c r="E10" s="293"/>
      <c r="F10" s="294"/>
    </row>
    <row r="11" spans="1:6" x14ac:dyDescent="0.25">
      <c r="A11" s="295" t="s">
        <v>137</v>
      </c>
      <c r="B11" s="505" t="s">
        <v>255</v>
      </c>
      <c r="C11" s="506"/>
      <c r="D11" s="506"/>
      <c r="E11" s="506"/>
      <c r="F11" s="506"/>
    </row>
    <row r="12" spans="1:6" x14ac:dyDescent="0.25">
      <c r="A12" s="499"/>
      <c r="B12" s="500"/>
      <c r="C12" s="500"/>
      <c r="D12" s="500"/>
      <c r="E12" s="500"/>
      <c r="F12" s="500"/>
    </row>
    <row r="13" spans="1:6" x14ac:dyDescent="0.25">
      <c r="A13" s="295" t="s">
        <v>138</v>
      </c>
      <c r="B13" s="507" t="s">
        <v>256</v>
      </c>
      <c r="C13" s="508"/>
      <c r="D13" s="508"/>
      <c r="E13" s="508"/>
      <c r="F13" s="508"/>
    </row>
    <row r="14" spans="1:6" x14ac:dyDescent="0.25">
      <c r="A14" s="499"/>
      <c r="B14" s="500"/>
      <c r="C14" s="500"/>
      <c r="D14" s="500"/>
      <c r="E14" s="500"/>
      <c r="F14" s="500"/>
    </row>
    <row r="15" spans="1:6" x14ac:dyDescent="0.25">
      <c r="A15" s="295" t="s">
        <v>168</v>
      </c>
      <c r="B15" s="507" t="s">
        <v>257</v>
      </c>
      <c r="C15" s="508"/>
      <c r="D15" s="508"/>
      <c r="E15" s="508"/>
      <c r="F15" s="508"/>
    </row>
    <row r="16" spans="1:6" x14ac:dyDescent="0.25">
      <c r="A16" s="499"/>
      <c r="B16" s="500"/>
      <c r="C16" s="500"/>
      <c r="D16" s="500"/>
      <c r="E16" s="500"/>
      <c r="F16" s="500"/>
    </row>
    <row r="17" spans="1:6" x14ac:dyDescent="0.25">
      <c r="A17" s="295" t="s">
        <v>258</v>
      </c>
      <c r="B17" s="501" t="s">
        <v>259</v>
      </c>
      <c r="C17" s="501"/>
      <c r="D17" s="501"/>
      <c r="E17" s="501"/>
      <c r="F17" s="501"/>
    </row>
    <row r="18" spans="1:6" ht="16.5" customHeight="1" thickBot="1" x14ac:dyDescent="0.3">
      <c r="A18" s="296"/>
      <c r="B18" s="502"/>
      <c r="C18" s="502"/>
      <c r="D18" s="502"/>
      <c r="E18" s="502"/>
      <c r="F18" s="297"/>
    </row>
    <row r="19" spans="1:6" ht="16.5" thickBot="1" x14ac:dyDescent="0.3">
      <c r="A19" s="298"/>
      <c r="B19" s="299" t="s">
        <v>260</v>
      </c>
      <c r="C19" s="300">
        <v>1642531</v>
      </c>
      <c r="D19" s="300">
        <v>69899</v>
      </c>
      <c r="E19" s="300">
        <v>59650</v>
      </c>
      <c r="F19" s="301">
        <v>10249</v>
      </c>
    </row>
    <row r="20" spans="1:6" ht="16.5" customHeight="1" thickBot="1" x14ac:dyDescent="0.3">
      <c r="A20" s="302"/>
      <c r="B20" s="302" t="s">
        <v>261</v>
      </c>
      <c r="C20" s="303">
        <f>SUM(C$19:C19)</f>
        <v>1642531</v>
      </c>
      <c r="D20" s="303">
        <f>SUM(D$19:D19)</f>
        <v>69899</v>
      </c>
      <c r="E20" s="303">
        <f>SUM(E$19:E19)</f>
        <v>59650</v>
      </c>
      <c r="F20" s="281">
        <f>SUM(F$19:F19)</f>
        <v>10249</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REPORTING&amp;RBRISTOL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2014-07-23T12:14:00Z</cp:lastPrinted>
  <dcterms:created xsi:type="dcterms:W3CDTF">2014-07-22T17:37:50Z</dcterms:created>
  <dcterms:modified xsi:type="dcterms:W3CDTF">2014-07-23T12:14:19Z</dcterms:modified>
</cp:coreProperties>
</file>