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Report17A!$A$13:$C$244</definedName>
    <definedName name="_xlnm.Print_Area" localSheetId="8">Report17B!$A$10:$F$115</definedName>
    <definedName name="_xlnm.Print_Area" localSheetId="9">Report18!$A$9:$C$50</definedName>
    <definedName name="_xlnm.Print_Area" localSheetId="10">Report19!$A$11:$E$31</definedName>
    <definedName name="_xlnm.Print_Area" localSheetId="0">Report20!$A$11:$C$113</definedName>
    <definedName name="_xlnm.Print_Area" localSheetId="11">Report21!$A$11:$E$42</definedName>
    <definedName name="_xlnm.Print_Area" localSheetId="12">Report22!$A$11:$C$20</definedName>
    <definedName name="_xlnm.Print_Area" localSheetId="13">Report23!$A$9:$F$59</definedName>
    <definedName name="_xlnm.Print_Area" localSheetId="1">Report5!$A$10:$D$72</definedName>
    <definedName name="_xlnm.Print_Area" localSheetId="2">Report6!$A$10:$E$63</definedName>
    <definedName name="_xlnm.Print_Area" localSheetId="3">Report6A!$A$10:$F$35</definedName>
    <definedName name="_xlnm.Print_Area" localSheetId="4">Report7!$A$10:$D$35</definedName>
    <definedName name="_xlnm.Print_Area" localSheetId="5">Report8!$A$10:$D$35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E55" i="17"/>
  <c r="F55" i="17" s="1"/>
  <c r="E54" i="17"/>
  <c r="F54" i="17" s="1"/>
  <c r="E53" i="17"/>
  <c r="F53" i="17" s="1"/>
  <c r="D51" i="17"/>
  <c r="C51" i="17"/>
  <c r="E50" i="17"/>
  <c r="F50" i="17" s="1"/>
  <c r="E49" i="17"/>
  <c r="F49" i="17" s="1"/>
  <c r="E48" i="17"/>
  <c r="E51" i="17" s="1"/>
  <c r="F51" i="17" s="1"/>
  <c r="D45" i="17"/>
  <c r="D46" i="17"/>
  <c r="C45" i="17"/>
  <c r="E45" i="17" s="1"/>
  <c r="F45" i="17" s="1"/>
  <c r="C46" i="17"/>
  <c r="F44" i="17"/>
  <c r="E44" i="17"/>
  <c r="D42" i="17"/>
  <c r="C42" i="17"/>
  <c r="E42" i="17" s="1"/>
  <c r="E41" i="17"/>
  <c r="F41" i="17" s="1"/>
  <c r="F39" i="17"/>
  <c r="E39" i="17"/>
  <c r="E38" i="17"/>
  <c r="F38" i="17" s="1"/>
  <c r="E30" i="17"/>
  <c r="F30" i="17" s="1"/>
  <c r="E29" i="17"/>
  <c r="F29" i="17" s="1"/>
  <c r="F28" i="17"/>
  <c r="E28" i="17"/>
  <c r="E27" i="17"/>
  <c r="F27" i="17" s="1"/>
  <c r="D25" i="17"/>
  <c r="C25" i="17"/>
  <c r="E24" i="17"/>
  <c r="E25" i="17" s="1"/>
  <c r="F25" i="17" s="1"/>
  <c r="F23" i="17"/>
  <c r="E23" i="17"/>
  <c r="E22" i="17"/>
  <c r="F22" i="17" s="1"/>
  <c r="D19" i="17"/>
  <c r="E19" i="17" s="1"/>
  <c r="F19" i="17" s="1"/>
  <c r="D20" i="17"/>
  <c r="E20" i="17"/>
  <c r="C19" i="17"/>
  <c r="C20" i="17"/>
  <c r="F20" i="17" s="1"/>
  <c r="E18" i="17"/>
  <c r="F18" i="17" s="1"/>
  <c r="D16" i="17"/>
  <c r="C16" i="17"/>
  <c r="E16" i="17" s="1"/>
  <c r="E15" i="17"/>
  <c r="F15" i="17" s="1"/>
  <c r="E13" i="17"/>
  <c r="F13" i="17" s="1"/>
  <c r="E12" i="17"/>
  <c r="F12" i="17" s="1"/>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115" i="12"/>
  <c r="E115" i="12"/>
  <c r="D115" i="12"/>
  <c r="C115" i="12"/>
  <c r="C244" i="11"/>
  <c r="F36" i="10"/>
  <c r="E36" i="10"/>
  <c r="F35" i="10"/>
  <c r="D35" i="10"/>
  <c r="E35" i="10" s="1"/>
  <c r="C35" i="10"/>
  <c r="F34" i="10"/>
  <c r="E34" i="10"/>
  <c r="F33" i="10"/>
  <c r="E33" i="10"/>
  <c r="F32" i="10"/>
  <c r="E32" i="10"/>
  <c r="F31" i="10"/>
  <c r="E31" i="10"/>
  <c r="F30" i="10"/>
  <c r="E30" i="10"/>
  <c r="E27" i="10"/>
  <c r="F27" i="10" s="1"/>
  <c r="D26" i="10"/>
  <c r="E26" i="10"/>
  <c r="C26" i="10"/>
  <c r="F26" i="10" s="1"/>
  <c r="E25" i="10"/>
  <c r="F25" i="10" s="1"/>
  <c r="E24" i="10"/>
  <c r="F24" i="10" s="1"/>
  <c r="E23" i="10"/>
  <c r="F23" i="10" s="1"/>
  <c r="F22" i="10"/>
  <c r="E22" i="10"/>
  <c r="E21" i="10"/>
  <c r="F21" i="10" s="1"/>
  <c r="F18" i="10"/>
  <c r="E18" i="10"/>
  <c r="F17" i="10"/>
  <c r="D17" i="10"/>
  <c r="E17" i="10" s="1"/>
  <c r="C17" i="10"/>
  <c r="F16" i="10"/>
  <c r="E16" i="10"/>
  <c r="F15" i="10"/>
  <c r="E15" i="10"/>
  <c r="F14" i="10"/>
  <c r="E14" i="10"/>
  <c r="F13" i="10"/>
  <c r="E13" i="10"/>
  <c r="F12" i="10"/>
  <c r="E12" i="10"/>
  <c r="C35" i="9"/>
  <c r="C35" i="8"/>
  <c r="F35" i="7"/>
  <c r="E61" i="6"/>
  <c r="E63" i="6" s="1"/>
  <c r="E42" i="6"/>
  <c r="E36" i="6"/>
  <c r="E31" i="6"/>
  <c r="E26" i="6"/>
  <c r="E15" i="6"/>
  <c r="D68" i="5"/>
  <c r="D65" i="5"/>
  <c r="D67" i="5" s="1"/>
  <c r="D69" i="5" s="1"/>
  <c r="D57" i="5"/>
  <c r="D49" i="5"/>
  <c r="D41" i="5"/>
  <c r="D33" i="5"/>
  <c r="D25" i="5"/>
  <c r="D17" i="5"/>
  <c r="F16" i="17" l="1"/>
  <c r="F48" i="17"/>
  <c r="F24" i="17"/>
  <c r="E46" i="17"/>
  <c r="F46" i="17" s="1"/>
  <c r="F42" i="17"/>
</calcChain>
</file>

<file path=xl/sharedStrings.xml><?xml version="1.0" encoding="utf-8"?>
<sst xmlns="http://schemas.openxmlformats.org/spreadsheetml/2006/main" count="1399" uniqueCount="647">
  <si>
    <t>BRIDGEPORT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</si>
  <si>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</si>
  <si>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</si>
  <si>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</si>
  <si>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</si>
  <si>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</si>
  <si>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</si>
  <si>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</si>
  <si>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</si>
  <si>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</si>
  <si>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BRIDGEPORT HOSPITAL &amp; HEALTHCARE SERVICES, INC.</t>
  </si>
  <si>
    <t>Affiliate Description</t>
  </si>
  <si>
    <t>BRIDGEPORT HOSPITAL &amp; HEALTHCARE SERVICES, INC. IS THE SOLE MEMBER OF BRIDGEPORT HOSPITAL.  IT WAS ESTABLISHED AS A NOT FOR PROFIT, NONSTOCK, CONNECTICUT CORPORATION TO PROMOTE AND CARRY OUT CHARITABLE AND EDUCATIONAL ACTIVITIES.</t>
  </si>
  <si>
    <t xml:space="preserve">Affiliate type of service </t>
  </si>
  <si>
    <t>Parent Corporation</t>
  </si>
  <si>
    <t>Tax Status</t>
  </si>
  <si>
    <t>Not for Profit</t>
  </si>
  <si>
    <t>Street Address</t>
  </si>
  <si>
    <t>267 Grand Street, P.O.BOX 1234</t>
  </si>
  <si>
    <t xml:space="preserve">Town </t>
  </si>
  <si>
    <t>Bridgeport</t>
  </si>
  <si>
    <t>State</t>
  </si>
  <si>
    <t>Connecticut</t>
  </si>
  <si>
    <t>Zip Code</t>
  </si>
  <si>
    <t xml:space="preserve">06610 - </t>
  </si>
  <si>
    <t>CEO Name</t>
  </si>
  <si>
    <t>William Jennings</t>
  </si>
  <si>
    <t>CEO Title</t>
  </si>
  <si>
    <t>PRESIDENT &amp; CEO</t>
  </si>
  <si>
    <t>CT Agent Name</t>
  </si>
  <si>
    <t>Dr. Michael Ivy</t>
  </si>
  <si>
    <t>CT Agent Company</t>
  </si>
  <si>
    <t>Bridgeport Hospital</t>
  </si>
  <si>
    <t>CT Agent Company Street Address</t>
  </si>
  <si>
    <t>267 GRANT STREET , PO BOX 5000</t>
  </si>
  <si>
    <t xml:space="preserve">CT Agent Town </t>
  </si>
  <si>
    <t>CT Agent State</t>
  </si>
  <si>
    <t>CT Agent Zip Code</t>
  </si>
  <si>
    <t xml:space="preserve">B.      </t>
  </si>
  <si>
    <t>BRIDGEPORT HOSPITAL FOUNDATION, INC.</t>
  </si>
  <si>
    <t>THE FOUNDATION WAS FORMED TO SOLICIT CONTRIBUTIONS FOR THE BENEFIT OF BRIDGEPORT HOSPITAL AND HEALTHCARE SERVICES, INC.  THIS ENTITY IS A NOT FOR PROFIT, NON STOCK CONNECTICUT CORPORATION.</t>
  </si>
  <si>
    <t>Fund Raising/Management</t>
  </si>
  <si>
    <t>267 GRANT STREET PO BOX 5000, PO BOX 5000</t>
  </si>
  <si>
    <t>Steve Jakab</t>
  </si>
  <si>
    <t>President</t>
  </si>
  <si>
    <t>Jennifer Wilcox</t>
  </si>
  <si>
    <t>267 Grant Street</t>
  </si>
  <si>
    <t xml:space="preserve">C.      </t>
  </si>
  <si>
    <t>BRIDGEPORT RENEWAL, LLC</t>
  </si>
  <si>
    <t xml:space="preserve">Bridgeport Renewal, LLC is a 100% controlled ownership of SCHS Properties, Inc.  Its purpose is holding titles to property and collecting income. It is not tax exempt and all of it's income/loss passes straight thorugh to SCHS Properties. </t>
  </si>
  <si>
    <t>Other HealthCare Svcs(Specify)</t>
  </si>
  <si>
    <t>Norman Roth</t>
  </si>
  <si>
    <t xml:space="preserve">D.      </t>
  </si>
  <si>
    <t>CENTURY FINANCIAL SERVICES, INC.  AND SUBSIDIARY (CENTURY)</t>
  </si>
  <si>
    <t>CENTURY OPERATES AN AGENCY SPECIALIZING IN HEALTHCARE PATIENT RECEIVABLE COLLECTIONS IN WHICH BRIDGEPORT HOSPITAL OWN A 47.6%</t>
  </si>
  <si>
    <t>Collection Agency</t>
  </si>
  <si>
    <t>For Profit</t>
  </si>
  <si>
    <t>23 Maiden Lane</t>
  </si>
  <si>
    <t>North Haven</t>
  </si>
  <si>
    <t xml:space="preserve">06473 - </t>
  </si>
  <si>
    <t>John Skelly</t>
  </si>
  <si>
    <t>Chairman of the Board</t>
  </si>
  <si>
    <t>Steve Markesich</t>
  </si>
  <si>
    <t>Century Financial Serivces, Inc.</t>
  </si>
  <si>
    <t>23 Miaden Lane</t>
  </si>
  <si>
    <t xml:space="preserve">E.      </t>
  </si>
  <si>
    <t>SCHS PROPERTIES, INC.</t>
  </si>
  <si>
    <t>THIS ENTITY IS A NOT FOR PROFIT, NON STOCK, CONNECTICUT CORPORATION CREATED FOR THE PURPOSE OF HOLDING TITLE `TO PROPERTY, COLLECTING INCOME THEREFROM AND TURNING OVER THE ENTIRE AMOUNT THEREOF, LESS EXPENSES TO BHHS, INC.</t>
  </si>
  <si>
    <t>CEO</t>
  </si>
  <si>
    <t xml:space="preserve">F.      </t>
  </si>
  <si>
    <t>YALE NEW HAVEN HEALTH SERVICES CORPORATION, INC. (YNHHSC)</t>
  </si>
  <si>
    <t>YALE NEW HAVEN HEALTH SERVICES CORPORATION IS THE SOLE MEMBER OF BHHS, GHCS AND YALE NEW HAVEN HOSPITAL. IT PROVIDES MANAGEMENT SERVICES TO ITS SUBSIDIARIES.</t>
  </si>
  <si>
    <t>789 Howard Avenue</t>
  </si>
  <si>
    <t>New Haven</t>
  </si>
  <si>
    <t xml:space="preserve">06519 - </t>
  </si>
  <si>
    <t>MARNA BORGSTROM</t>
  </si>
  <si>
    <t>Rebecca A. Matthews Atty. Dir.</t>
  </si>
  <si>
    <t>YNHHSC</t>
  </si>
  <si>
    <t>60 Temple Street, 5th Floor, Suite 5B</t>
  </si>
  <si>
    <t xml:space="preserve">06510 - </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</si>
  <si>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</si>
  <si>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</si>
  <si>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</si>
  <si>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</si>
  <si>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</si>
  <si>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</si>
  <si>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</si>
  <si>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</si>
  <si>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</si>
  <si>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</si>
  <si>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</si>
  <si>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</si>
  <si>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</si>
  <si>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</si>
  <si>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</si>
  <si>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</si>
  <si>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</si>
  <si>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</si>
  <si>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</si>
  <si>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</si>
  <si>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</si>
  <si>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</si>
  <si>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</si>
  <si>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</si>
  <si>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</si>
  <si>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</si>
  <si>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</si>
  <si>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</si>
  <si>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</si>
  <si>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</si>
  <si>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</si>
  <si>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</si>
  <si>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</si>
  <si>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</si>
  <si>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</si>
  <si>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</si>
  <si>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</si>
  <si>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</si>
  <si>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Equity Transfer to Parent  </t>
  </si>
  <si>
    <t>09/30/2013</t>
  </si>
  <si>
    <t>Payments  </t>
  </si>
  <si>
    <t>Ending Unconsolidated Intercompany Balance:</t>
  </si>
  <si>
    <t>9/30/2013  </t>
  </si>
  <si>
    <t>B.</t>
  </si>
  <si>
    <t>Rental reimbursement to Bridgeport Hospital  </t>
  </si>
  <si>
    <t>Audit fees reimbursed to Bridgeport Hospital  </t>
  </si>
  <si>
    <t>Managment Fees to Bridgeport Hospital  </t>
  </si>
  <si>
    <t>Insurance expense reimbursed to Bridgeport Hospital  </t>
  </si>
  <si>
    <t>Salary and Benefits Reimbursed to Bridgeport Hospital  </t>
  </si>
  <si>
    <t>Services provided by hospital  </t>
  </si>
  <si>
    <t>cash  </t>
  </si>
  <si>
    <t>C.</t>
  </si>
  <si>
    <t/>
  </si>
  <si>
    <t>Nothing to Report</t>
  </si>
  <si>
    <t>D.</t>
  </si>
  <si>
    <t>E.</t>
  </si>
  <si>
    <t>Reimbursements/Fund Transfers  </t>
  </si>
  <si>
    <t>Management Fees  </t>
  </si>
  <si>
    <t>F.</t>
  </si>
  <si>
    <t>Clinical Information Services (EPIC)  </t>
  </si>
  <si>
    <t>PAYMENTS/TRANSFERS (EPIC)  </t>
  </si>
  <si>
    <t>Management and Business support  </t>
  </si>
  <si>
    <t>MIS and Software  </t>
  </si>
  <si>
    <t>Malpractice and Insurance  </t>
  </si>
  <si>
    <t>Material Management  </t>
  </si>
  <si>
    <t>Financial Services, Compliance  </t>
  </si>
  <si>
    <t>Cash Payments  </t>
  </si>
  <si>
    <t>Blood Products  </t>
  </si>
  <si>
    <t>Legal Services  </t>
  </si>
  <si>
    <t>Insurance  </t>
  </si>
  <si>
    <t>Collections  </t>
  </si>
  <si>
    <t>Marketing  </t>
  </si>
  <si>
    <t>Shared Projects  </t>
  </si>
  <si>
    <t>Advertising  </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</si>
  <si>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</si>
  <si>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</si>
  <si>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</si>
  <si>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</si>
  <si>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</si>
  <si>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</si>
  <si>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</si>
  <si>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</si>
  <si>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</si>
  <si>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</si>
  <si>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</si>
  <si>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</si>
  <si>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</si>
  <si>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</si>
  <si>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</si>
  <si>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</si>
  <si>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</si>
  <si>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</si>
  <si>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</si>
  <si>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</si>
  <si>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</si>
  <si>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</si>
  <si>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</si>
  <si>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</si>
  <si>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</si>
  <si>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</si>
  <si>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</si>
  <si>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</si>
  <si>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</si>
  <si>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</si>
  <si>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</si>
  <si>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</si>
  <si>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</si>
  <si>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</si>
  <si>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</si>
  <si>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</si>
  <si>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</si>
  <si>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</si>
  <si>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</si>
  <si>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</si>
  <si>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</si>
  <si>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</si>
  <si>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</si>
  <si>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</si>
  <si>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Barnum Fund</t>
  </si>
  <si>
    <t>2</t>
  </si>
  <si>
    <t>Bartram Fund</t>
  </si>
  <si>
    <t>3</t>
  </si>
  <si>
    <t>Caroline Betts Fund</t>
  </si>
  <si>
    <t>4</t>
  </si>
  <si>
    <t>Cook Fund</t>
  </si>
  <si>
    <t>5</t>
  </si>
  <si>
    <t>Couch Fund</t>
  </si>
  <si>
    <t>6</t>
  </si>
  <si>
    <t>Ruth Gilbert Fund</t>
  </si>
  <si>
    <t>7</t>
  </si>
  <si>
    <t>Carol Godfrey Fund</t>
  </si>
  <si>
    <t>8</t>
  </si>
  <si>
    <t>Edward Godfrey Fund</t>
  </si>
  <si>
    <t>9</t>
  </si>
  <si>
    <t>Hunt Fund</t>
  </si>
  <si>
    <t>10</t>
  </si>
  <si>
    <t>Ives Fund</t>
  </si>
  <si>
    <t>11</t>
  </si>
  <si>
    <t>O. G. Jennings Fund</t>
  </si>
  <si>
    <t>12</t>
  </si>
  <si>
    <t>Abraham Klein Fund</t>
  </si>
  <si>
    <t>13</t>
  </si>
  <si>
    <t>Lacy Fund</t>
  </si>
  <si>
    <t>14</t>
  </si>
  <si>
    <t>Leavenworth Fund</t>
  </si>
  <si>
    <t>15</t>
  </si>
  <si>
    <t>Lewis Fund</t>
  </si>
  <si>
    <t>16</t>
  </si>
  <si>
    <t>Eliz. Lockwood Fund</t>
  </si>
  <si>
    <t>17</t>
  </si>
  <si>
    <t>Maria Lockwood Fund</t>
  </si>
  <si>
    <t>18</t>
  </si>
  <si>
    <t>McCord Fund</t>
  </si>
  <si>
    <t>19</t>
  </si>
  <si>
    <t>Clarence Miller Fund</t>
  </si>
  <si>
    <t>20</t>
  </si>
  <si>
    <t>21</t>
  </si>
  <si>
    <t>22</t>
  </si>
  <si>
    <t>23</t>
  </si>
  <si>
    <t>24</t>
  </si>
  <si>
    <t>25</t>
  </si>
  <si>
    <t>William Perry Fund</t>
  </si>
  <si>
    <t>26</t>
  </si>
  <si>
    <t>DW Plumb Fund</t>
  </si>
  <si>
    <t>27</t>
  </si>
  <si>
    <t>Florence Seeley Fund</t>
  </si>
  <si>
    <t>28</t>
  </si>
  <si>
    <t>Stephens Fund</t>
  </si>
  <si>
    <t>29</t>
  </si>
  <si>
    <t>Terry Fund</t>
  </si>
  <si>
    <t>30</t>
  </si>
  <si>
    <t>David Trubee Fund</t>
  </si>
  <si>
    <t>31</t>
  </si>
  <si>
    <t>Williams Fund</t>
  </si>
  <si>
    <t>32</t>
  </si>
  <si>
    <t>Woodruff Fund</t>
  </si>
  <si>
    <t>33</t>
  </si>
  <si>
    <t>Susan Betts Fund</t>
  </si>
  <si>
    <t>34</t>
  </si>
  <si>
    <t>Rowland Fund</t>
  </si>
  <si>
    <t>35</t>
  </si>
  <si>
    <t>Lane Fund</t>
  </si>
  <si>
    <t>36</t>
  </si>
  <si>
    <t>Margaret Mallet Fund</t>
  </si>
  <si>
    <t>37</t>
  </si>
  <si>
    <t>Mary Godfrey Fund</t>
  </si>
  <si>
    <t>38</t>
  </si>
  <si>
    <t>Jacob Klein Fund</t>
  </si>
  <si>
    <t>39</t>
  </si>
  <si>
    <t>Francis Leigh Fund</t>
  </si>
  <si>
    <t>40</t>
  </si>
  <si>
    <t>Mallett Fund</t>
  </si>
  <si>
    <t>41</t>
  </si>
  <si>
    <t>Marsh fund</t>
  </si>
  <si>
    <t>42</t>
  </si>
  <si>
    <t>Richardson Fund</t>
  </si>
  <si>
    <t>43</t>
  </si>
  <si>
    <t>Alice Setzer Fund</t>
  </si>
  <si>
    <t>44</t>
  </si>
  <si>
    <t>45</t>
  </si>
  <si>
    <t>46</t>
  </si>
  <si>
    <t>47</t>
  </si>
  <si>
    <t>48</t>
  </si>
  <si>
    <t>49</t>
  </si>
  <si>
    <t>50</t>
  </si>
  <si>
    <t>Hobart Wheeler Fund</t>
  </si>
  <si>
    <t>51</t>
  </si>
  <si>
    <t>52</t>
  </si>
  <si>
    <t>53</t>
  </si>
  <si>
    <t>54</t>
  </si>
  <si>
    <t>Cowd Fund</t>
  </si>
  <si>
    <t>55</t>
  </si>
  <si>
    <t>56</t>
  </si>
  <si>
    <t>57</t>
  </si>
  <si>
    <t>Brothwell Fund</t>
  </si>
  <si>
    <t>58</t>
  </si>
  <si>
    <t>59</t>
  </si>
  <si>
    <t>60</t>
  </si>
  <si>
    <t>61</t>
  </si>
  <si>
    <t>E. Harral Fund</t>
  </si>
  <si>
    <t>62</t>
  </si>
  <si>
    <t>63</t>
  </si>
  <si>
    <t>64</t>
  </si>
  <si>
    <t>65</t>
  </si>
  <si>
    <t>66</t>
  </si>
  <si>
    <t>67</t>
  </si>
  <si>
    <t>Pettingill Fund</t>
  </si>
  <si>
    <t>68</t>
  </si>
  <si>
    <t>Archer Wheeler Fund</t>
  </si>
  <si>
    <t>69</t>
  </si>
  <si>
    <t>70</t>
  </si>
  <si>
    <t>71</t>
  </si>
  <si>
    <t>72</t>
  </si>
  <si>
    <t>73</t>
  </si>
  <si>
    <t>74</t>
  </si>
  <si>
    <t>75</t>
  </si>
  <si>
    <t>76</t>
  </si>
  <si>
    <t>77</t>
  </si>
  <si>
    <t>78</t>
  </si>
  <si>
    <t>79</t>
  </si>
  <si>
    <t>80</t>
  </si>
  <si>
    <t>81</t>
  </si>
  <si>
    <t>82</t>
  </si>
  <si>
    <t>83</t>
  </si>
  <si>
    <t>84</t>
  </si>
  <si>
    <t>85</t>
  </si>
  <si>
    <t>86</t>
  </si>
  <si>
    <t>87</t>
  </si>
  <si>
    <t>88</t>
  </si>
  <si>
    <t>89</t>
  </si>
  <si>
    <t>Charles Ferry Fund</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</si>
  <si>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</si>
  <si>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</si>
  <si>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</si>
  <si>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</si>
  <si>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</si>
  <si>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</si>
  <si>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</si>
  <si>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</si>
  <si>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</si>
  <si>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</si>
  <si>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</si>
  <si>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</si>
  <si>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</si>
  <si>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</si>
  <si>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</si>
  <si>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</si>
  <si>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</si>
  <si>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</si>
  <si>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</si>
  <si>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</si>
  <si>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</si>
  <si>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</si>
  <si>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</si>
  <si>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</si>
  <si>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</si>
  <si>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</si>
  <si>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</si>
  <si>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</si>
  <si>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</si>
  <si>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</si>
  <si>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</si>
  <si>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</si>
  <si>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</si>
  <si>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</si>
  <si>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</si>
  <si>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</si>
  <si>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</si>
  <si>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</si>
  <si>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</si>
  <si>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</si>
  <si>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</si>
  <si>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Mary Ferry Fund</t>
  </si>
  <si>
    <t>131</t>
  </si>
  <si>
    <t>132</t>
  </si>
  <si>
    <t>133</t>
  </si>
  <si>
    <t>134</t>
  </si>
  <si>
    <t>135</t>
  </si>
  <si>
    <t>136</t>
  </si>
  <si>
    <t>137</t>
  </si>
  <si>
    <t>138</t>
  </si>
  <si>
    <t>139</t>
  </si>
  <si>
    <t>140</t>
  </si>
  <si>
    <t>141</t>
  </si>
  <si>
    <t>142</t>
  </si>
  <si>
    <t>143</t>
  </si>
  <si>
    <t>144</t>
  </si>
  <si>
    <t>145</t>
  </si>
  <si>
    <t>146</t>
  </si>
  <si>
    <t>147</t>
  </si>
  <si>
    <t>Oliver Jennings Fund</t>
  </si>
  <si>
    <t>148</t>
  </si>
  <si>
    <t>Marquand Fund</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</si>
  <si>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</si>
  <si>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</si>
  <si>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</si>
  <si>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</si>
  <si>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</si>
  <si>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</si>
  <si>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</si>
  <si>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</si>
  <si>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</si>
  <si>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</si>
  <si>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</si>
  <si>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</si>
  <si>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</si>
  <si>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</si>
  <si>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</si>
  <si>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</si>
  <si>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</si>
  <si>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</si>
  <si>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</si>
  <si>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</si>
  <si>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</si>
  <si>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</si>
  <si>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</si>
  <si>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</si>
  <si>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</si>
  <si>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Wakeman Fund</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</si>
  <si>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</si>
  <si>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</si>
  <si>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</si>
  <si>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</si>
  <si>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</si>
  <si>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</si>
  <si>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</si>
  <si>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</si>
  <si>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</si>
  <si>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</si>
  <si>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</si>
  <si>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</si>
  <si>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</si>
  <si>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</si>
  <si>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</si>
  <si>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</si>
  <si>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</si>
  <si>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</si>
  <si>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</si>
  <si>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</si>
  <si>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</si>
  <si>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</si>
  <si>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</si>
  <si>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</si>
  <si>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</si>
  <si>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</si>
  <si>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</si>
  <si>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</si>
  <si>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Anne Drew Miller Fund</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</si>
  <si>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</si>
  <si>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</si>
  <si>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</si>
  <si>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</si>
  <si>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</si>
  <si>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</si>
  <si>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</si>
  <si>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</si>
  <si>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</si>
  <si>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</si>
  <si>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</si>
  <si>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</si>
  <si>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</si>
  <si>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</si>
  <si>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</si>
  <si>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</si>
  <si>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</si>
  <si>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</si>
  <si>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</si>
  <si>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</si>
  <si>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</si>
  <si>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</si>
  <si>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</si>
  <si>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</si>
  <si>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</si>
  <si>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</si>
  <si>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</si>
  <si>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Soules Fund</t>
  </si>
  <si>
    <t>229</t>
  </si>
  <si>
    <t>Crosby Fund</t>
  </si>
  <si>
    <t>230</t>
  </si>
  <si>
    <t>Fannie Wording Fund</t>
  </si>
  <si>
    <t>231</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</si>
  <si>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</si>
  <si>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</si>
  <si>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</si>
  <si>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</si>
  <si>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</si>
  <si>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</si>
  <si>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</si>
  <si>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</si>
  <si>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</si>
  <si>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</si>
  <si>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</si>
  <si>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</si>
  <si>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</si>
  <si>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</si>
  <si>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Thompson Fund</t>
  </si>
  <si>
    <t>Anna Jennings Fund</t>
  </si>
  <si>
    <t>Leavenworth/Sherman Fund</t>
  </si>
  <si>
    <t>Crane Value Fund</t>
  </si>
  <si>
    <t>Sarah Beardsley Fund</t>
  </si>
  <si>
    <t>Henry C. Knight Fund</t>
  </si>
  <si>
    <t>Strong Fund</t>
  </si>
  <si>
    <t>Lyon Fund</t>
  </si>
  <si>
    <t>Nettleton Fund</t>
  </si>
  <si>
    <t>Rogers Fund</t>
  </si>
  <si>
    <t>Pflomm Fund</t>
  </si>
  <si>
    <t>Conlin Fund</t>
  </si>
  <si>
    <t>Atwater Fund</t>
  </si>
  <si>
    <t>Crissy Harral Fund</t>
  </si>
  <si>
    <t>Jacoby Fund</t>
  </si>
  <si>
    <t>Lounsbury Fund</t>
  </si>
  <si>
    <t>Helen Wordin Fund</t>
  </si>
  <si>
    <t>Mrs. C.B.Seeley Fund</t>
  </si>
  <si>
    <t>F. Weather Beardsley Fund</t>
  </si>
  <si>
    <t>Mary Hawley Fund</t>
  </si>
  <si>
    <t>Mary Trubee Fund</t>
  </si>
  <si>
    <t>Warner Fund</t>
  </si>
  <si>
    <t>Sterling Free Bed Fund</t>
  </si>
  <si>
    <t>Blind Fund</t>
  </si>
  <si>
    <t>Loomis Fund</t>
  </si>
  <si>
    <t>Stiles Hall Fund</t>
  </si>
  <si>
    <t>Marietta Crowley Fund</t>
  </si>
  <si>
    <t>Alice Godfrey Fund</t>
  </si>
  <si>
    <t>Fable Fund</t>
  </si>
  <si>
    <t>Annie Jennings Fund</t>
  </si>
  <si>
    <t>Cole Fund</t>
  </si>
  <si>
    <t>Wood Fund</t>
  </si>
  <si>
    <t>Pomeroy Fund</t>
  </si>
  <si>
    <t>Frances Perry Fund</t>
  </si>
  <si>
    <t>Armstrong Fund</t>
  </si>
  <si>
    <t>Beach Fund</t>
  </si>
  <si>
    <t>Mary Beardsley Fund</t>
  </si>
  <si>
    <t>Fray Fund</t>
  </si>
  <si>
    <t>Gould Fund</t>
  </si>
  <si>
    <t>Burnham Fund</t>
  </si>
  <si>
    <t>Stoddard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</si>
  <si>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</si>
  <si>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</si>
  <si>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</si>
  <si>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</si>
  <si>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</si>
  <si>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</si>
  <si>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See Policies and Procedures associated with Credit and Collections files as part of Annual Reporting Section 19(a)-167g-91(b)(22).</t>
  </si>
  <si>
    <t>Hospital's processes and policies for compensating a Collection Agent for services rendered</t>
  </si>
  <si>
    <t xml:space="preserve">Each collection agent is reimbursed for services rendered based on separately negotiated performance related contracts. </t>
  </si>
  <si>
    <t>Total Recovery Rate on accounts assigned (excluding Medicare accounts) to Collection Agents</t>
  </si>
  <si>
    <t>II.</t>
  </si>
  <si>
    <t>SPECIFIC COLLECTION AGENT INFORMATION</t>
  </si>
  <si>
    <t>A</t>
  </si>
  <si>
    <t xml:space="preserve">Collection Agent </t>
  </si>
  <si>
    <t>Collection Agent Name</t>
  </si>
  <si>
    <t>Nair &amp; Levin, P.C.</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</si>
  <si>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</si>
  <si>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</si>
  <si>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</si>
  <si>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</si>
  <si>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</si>
  <si>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</si>
  <si>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Each collection agent is reimbursed for services rendered based on separately negotiated performance related contracts.</t>
  </si>
  <si>
    <t>Recovery Rate on Accounts Assigned (excluding Medicare accounts) to Collection Agent.</t>
  </si>
  <si>
    <t>B</t>
  </si>
  <si>
    <t>Tobin, Carberry, OMallery, Riley, Selinger, P.C.</t>
  </si>
  <si>
    <t>C</t>
  </si>
  <si>
    <t>Century Attorney Turnover</t>
  </si>
  <si>
    <t>Related</t>
  </si>
  <si>
    <t>D</t>
  </si>
  <si>
    <t>Century Financial Services</t>
  </si>
  <si>
    <t>ANNUAL REPORTING</t>
  </si>
  <si>
    <t>REPORT 19 - SALARIES AND FRINGE BENEFITS OF THE TEN HIGHEST PAID HOSPITAL POSITIONS</t>
  </si>
  <si>
    <t>POSITION TITLE</t>
  </si>
  <si>
    <t>SALARY</t>
  </si>
  <si>
    <t>FRINGE BENEFITS</t>
  </si>
  <si>
    <t>TOTAL</t>
  </si>
  <si>
    <t>1.</t>
  </si>
  <si>
    <t>President &amp; CEO</t>
  </si>
  <si>
    <t>2.</t>
  </si>
  <si>
    <t>Exec. VP/Administration</t>
  </si>
  <si>
    <t>3.</t>
  </si>
  <si>
    <t>Senior VP of Finance &amp; CFO</t>
  </si>
  <si>
    <t>4.</t>
  </si>
  <si>
    <t>Sr. VP/Medical Affairs</t>
  </si>
  <si>
    <t>5.</t>
  </si>
  <si>
    <t>VP of Planning &amp; Marketing</t>
  </si>
  <si>
    <t>6.</t>
  </si>
  <si>
    <t>ER Physician</t>
  </si>
  <si>
    <t>7.</t>
  </si>
  <si>
    <t>8.</t>
  </si>
  <si>
    <t>9.</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</si>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</sst>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3"/>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31</v>
      </c>
      <c r="C40" s="21" t="s">
        <v>32</v>
      </c>
    </row>
    <row r="41" spans="1:3" ht="14.25" customHeight="1" x14ac:dyDescent="0.2">
      <c r="A41" s="19">
        <v>12</v>
      </c>
      <c r="B41" s="20" t="s">
        <v>33</v>
      </c>
      <c r="C41" s="21" t="s">
        <v>46</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16</v>
      </c>
    </row>
    <row r="50" spans="1:3" ht="14.25" customHeight="1" x14ac:dyDescent="0.2">
      <c r="A50" s="19">
        <v>4</v>
      </c>
      <c r="B50" s="20" t="s">
        <v>17</v>
      </c>
      <c r="C50" s="21" t="s">
        <v>46</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51</v>
      </c>
    </row>
    <row r="55" spans="1:3" ht="14.25" customHeight="1" x14ac:dyDescent="0.2">
      <c r="A55" s="19">
        <v>9</v>
      </c>
      <c r="B55" s="20" t="s">
        <v>27</v>
      </c>
      <c r="C55" s="21" t="s">
        <v>44</v>
      </c>
    </row>
    <row r="56" spans="1:3" ht="14.25" customHeight="1" x14ac:dyDescent="0.2">
      <c r="A56" s="19">
        <v>10</v>
      </c>
      <c r="B56" s="20" t="s">
        <v>29</v>
      </c>
      <c r="C56" s="21" t="s">
        <v>45</v>
      </c>
    </row>
    <row r="57" spans="1:3" ht="14.25" customHeight="1" x14ac:dyDescent="0.2">
      <c r="A57" s="19">
        <v>11</v>
      </c>
      <c r="B57" s="20" t="s">
        <v>31</v>
      </c>
      <c r="C57" s="21" t="s">
        <v>32</v>
      </c>
    </row>
    <row r="58" spans="1:3" ht="14.25" customHeight="1" x14ac:dyDescent="0.2">
      <c r="A58" s="19">
        <v>12</v>
      </c>
      <c r="B58" s="20" t="s">
        <v>33</v>
      </c>
      <c r="C58" s="21" t="s">
        <v>46</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52</v>
      </c>
      <c r="B63" s="17" t="s">
        <v>9</v>
      </c>
      <c r="C63" s="18" t="s">
        <v>53</v>
      </c>
    </row>
    <row r="64" spans="1:3" ht="38.25" customHeight="1" x14ac:dyDescent="0.2">
      <c r="A64" s="19">
        <v>1</v>
      </c>
      <c r="B64" s="20" t="s">
        <v>11</v>
      </c>
      <c r="C64" s="21" t="s">
        <v>54</v>
      </c>
    </row>
    <row r="65" spans="1:3" ht="14.25" customHeight="1" x14ac:dyDescent="0.2">
      <c r="A65" s="19">
        <v>2</v>
      </c>
      <c r="B65" s="22" t="s">
        <v>13</v>
      </c>
      <c r="C65" s="21" t="s">
        <v>55</v>
      </c>
    </row>
    <row r="66" spans="1:3" ht="14.25" customHeight="1" x14ac:dyDescent="0.2">
      <c r="A66" s="19">
        <v>3</v>
      </c>
      <c r="B66" s="22" t="s">
        <v>15</v>
      </c>
      <c r="C66" s="23" t="s">
        <v>56</v>
      </c>
    </row>
    <row r="67" spans="1:3" ht="14.25" customHeight="1" x14ac:dyDescent="0.2">
      <c r="A67" s="19">
        <v>4</v>
      </c>
      <c r="B67" s="20" t="s">
        <v>17</v>
      </c>
      <c r="C67" s="21" t="s">
        <v>57</v>
      </c>
    </row>
    <row r="68" spans="1:3" ht="14.25" customHeight="1" x14ac:dyDescent="0.2">
      <c r="A68" s="19">
        <v>5</v>
      </c>
      <c r="B68" s="20" t="s">
        <v>19</v>
      </c>
      <c r="C68" s="21" t="s">
        <v>58</v>
      </c>
    </row>
    <row r="69" spans="1:3" ht="14.25" customHeight="1" x14ac:dyDescent="0.2">
      <c r="A69" s="19">
        <v>6</v>
      </c>
      <c r="B69" s="20" t="s">
        <v>21</v>
      </c>
      <c r="C69" s="24" t="s">
        <v>22</v>
      </c>
    </row>
    <row r="70" spans="1:3" ht="14.25" customHeight="1" x14ac:dyDescent="0.2">
      <c r="A70" s="19">
        <v>7</v>
      </c>
      <c r="B70" s="20" t="s">
        <v>23</v>
      </c>
      <c r="C70" s="21" t="s">
        <v>59</v>
      </c>
    </row>
    <row r="71" spans="1:3" ht="14.25" customHeight="1" x14ac:dyDescent="0.2">
      <c r="A71" s="19">
        <v>8</v>
      </c>
      <c r="B71" s="20" t="s">
        <v>25</v>
      </c>
      <c r="C71" s="21" t="s">
        <v>60</v>
      </c>
    </row>
    <row r="72" spans="1:3" ht="14.25" customHeight="1" x14ac:dyDescent="0.2">
      <c r="A72" s="19">
        <v>9</v>
      </c>
      <c r="B72" s="20" t="s">
        <v>27</v>
      </c>
      <c r="C72" s="21" t="s">
        <v>61</v>
      </c>
    </row>
    <row r="73" spans="1:3" ht="14.25" customHeight="1" x14ac:dyDescent="0.2">
      <c r="A73" s="19">
        <v>10</v>
      </c>
      <c r="B73" s="20" t="s">
        <v>29</v>
      </c>
      <c r="C73" s="21" t="s">
        <v>62</v>
      </c>
    </row>
    <row r="74" spans="1:3" ht="14.25" customHeight="1" x14ac:dyDescent="0.2">
      <c r="A74" s="19">
        <v>11</v>
      </c>
      <c r="B74" s="20" t="s">
        <v>31</v>
      </c>
      <c r="C74" s="21" t="s">
        <v>63</v>
      </c>
    </row>
    <row r="75" spans="1:3" ht="14.25" customHeight="1" x14ac:dyDescent="0.2">
      <c r="A75" s="19">
        <v>12</v>
      </c>
      <c r="B75" s="20" t="s">
        <v>33</v>
      </c>
      <c r="C75" s="21" t="s">
        <v>64</v>
      </c>
    </row>
    <row r="76" spans="1:3" ht="14.25" customHeight="1" x14ac:dyDescent="0.2">
      <c r="A76" s="19">
        <v>13</v>
      </c>
      <c r="B76" s="20" t="s">
        <v>35</v>
      </c>
      <c r="C76" s="21" t="s">
        <v>58</v>
      </c>
    </row>
    <row r="77" spans="1:3" ht="14.25" customHeight="1" x14ac:dyDescent="0.2">
      <c r="A77" s="19">
        <v>14</v>
      </c>
      <c r="B77" s="20" t="s">
        <v>36</v>
      </c>
      <c r="C77" s="24" t="s">
        <v>22</v>
      </c>
    </row>
    <row r="78" spans="1:3" ht="15" customHeight="1" thickBot="1" x14ac:dyDescent="0.25">
      <c r="A78" s="25">
        <v>15</v>
      </c>
      <c r="B78" s="26" t="s">
        <v>37</v>
      </c>
      <c r="C78" s="27" t="s">
        <v>59</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50</v>
      </c>
    </row>
    <row r="83" spans="1:3" ht="14.25" customHeight="1" x14ac:dyDescent="0.2">
      <c r="A83" s="19">
        <v>3</v>
      </c>
      <c r="B83" s="22" t="s">
        <v>15</v>
      </c>
      <c r="C83" s="23" t="s">
        <v>16</v>
      </c>
    </row>
    <row r="84" spans="1:3" ht="14.25" customHeight="1" x14ac:dyDescent="0.2">
      <c r="A84" s="19">
        <v>4</v>
      </c>
      <c r="B84" s="20" t="s">
        <v>17</v>
      </c>
      <c r="C84" s="21" t="s">
        <v>42</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68</v>
      </c>
    </row>
    <row r="90" spans="1:3" ht="14.25" customHeight="1" x14ac:dyDescent="0.2">
      <c r="A90" s="19">
        <v>10</v>
      </c>
      <c r="B90" s="20" t="s">
        <v>29</v>
      </c>
      <c r="C90" s="21" t="s">
        <v>45</v>
      </c>
    </row>
    <row r="91" spans="1:3" ht="14.25" customHeight="1" x14ac:dyDescent="0.2">
      <c r="A91" s="19">
        <v>11</v>
      </c>
      <c r="B91" s="20" t="s">
        <v>31</v>
      </c>
      <c r="C91" s="21" t="s">
        <v>32</v>
      </c>
    </row>
    <row r="92" spans="1:3" ht="14.25" customHeight="1" x14ac:dyDescent="0.2">
      <c r="A92" s="19">
        <v>12</v>
      </c>
      <c r="B92" s="20" t="s">
        <v>33</v>
      </c>
      <c r="C92" s="21" t="s">
        <v>46</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69</v>
      </c>
      <c r="B97" s="17" t="s">
        <v>9</v>
      </c>
      <c r="C97" s="18" t="s">
        <v>70</v>
      </c>
    </row>
    <row r="98" spans="1:3" ht="38.25" customHeight="1" x14ac:dyDescent="0.2">
      <c r="A98" s="19">
        <v>1</v>
      </c>
      <c r="B98" s="20" t="s">
        <v>11</v>
      </c>
      <c r="C98" s="21" t="s">
        <v>71</v>
      </c>
    </row>
    <row r="99" spans="1:3" ht="14.25" customHeight="1" x14ac:dyDescent="0.2">
      <c r="A99" s="19">
        <v>2</v>
      </c>
      <c r="B99" s="22" t="s">
        <v>13</v>
      </c>
      <c r="C99" s="21" t="s">
        <v>14</v>
      </c>
    </row>
    <row r="100" spans="1:3" ht="14.25" customHeight="1" x14ac:dyDescent="0.2">
      <c r="A100" s="19">
        <v>3</v>
      </c>
      <c r="B100" s="22" t="s">
        <v>15</v>
      </c>
      <c r="C100" s="23" t="s">
        <v>16</v>
      </c>
    </row>
    <row r="101" spans="1:3" ht="14.25" customHeight="1" x14ac:dyDescent="0.2">
      <c r="A101" s="19">
        <v>4</v>
      </c>
      <c r="B101" s="20" t="s">
        <v>17</v>
      </c>
      <c r="C101" s="21" t="s">
        <v>72</v>
      </c>
    </row>
    <row r="102" spans="1:3" ht="14.25" customHeight="1" x14ac:dyDescent="0.2">
      <c r="A102" s="19">
        <v>5</v>
      </c>
      <c r="B102" s="20" t="s">
        <v>19</v>
      </c>
      <c r="C102" s="21" t="s">
        <v>73</v>
      </c>
    </row>
    <row r="103" spans="1:3" ht="14.25" customHeight="1" x14ac:dyDescent="0.2">
      <c r="A103" s="19">
        <v>6</v>
      </c>
      <c r="B103" s="20" t="s">
        <v>21</v>
      </c>
      <c r="C103" s="24" t="s">
        <v>22</v>
      </c>
    </row>
    <row r="104" spans="1:3" ht="14.25" customHeight="1" x14ac:dyDescent="0.2">
      <c r="A104" s="19">
        <v>7</v>
      </c>
      <c r="B104" s="20" t="s">
        <v>23</v>
      </c>
      <c r="C104" s="21" t="s">
        <v>74</v>
      </c>
    </row>
    <row r="105" spans="1:3" ht="14.25" customHeight="1" x14ac:dyDescent="0.2">
      <c r="A105" s="19">
        <v>8</v>
      </c>
      <c r="B105" s="20" t="s">
        <v>25</v>
      </c>
      <c r="C105" s="21" t="s">
        <v>75</v>
      </c>
    </row>
    <row r="106" spans="1:3" ht="14.25" customHeight="1" x14ac:dyDescent="0.2">
      <c r="A106" s="19">
        <v>9</v>
      </c>
      <c r="B106" s="20" t="s">
        <v>27</v>
      </c>
      <c r="C106" s="21" t="s">
        <v>28</v>
      </c>
    </row>
    <row r="107" spans="1:3" ht="14.25" customHeight="1" x14ac:dyDescent="0.2">
      <c r="A107" s="19">
        <v>10</v>
      </c>
      <c r="B107" s="20" t="s">
        <v>29</v>
      </c>
      <c r="C107" s="21" t="s">
        <v>76</v>
      </c>
    </row>
    <row r="108" spans="1:3" ht="14.25" customHeight="1" x14ac:dyDescent="0.2">
      <c r="A108" s="19">
        <v>11</v>
      </c>
      <c r="B108" s="20" t="s">
        <v>31</v>
      </c>
      <c r="C108" s="21" t="s">
        <v>77</v>
      </c>
    </row>
    <row r="109" spans="1:3" ht="14.25" customHeight="1" x14ac:dyDescent="0.2">
      <c r="A109" s="19">
        <v>12</v>
      </c>
      <c r="B109" s="20" t="s">
        <v>33</v>
      </c>
      <c r="C109" s="21" t="s">
        <v>78</v>
      </c>
    </row>
    <row r="110" spans="1:3" ht="14.25" customHeight="1" x14ac:dyDescent="0.2">
      <c r="A110" s="19">
        <v>13</v>
      </c>
      <c r="B110" s="20" t="s">
        <v>35</v>
      </c>
      <c r="C110" s="21" t="s">
        <v>73</v>
      </c>
    </row>
    <row r="111" spans="1:3" ht="14.25" customHeight="1" x14ac:dyDescent="0.2">
      <c r="A111" s="19">
        <v>14</v>
      </c>
      <c r="B111" s="20" t="s">
        <v>36</v>
      </c>
      <c r="C111" s="24" t="s">
        <v>22</v>
      </c>
    </row>
    <row r="112" spans="1:3" ht="15" customHeight="1" thickBot="1" x14ac:dyDescent="0.25">
      <c r="A112" s="25">
        <v>15</v>
      </c>
      <c r="B112" s="26" t="s">
        <v>37</v>
      </c>
      <c r="C112" s="27" t="s">
        <v>79</v>
      </c>
    </row>
    <row r="113" spans="1:4" ht="15.75" x14ac:dyDescent="0.25">
      <c r="A113" s="28" t="s">
        <v>80</v>
      </c>
      <c r="B113" s="28"/>
      <c r="C113" s="28" t="s">
        <v>81</v>
      </c>
      <c r="D113"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REPORTING&amp;RBRIDGEPORT HOSPITAL</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8"/>
      <c r="C1" s="518"/>
    </row>
    <row r="2" spans="1:3" ht="15.75" x14ac:dyDescent="0.25">
      <c r="A2" s="518" t="s">
        <v>0</v>
      </c>
      <c r="B2" s="518"/>
      <c r="C2" s="518"/>
    </row>
    <row r="3" spans="1:3" ht="15.75" x14ac:dyDescent="0.25">
      <c r="A3" s="518" t="s">
        <v>1</v>
      </c>
      <c r="B3" s="518"/>
      <c r="C3" s="518"/>
    </row>
    <row r="4" spans="1:3" ht="15.75" x14ac:dyDescent="0.25">
      <c r="A4" s="518" t="s">
        <v>82</v>
      </c>
      <c r="B4" s="518"/>
      <c r="C4" s="518"/>
    </row>
    <row r="5" spans="1:3" ht="15.75" x14ac:dyDescent="0.25">
      <c r="A5" s="518" t="s">
        <v>537</v>
      </c>
      <c r="B5" s="518"/>
      <c r="C5" s="518"/>
    </row>
    <row r="6" spans="1:3" ht="13.5" customHeight="1" thickBot="1" x14ac:dyDescent="0.3">
      <c r="A6" s="310"/>
      <c r="B6" s="517"/>
      <c r="C6" s="517"/>
    </row>
    <row r="7" spans="1:3" ht="15.75" x14ac:dyDescent="0.25">
      <c r="A7" s="311">
        <v>-1</v>
      </c>
      <c r="B7" s="312">
        <v>-2</v>
      </c>
      <c r="C7" s="313">
        <v>-3</v>
      </c>
    </row>
    <row r="8" spans="1:3" ht="15.6" customHeight="1" thickBot="1" x14ac:dyDescent="0.25">
      <c r="A8" s="314" t="s">
        <v>5</v>
      </c>
      <c r="B8" s="315" t="s">
        <v>6</v>
      </c>
      <c r="C8" s="315" t="s">
        <v>538</v>
      </c>
    </row>
    <row r="9" spans="1:3" ht="15.75" customHeight="1" x14ac:dyDescent="0.25">
      <c r="A9" s="316"/>
      <c r="B9" s="317"/>
      <c r="C9" s="318"/>
    </row>
    <row r="10" spans="1:3" ht="15.75" customHeight="1" thickBot="1" x14ac:dyDescent="0.25">
      <c r="A10" s="319" t="s">
        <v>539</v>
      </c>
      <c r="B10" s="320" t="s">
        <v>540</v>
      </c>
      <c r="C10" s="315"/>
    </row>
    <row r="11" spans="1:3" s="324" customFormat="1" ht="75" customHeight="1" x14ac:dyDescent="0.2">
      <c r="A11" s="321" t="s">
        <v>115</v>
      </c>
      <c r="B11" s="322" t="s">
        <v>541</v>
      </c>
      <c r="C11" s="323" t="s">
        <v>542</v>
      </c>
    </row>
    <row r="12" spans="1:3" s="324" customFormat="1" ht="30" x14ac:dyDescent="0.2">
      <c r="A12" s="325" t="s">
        <v>123</v>
      </c>
      <c r="B12" s="322" t="s">
        <v>543</v>
      </c>
      <c r="C12" s="326" t="s">
        <v>544</v>
      </c>
    </row>
    <row r="13" spans="1:3" s="324" customFormat="1" ht="30" x14ac:dyDescent="0.2">
      <c r="A13" s="327" t="s">
        <v>131</v>
      </c>
      <c r="B13" s="328" t="s">
        <v>545</v>
      </c>
      <c r="C13" s="329">
        <v>0.08</v>
      </c>
    </row>
    <row r="14" spans="1:3" ht="13.5" customHeight="1" thickBot="1" x14ac:dyDescent="0.25">
      <c r="A14" s="330"/>
      <c r="B14" s="331"/>
      <c r="C14" s="332"/>
    </row>
    <row r="15" spans="1:3" s="324" customFormat="1" ht="16.5" customHeight="1" thickBot="1" x14ac:dyDescent="0.25">
      <c r="A15" s="333" t="s">
        <v>546</v>
      </c>
      <c r="B15" s="334" t="s">
        <v>547</v>
      </c>
      <c r="C15" s="335"/>
    </row>
    <row r="16" spans="1:3" s="324" customFormat="1" ht="15.75" x14ac:dyDescent="0.2">
      <c r="A16" s="336" t="s">
        <v>548</v>
      </c>
      <c r="B16" s="337" t="s">
        <v>549</v>
      </c>
      <c r="C16" s="338"/>
    </row>
    <row r="17" spans="1:3" s="324" customFormat="1" x14ac:dyDescent="0.2">
      <c r="A17" s="339">
        <v>1</v>
      </c>
      <c r="B17" s="322" t="s">
        <v>550</v>
      </c>
      <c r="C17" s="340" t="s">
        <v>551</v>
      </c>
    </row>
    <row r="18" spans="1:3" s="324" customFormat="1" x14ac:dyDescent="0.2">
      <c r="A18" s="339">
        <v>2</v>
      </c>
      <c r="B18" s="341" t="s">
        <v>552</v>
      </c>
      <c r="C18" s="340" t="s">
        <v>553</v>
      </c>
    </row>
    <row r="19" spans="1:3" s="324" customFormat="1" x14ac:dyDescent="0.2">
      <c r="A19" s="339">
        <v>3</v>
      </c>
      <c r="B19" s="341" t="s">
        <v>554</v>
      </c>
      <c r="C19" s="340" t="s">
        <v>555</v>
      </c>
    </row>
    <row r="20" spans="1:3" s="324" customFormat="1" ht="75" customHeight="1" x14ac:dyDescent="0.2">
      <c r="A20" s="339">
        <v>4</v>
      </c>
      <c r="B20" s="341" t="s">
        <v>556</v>
      </c>
      <c r="C20" s="340" t="s">
        <v>542</v>
      </c>
    </row>
    <row r="21" spans="1:3" s="324" customFormat="1" ht="75" customHeight="1" x14ac:dyDescent="0.2">
      <c r="A21" s="339">
        <v>5</v>
      </c>
      <c r="B21" s="341" t="s">
        <v>557</v>
      </c>
      <c r="C21" s="340" t="s">
        <v>558</v>
      </c>
    </row>
    <row r="22" spans="1:3" s="324" customFormat="1" ht="30" x14ac:dyDescent="0.2">
      <c r="A22" s="342">
        <v>6</v>
      </c>
      <c r="B22" s="341" t="s">
        <v>559</v>
      </c>
      <c r="C22" s="343">
        <v>0.1</v>
      </c>
    </row>
    <row r="23" spans="1:3" s="347" customFormat="1" x14ac:dyDescent="0.2">
      <c r="A23" s="344"/>
      <c r="B23" s="345"/>
      <c r="C23" s="346"/>
    </row>
    <row r="24" spans="1:3" s="324" customFormat="1" ht="15.75" x14ac:dyDescent="0.2">
      <c r="A24" s="336" t="s">
        <v>560</v>
      </c>
      <c r="B24" s="337" t="s">
        <v>549</v>
      </c>
      <c r="C24" s="338"/>
    </row>
    <row r="25" spans="1:3" s="324" customFormat="1" x14ac:dyDescent="0.2">
      <c r="A25" s="339">
        <v>1</v>
      </c>
      <c r="B25" s="322" t="s">
        <v>550</v>
      </c>
      <c r="C25" s="340" t="s">
        <v>561</v>
      </c>
    </row>
    <row r="26" spans="1:3" s="324" customFormat="1" x14ac:dyDescent="0.2">
      <c r="A26" s="339">
        <v>2</v>
      </c>
      <c r="B26" s="341" t="s">
        <v>552</v>
      </c>
      <c r="C26" s="340" t="s">
        <v>553</v>
      </c>
    </row>
    <row r="27" spans="1:3" s="324" customFormat="1" x14ac:dyDescent="0.2">
      <c r="A27" s="339">
        <v>3</v>
      </c>
      <c r="B27" s="341" t="s">
        <v>554</v>
      </c>
      <c r="C27" s="340" t="s">
        <v>555</v>
      </c>
    </row>
    <row r="28" spans="1:3" s="324" customFormat="1" ht="75" customHeight="1" x14ac:dyDescent="0.2">
      <c r="A28" s="339">
        <v>4</v>
      </c>
      <c r="B28" s="341" t="s">
        <v>556</v>
      </c>
      <c r="C28" s="340" t="s">
        <v>542</v>
      </c>
    </row>
    <row r="29" spans="1:3" s="324" customFormat="1" ht="75" customHeight="1" x14ac:dyDescent="0.2">
      <c r="A29" s="339">
        <v>5</v>
      </c>
      <c r="B29" s="341" t="s">
        <v>557</v>
      </c>
      <c r="C29" s="340" t="s">
        <v>558</v>
      </c>
    </row>
    <row r="30" spans="1:3" s="324" customFormat="1" ht="30" x14ac:dyDescent="0.2">
      <c r="A30" s="342">
        <v>6</v>
      </c>
      <c r="B30" s="341" t="s">
        <v>559</v>
      </c>
      <c r="C30" s="343">
        <v>0.185</v>
      </c>
    </row>
    <row r="31" spans="1:3" s="347" customFormat="1" x14ac:dyDescent="0.2">
      <c r="A31" s="344"/>
      <c r="B31" s="345"/>
      <c r="C31" s="346"/>
    </row>
    <row r="32" spans="1:3" s="324" customFormat="1" ht="15.75" x14ac:dyDescent="0.2">
      <c r="A32" s="336" t="s">
        <v>562</v>
      </c>
      <c r="B32" s="337" t="s">
        <v>549</v>
      </c>
      <c r="C32" s="338"/>
    </row>
    <row r="33" spans="1:3" s="324" customFormat="1" x14ac:dyDescent="0.2">
      <c r="A33" s="339">
        <v>1</v>
      </c>
      <c r="B33" s="322" t="s">
        <v>550</v>
      </c>
      <c r="C33" s="340" t="s">
        <v>563</v>
      </c>
    </row>
    <row r="34" spans="1:3" s="324" customFormat="1" x14ac:dyDescent="0.2">
      <c r="A34" s="339">
        <v>2</v>
      </c>
      <c r="B34" s="341" t="s">
        <v>552</v>
      </c>
      <c r="C34" s="340" t="s">
        <v>55</v>
      </c>
    </row>
    <row r="35" spans="1:3" s="324" customFormat="1" x14ac:dyDescent="0.2">
      <c r="A35" s="339">
        <v>3</v>
      </c>
      <c r="B35" s="341" t="s">
        <v>554</v>
      </c>
      <c r="C35" s="340" t="s">
        <v>564</v>
      </c>
    </row>
    <row r="36" spans="1:3" s="324" customFormat="1" ht="75" customHeight="1" x14ac:dyDescent="0.2">
      <c r="A36" s="339">
        <v>4</v>
      </c>
      <c r="B36" s="341" t="s">
        <v>556</v>
      </c>
      <c r="C36" s="340" t="s">
        <v>542</v>
      </c>
    </row>
    <row r="37" spans="1:3" s="324" customFormat="1" ht="75" customHeight="1" x14ac:dyDescent="0.2">
      <c r="A37" s="339">
        <v>5</v>
      </c>
      <c r="B37" s="341" t="s">
        <v>557</v>
      </c>
      <c r="C37" s="340" t="s">
        <v>558</v>
      </c>
    </row>
    <row r="38" spans="1:3" s="324" customFormat="1" ht="30" x14ac:dyDescent="0.2">
      <c r="A38" s="342">
        <v>6</v>
      </c>
      <c r="B38" s="341" t="s">
        <v>559</v>
      </c>
      <c r="C38" s="343">
        <v>56.281999999999996</v>
      </c>
    </row>
    <row r="39" spans="1:3" s="347" customFormat="1" x14ac:dyDescent="0.2">
      <c r="A39" s="344"/>
      <c r="B39" s="345"/>
      <c r="C39" s="346"/>
    </row>
    <row r="40" spans="1:3" s="324" customFormat="1" ht="15.75" x14ac:dyDescent="0.2">
      <c r="A40" s="336" t="s">
        <v>565</v>
      </c>
      <c r="B40" s="337" t="s">
        <v>549</v>
      </c>
      <c r="C40" s="338"/>
    </row>
    <row r="41" spans="1:3" s="324" customFormat="1" x14ac:dyDescent="0.2">
      <c r="A41" s="339">
        <v>1</v>
      </c>
      <c r="B41" s="322" t="s">
        <v>550</v>
      </c>
      <c r="C41" s="340" t="s">
        <v>566</v>
      </c>
    </row>
    <row r="42" spans="1:3" s="324" customFormat="1" x14ac:dyDescent="0.2">
      <c r="A42" s="339">
        <v>2</v>
      </c>
      <c r="B42" s="341" t="s">
        <v>552</v>
      </c>
      <c r="C42" s="340" t="s">
        <v>55</v>
      </c>
    </row>
    <row r="43" spans="1:3" s="324" customFormat="1" x14ac:dyDescent="0.2">
      <c r="A43" s="339">
        <v>3</v>
      </c>
      <c r="B43" s="341" t="s">
        <v>554</v>
      </c>
      <c r="C43" s="340" t="s">
        <v>564</v>
      </c>
    </row>
    <row r="44" spans="1:3" s="324" customFormat="1" ht="75" customHeight="1" x14ac:dyDescent="0.2">
      <c r="A44" s="339">
        <v>4</v>
      </c>
      <c r="B44" s="341" t="s">
        <v>556</v>
      </c>
      <c r="C44" s="340" t="s">
        <v>542</v>
      </c>
    </row>
    <row r="45" spans="1:3" s="324" customFormat="1" ht="75" customHeight="1" x14ac:dyDescent="0.2">
      <c r="A45" s="339">
        <v>5</v>
      </c>
      <c r="B45" s="341" t="s">
        <v>557</v>
      </c>
      <c r="C45" s="340" t="s">
        <v>558</v>
      </c>
    </row>
    <row r="46" spans="1:3" s="324" customFormat="1" ht="30" x14ac:dyDescent="0.2">
      <c r="A46" s="342">
        <v>6</v>
      </c>
      <c r="B46" s="341" t="s">
        <v>559</v>
      </c>
      <c r="C46" s="343">
        <v>0.08</v>
      </c>
    </row>
    <row r="47" spans="1:3" ht="15.75" customHeight="1" thickBot="1" x14ac:dyDescent="0.25">
      <c r="A47" s="319"/>
      <c r="B47" s="320"/>
      <c r="C47"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REPORTING&amp;R&amp;10BRIDGEPORT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8" t="s">
        <v>0</v>
      </c>
      <c r="B4" s="518"/>
      <c r="C4" s="518"/>
      <c r="D4" s="518"/>
      <c r="E4" s="518"/>
    </row>
    <row r="5" spans="1:7" ht="15.75" customHeight="1" x14ac:dyDescent="0.25">
      <c r="A5" s="518" t="s">
        <v>567</v>
      </c>
      <c r="B5" s="518"/>
      <c r="C5" s="518"/>
      <c r="D5" s="518"/>
      <c r="E5" s="518"/>
    </row>
    <row r="6" spans="1:7" ht="15.75" customHeight="1" x14ac:dyDescent="0.25">
      <c r="A6" s="518" t="s">
        <v>82</v>
      </c>
      <c r="B6" s="518"/>
      <c r="C6" s="518"/>
      <c r="D6" s="518"/>
      <c r="E6" s="518"/>
    </row>
    <row r="7" spans="1:7" ht="15.75" customHeight="1" x14ac:dyDescent="0.25">
      <c r="A7" s="518" t="s">
        <v>568</v>
      </c>
      <c r="B7" s="518"/>
      <c r="C7" s="518"/>
      <c r="D7" s="518"/>
      <c r="E7" s="518"/>
    </row>
    <row r="8" spans="1:7" ht="16.5" customHeight="1" thickBot="1" x14ac:dyDescent="0.3">
      <c r="A8" s="348"/>
      <c r="B8" s="348"/>
      <c r="C8" s="352"/>
      <c r="D8" s="349"/>
      <c r="E8" s="350"/>
      <c r="F8" s="350"/>
      <c r="G8" s="350"/>
    </row>
    <row r="9" spans="1:7" ht="16.5" customHeight="1" thickBot="1" x14ac:dyDescent="0.3">
      <c r="A9" s="353" t="s">
        <v>5</v>
      </c>
      <c r="B9" s="354" t="s">
        <v>569</v>
      </c>
      <c r="C9" s="355" t="s">
        <v>570</v>
      </c>
      <c r="D9" s="355" t="s">
        <v>571</v>
      </c>
      <c r="E9" s="356" t="s">
        <v>572</v>
      </c>
      <c r="F9" s="357"/>
      <c r="G9" s="357"/>
    </row>
    <row r="10" spans="1:7" ht="15.75" customHeight="1" x14ac:dyDescent="0.25">
      <c r="A10" s="358"/>
      <c r="B10" s="359"/>
      <c r="C10" s="360"/>
      <c r="D10" s="360"/>
      <c r="E10" s="361"/>
      <c r="F10" s="357"/>
      <c r="G10" s="357"/>
    </row>
    <row r="11" spans="1:7" ht="15.75" customHeight="1" x14ac:dyDescent="0.25">
      <c r="A11" s="362" t="s">
        <v>573</v>
      </c>
      <c r="B11" s="363" t="s">
        <v>574</v>
      </c>
      <c r="C11" s="364">
        <v>911931</v>
      </c>
      <c r="D11" s="364">
        <v>310091</v>
      </c>
      <c r="E11" s="365">
        <f>C11+D11</f>
        <v>1222022</v>
      </c>
      <c r="F11" s="366"/>
      <c r="G11" s="367"/>
    </row>
    <row r="12" spans="1:7" ht="15.75" customHeight="1" x14ac:dyDescent="0.25">
      <c r="A12" s="519"/>
      <c r="B12" s="520"/>
      <c r="C12" s="520"/>
      <c r="D12" s="520"/>
      <c r="E12" s="521"/>
      <c r="F12" s="366"/>
      <c r="G12" s="367"/>
    </row>
    <row r="13" spans="1:7" ht="15.75" customHeight="1" x14ac:dyDescent="0.25">
      <c r="A13" s="362" t="s">
        <v>575</v>
      </c>
      <c r="B13" s="363" t="s">
        <v>576</v>
      </c>
      <c r="C13" s="364">
        <v>697172</v>
      </c>
      <c r="D13" s="364">
        <v>232733</v>
      </c>
      <c r="E13" s="365">
        <f>C13+D13</f>
        <v>929905</v>
      </c>
      <c r="F13" s="366"/>
      <c r="G13" s="367"/>
    </row>
    <row r="14" spans="1:7" ht="15.75" customHeight="1" x14ac:dyDescent="0.25">
      <c r="A14" s="519"/>
      <c r="B14" s="520"/>
      <c r="C14" s="520"/>
      <c r="D14" s="520"/>
      <c r="E14" s="521"/>
      <c r="F14" s="366"/>
      <c r="G14" s="367"/>
    </row>
    <row r="15" spans="1:7" ht="15.75" customHeight="1" x14ac:dyDescent="0.25">
      <c r="A15" s="362" t="s">
        <v>577</v>
      </c>
      <c r="B15" s="363" t="s">
        <v>578</v>
      </c>
      <c r="C15" s="364">
        <v>590950</v>
      </c>
      <c r="D15" s="364">
        <v>205127</v>
      </c>
      <c r="E15" s="365">
        <f>C15+D15</f>
        <v>796077</v>
      </c>
      <c r="F15" s="366"/>
      <c r="G15" s="367"/>
    </row>
    <row r="16" spans="1:7" ht="15.75" customHeight="1" x14ac:dyDescent="0.25">
      <c r="A16" s="519"/>
      <c r="B16" s="520"/>
      <c r="C16" s="520"/>
      <c r="D16" s="520"/>
      <c r="E16" s="521"/>
      <c r="F16" s="366"/>
      <c r="G16" s="367"/>
    </row>
    <row r="17" spans="1:7" ht="15.75" customHeight="1" x14ac:dyDescent="0.25">
      <c r="A17" s="362" t="s">
        <v>579</v>
      </c>
      <c r="B17" s="363" t="s">
        <v>580</v>
      </c>
      <c r="C17" s="364">
        <v>462322</v>
      </c>
      <c r="D17" s="364">
        <v>54539</v>
      </c>
      <c r="E17" s="365">
        <f>C17+D17</f>
        <v>516861</v>
      </c>
      <c r="F17" s="366"/>
      <c r="G17" s="367"/>
    </row>
    <row r="18" spans="1:7" ht="15.75" customHeight="1" x14ac:dyDescent="0.25">
      <c r="A18" s="519"/>
      <c r="B18" s="520"/>
      <c r="C18" s="520"/>
      <c r="D18" s="520"/>
      <c r="E18" s="521"/>
      <c r="F18" s="366"/>
      <c r="G18" s="367"/>
    </row>
    <row r="19" spans="1:7" ht="15.75" customHeight="1" x14ac:dyDescent="0.25">
      <c r="A19" s="362" t="s">
        <v>581</v>
      </c>
      <c r="B19" s="363" t="s">
        <v>582</v>
      </c>
      <c r="C19" s="364">
        <v>337010</v>
      </c>
      <c r="D19" s="364">
        <v>150104</v>
      </c>
      <c r="E19" s="365">
        <f>C19+D19</f>
        <v>487114</v>
      </c>
      <c r="F19" s="366"/>
      <c r="G19" s="367"/>
    </row>
    <row r="20" spans="1:7" ht="15.75" customHeight="1" x14ac:dyDescent="0.25">
      <c r="A20" s="519"/>
      <c r="B20" s="520"/>
      <c r="C20" s="520"/>
      <c r="D20" s="520"/>
      <c r="E20" s="521"/>
      <c r="F20" s="366"/>
      <c r="G20" s="367"/>
    </row>
    <row r="21" spans="1:7" ht="15.75" customHeight="1" x14ac:dyDescent="0.25">
      <c r="A21" s="362" t="s">
        <v>583</v>
      </c>
      <c r="B21" s="363" t="s">
        <v>584</v>
      </c>
      <c r="C21" s="364">
        <v>411942</v>
      </c>
      <c r="D21" s="364">
        <v>45944</v>
      </c>
      <c r="E21" s="365">
        <f>C21+D21</f>
        <v>457886</v>
      </c>
      <c r="F21" s="366"/>
      <c r="G21" s="367"/>
    </row>
    <row r="22" spans="1:7" ht="15.75" customHeight="1" x14ac:dyDescent="0.25">
      <c r="A22" s="519"/>
      <c r="B22" s="520"/>
      <c r="C22" s="520"/>
      <c r="D22" s="520"/>
      <c r="E22" s="521"/>
      <c r="F22" s="366"/>
      <c r="G22" s="367"/>
    </row>
    <row r="23" spans="1:7" ht="15.75" customHeight="1" x14ac:dyDescent="0.25">
      <c r="A23" s="362" t="s">
        <v>585</v>
      </c>
      <c r="B23" s="363" t="s">
        <v>584</v>
      </c>
      <c r="C23" s="364">
        <v>395491</v>
      </c>
      <c r="D23" s="364">
        <v>37627</v>
      </c>
      <c r="E23" s="365">
        <f>C23+D23</f>
        <v>433118</v>
      </c>
      <c r="F23" s="366"/>
      <c r="G23" s="367"/>
    </row>
    <row r="24" spans="1:7" ht="15.75" customHeight="1" x14ac:dyDescent="0.25">
      <c r="A24" s="519"/>
      <c r="B24" s="520"/>
      <c r="C24" s="520"/>
      <c r="D24" s="520"/>
      <c r="E24" s="521"/>
      <c r="F24" s="366"/>
      <c r="G24" s="367"/>
    </row>
    <row r="25" spans="1:7" ht="15.75" customHeight="1" x14ac:dyDescent="0.25">
      <c r="A25" s="362" t="s">
        <v>586</v>
      </c>
      <c r="B25" s="363" t="s">
        <v>584</v>
      </c>
      <c r="C25" s="364">
        <v>357772</v>
      </c>
      <c r="D25" s="364">
        <v>45261</v>
      </c>
      <c r="E25" s="365">
        <f>C25+D25</f>
        <v>403033</v>
      </c>
      <c r="F25" s="366"/>
      <c r="G25" s="367"/>
    </row>
    <row r="26" spans="1:7" ht="15.75" customHeight="1" x14ac:dyDescent="0.25">
      <c r="A26" s="519"/>
      <c r="B26" s="520"/>
      <c r="C26" s="520"/>
      <c r="D26" s="520"/>
      <c r="E26" s="521"/>
      <c r="F26" s="366"/>
      <c r="G26" s="367"/>
    </row>
    <row r="27" spans="1:7" ht="15.75" customHeight="1" x14ac:dyDescent="0.25">
      <c r="A27" s="362" t="s">
        <v>587</v>
      </c>
      <c r="B27" s="363" t="s">
        <v>584</v>
      </c>
      <c r="C27" s="364">
        <v>355581</v>
      </c>
      <c r="D27" s="364">
        <v>43943</v>
      </c>
      <c r="E27" s="365">
        <f>C27+D27</f>
        <v>399524</v>
      </c>
      <c r="F27" s="366"/>
      <c r="G27" s="367"/>
    </row>
    <row r="28" spans="1:7" ht="15.75" customHeight="1" x14ac:dyDescent="0.25">
      <c r="A28" s="519"/>
      <c r="B28" s="520"/>
      <c r="C28" s="520"/>
      <c r="D28" s="520"/>
      <c r="E28" s="521"/>
      <c r="F28" s="366"/>
      <c r="G28" s="367"/>
    </row>
    <row r="29" spans="1:7" ht="15.75" customHeight="1" x14ac:dyDescent="0.25">
      <c r="A29" s="362" t="s">
        <v>588</v>
      </c>
      <c r="B29" s="363" t="s">
        <v>584</v>
      </c>
      <c r="C29" s="364">
        <v>343405</v>
      </c>
      <c r="D29" s="364">
        <v>37627</v>
      </c>
      <c r="E29" s="365">
        <f>C29+D29</f>
        <v>381032</v>
      </c>
      <c r="F29" s="366"/>
      <c r="G29" s="367"/>
    </row>
    <row r="30" spans="1:7" ht="15.75" customHeight="1" thickBot="1" x14ac:dyDescent="0.3">
      <c r="A30" s="519"/>
      <c r="B30" s="520"/>
      <c r="C30" s="520"/>
      <c r="D30" s="520"/>
      <c r="E30" s="521"/>
      <c r="F30" s="366"/>
      <c r="G30" s="367"/>
    </row>
    <row r="31" spans="1:7" ht="18.75" customHeight="1" thickBot="1" x14ac:dyDescent="0.3">
      <c r="A31" s="368"/>
      <c r="B31" s="369" t="s">
        <v>154</v>
      </c>
      <c r="C31" s="370">
        <f>SUM(C11+C13+C15+C17+C19+C21+C23+C25+C27+C29)</f>
        <v>4863576</v>
      </c>
      <c r="D31" s="370">
        <f>SUM(D11+D13+D15+D17+D19+D21+D23+D25+D27+D29)</f>
        <v>1162996</v>
      </c>
      <c r="E31" s="371">
        <f>C31+D31</f>
        <v>6026572</v>
      </c>
      <c r="F31" s="372"/>
      <c r="G31" s="372"/>
    </row>
  </sheetData>
  <mergeCells count="14">
    <mergeCell ref="A4:E4"/>
    <mergeCell ref="A5:E5"/>
    <mergeCell ref="A6:E6"/>
    <mergeCell ref="A7:E7"/>
    <mergeCell ref="A12:E12"/>
    <mergeCell ref="A14:E14"/>
    <mergeCell ref="A28:E28"/>
    <mergeCell ref="A30:E30"/>
    <mergeCell ref="A16:E16"/>
    <mergeCell ref="A18:E18"/>
    <mergeCell ref="A20:E20"/>
    <mergeCell ref="A22:E22"/>
    <mergeCell ref="A24:E24"/>
    <mergeCell ref="A26:E26"/>
  </mergeCells>
  <pageMargins left="0.25" right="0.25" top="0.5" bottom="0.5" header="0.25" footer="0.25"/>
  <pageSetup paperSize="9" scale="80" fitToHeight="0" orientation="landscape" horizontalDpi="1200" verticalDpi="1200" r:id="rId1"/>
  <headerFooter>
    <oddHeader>&amp;L&amp;10OFFICE OF HEALTH CARE ACCESS&amp;C&amp;10ANNUAL REPORTING&amp;R&amp;10BRIDGEPORT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567</v>
      </c>
      <c r="B3" s="523"/>
      <c r="C3" s="523"/>
      <c r="D3" s="523"/>
      <c r="E3" s="523"/>
    </row>
    <row r="4" spans="1:5" ht="15" customHeight="1" x14ac:dyDescent="0.25">
      <c r="A4" s="523" t="s">
        <v>82</v>
      </c>
      <c r="B4" s="523"/>
      <c r="C4" s="523"/>
      <c r="D4" s="523"/>
      <c r="E4" s="523"/>
    </row>
    <row r="5" spans="1:5" ht="15" customHeight="1" x14ac:dyDescent="0.25">
      <c r="A5" s="524" t="s">
        <v>589</v>
      </c>
      <c r="B5" s="524"/>
      <c r="C5" s="524"/>
      <c r="D5" s="524"/>
      <c r="E5" s="524"/>
    </row>
    <row r="6" spans="1:5" ht="25.5" customHeight="1" x14ac:dyDescent="0.25">
      <c r="A6" s="524" t="s">
        <v>590</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591</v>
      </c>
      <c r="D9" s="380" t="s">
        <v>592</v>
      </c>
      <c r="E9" s="381" t="s">
        <v>572</v>
      </c>
    </row>
    <row r="10" spans="1:5" s="382" customFormat="1" ht="15.75" x14ac:dyDescent="0.25">
      <c r="A10" s="383"/>
      <c r="B10" s="384"/>
      <c r="C10" s="385"/>
      <c r="D10" s="385"/>
      <c r="E10" s="386"/>
    </row>
    <row r="11" spans="1:5" s="382" customFormat="1" ht="15.75" x14ac:dyDescent="0.25">
      <c r="A11" s="387" t="s">
        <v>93</v>
      </c>
      <c r="B11" s="388" t="s">
        <v>10</v>
      </c>
      <c r="C11" s="389"/>
      <c r="D11" s="389"/>
      <c r="E11" s="390"/>
    </row>
    <row r="12" spans="1:5" ht="14.25" customHeight="1" x14ac:dyDescent="0.2">
      <c r="A12" s="391">
        <v>1</v>
      </c>
      <c r="B12" s="392" t="s">
        <v>593</v>
      </c>
      <c r="C12" s="393">
        <v>0</v>
      </c>
      <c r="D12" s="393">
        <v>0</v>
      </c>
      <c r="E12" s="393">
        <f>D12+ C12</f>
        <v>0</v>
      </c>
    </row>
    <row r="13" spans="1:5" ht="14.25" customHeight="1" x14ac:dyDescent="0.2">
      <c r="A13" s="391">
        <v>2</v>
      </c>
      <c r="B13" s="392" t="s">
        <v>594</v>
      </c>
      <c r="C13" s="393">
        <v>0</v>
      </c>
      <c r="D13" s="393">
        <v>0</v>
      </c>
      <c r="E13" s="393">
        <f>D13+ C13</f>
        <v>0</v>
      </c>
    </row>
    <row r="14" spans="1:5" ht="15.75" x14ac:dyDescent="0.25">
      <c r="A14" s="383"/>
      <c r="B14" s="384"/>
      <c r="C14" s="385"/>
      <c r="D14" s="385"/>
      <c r="E14" s="394"/>
    </row>
    <row r="15" spans="1:5" s="382" customFormat="1" ht="15.75" x14ac:dyDescent="0.25">
      <c r="A15" s="387" t="s">
        <v>100</v>
      </c>
      <c r="B15" s="388" t="s">
        <v>39</v>
      </c>
      <c r="C15" s="389"/>
      <c r="D15" s="389"/>
      <c r="E15" s="390"/>
    </row>
    <row r="16" spans="1:5" ht="14.25" customHeight="1" x14ac:dyDescent="0.2">
      <c r="A16" s="391">
        <v>1</v>
      </c>
      <c r="B16" s="392" t="s">
        <v>593</v>
      </c>
      <c r="C16" s="393">
        <v>0</v>
      </c>
      <c r="D16" s="393">
        <v>0</v>
      </c>
      <c r="E16" s="393">
        <f>D16+ C16</f>
        <v>0</v>
      </c>
    </row>
    <row r="17" spans="1:5" ht="14.25" customHeight="1" x14ac:dyDescent="0.2">
      <c r="A17" s="391">
        <v>2</v>
      </c>
      <c r="B17" s="392" t="s">
        <v>594</v>
      </c>
      <c r="C17" s="393">
        <v>0</v>
      </c>
      <c r="D17" s="393">
        <v>0</v>
      </c>
      <c r="E17" s="393">
        <f>D17+ C17</f>
        <v>0</v>
      </c>
    </row>
    <row r="18" spans="1:5" ht="15.75" x14ac:dyDescent="0.25">
      <c r="A18" s="383"/>
      <c r="B18" s="384"/>
      <c r="C18" s="385"/>
      <c r="D18" s="385"/>
      <c r="E18" s="394"/>
    </row>
    <row r="19" spans="1:5" s="382" customFormat="1" ht="15.75" x14ac:dyDescent="0.25">
      <c r="A19" s="387" t="s">
        <v>101</v>
      </c>
      <c r="B19" s="388" t="s">
        <v>48</v>
      </c>
      <c r="C19" s="389"/>
      <c r="D19" s="389"/>
      <c r="E19" s="390"/>
    </row>
    <row r="20" spans="1:5" ht="14.25" customHeight="1" x14ac:dyDescent="0.2">
      <c r="A20" s="391">
        <v>1</v>
      </c>
      <c r="B20" s="392" t="s">
        <v>593</v>
      </c>
      <c r="C20" s="393">
        <v>0</v>
      </c>
      <c r="D20" s="393">
        <v>0</v>
      </c>
      <c r="E20" s="393">
        <f>D20+ C20</f>
        <v>0</v>
      </c>
    </row>
    <row r="21" spans="1:5" ht="14.25" customHeight="1" x14ac:dyDescent="0.2">
      <c r="A21" s="391">
        <v>2</v>
      </c>
      <c r="B21" s="392" t="s">
        <v>594</v>
      </c>
      <c r="C21" s="393">
        <v>0</v>
      </c>
      <c r="D21" s="393">
        <v>0</v>
      </c>
      <c r="E21" s="393">
        <f>D21+ C21</f>
        <v>0</v>
      </c>
    </row>
    <row r="22" spans="1:5" ht="15.75" x14ac:dyDescent="0.25">
      <c r="A22" s="383"/>
      <c r="B22" s="384"/>
      <c r="C22" s="385"/>
      <c r="D22" s="385"/>
      <c r="E22" s="394"/>
    </row>
    <row r="23" spans="1:5" s="382" customFormat="1" ht="31.5" x14ac:dyDescent="0.25">
      <c r="A23" s="387" t="s">
        <v>102</v>
      </c>
      <c r="B23" s="388" t="s">
        <v>53</v>
      </c>
      <c r="C23" s="389"/>
      <c r="D23" s="389"/>
      <c r="E23" s="390"/>
    </row>
    <row r="24" spans="1:5" ht="14.25" customHeight="1" x14ac:dyDescent="0.2">
      <c r="A24" s="391">
        <v>1</v>
      </c>
      <c r="B24" s="392" t="s">
        <v>593</v>
      </c>
      <c r="C24" s="393">
        <v>0</v>
      </c>
      <c r="D24" s="393">
        <v>0</v>
      </c>
      <c r="E24" s="393">
        <f>D24+ C24</f>
        <v>0</v>
      </c>
    </row>
    <row r="25" spans="1:5" ht="14.25" customHeight="1" x14ac:dyDescent="0.2">
      <c r="A25" s="391">
        <v>2</v>
      </c>
      <c r="B25" s="392" t="s">
        <v>594</v>
      </c>
      <c r="C25" s="393">
        <v>0</v>
      </c>
      <c r="D25" s="393">
        <v>0</v>
      </c>
      <c r="E25" s="393">
        <f>D25+ C25</f>
        <v>0</v>
      </c>
    </row>
    <row r="26" spans="1:5" ht="15.75" x14ac:dyDescent="0.25">
      <c r="A26" s="383"/>
      <c r="B26" s="384"/>
      <c r="C26" s="385"/>
      <c r="D26" s="385"/>
      <c r="E26" s="394"/>
    </row>
    <row r="27" spans="1:5" s="382" customFormat="1" ht="15.75" x14ac:dyDescent="0.25">
      <c r="A27" s="387" t="s">
        <v>103</v>
      </c>
      <c r="B27" s="388" t="s">
        <v>66</v>
      </c>
      <c r="C27" s="389"/>
      <c r="D27" s="389"/>
      <c r="E27" s="390"/>
    </row>
    <row r="28" spans="1:5" ht="14.25" customHeight="1" x14ac:dyDescent="0.2">
      <c r="A28" s="391">
        <v>1</v>
      </c>
      <c r="B28" s="392" t="s">
        <v>593</v>
      </c>
      <c r="C28" s="393">
        <v>0</v>
      </c>
      <c r="D28" s="393">
        <v>0</v>
      </c>
      <c r="E28" s="393">
        <f>D28+ C28</f>
        <v>0</v>
      </c>
    </row>
    <row r="29" spans="1:5" ht="14.25" customHeight="1" x14ac:dyDescent="0.2">
      <c r="A29" s="391">
        <v>2</v>
      </c>
      <c r="B29" s="392" t="s">
        <v>594</v>
      </c>
      <c r="C29" s="393">
        <v>0</v>
      </c>
      <c r="D29" s="393">
        <v>0</v>
      </c>
      <c r="E29" s="393">
        <f>D29+ C29</f>
        <v>0</v>
      </c>
    </row>
    <row r="30" spans="1:5" ht="15.75" x14ac:dyDescent="0.25">
      <c r="A30" s="383"/>
      <c r="B30" s="384"/>
      <c r="C30" s="385"/>
      <c r="D30" s="385"/>
      <c r="E30" s="394"/>
    </row>
    <row r="31" spans="1:5" s="382" customFormat="1" ht="31.5" x14ac:dyDescent="0.25">
      <c r="A31" s="387" t="s">
        <v>104</v>
      </c>
      <c r="B31" s="388" t="s">
        <v>70</v>
      </c>
      <c r="C31" s="389"/>
      <c r="D31" s="389"/>
      <c r="E31" s="390"/>
    </row>
    <row r="32" spans="1:5" ht="14.25" customHeight="1" x14ac:dyDescent="0.2">
      <c r="A32" s="391">
        <v>1</v>
      </c>
      <c r="B32" s="392" t="s">
        <v>593</v>
      </c>
      <c r="C32" s="393">
        <v>0</v>
      </c>
      <c r="D32" s="393">
        <v>0</v>
      </c>
      <c r="E32" s="393">
        <f>D32+ C32</f>
        <v>0</v>
      </c>
    </row>
    <row r="33" spans="1:6" ht="14.25" customHeight="1" x14ac:dyDescent="0.2">
      <c r="A33" s="391">
        <v>2</v>
      </c>
      <c r="B33" s="392" t="s">
        <v>594</v>
      </c>
      <c r="C33" s="393">
        <v>0</v>
      </c>
      <c r="D33" s="393">
        <v>0</v>
      </c>
      <c r="E33" s="393">
        <f>D33+ C33</f>
        <v>0</v>
      </c>
    </row>
    <row r="34" spans="1:6" ht="15.75" x14ac:dyDescent="0.25">
      <c r="A34" s="383"/>
      <c r="B34" s="384"/>
      <c r="C34" s="385"/>
      <c r="D34" s="385"/>
      <c r="E34" s="394"/>
    </row>
    <row r="35" spans="1:6" ht="13.5" customHeight="1" x14ac:dyDescent="0.2">
      <c r="A35" s="395"/>
      <c r="B35" s="525"/>
      <c r="C35" s="525"/>
      <c r="D35" s="525"/>
      <c r="E35" s="396"/>
    </row>
    <row r="36" spans="1:6" ht="15" customHeight="1" x14ac:dyDescent="0.2">
      <c r="A36" s="397"/>
      <c r="B36" s="522" t="s">
        <v>595</v>
      </c>
      <c r="C36" s="522"/>
      <c r="D36" s="522"/>
      <c r="E36" s="522"/>
      <c r="F36" s="395"/>
    </row>
    <row r="37" spans="1:6" ht="13.5" customHeight="1" x14ac:dyDescent="0.2">
      <c r="A37" s="397"/>
      <c r="B37" s="398"/>
      <c r="C37" s="398"/>
      <c r="D37" s="398"/>
      <c r="E37" s="398"/>
      <c r="F37" s="395"/>
    </row>
    <row r="38" spans="1:6" ht="32.1" customHeight="1" x14ac:dyDescent="0.2">
      <c r="A38" s="397"/>
      <c r="B38" s="522" t="s">
        <v>596</v>
      </c>
      <c r="C38" s="522"/>
      <c r="D38" s="522"/>
      <c r="E38" s="522"/>
      <c r="F38" s="395"/>
    </row>
    <row r="39" spans="1:6" ht="15" customHeight="1" x14ac:dyDescent="0.2">
      <c r="A39" s="395"/>
      <c r="B39" s="522" t="s">
        <v>597</v>
      </c>
      <c r="C39" s="522"/>
      <c r="D39" s="522"/>
      <c r="E39" s="522"/>
      <c r="F39" s="395"/>
    </row>
    <row r="40" spans="1:6" ht="15" customHeight="1" x14ac:dyDescent="0.2">
      <c r="A40" s="395"/>
      <c r="B40" s="522" t="s">
        <v>598</v>
      </c>
      <c r="C40" s="522"/>
      <c r="D40" s="522"/>
      <c r="E40" s="522"/>
      <c r="F40" s="395"/>
    </row>
  </sheetData>
  <mergeCells count="10">
    <mergeCell ref="B36:E36"/>
    <mergeCell ref="B38:E38"/>
    <mergeCell ref="B39:E39"/>
    <mergeCell ref="B40:E40"/>
    <mergeCell ref="A2:E2"/>
    <mergeCell ref="A3:E3"/>
    <mergeCell ref="A4:E4"/>
    <mergeCell ref="A5:E5"/>
    <mergeCell ref="A6:E6"/>
    <mergeCell ref="B35:D35"/>
  </mergeCells>
  <pageMargins left="0.25" right="0.25" top="0.5" bottom="0.5" header="0.25" footer="0.25"/>
  <pageSetup paperSize="9" scale="72" fitToHeight="0" orientation="portrait" horizontalDpi="1200" verticalDpi="1200" r:id="rId1"/>
  <headerFooter>
    <oddHeader>&amp;LOFFICE OF HEALTH CARE ACCESS&amp;CANNUAL REPORTING&amp;RBRIDGEPORT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82</v>
      </c>
      <c r="B4" s="475"/>
      <c r="C4" s="475"/>
    </row>
    <row r="5" spans="1:4" ht="15.75" customHeight="1" x14ac:dyDescent="0.25">
      <c r="A5" s="475" t="s">
        <v>599</v>
      </c>
      <c r="B5" s="475"/>
      <c r="C5" s="475"/>
    </row>
    <row r="6" spans="1:4" ht="15.75" customHeight="1" x14ac:dyDescent="0.25">
      <c r="A6" s="475" t="s">
        <v>600</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601</v>
      </c>
    </row>
    <row r="10" spans="1:4" ht="15.75" customHeight="1" x14ac:dyDescent="0.25">
      <c r="A10" s="408"/>
      <c r="B10" s="409"/>
      <c r="C10" s="410"/>
    </row>
    <row r="11" spans="1:4" ht="30" customHeight="1" x14ac:dyDescent="0.25">
      <c r="A11" s="411" t="s">
        <v>548</v>
      </c>
      <c r="B11" s="412" t="s">
        <v>602</v>
      </c>
      <c r="C11" s="413"/>
    </row>
    <row r="12" spans="1:4" ht="45" customHeight="1" x14ac:dyDescent="0.2">
      <c r="A12" s="414" t="s">
        <v>603</v>
      </c>
      <c r="B12" s="415" t="s">
        <v>604</v>
      </c>
      <c r="C12" s="416" t="s">
        <v>605</v>
      </c>
    </row>
    <row r="13" spans="1:4" ht="15" customHeight="1" x14ac:dyDescent="0.2">
      <c r="A13" s="417"/>
      <c r="B13" s="418"/>
      <c r="C13" s="419"/>
    </row>
    <row r="14" spans="1:4" ht="30" customHeight="1" x14ac:dyDescent="0.2">
      <c r="A14" s="420" t="s">
        <v>606</v>
      </c>
      <c r="B14" s="421" t="s">
        <v>607</v>
      </c>
      <c r="C14" s="422" t="s">
        <v>605</v>
      </c>
    </row>
    <row r="15" spans="1:4" ht="15" customHeight="1" x14ac:dyDescent="0.2">
      <c r="A15" s="423"/>
      <c r="B15" s="418"/>
      <c r="C15" s="419"/>
    </row>
    <row r="16" spans="1:4" ht="30" customHeight="1" x14ac:dyDescent="0.2">
      <c r="A16" s="420" t="s">
        <v>608</v>
      </c>
      <c r="B16" s="421" t="s">
        <v>609</v>
      </c>
      <c r="C16" s="422" t="s">
        <v>605</v>
      </c>
    </row>
    <row r="17" spans="1:3" ht="15" customHeight="1" x14ac:dyDescent="0.2">
      <c r="A17" s="423"/>
      <c r="B17" s="418"/>
      <c r="C17" s="419"/>
    </row>
    <row r="18" spans="1:3" ht="30" customHeight="1" x14ac:dyDescent="0.2">
      <c r="A18" s="420" t="s">
        <v>610</v>
      </c>
      <c r="B18" s="421" t="s">
        <v>611</v>
      </c>
      <c r="C18" s="422" t="s">
        <v>605</v>
      </c>
    </row>
    <row r="19" spans="1:3" ht="15" customHeight="1" x14ac:dyDescent="0.2">
      <c r="A19" s="424"/>
      <c r="B19" s="425"/>
      <c r="C19" s="419"/>
    </row>
    <row r="20" spans="1:3" ht="30" customHeight="1" x14ac:dyDescent="0.2">
      <c r="A20" s="426" t="s">
        <v>612</v>
      </c>
      <c r="B20" s="427" t="s">
        <v>613</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REPORTING&amp;RBRIDGEPORT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567</v>
      </c>
      <c r="B2" s="527"/>
      <c r="C2" s="527"/>
      <c r="D2" s="527"/>
      <c r="E2" s="527"/>
      <c r="F2" s="528"/>
    </row>
    <row r="3" spans="1:6" ht="15" customHeight="1" x14ac:dyDescent="0.25">
      <c r="A3" s="469" t="s">
        <v>614</v>
      </c>
      <c r="B3" s="469"/>
      <c r="C3" s="469"/>
      <c r="D3" s="469"/>
      <c r="E3" s="469"/>
      <c r="F3" s="469"/>
    </row>
    <row r="4" spans="1:6" ht="15" customHeight="1" x14ac:dyDescent="0.25">
      <c r="A4" s="469" t="s">
        <v>615</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616</v>
      </c>
      <c r="D7" s="2" t="s">
        <v>617</v>
      </c>
      <c r="E7" s="432" t="s">
        <v>158</v>
      </c>
      <c r="F7" s="432" t="s">
        <v>618</v>
      </c>
    </row>
    <row r="8" spans="1:6" ht="15" customHeight="1" x14ac:dyDescent="0.25">
      <c r="A8" s="434" t="s">
        <v>5</v>
      </c>
      <c r="B8" s="435" t="s">
        <v>6</v>
      </c>
      <c r="C8" s="434" t="s">
        <v>158</v>
      </c>
      <c r="D8" s="434" t="s">
        <v>158</v>
      </c>
      <c r="E8" s="434" t="s">
        <v>619</v>
      </c>
      <c r="F8" s="434" t="s">
        <v>619</v>
      </c>
    </row>
    <row r="9" spans="1:6" ht="15" customHeight="1" x14ac:dyDescent="0.25">
      <c r="A9" s="433"/>
      <c r="B9" s="433"/>
      <c r="C9" s="433"/>
      <c r="D9" s="433"/>
      <c r="E9" s="433"/>
      <c r="F9" s="433"/>
    </row>
    <row r="10" spans="1:6" ht="15" customHeight="1" x14ac:dyDescent="0.25">
      <c r="A10" s="434" t="s">
        <v>115</v>
      </c>
      <c r="B10" s="436" t="s">
        <v>620</v>
      </c>
      <c r="C10" s="436"/>
      <c r="D10" s="436"/>
      <c r="E10" s="436"/>
      <c r="F10" s="437"/>
    </row>
    <row r="11" spans="1:6" ht="15" customHeight="1" x14ac:dyDescent="0.25">
      <c r="A11" s="434"/>
      <c r="B11" s="436"/>
      <c r="C11" s="436"/>
      <c r="D11" s="436"/>
      <c r="E11" s="436"/>
      <c r="F11" s="437"/>
    </row>
    <row r="12" spans="1:6" x14ac:dyDescent="0.2">
      <c r="A12" s="438" t="s">
        <v>573</v>
      </c>
      <c r="B12" s="439" t="s">
        <v>621</v>
      </c>
      <c r="C12" s="440">
        <v>2963</v>
      </c>
      <c r="D12" s="440">
        <v>3167</v>
      </c>
      <c r="E12" s="440">
        <f>+D12-C12</f>
        <v>204</v>
      </c>
      <c r="F12" s="437">
        <f>IF(C12=0,0,E12/C12)</f>
        <v>6.8849139385757679E-2</v>
      </c>
    </row>
    <row r="13" spans="1:6" ht="15" customHeight="1" x14ac:dyDescent="0.25">
      <c r="A13" s="438" t="s">
        <v>575</v>
      </c>
      <c r="B13" s="439" t="s">
        <v>622</v>
      </c>
      <c r="C13" s="440">
        <v>2118</v>
      </c>
      <c r="D13" s="440">
        <v>2237</v>
      </c>
      <c r="E13" s="440">
        <f>+D13-C13</f>
        <v>119</v>
      </c>
      <c r="F13" s="441">
        <f>IF(C13=0,0,E13/C13)</f>
        <v>5.6185080264400375E-2</v>
      </c>
    </row>
    <row r="14" spans="1:6" ht="15" customHeight="1" x14ac:dyDescent="0.25">
      <c r="A14" s="442"/>
      <c r="B14" s="442"/>
      <c r="C14" s="442"/>
      <c r="D14" s="442"/>
      <c r="E14" s="442"/>
    </row>
    <row r="15" spans="1:6" x14ac:dyDescent="0.2">
      <c r="A15" s="438" t="s">
        <v>577</v>
      </c>
      <c r="B15" s="439" t="s">
        <v>623</v>
      </c>
      <c r="C15" s="443">
        <v>27431000</v>
      </c>
      <c r="D15" s="443">
        <v>36776407</v>
      </c>
      <c r="E15" s="443">
        <f>+D15-C15</f>
        <v>9345407</v>
      </c>
      <c r="F15" s="437">
        <f>IF(C15=0,0,E15/C15)</f>
        <v>0.34068779847617658</v>
      </c>
    </row>
    <row r="16" spans="1:6" ht="15" customHeight="1" x14ac:dyDescent="0.25">
      <c r="A16" s="444"/>
      <c r="B16" s="442" t="s">
        <v>624</v>
      </c>
      <c r="C16" s="445">
        <f>IF(C13=0,0,C15/C13)</f>
        <v>12951.369216241737</v>
      </c>
      <c r="D16" s="445">
        <f>IF(D13=0,0,D15/D13)</f>
        <v>16440.056772463122</v>
      </c>
      <c r="E16" s="445">
        <f>+D16-C16</f>
        <v>3488.6875562213845</v>
      </c>
      <c r="F16" s="441">
        <f>IF(C16=0,0,E16/C16)</f>
        <v>0.26936824191888348</v>
      </c>
    </row>
    <row r="17" spans="1:6" ht="15" customHeight="1" x14ac:dyDescent="0.25">
      <c r="A17" s="442"/>
      <c r="B17" s="442"/>
      <c r="C17" s="442"/>
      <c r="D17" s="442"/>
      <c r="E17" s="442"/>
      <c r="F17" s="437"/>
    </row>
    <row r="18" spans="1:6" x14ac:dyDescent="0.2">
      <c r="A18" s="438" t="s">
        <v>579</v>
      </c>
      <c r="B18" s="439" t="s">
        <v>625</v>
      </c>
      <c r="C18" s="439">
        <v>0.29336099999999998</v>
      </c>
      <c r="D18" s="439">
        <v>0.28969600000000001</v>
      </c>
      <c r="E18" s="446">
        <f>+D18-C18</f>
        <v>-3.6649999999999738E-3</v>
      </c>
      <c r="F18" s="437">
        <f>IF(C18=0,0,E18/C18)</f>
        <v>-1.2493139851582092E-2</v>
      </c>
    </row>
    <row r="19" spans="1:6" ht="15" customHeight="1" x14ac:dyDescent="0.25">
      <c r="A19" s="444"/>
      <c r="B19" s="442" t="s">
        <v>626</v>
      </c>
      <c r="C19" s="445">
        <f>+C15*C18</f>
        <v>8047185.5909999991</v>
      </c>
      <c r="D19" s="445">
        <f>+D15*D18</f>
        <v>10653978.002272001</v>
      </c>
      <c r="E19" s="445">
        <f>+D19-C19</f>
        <v>2606792.4112720015</v>
      </c>
      <c r="F19" s="441">
        <f>IF(C19=0,0,E19/C19)</f>
        <v>0.32393839831250409</v>
      </c>
    </row>
    <row r="20" spans="1:6" ht="15" customHeight="1" x14ac:dyDescent="0.25">
      <c r="A20" s="444"/>
      <c r="B20" s="442" t="s">
        <v>627</v>
      </c>
      <c r="C20" s="445">
        <f>IF(C13=0,0,C19/C13)</f>
        <v>3799.4266246458919</v>
      </c>
      <c r="D20" s="445">
        <f>IF(D13=0,0,D19/D13)</f>
        <v>4762.6186867554761</v>
      </c>
      <c r="E20" s="445">
        <f>+D20-C20</f>
        <v>963.19206210958419</v>
      </c>
      <c r="F20" s="441">
        <f>IF(C20=0,0,E20/C20)</f>
        <v>0.25350984694943385</v>
      </c>
    </row>
    <row r="21" spans="1:6" ht="15" customHeight="1" x14ac:dyDescent="0.25">
      <c r="A21" s="433"/>
      <c r="B21" s="442"/>
      <c r="C21" s="447"/>
      <c r="D21" s="447"/>
      <c r="E21" s="447"/>
      <c r="F21" s="437"/>
    </row>
    <row r="22" spans="1:6" x14ac:dyDescent="0.2">
      <c r="A22" s="438" t="s">
        <v>581</v>
      </c>
      <c r="B22" s="439" t="s">
        <v>628</v>
      </c>
      <c r="C22" s="443">
        <v>12504475</v>
      </c>
      <c r="D22" s="443">
        <v>19960474</v>
      </c>
      <c r="E22" s="443">
        <f>+D22-C22</f>
        <v>7455999</v>
      </c>
      <c r="F22" s="437">
        <f>IF(C22=0,0,E22/C22)</f>
        <v>0.59626645660853417</v>
      </c>
    </row>
    <row r="23" spans="1:6" ht="30" x14ac:dyDescent="0.2">
      <c r="A23" s="438" t="s">
        <v>583</v>
      </c>
      <c r="B23" s="439" t="s">
        <v>629</v>
      </c>
      <c r="C23" s="448">
        <v>4602597</v>
      </c>
      <c r="D23" s="448">
        <v>5886475</v>
      </c>
      <c r="E23" s="448">
        <f>+D23-C23</f>
        <v>1283878</v>
      </c>
      <c r="F23" s="437">
        <f>IF(C23=0,0,E23/C23)</f>
        <v>0.2789464295918152</v>
      </c>
    </row>
    <row r="24" spans="1:6" ht="30" x14ac:dyDescent="0.2">
      <c r="A24" s="438" t="s">
        <v>585</v>
      </c>
      <c r="B24" s="439" t="s">
        <v>630</v>
      </c>
      <c r="C24" s="448">
        <v>10323928</v>
      </c>
      <c r="D24" s="448">
        <v>10929458</v>
      </c>
      <c r="E24" s="448">
        <f>+D24-C24</f>
        <v>605530</v>
      </c>
      <c r="F24" s="437">
        <f>IF(C24=0,0,E24/C24)</f>
        <v>5.865306305894423E-2</v>
      </c>
    </row>
    <row r="25" spans="1:6" ht="15" customHeight="1" x14ac:dyDescent="0.25">
      <c r="A25" s="433"/>
      <c r="B25" s="442" t="s">
        <v>623</v>
      </c>
      <c r="C25" s="445">
        <f>+C22+C23+C24</f>
        <v>27431000</v>
      </c>
      <c r="D25" s="445">
        <f>+D22+D23+D24</f>
        <v>36776407</v>
      </c>
      <c r="E25" s="445">
        <f>+E22+E23+E24</f>
        <v>9345407</v>
      </c>
      <c r="F25" s="441">
        <f>IF(C25=0,0,E25/C25)</f>
        <v>0.34068779847617658</v>
      </c>
    </row>
    <row r="26" spans="1:6" ht="15" customHeight="1" x14ac:dyDescent="0.25">
      <c r="A26" s="434"/>
      <c r="B26" s="442"/>
      <c r="C26" s="449"/>
      <c r="D26" s="449"/>
      <c r="E26" s="449"/>
      <c r="F26" s="437"/>
    </row>
    <row r="27" spans="1:6" x14ac:dyDescent="0.2">
      <c r="A27" s="438" t="s">
        <v>586</v>
      </c>
      <c r="B27" s="439" t="s">
        <v>631</v>
      </c>
      <c r="C27" s="448">
        <v>2530</v>
      </c>
      <c r="D27" s="448">
        <v>2664</v>
      </c>
      <c r="E27" s="448">
        <f>+D27-C27</f>
        <v>134</v>
      </c>
      <c r="F27" s="437">
        <f>IF(C27=0,0,E27/C27)</f>
        <v>5.2964426877470355E-2</v>
      </c>
    </row>
    <row r="28" spans="1:6" x14ac:dyDescent="0.2">
      <c r="A28" s="438" t="s">
        <v>587</v>
      </c>
      <c r="B28" s="439" t="s">
        <v>632</v>
      </c>
      <c r="C28" s="448">
        <v>355</v>
      </c>
      <c r="D28" s="448">
        <v>437</v>
      </c>
      <c r="E28" s="448">
        <f>+D28-C28</f>
        <v>82</v>
      </c>
      <c r="F28" s="437">
        <f>IF(C28=0,0,E28/C28)</f>
        <v>0.23098591549295774</v>
      </c>
    </row>
    <row r="29" spans="1:6" x14ac:dyDescent="0.2">
      <c r="A29" s="438" t="s">
        <v>588</v>
      </c>
      <c r="B29" s="439" t="s">
        <v>633</v>
      </c>
      <c r="C29" s="448">
        <v>2178</v>
      </c>
      <c r="D29" s="448">
        <v>1620</v>
      </c>
      <c r="E29" s="448">
        <f>+D29-C29</f>
        <v>-558</v>
      </c>
      <c r="F29" s="437">
        <f>IF(C29=0,0,E29/C29)</f>
        <v>-0.256198347107438</v>
      </c>
    </row>
    <row r="30" spans="1:6" ht="30" x14ac:dyDescent="0.2">
      <c r="A30" s="438" t="s">
        <v>634</v>
      </c>
      <c r="B30" s="439" t="s">
        <v>635</v>
      </c>
      <c r="C30" s="448">
        <v>5337</v>
      </c>
      <c r="D30" s="448">
        <v>5327</v>
      </c>
      <c r="E30" s="448">
        <f>+D30-C30</f>
        <v>-10</v>
      </c>
      <c r="F30" s="437">
        <f>IF(C30=0,0,E30/C30)</f>
        <v>-1.873711823121604E-3</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636</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123</v>
      </c>
      <c r="B36" s="436" t="s">
        <v>637</v>
      </c>
      <c r="C36" s="433"/>
      <c r="D36" s="433"/>
      <c r="E36" s="433"/>
      <c r="F36" s="433"/>
    </row>
    <row r="37" spans="1:6" ht="15" customHeight="1" x14ac:dyDescent="0.25">
      <c r="A37" s="434"/>
      <c r="B37" s="450"/>
      <c r="C37" s="433"/>
      <c r="D37" s="433"/>
      <c r="E37" s="433"/>
      <c r="F37" s="433"/>
    </row>
    <row r="38" spans="1:6" x14ac:dyDescent="0.2">
      <c r="A38" s="438" t="s">
        <v>573</v>
      </c>
      <c r="B38" s="439" t="s">
        <v>621</v>
      </c>
      <c r="C38" s="440">
        <v>330</v>
      </c>
      <c r="D38" s="440">
        <v>231</v>
      </c>
      <c r="E38" s="440">
        <f>+D38-C38</f>
        <v>-99</v>
      </c>
      <c r="F38" s="437">
        <f>IF(C38=0,0,E38/C38)</f>
        <v>-0.3</v>
      </c>
    </row>
    <row r="39" spans="1:6" ht="15" customHeight="1" x14ac:dyDescent="0.25">
      <c r="A39" s="438" t="s">
        <v>575</v>
      </c>
      <c r="B39" s="439" t="s">
        <v>622</v>
      </c>
      <c r="C39" s="440">
        <v>330</v>
      </c>
      <c r="D39" s="440">
        <v>231</v>
      </c>
      <c r="E39" s="440">
        <f>+D39-C39</f>
        <v>-99</v>
      </c>
      <c r="F39" s="441">
        <f>IF(C39=0,0,E39/C39)</f>
        <v>-0.3</v>
      </c>
    </row>
    <row r="40" spans="1:6" ht="15" customHeight="1" x14ac:dyDescent="0.25">
      <c r="A40" s="439"/>
      <c r="B40" s="439"/>
      <c r="C40" s="442"/>
      <c r="D40" s="442"/>
      <c r="E40" s="442"/>
    </row>
    <row r="41" spans="1:6" x14ac:dyDescent="0.2">
      <c r="A41" s="438" t="s">
        <v>577</v>
      </c>
      <c r="B41" s="439" t="s">
        <v>638</v>
      </c>
      <c r="C41" s="443">
        <v>750000</v>
      </c>
      <c r="D41" s="443">
        <v>390593</v>
      </c>
      <c r="E41" s="443">
        <f>+D41-C41</f>
        <v>-359407</v>
      </c>
      <c r="F41" s="437">
        <f>IF(C41=0,0,E41/C41)</f>
        <v>-0.47920933333333332</v>
      </c>
    </row>
    <row r="42" spans="1:6" ht="15" customHeight="1" x14ac:dyDescent="0.25">
      <c r="A42" s="433"/>
      <c r="B42" s="442" t="s">
        <v>624</v>
      </c>
      <c r="C42" s="445">
        <f>IF(C39=0,0,C41/C39)</f>
        <v>2272.7272727272725</v>
      </c>
      <c r="D42" s="445">
        <f>IF(D39=0,0,D41/D39)</f>
        <v>1690.878787878788</v>
      </c>
      <c r="E42" s="445">
        <f>+D42-C42</f>
        <v>-581.84848484848453</v>
      </c>
      <c r="F42" s="441">
        <f>IF(C42=0,0,E42/C42)</f>
        <v>-0.2560133333333332</v>
      </c>
    </row>
    <row r="43" spans="1:6" ht="15" customHeight="1" x14ac:dyDescent="0.25">
      <c r="A43" s="442"/>
      <c r="B43" s="442"/>
      <c r="C43" s="442"/>
      <c r="D43" s="442"/>
      <c r="E43" s="442"/>
      <c r="F43" s="437"/>
    </row>
    <row r="44" spans="1:6" x14ac:dyDescent="0.2">
      <c r="A44" s="438" t="s">
        <v>579</v>
      </c>
      <c r="B44" s="439" t="s">
        <v>625</v>
      </c>
      <c r="C44" s="439">
        <v>0.29336099999999998</v>
      </c>
      <c r="D44" s="439">
        <v>0.28969600000000001</v>
      </c>
      <c r="E44" s="446">
        <f>+D44-C44</f>
        <v>-3.6649999999999738E-3</v>
      </c>
      <c r="F44" s="437">
        <f>IF(C44=0,0,E44/C44)</f>
        <v>-1.2493139851582092E-2</v>
      </c>
    </row>
    <row r="45" spans="1:6" ht="15" customHeight="1" x14ac:dyDescent="0.25">
      <c r="A45" s="433"/>
      <c r="B45" s="442" t="s">
        <v>626</v>
      </c>
      <c r="C45" s="445">
        <f>+C41*C44</f>
        <v>220020.75</v>
      </c>
      <c r="D45" s="445">
        <f>+D41*D44</f>
        <v>113153.22972800001</v>
      </c>
      <c r="E45" s="445">
        <f>+D45-C45</f>
        <v>-106867.52027199999</v>
      </c>
      <c r="F45" s="441">
        <f>IF(C45=0,0,E45/C45)</f>
        <v>-0.48571564396539868</v>
      </c>
    </row>
    <row r="46" spans="1:6" ht="15" customHeight="1" x14ac:dyDescent="0.25">
      <c r="A46" s="433"/>
      <c r="B46" s="442" t="s">
        <v>627</v>
      </c>
      <c r="C46" s="445">
        <f>IF(C39=0,0,C45/C39)</f>
        <v>666.72954545454547</v>
      </c>
      <c r="D46" s="445">
        <f>IF(D39=0,0,D45/D39)</f>
        <v>489.84082133333334</v>
      </c>
      <c r="E46" s="445">
        <f>+D46-C46</f>
        <v>-176.88872412121214</v>
      </c>
      <c r="F46" s="441">
        <f>IF(C46=0,0,E46/C46)</f>
        <v>-0.26530806280771246</v>
      </c>
    </row>
    <row r="47" spans="1:6" ht="15" customHeight="1" x14ac:dyDescent="0.25">
      <c r="A47" s="433"/>
      <c r="B47" s="442"/>
      <c r="C47" s="447"/>
      <c r="D47" s="447"/>
      <c r="E47" s="447"/>
      <c r="F47" s="441"/>
    </row>
    <row r="48" spans="1:6" x14ac:dyDescent="0.2">
      <c r="A48" s="438" t="s">
        <v>581</v>
      </c>
      <c r="B48" s="439" t="s">
        <v>639</v>
      </c>
      <c r="C48" s="443">
        <v>341889</v>
      </c>
      <c r="D48" s="443">
        <v>211995</v>
      </c>
      <c r="E48" s="443">
        <f>+D48-C48</f>
        <v>-129894</v>
      </c>
      <c r="F48" s="437">
        <f>IF(C48=0,0,E48/C48)</f>
        <v>-0.37993032826443668</v>
      </c>
    </row>
    <row r="49" spans="1:7" ht="30" x14ac:dyDescent="0.2">
      <c r="A49" s="438" t="s">
        <v>583</v>
      </c>
      <c r="B49" s="439" t="s">
        <v>640</v>
      </c>
      <c r="C49" s="448">
        <v>125841</v>
      </c>
      <c r="D49" s="448">
        <v>62519</v>
      </c>
      <c r="E49" s="448">
        <f>+D49-C49</f>
        <v>-63322</v>
      </c>
      <c r="F49" s="437">
        <f>IF(C49=0,0,E49/C49)</f>
        <v>-0.50319053408666492</v>
      </c>
    </row>
    <row r="50" spans="1:7" ht="30" x14ac:dyDescent="0.2">
      <c r="A50" s="438" t="s">
        <v>585</v>
      </c>
      <c r="B50" s="439" t="s">
        <v>641</v>
      </c>
      <c r="C50" s="448">
        <v>282270</v>
      </c>
      <c r="D50" s="448">
        <v>116079</v>
      </c>
      <c r="E50" s="448">
        <f>+D50-C50</f>
        <v>-166191</v>
      </c>
      <c r="F50" s="437">
        <f>IF(C50=0,0,E50/C50)</f>
        <v>-0.58876607503454137</v>
      </c>
    </row>
    <row r="51" spans="1:7" ht="15" customHeight="1" x14ac:dyDescent="0.25">
      <c r="A51" s="433"/>
      <c r="B51" s="442" t="s">
        <v>638</v>
      </c>
      <c r="C51" s="445">
        <f>+C48+C49+C50</f>
        <v>750000</v>
      </c>
      <c r="D51" s="445">
        <f>+D48+D49+D50</f>
        <v>390593</v>
      </c>
      <c r="E51" s="445">
        <f>+E48+E49+E50</f>
        <v>-359407</v>
      </c>
      <c r="F51" s="441">
        <f>IF(C51=0,0,E51/C51)</f>
        <v>-0.47920933333333332</v>
      </c>
    </row>
    <row r="52" spans="1:7" ht="15" customHeight="1" x14ac:dyDescent="0.25">
      <c r="A52" s="434"/>
      <c r="B52" s="442"/>
      <c r="C52" s="449"/>
      <c r="D52" s="449"/>
      <c r="E52" s="449"/>
      <c r="F52" s="437"/>
    </row>
    <row r="53" spans="1:7" x14ac:dyDescent="0.2">
      <c r="A53" s="438" t="s">
        <v>586</v>
      </c>
      <c r="B53" s="439" t="s">
        <v>642</v>
      </c>
      <c r="C53" s="448">
        <v>394</v>
      </c>
      <c r="D53" s="448">
        <v>275</v>
      </c>
      <c r="E53" s="448">
        <f>+D53-C53</f>
        <v>-119</v>
      </c>
      <c r="F53" s="437">
        <f>IF(C53=0,0,E53/C53)</f>
        <v>-0.3020304568527919</v>
      </c>
    </row>
    <row r="54" spans="1:7" x14ac:dyDescent="0.2">
      <c r="A54" s="438" t="s">
        <v>587</v>
      </c>
      <c r="B54" s="439" t="s">
        <v>643</v>
      </c>
      <c r="C54" s="448">
        <v>55</v>
      </c>
      <c r="D54" s="448">
        <v>45</v>
      </c>
      <c r="E54" s="448">
        <f>+D54-C54</f>
        <v>-10</v>
      </c>
      <c r="F54" s="437">
        <f>IF(C54=0,0,E54/C54)</f>
        <v>-0.18181818181818182</v>
      </c>
    </row>
    <row r="55" spans="1:7" x14ac:dyDescent="0.2">
      <c r="A55" s="438" t="s">
        <v>588</v>
      </c>
      <c r="B55" s="439" t="s">
        <v>644</v>
      </c>
      <c r="C55" s="448">
        <v>339</v>
      </c>
      <c r="D55" s="448">
        <v>167</v>
      </c>
      <c r="E55" s="448">
        <f>+D55-C55</f>
        <v>-172</v>
      </c>
      <c r="F55" s="437">
        <f>IF(C55=0,0,E55/C55)</f>
        <v>-0.50737463126843663</v>
      </c>
    </row>
    <row r="56" spans="1:7" ht="30" x14ac:dyDescent="0.2">
      <c r="A56" s="438" t="s">
        <v>634</v>
      </c>
      <c r="B56" s="439" t="s">
        <v>645</v>
      </c>
      <c r="C56" s="448">
        <v>832</v>
      </c>
      <c r="D56" s="448">
        <v>550</v>
      </c>
      <c r="E56" s="448">
        <f>+D56-C56</f>
        <v>-282</v>
      </c>
      <c r="F56" s="437">
        <f>IF(C56=0,0,E56/C56)</f>
        <v>-0.33894230769230771</v>
      </c>
    </row>
    <row r="57" spans="1:7" ht="15" customHeight="1" x14ac:dyDescent="0.25">
      <c r="A57" s="452"/>
      <c r="B57" s="2"/>
      <c r="C57" s="2"/>
      <c r="D57" s="2"/>
      <c r="E57" s="2"/>
      <c r="F57" s="453"/>
    </row>
    <row r="58" spans="1:7" ht="15" customHeight="1" x14ac:dyDescent="0.25">
      <c r="A58" s="450" t="s">
        <v>646</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REPORTING&amp;RBRIDGEPORT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82</v>
      </c>
      <c r="B4" s="475"/>
      <c r="C4" s="475"/>
      <c r="D4" s="475"/>
    </row>
    <row r="5" spans="1:8" s="30" customFormat="1" ht="15.75" customHeight="1" x14ac:dyDescent="0.25">
      <c r="A5" s="475" t="s">
        <v>83</v>
      </c>
      <c r="B5" s="475"/>
      <c r="C5" s="475"/>
      <c r="D5" s="475"/>
    </row>
    <row r="6" spans="1:8" s="30" customFormat="1" ht="16.5" customHeight="1" thickBot="1" x14ac:dyDescent="0.3">
      <c r="A6" s="32"/>
      <c r="B6" s="472"/>
      <c r="C6" s="472"/>
    </row>
    <row r="7" spans="1:8" ht="15.75" customHeight="1" x14ac:dyDescent="0.25">
      <c r="A7" s="33" t="s">
        <v>84</v>
      </c>
      <c r="B7" s="34" t="s">
        <v>85</v>
      </c>
      <c r="C7" s="35" t="s">
        <v>86</v>
      </c>
      <c r="D7" s="36" t="s">
        <v>87</v>
      </c>
      <c r="E7" s="37"/>
      <c r="F7" s="37"/>
      <c r="G7" s="37"/>
      <c r="H7" s="38"/>
    </row>
    <row r="8" spans="1:8" ht="15.75" customHeight="1" x14ac:dyDescent="0.25">
      <c r="A8" s="40"/>
      <c r="B8" s="41"/>
      <c r="C8" s="42" t="s">
        <v>88</v>
      </c>
      <c r="D8" s="43" t="s">
        <v>89</v>
      </c>
    </row>
    <row r="9" spans="1:8" ht="16.5" customHeight="1" thickBot="1" x14ac:dyDescent="0.3">
      <c r="A9" s="44" t="s">
        <v>5</v>
      </c>
      <c r="B9" s="45" t="s">
        <v>90</v>
      </c>
      <c r="C9" s="46" t="s">
        <v>91</v>
      </c>
      <c r="D9" s="47" t="s">
        <v>92</v>
      </c>
    </row>
    <row r="10" spans="1:8" ht="15.75" customHeight="1" x14ac:dyDescent="0.25">
      <c r="A10" s="48"/>
      <c r="B10" s="49"/>
      <c r="C10" s="49"/>
      <c r="D10" s="50"/>
    </row>
    <row r="11" spans="1:8" ht="15.75" x14ac:dyDescent="0.25">
      <c r="A11" s="51" t="s">
        <v>93</v>
      </c>
      <c r="B11" s="52" t="s">
        <v>0</v>
      </c>
      <c r="C11" s="53"/>
      <c r="D11" s="54"/>
    </row>
    <row r="12" spans="1:8" x14ac:dyDescent="0.2">
      <c r="A12" s="55">
        <v>1</v>
      </c>
      <c r="B12" s="38"/>
      <c r="C12" s="56" t="s">
        <v>94</v>
      </c>
      <c r="D12" s="57">
        <v>123039000</v>
      </c>
    </row>
    <row r="13" spans="1:8" x14ac:dyDescent="0.2">
      <c r="A13" s="55">
        <v>2</v>
      </c>
      <c r="B13" s="38"/>
      <c r="C13" s="56" t="s">
        <v>95</v>
      </c>
      <c r="D13" s="57">
        <v>32033000</v>
      </c>
    </row>
    <row r="14" spans="1:8" x14ac:dyDescent="0.2">
      <c r="A14" s="55">
        <v>3</v>
      </c>
      <c r="B14" s="38"/>
      <c r="C14" s="56" t="s">
        <v>96</v>
      </c>
      <c r="D14" s="57">
        <v>0</v>
      </c>
    </row>
    <row r="15" spans="1:8" x14ac:dyDescent="0.2">
      <c r="A15" s="55">
        <v>4</v>
      </c>
      <c r="B15" s="38"/>
      <c r="C15" s="56" t="s">
        <v>97</v>
      </c>
      <c r="D15" s="57">
        <v>20788000</v>
      </c>
    </row>
    <row r="16" spans="1:8" ht="15.75" thickBot="1" x14ac:dyDescent="0.25">
      <c r="A16" s="55">
        <v>5</v>
      </c>
      <c r="B16" s="38"/>
      <c r="C16" s="56" t="s">
        <v>98</v>
      </c>
      <c r="D16" s="57">
        <v>0</v>
      </c>
    </row>
    <row r="17" spans="1:4" ht="16.5" customHeight="1" thickBot="1" x14ac:dyDescent="0.25">
      <c r="A17" s="58"/>
      <c r="B17" s="59"/>
      <c r="C17" s="60" t="s">
        <v>99</v>
      </c>
      <c r="D17" s="61">
        <f>+D16+D15+D14+D13+D12</f>
        <v>175860000</v>
      </c>
    </row>
    <row r="18" spans="1:4" ht="16.5" customHeight="1" x14ac:dyDescent="0.25">
      <c r="A18" s="62"/>
      <c r="B18" s="63"/>
      <c r="C18" s="64"/>
      <c r="D18" s="65"/>
    </row>
    <row r="19" spans="1:4" ht="31.5" x14ac:dyDescent="0.25">
      <c r="A19" s="51" t="s">
        <v>100</v>
      </c>
      <c r="B19" s="52" t="s">
        <v>10</v>
      </c>
      <c r="C19" s="53"/>
      <c r="D19" s="54"/>
    </row>
    <row r="20" spans="1:4" x14ac:dyDescent="0.2">
      <c r="A20" s="55">
        <v>1</v>
      </c>
      <c r="B20" s="38"/>
      <c r="C20" s="56" t="s">
        <v>94</v>
      </c>
      <c r="D20" s="57">
        <v>-3752000</v>
      </c>
    </row>
    <row r="21" spans="1:4" x14ac:dyDescent="0.2">
      <c r="A21" s="55">
        <v>2</v>
      </c>
      <c r="B21" s="38"/>
      <c r="C21" s="56" t="s">
        <v>95</v>
      </c>
      <c r="D21" s="57">
        <v>0</v>
      </c>
    </row>
    <row r="22" spans="1:4" x14ac:dyDescent="0.2">
      <c r="A22" s="55">
        <v>3</v>
      </c>
      <c r="B22" s="38"/>
      <c r="C22" s="56" t="s">
        <v>96</v>
      </c>
      <c r="D22" s="57">
        <v>0</v>
      </c>
    </row>
    <row r="23" spans="1:4" x14ac:dyDescent="0.2">
      <c r="A23" s="55">
        <v>4</v>
      </c>
      <c r="B23" s="38"/>
      <c r="C23" s="56" t="s">
        <v>97</v>
      </c>
      <c r="D23" s="57">
        <v>0</v>
      </c>
    </row>
    <row r="24" spans="1:4" ht="15.75" thickBot="1" x14ac:dyDescent="0.25">
      <c r="A24" s="55">
        <v>5</v>
      </c>
      <c r="B24" s="38"/>
      <c r="C24" s="56" t="s">
        <v>98</v>
      </c>
      <c r="D24" s="57">
        <v>0</v>
      </c>
    </row>
    <row r="25" spans="1:4" ht="16.5" customHeight="1" thickBot="1" x14ac:dyDescent="0.25">
      <c r="A25" s="58"/>
      <c r="B25" s="59"/>
      <c r="C25" s="60" t="s">
        <v>99</v>
      </c>
      <c r="D25" s="61">
        <f>+D24+D23+D22+D21+D20</f>
        <v>-3752000</v>
      </c>
    </row>
    <row r="26" spans="1:4" ht="16.5" customHeight="1" x14ac:dyDescent="0.25">
      <c r="A26" s="62"/>
      <c r="B26" s="63"/>
      <c r="C26" s="64"/>
      <c r="D26" s="65"/>
    </row>
    <row r="27" spans="1:4" ht="15.75" x14ac:dyDescent="0.25">
      <c r="A27" s="51" t="s">
        <v>101</v>
      </c>
      <c r="B27" s="52" t="s">
        <v>39</v>
      </c>
      <c r="C27" s="53"/>
      <c r="D27" s="54"/>
    </row>
    <row r="28" spans="1:4" x14ac:dyDescent="0.2">
      <c r="A28" s="55">
        <v>1</v>
      </c>
      <c r="B28" s="38"/>
      <c r="C28" s="56" t="s">
        <v>94</v>
      </c>
      <c r="D28" s="57">
        <v>30422000</v>
      </c>
    </row>
    <row r="29" spans="1:4" x14ac:dyDescent="0.2">
      <c r="A29" s="55">
        <v>2</v>
      </c>
      <c r="B29" s="38"/>
      <c r="C29" s="56" t="s">
        <v>95</v>
      </c>
      <c r="D29" s="57">
        <v>0</v>
      </c>
    </row>
    <row r="30" spans="1:4" x14ac:dyDescent="0.2">
      <c r="A30" s="55">
        <v>3</v>
      </c>
      <c r="B30" s="38"/>
      <c r="C30" s="56" t="s">
        <v>96</v>
      </c>
      <c r="D30" s="57">
        <v>14212000</v>
      </c>
    </row>
    <row r="31" spans="1:4" x14ac:dyDescent="0.2">
      <c r="A31" s="55">
        <v>4</v>
      </c>
      <c r="B31" s="38"/>
      <c r="C31" s="56" t="s">
        <v>97</v>
      </c>
      <c r="D31" s="57">
        <v>15380000</v>
      </c>
    </row>
    <row r="32" spans="1:4" ht="15.75" thickBot="1" x14ac:dyDescent="0.25">
      <c r="A32" s="55">
        <v>5</v>
      </c>
      <c r="B32" s="38"/>
      <c r="C32" s="56" t="s">
        <v>98</v>
      </c>
      <c r="D32" s="57">
        <v>-60014000</v>
      </c>
    </row>
    <row r="33" spans="1:4" ht="16.5" customHeight="1" thickBot="1" x14ac:dyDescent="0.25">
      <c r="A33" s="58"/>
      <c r="B33" s="59"/>
      <c r="C33" s="60" t="s">
        <v>99</v>
      </c>
      <c r="D33" s="61">
        <f>+D32+D31+D30+D29+D28</f>
        <v>0</v>
      </c>
    </row>
    <row r="34" spans="1:4" ht="16.5" customHeight="1" x14ac:dyDescent="0.25">
      <c r="A34" s="62"/>
      <c r="B34" s="63"/>
      <c r="C34" s="64"/>
      <c r="D34" s="65"/>
    </row>
    <row r="35" spans="1:4" ht="15.75" x14ac:dyDescent="0.25">
      <c r="A35" s="51" t="s">
        <v>102</v>
      </c>
      <c r="B35" s="52" t="s">
        <v>48</v>
      </c>
      <c r="C35" s="53"/>
      <c r="D35" s="54"/>
    </row>
    <row r="36" spans="1:4" x14ac:dyDescent="0.2">
      <c r="A36" s="55">
        <v>1</v>
      </c>
      <c r="B36" s="38"/>
      <c r="C36" s="56" t="s">
        <v>94</v>
      </c>
      <c r="D36" s="57">
        <v>0</v>
      </c>
    </row>
    <row r="37" spans="1:4" x14ac:dyDescent="0.2">
      <c r="A37" s="55">
        <v>2</v>
      </c>
      <c r="B37" s="38"/>
      <c r="C37" s="56" t="s">
        <v>95</v>
      </c>
      <c r="D37" s="57">
        <v>0</v>
      </c>
    </row>
    <row r="38" spans="1:4" x14ac:dyDescent="0.2">
      <c r="A38" s="55">
        <v>3</v>
      </c>
      <c r="B38" s="38"/>
      <c r="C38" s="56" t="s">
        <v>96</v>
      </c>
      <c r="D38" s="57">
        <v>0</v>
      </c>
    </row>
    <row r="39" spans="1:4" x14ac:dyDescent="0.2">
      <c r="A39" s="55">
        <v>4</v>
      </c>
      <c r="B39" s="38"/>
      <c r="C39" s="56" t="s">
        <v>97</v>
      </c>
      <c r="D39" s="57">
        <v>0</v>
      </c>
    </row>
    <row r="40" spans="1:4" ht="15.75" thickBot="1" x14ac:dyDescent="0.25">
      <c r="A40" s="55">
        <v>5</v>
      </c>
      <c r="B40" s="38"/>
      <c r="C40" s="56" t="s">
        <v>98</v>
      </c>
      <c r="D40" s="57">
        <v>0</v>
      </c>
    </row>
    <row r="41" spans="1:4" ht="16.5" customHeight="1" thickBot="1" x14ac:dyDescent="0.25">
      <c r="A41" s="58"/>
      <c r="B41" s="59"/>
      <c r="C41" s="60" t="s">
        <v>99</v>
      </c>
      <c r="D41" s="61">
        <f>+D40+D39+D38+D37+D36</f>
        <v>0</v>
      </c>
    </row>
    <row r="42" spans="1:4" ht="16.5" customHeight="1" x14ac:dyDescent="0.25">
      <c r="A42" s="62"/>
      <c r="B42" s="63"/>
      <c r="C42" s="64"/>
      <c r="D42" s="65"/>
    </row>
    <row r="43" spans="1:4" ht="31.5" x14ac:dyDescent="0.25">
      <c r="A43" s="51" t="s">
        <v>103</v>
      </c>
      <c r="B43" s="52" t="s">
        <v>53</v>
      </c>
      <c r="C43" s="53"/>
      <c r="D43" s="54"/>
    </row>
    <row r="44" spans="1:4" x14ac:dyDescent="0.2">
      <c r="A44" s="55">
        <v>1</v>
      </c>
      <c r="B44" s="38"/>
      <c r="C44" s="56" t="s">
        <v>94</v>
      </c>
      <c r="D44" s="57">
        <v>0</v>
      </c>
    </row>
    <row r="45" spans="1:4" x14ac:dyDescent="0.2">
      <c r="A45" s="55">
        <v>2</v>
      </c>
      <c r="B45" s="38"/>
      <c r="C45" s="56" t="s">
        <v>95</v>
      </c>
      <c r="D45" s="57">
        <v>0</v>
      </c>
    </row>
    <row r="46" spans="1:4" x14ac:dyDescent="0.2">
      <c r="A46" s="55">
        <v>3</v>
      </c>
      <c r="B46" s="38"/>
      <c r="C46" s="56" t="s">
        <v>96</v>
      </c>
      <c r="D46" s="57">
        <v>0</v>
      </c>
    </row>
    <row r="47" spans="1:4" x14ac:dyDescent="0.2">
      <c r="A47" s="55">
        <v>4</v>
      </c>
      <c r="B47" s="38"/>
      <c r="C47" s="56" t="s">
        <v>97</v>
      </c>
      <c r="D47" s="57">
        <v>0</v>
      </c>
    </row>
    <row r="48" spans="1:4" ht="15.75" thickBot="1" x14ac:dyDescent="0.25">
      <c r="A48" s="55">
        <v>5</v>
      </c>
      <c r="B48" s="38"/>
      <c r="C48" s="56" t="s">
        <v>98</v>
      </c>
      <c r="D48" s="57">
        <v>0</v>
      </c>
    </row>
    <row r="49" spans="1:4" ht="16.5" customHeight="1" thickBot="1" x14ac:dyDescent="0.25">
      <c r="A49" s="58"/>
      <c r="B49" s="59"/>
      <c r="C49" s="60" t="s">
        <v>99</v>
      </c>
      <c r="D49" s="61">
        <f>+D48+D47+D46+D45+D44</f>
        <v>0</v>
      </c>
    </row>
    <row r="50" spans="1:4" ht="16.5" customHeight="1" x14ac:dyDescent="0.25">
      <c r="A50" s="62"/>
      <c r="B50" s="63"/>
      <c r="C50" s="64"/>
      <c r="D50" s="65"/>
    </row>
    <row r="51" spans="1:4" ht="15.75" x14ac:dyDescent="0.25">
      <c r="A51" s="51" t="s">
        <v>104</v>
      </c>
      <c r="B51" s="52" t="s">
        <v>66</v>
      </c>
      <c r="C51" s="53"/>
      <c r="D51" s="54"/>
    </row>
    <row r="52" spans="1:4" x14ac:dyDescent="0.2">
      <c r="A52" s="55">
        <v>1</v>
      </c>
      <c r="B52" s="38"/>
      <c r="C52" s="56" t="s">
        <v>94</v>
      </c>
      <c r="D52" s="57">
        <v>1003000</v>
      </c>
    </row>
    <row r="53" spans="1:4" x14ac:dyDescent="0.2">
      <c r="A53" s="55">
        <v>2</v>
      </c>
      <c r="B53" s="38"/>
      <c r="C53" s="56" t="s">
        <v>95</v>
      </c>
      <c r="D53" s="57">
        <v>0</v>
      </c>
    </row>
    <row r="54" spans="1:4" x14ac:dyDescent="0.2">
      <c r="A54" s="55">
        <v>3</v>
      </c>
      <c r="B54" s="38"/>
      <c r="C54" s="56" t="s">
        <v>96</v>
      </c>
      <c r="D54" s="57">
        <v>0</v>
      </c>
    </row>
    <row r="55" spans="1:4" x14ac:dyDescent="0.2">
      <c r="A55" s="55">
        <v>4</v>
      </c>
      <c r="B55" s="38"/>
      <c r="C55" s="56" t="s">
        <v>97</v>
      </c>
      <c r="D55" s="57">
        <v>0</v>
      </c>
    </row>
    <row r="56" spans="1:4" ht="15.75" thickBot="1" x14ac:dyDescent="0.25">
      <c r="A56" s="55">
        <v>5</v>
      </c>
      <c r="B56" s="38"/>
      <c r="C56" s="56" t="s">
        <v>98</v>
      </c>
      <c r="D56" s="57">
        <v>0</v>
      </c>
    </row>
    <row r="57" spans="1:4" ht="16.5" customHeight="1" thickBot="1" x14ac:dyDescent="0.25">
      <c r="A57" s="58"/>
      <c r="B57" s="59"/>
      <c r="C57" s="60" t="s">
        <v>99</v>
      </c>
      <c r="D57" s="61">
        <f>+D56+D55+D54+D53+D52</f>
        <v>1003000</v>
      </c>
    </row>
    <row r="58" spans="1:4" ht="16.5" customHeight="1" x14ac:dyDescent="0.25">
      <c r="A58" s="62"/>
      <c r="B58" s="63"/>
      <c r="C58" s="64"/>
      <c r="D58" s="65"/>
    </row>
    <row r="59" spans="1:4" ht="31.5" x14ac:dyDescent="0.25">
      <c r="A59" s="51" t="s">
        <v>105</v>
      </c>
      <c r="B59" s="52" t="s">
        <v>70</v>
      </c>
      <c r="C59" s="53"/>
      <c r="D59" s="54"/>
    </row>
    <row r="60" spans="1:4" x14ac:dyDescent="0.2">
      <c r="A60" s="55">
        <v>1</v>
      </c>
      <c r="B60" s="38"/>
      <c r="C60" s="56" t="s">
        <v>94</v>
      </c>
      <c r="D60" s="57">
        <v>0</v>
      </c>
    </row>
    <row r="61" spans="1:4" x14ac:dyDescent="0.2">
      <c r="A61" s="55">
        <v>2</v>
      </c>
      <c r="B61" s="38"/>
      <c r="C61" s="56" t="s">
        <v>95</v>
      </c>
      <c r="D61" s="57">
        <v>0</v>
      </c>
    </row>
    <row r="62" spans="1:4" x14ac:dyDescent="0.2">
      <c r="A62" s="55">
        <v>3</v>
      </c>
      <c r="B62" s="38"/>
      <c r="C62" s="56" t="s">
        <v>96</v>
      </c>
      <c r="D62" s="57">
        <v>0</v>
      </c>
    </row>
    <row r="63" spans="1:4" x14ac:dyDescent="0.2">
      <c r="A63" s="55">
        <v>4</v>
      </c>
      <c r="B63" s="38"/>
      <c r="C63" s="56" t="s">
        <v>97</v>
      </c>
      <c r="D63" s="57">
        <v>0</v>
      </c>
    </row>
    <row r="64" spans="1:4" ht="15.75" thickBot="1" x14ac:dyDescent="0.25">
      <c r="A64" s="55">
        <v>5</v>
      </c>
      <c r="B64" s="38"/>
      <c r="C64" s="56" t="s">
        <v>98</v>
      </c>
      <c r="D64" s="57">
        <v>0</v>
      </c>
    </row>
    <row r="65" spans="1:4" ht="16.5" customHeight="1" thickBot="1" x14ac:dyDescent="0.25">
      <c r="A65" s="58"/>
      <c r="B65" s="59"/>
      <c r="C65" s="60" t="s">
        <v>99</v>
      </c>
      <c r="D65" s="61">
        <f>+D64+D63+D62+D61+D60</f>
        <v>0</v>
      </c>
    </row>
    <row r="66" spans="1:4" ht="16.5" customHeight="1" thickBot="1" x14ac:dyDescent="0.3">
      <c r="A66" s="62"/>
      <c r="B66" s="63"/>
      <c r="C66" s="64"/>
      <c r="D66" s="65"/>
    </row>
    <row r="67" spans="1:4" ht="16.5" customHeight="1" thickBot="1" x14ac:dyDescent="0.3">
      <c r="A67" s="66"/>
      <c r="B67" s="67" t="s">
        <v>106</v>
      </c>
      <c r="C67" s="60" t="s">
        <v>107</v>
      </c>
      <c r="D67" s="61">
        <f>+D65-D64+D57-D56+D49-D48+D41-D40+D33-D32+D25-D24+D17-D16</f>
        <v>233125000</v>
      </c>
    </row>
    <row r="68" spans="1:4" ht="16.5" customHeight="1" thickBot="1" x14ac:dyDescent="0.3">
      <c r="A68" s="66"/>
      <c r="B68" s="67" t="s">
        <v>98</v>
      </c>
      <c r="C68" s="60"/>
      <c r="D68" s="61">
        <f>+D64+D56+D48+D40+D32+D24+D16</f>
        <v>-60014000</v>
      </c>
    </row>
    <row r="69" spans="1:4" ht="16.5" customHeight="1" thickBot="1" x14ac:dyDescent="0.3">
      <c r="A69" s="66"/>
      <c r="B69" s="67" t="s">
        <v>108</v>
      </c>
      <c r="C69" s="60" t="s">
        <v>107</v>
      </c>
      <c r="D69" s="61">
        <f>SUM(D67:D68)</f>
        <v>173111000</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REPORTING&amp;RBRIDGEPORT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82</v>
      </c>
      <c r="B4" s="475"/>
      <c r="C4" s="475"/>
      <c r="D4" s="475"/>
      <c r="E4" s="475"/>
    </row>
    <row r="5" spans="1:5" ht="15.75" customHeight="1" x14ac:dyDescent="0.25">
      <c r="A5" s="475" t="s">
        <v>109</v>
      </c>
      <c r="B5" s="475"/>
      <c r="C5" s="475"/>
      <c r="D5" s="475"/>
      <c r="E5" s="475"/>
    </row>
    <row r="6" spans="1:5" ht="16.5" customHeight="1" thickBot="1" x14ac:dyDescent="0.3">
      <c r="A6" s="69"/>
      <c r="B6" s="69"/>
      <c r="C6" s="31"/>
    </row>
    <row r="7" spans="1:5" ht="15.75" customHeight="1" x14ac:dyDescent="0.25">
      <c r="A7" s="70" t="s">
        <v>84</v>
      </c>
      <c r="B7" s="71" t="s">
        <v>85</v>
      </c>
      <c r="C7" s="72" t="s">
        <v>86</v>
      </c>
      <c r="D7" s="72" t="s">
        <v>87</v>
      </c>
      <c r="E7" s="72" t="s">
        <v>110</v>
      </c>
    </row>
    <row r="8" spans="1:5" ht="31.5" customHeight="1" x14ac:dyDescent="0.25">
      <c r="A8" s="73"/>
      <c r="B8" s="74"/>
      <c r="C8" s="75"/>
      <c r="D8" s="76"/>
      <c r="E8" s="77" t="s">
        <v>111</v>
      </c>
    </row>
    <row r="9" spans="1:5" ht="16.5" customHeight="1" thickBot="1" x14ac:dyDescent="0.3">
      <c r="A9" s="78" t="s">
        <v>5</v>
      </c>
      <c r="B9" s="79" t="s">
        <v>90</v>
      </c>
      <c r="C9" s="80" t="s">
        <v>112</v>
      </c>
      <c r="D9" s="80" t="s">
        <v>113</v>
      </c>
      <c r="E9" s="81" t="s">
        <v>114</v>
      </c>
    </row>
    <row r="10" spans="1:5" ht="15.75" customHeight="1" x14ac:dyDescent="0.25">
      <c r="A10" s="82"/>
      <c r="B10" s="83"/>
      <c r="C10" s="84"/>
      <c r="D10" s="83"/>
      <c r="E10" s="85"/>
    </row>
    <row r="11" spans="1:5" ht="15.75" x14ac:dyDescent="0.25">
      <c r="A11" s="86" t="s">
        <v>115</v>
      </c>
      <c r="B11" s="87" t="s">
        <v>10</v>
      </c>
      <c r="C11" s="53"/>
      <c r="D11" s="53"/>
      <c r="E11" s="88"/>
    </row>
    <row r="12" spans="1:5" ht="31.5" x14ac:dyDescent="0.25">
      <c r="A12" s="89"/>
      <c r="B12" s="90"/>
      <c r="C12" s="91" t="s">
        <v>116</v>
      </c>
      <c r="D12" s="92" t="s">
        <v>117</v>
      </c>
      <c r="E12" s="93">
        <v>-2762771</v>
      </c>
    </row>
    <row r="13" spans="1:5" x14ac:dyDescent="0.2">
      <c r="A13" s="94">
        <v>1</v>
      </c>
      <c r="B13" s="95"/>
      <c r="C13" s="96" t="s">
        <v>118</v>
      </c>
      <c r="D13" s="97" t="s">
        <v>119</v>
      </c>
      <c r="E13" s="98">
        <v>-12995015</v>
      </c>
    </row>
    <row r="14" spans="1:5" ht="15.75" thickBot="1" x14ac:dyDescent="0.25">
      <c r="A14" s="94">
        <v>2</v>
      </c>
      <c r="B14" s="95"/>
      <c r="C14" s="96" t="s">
        <v>120</v>
      </c>
      <c r="D14" s="97" t="s">
        <v>119</v>
      </c>
      <c r="E14" s="98">
        <v>12985866</v>
      </c>
    </row>
    <row r="15" spans="1:5" s="68" customFormat="1" ht="16.5" customHeight="1" thickBot="1" x14ac:dyDescent="0.3">
      <c r="A15" s="99"/>
      <c r="B15" s="100"/>
      <c r="C15" s="101" t="s">
        <v>121</v>
      </c>
      <c r="D15" s="92" t="s">
        <v>122</v>
      </c>
      <c r="E15" s="102">
        <f>SUM(E12:E14)</f>
        <v>-2771920</v>
      </c>
    </row>
    <row r="16" spans="1:5" s="68" customFormat="1" ht="15.75" customHeight="1" x14ac:dyDescent="0.2">
      <c r="A16" s="103"/>
      <c r="B16" s="104"/>
      <c r="C16" s="105"/>
      <c r="D16" s="106"/>
      <c r="E16" s="107"/>
    </row>
    <row r="17" spans="1:5" ht="15.75" x14ac:dyDescent="0.25">
      <c r="A17" s="86" t="s">
        <v>123</v>
      </c>
      <c r="B17" s="87" t="s">
        <v>39</v>
      </c>
      <c r="C17" s="53"/>
      <c r="D17" s="53"/>
      <c r="E17" s="88"/>
    </row>
    <row r="18" spans="1:5" ht="31.5" x14ac:dyDescent="0.25">
      <c r="A18" s="89"/>
      <c r="B18" s="90"/>
      <c r="C18" s="91" t="s">
        <v>116</v>
      </c>
      <c r="D18" s="92" t="s">
        <v>117</v>
      </c>
      <c r="E18" s="93">
        <v>768792</v>
      </c>
    </row>
    <row r="19" spans="1:5" x14ac:dyDescent="0.2">
      <c r="A19" s="94">
        <v>1</v>
      </c>
      <c r="B19" s="95"/>
      <c r="C19" s="96" t="s">
        <v>124</v>
      </c>
      <c r="D19" s="97" t="s">
        <v>119</v>
      </c>
      <c r="E19" s="98">
        <v>4200</v>
      </c>
    </row>
    <row r="20" spans="1:5" x14ac:dyDescent="0.2">
      <c r="A20" s="94">
        <v>2</v>
      </c>
      <c r="B20" s="95"/>
      <c r="C20" s="96" t="s">
        <v>125</v>
      </c>
      <c r="D20" s="97" t="s">
        <v>119</v>
      </c>
      <c r="E20" s="98">
        <v>20873</v>
      </c>
    </row>
    <row r="21" spans="1:5" x14ac:dyDescent="0.2">
      <c r="A21" s="94">
        <v>3</v>
      </c>
      <c r="B21" s="95"/>
      <c r="C21" s="96" t="s">
        <v>126</v>
      </c>
      <c r="D21" s="97" t="s">
        <v>119</v>
      </c>
      <c r="E21" s="98">
        <v>294952</v>
      </c>
    </row>
    <row r="22" spans="1:5" x14ac:dyDescent="0.2">
      <c r="A22" s="94">
        <v>4</v>
      </c>
      <c r="B22" s="95"/>
      <c r="C22" s="96" t="s">
        <v>127</v>
      </c>
      <c r="D22" s="97" t="s">
        <v>119</v>
      </c>
      <c r="E22" s="98">
        <v>15881</v>
      </c>
    </row>
    <row r="23" spans="1:5" ht="30" x14ac:dyDescent="0.2">
      <c r="A23" s="94">
        <v>5</v>
      </c>
      <c r="B23" s="95"/>
      <c r="C23" s="96" t="s">
        <v>128</v>
      </c>
      <c r="D23" s="97" t="s">
        <v>119</v>
      </c>
      <c r="E23" s="98">
        <v>1198308</v>
      </c>
    </row>
    <row r="24" spans="1:5" x14ac:dyDescent="0.2">
      <c r="A24" s="94">
        <v>6</v>
      </c>
      <c r="B24" s="95"/>
      <c r="C24" s="96" t="s">
        <v>129</v>
      </c>
      <c r="D24" s="97" t="s">
        <v>119</v>
      </c>
      <c r="E24" s="98">
        <v>1836891</v>
      </c>
    </row>
    <row r="25" spans="1:5" ht="15.75" thickBot="1" x14ac:dyDescent="0.25">
      <c r="A25" s="94">
        <v>7</v>
      </c>
      <c r="B25" s="95"/>
      <c r="C25" s="96" t="s">
        <v>130</v>
      </c>
      <c r="D25" s="97" t="s">
        <v>119</v>
      </c>
      <c r="E25" s="98">
        <v>-3620119</v>
      </c>
    </row>
    <row r="26" spans="1:5" s="68" customFormat="1" ht="16.5" customHeight="1" thickBot="1" x14ac:dyDescent="0.3">
      <c r="A26" s="99"/>
      <c r="B26" s="100"/>
      <c r="C26" s="101" t="s">
        <v>121</v>
      </c>
      <c r="D26" s="92" t="s">
        <v>122</v>
      </c>
      <c r="E26" s="102">
        <f>SUM(E18:E25)</f>
        <v>519778</v>
      </c>
    </row>
    <row r="27" spans="1:5" s="68" customFormat="1" ht="15.75" customHeight="1" x14ac:dyDescent="0.2">
      <c r="A27" s="103"/>
      <c r="B27" s="104"/>
      <c r="C27" s="105"/>
      <c r="D27" s="106"/>
      <c r="E27" s="107"/>
    </row>
    <row r="28" spans="1:5" ht="15.75" x14ac:dyDescent="0.25">
      <c r="A28" s="86" t="s">
        <v>131</v>
      </c>
      <c r="B28" s="87" t="s">
        <v>48</v>
      </c>
      <c r="C28" s="53"/>
      <c r="D28" s="53"/>
      <c r="E28" s="88"/>
    </row>
    <row r="29" spans="1:5" ht="31.5" x14ac:dyDescent="0.25">
      <c r="A29" s="89"/>
      <c r="B29" s="90"/>
      <c r="C29" s="91" t="s">
        <v>116</v>
      </c>
      <c r="D29" s="92" t="s">
        <v>117</v>
      </c>
      <c r="E29" s="93">
        <v>0</v>
      </c>
    </row>
    <row r="30" spans="1:5" ht="15.75" thickBot="1" x14ac:dyDescent="0.25">
      <c r="A30" s="94" t="s">
        <v>132</v>
      </c>
      <c r="B30" s="95"/>
      <c r="C30" s="96" t="s">
        <v>133</v>
      </c>
      <c r="D30" s="97" t="s">
        <v>132</v>
      </c>
      <c r="E30" s="98">
        <v>0</v>
      </c>
    </row>
    <row r="31" spans="1:5" s="68" customFormat="1" ht="16.5" customHeight="1" thickBot="1" x14ac:dyDescent="0.3">
      <c r="A31" s="99"/>
      <c r="B31" s="100"/>
      <c r="C31" s="101" t="s">
        <v>121</v>
      </c>
      <c r="D31" s="92" t="s">
        <v>122</v>
      </c>
      <c r="E31" s="102">
        <f>SUM(E29)</f>
        <v>0</v>
      </c>
    </row>
    <row r="32" spans="1:5" s="68" customFormat="1" ht="15.75" customHeight="1" x14ac:dyDescent="0.2">
      <c r="A32" s="103"/>
      <c r="B32" s="104"/>
      <c r="C32" s="105"/>
      <c r="D32" s="106"/>
      <c r="E32" s="107"/>
    </row>
    <row r="33" spans="1:5" ht="31.5" x14ac:dyDescent="0.25">
      <c r="A33" s="86" t="s">
        <v>134</v>
      </c>
      <c r="B33" s="87" t="s">
        <v>53</v>
      </c>
      <c r="C33" s="53"/>
      <c r="D33" s="53"/>
      <c r="E33" s="88"/>
    </row>
    <row r="34" spans="1:5" ht="31.5" x14ac:dyDescent="0.25">
      <c r="A34" s="89"/>
      <c r="B34" s="90"/>
      <c r="C34" s="91" t="s">
        <v>116</v>
      </c>
      <c r="D34" s="92" t="s">
        <v>117</v>
      </c>
      <c r="E34" s="93">
        <v>0</v>
      </c>
    </row>
    <row r="35" spans="1:5" ht="15.75" thickBot="1" x14ac:dyDescent="0.25">
      <c r="A35" s="94" t="s">
        <v>132</v>
      </c>
      <c r="B35" s="95"/>
      <c r="C35" s="96" t="s">
        <v>133</v>
      </c>
      <c r="D35" s="97" t="s">
        <v>132</v>
      </c>
      <c r="E35" s="98">
        <v>0</v>
      </c>
    </row>
    <row r="36" spans="1:5" s="68" customFormat="1" ht="16.5" customHeight="1" thickBot="1" x14ac:dyDescent="0.3">
      <c r="A36" s="99"/>
      <c r="B36" s="100"/>
      <c r="C36" s="101" t="s">
        <v>121</v>
      </c>
      <c r="D36" s="92" t="s">
        <v>122</v>
      </c>
      <c r="E36" s="102">
        <f>SUM(E34)</f>
        <v>0</v>
      </c>
    </row>
    <row r="37" spans="1:5" s="68" customFormat="1" ht="15.75" customHeight="1" x14ac:dyDescent="0.2">
      <c r="A37" s="103"/>
      <c r="B37" s="104"/>
      <c r="C37" s="105"/>
      <c r="D37" s="106"/>
      <c r="E37" s="107"/>
    </row>
    <row r="38" spans="1:5" ht="15.75" x14ac:dyDescent="0.25">
      <c r="A38" s="86" t="s">
        <v>135</v>
      </c>
      <c r="B38" s="87" t="s">
        <v>66</v>
      </c>
      <c r="C38" s="53"/>
      <c r="D38" s="53"/>
      <c r="E38" s="88"/>
    </row>
    <row r="39" spans="1:5" ht="31.5" x14ac:dyDescent="0.25">
      <c r="A39" s="89"/>
      <c r="B39" s="90"/>
      <c r="C39" s="91" t="s">
        <v>116</v>
      </c>
      <c r="D39" s="92" t="s">
        <v>117</v>
      </c>
      <c r="E39" s="93">
        <v>54668</v>
      </c>
    </row>
    <row r="40" spans="1:5" x14ac:dyDescent="0.2">
      <c r="A40" s="94">
        <v>1</v>
      </c>
      <c r="B40" s="95"/>
      <c r="C40" s="96" t="s">
        <v>136</v>
      </c>
      <c r="D40" s="97" t="s">
        <v>119</v>
      </c>
      <c r="E40" s="98">
        <v>19177</v>
      </c>
    </row>
    <row r="41" spans="1:5" ht="15.75" thickBot="1" x14ac:dyDescent="0.25">
      <c r="A41" s="94">
        <v>2</v>
      </c>
      <c r="B41" s="95"/>
      <c r="C41" s="96" t="s">
        <v>137</v>
      </c>
      <c r="D41" s="97" t="s">
        <v>119</v>
      </c>
      <c r="E41" s="98">
        <v>14880</v>
      </c>
    </row>
    <row r="42" spans="1:5" s="68" customFormat="1" ht="16.5" customHeight="1" thickBot="1" x14ac:dyDescent="0.3">
      <c r="A42" s="99"/>
      <c r="B42" s="100"/>
      <c r="C42" s="101" t="s">
        <v>121</v>
      </c>
      <c r="D42" s="92" t="s">
        <v>122</v>
      </c>
      <c r="E42" s="102">
        <f>SUM(E39:E41)</f>
        <v>88725</v>
      </c>
    </row>
    <row r="43" spans="1:5" s="68" customFormat="1" ht="15.75" customHeight="1" x14ac:dyDescent="0.2">
      <c r="A43" s="103"/>
      <c r="B43" s="104"/>
      <c r="C43" s="105"/>
      <c r="D43" s="106"/>
      <c r="E43" s="107"/>
    </row>
    <row r="44" spans="1:5" ht="31.5" x14ac:dyDescent="0.25">
      <c r="A44" s="86" t="s">
        <v>138</v>
      </c>
      <c r="B44" s="87" t="s">
        <v>70</v>
      </c>
      <c r="C44" s="53"/>
      <c r="D44" s="53"/>
      <c r="E44" s="88"/>
    </row>
    <row r="45" spans="1:5" ht="31.5" x14ac:dyDescent="0.25">
      <c r="A45" s="89"/>
      <c r="B45" s="90"/>
      <c r="C45" s="91" t="s">
        <v>116</v>
      </c>
      <c r="D45" s="92" t="s">
        <v>117</v>
      </c>
      <c r="E45" s="93">
        <v>-14484649</v>
      </c>
    </row>
    <row r="46" spans="1:5" x14ac:dyDescent="0.2">
      <c r="A46" s="94">
        <v>1</v>
      </c>
      <c r="B46" s="95"/>
      <c r="C46" s="96" t="s">
        <v>139</v>
      </c>
      <c r="D46" s="97" t="s">
        <v>119</v>
      </c>
      <c r="E46" s="98">
        <v>-13596504</v>
      </c>
    </row>
    <row r="47" spans="1:5" x14ac:dyDescent="0.2">
      <c r="A47" s="94">
        <v>2</v>
      </c>
      <c r="B47" s="95"/>
      <c r="C47" s="96" t="s">
        <v>140</v>
      </c>
      <c r="D47" s="97" t="s">
        <v>119</v>
      </c>
      <c r="E47" s="98">
        <v>12489903</v>
      </c>
    </row>
    <row r="48" spans="1:5" x14ac:dyDescent="0.2">
      <c r="A48" s="94">
        <v>3</v>
      </c>
      <c r="B48" s="95"/>
      <c r="C48" s="96" t="s">
        <v>141</v>
      </c>
      <c r="D48" s="97" t="s">
        <v>119</v>
      </c>
      <c r="E48" s="98">
        <v>-19909654</v>
      </c>
    </row>
    <row r="49" spans="1:5" x14ac:dyDescent="0.2">
      <c r="A49" s="94">
        <v>4</v>
      </c>
      <c r="B49" s="95"/>
      <c r="C49" s="96" t="s">
        <v>142</v>
      </c>
      <c r="D49" s="97" t="s">
        <v>119</v>
      </c>
      <c r="E49" s="98">
        <v>-24387868</v>
      </c>
    </row>
    <row r="50" spans="1:5" x14ac:dyDescent="0.2">
      <c r="A50" s="94">
        <v>5</v>
      </c>
      <c r="B50" s="95"/>
      <c r="C50" s="96" t="s">
        <v>143</v>
      </c>
      <c r="D50" s="97" t="s">
        <v>119</v>
      </c>
      <c r="E50" s="98">
        <v>-292330</v>
      </c>
    </row>
    <row r="51" spans="1:5" x14ac:dyDescent="0.2">
      <c r="A51" s="94">
        <v>6</v>
      </c>
      <c r="B51" s="95"/>
      <c r="C51" s="96" t="s">
        <v>144</v>
      </c>
      <c r="D51" s="97" t="s">
        <v>119</v>
      </c>
      <c r="E51" s="98">
        <v>-887877</v>
      </c>
    </row>
    <row r="52" spans="1:5" x14ac:dyDescent="0.2">
      <c r="A52" s="94">
        <v>7</v>
      </c>
      <c r="B52" s="95"/>
      <c r="C52" s="96" t="s">
        <v>145</v>
      </c>
      <c r="D52" s="97" t="s">
        <v>119</v>
      </c>
      <c r="E52" s="98">
        <v>-6563021</v>
      </c>
    </row>
    <row r="53" spans="1:5" x14ac:dyDescent="0.2">
      <c r="A53" s="94">
        <v>8</v>
      </c>
      <c r="B53" s="95"/>
      <c r="C53" s="96" t="s">
        <v>146</v>
      </c>
      <c r="D53" s="97" t="s">
        <v>119</v>
      </c>
      <c r="E53" s="98">
        <v>58496486</v>
      </c>
    </row>
    <row r="54" spans="1:5" x14ac:dyDescent="0.2">
      <c r="A54" s="94">
        <v>9</v>
      </c>
      <c r="B54" s="95"/>
      <c r="C54" s="96" t="s">
        <v>147</v>
      </c>
      <c r="D54" s="97" t="s">
        <v>119</v>
      </c>
      <c r="E54" s="98">
        <v>-2000000</v>
      </c>
    </row>
    <row r="55" spans="1:5" x14ac:dyDescent="0.2">
      <c r="A55" s="94">
        <v>10</v>
      </c>
      <c r="B55" s="95"/>
      <c r="C55" s="96" t="s">
        <v>148</v>
      </c>
      <c r="D55" s="97" t="s">
        <v>119</v>
      </c>
      <c r="E55" s="98">
        <v>-1200000</v>
      </c>
    </row>
    <row r="56" spans="1:5" x14ac:dyDescent="0.2">
      <c r="A56" s="94">
        <v>11</v>
      </c>
      <c r="B56" s="95"/>
      <c r="C56" s="96" t="s">
        <v>149</v>
      </c>
      <c r="D56" s="97" t="s">
        <v>119</v>
      </c>
      <c r="E56" s="98">
        <v>-1400000</v>
      </c>
    </row>
    <row r="57" spans="1:5" x14ac:dyDescent="0.2">
      <c r="A57" s="94">
        <v>12</v>
      </c>
      <c r="B57" s="95"/>
      <c r="C57" s="96" t="s">
        <v>150</v>
      </c>
      <c r="D57" s="97" t="s">
        <v>119</v>
      </c>
      <c r="E57" s="98">
        <v>-356000</v>
      </c>
    </row>
    <row r="58" spans="1:5" x14ac:dyDescent="0.2">
      <c r="A58" s="94">
        <v>13</v>
      </c>
      <c r="B58" s="95"/>
      <c r="C58" s="96" t="s">
        <v>151</v>
      </c>
      <c r="D58" s="97" t="s">
        <v>119</v>
      </c>
      <c r="E58" s="98">
        <v>-120087</v>
      </c>
    </row>
    <row r="59" spans="1:5" x14ac:dyDescent="0.2">
      <c r="A59" s="94">
        <v>14</v>
      </c>
      <c r="B59" s="95"/>
      <c r="C59" s="96" t="s">
        <v>152</v>
      </c>
      <c r="D59" s="97" t="s">
        <v>119</v>
      </c>
      <c r="E59" s="98">
        <v>-33253</v>
      </c>
    </row>
    <row r="60" spans="1:5" ht="15.75" thickBot="1" x14ac:dyDescent="0.25">
      <c r="A60" s="94">
        <v>15</v>
      </c>
      <c r="B60" s="95"/>
      <c r="C60" s="96" t="s">
        <v>153</v>
      </c>
      <c r="D60" s="97" t="s">
        <v>119</v>
      </c>
      <c r="E60" s="98">
        <v>-552067</v>
      </c>
    </row>
    <row r="61" spans="1:5" s="68" customFormat="1" ht="16.5" customHeight="1" thickBot="1" x14ac:dyDescent="0.3">
      <c r="A61" s="99"/>
      <c r="B61" s="100"/>
      <c r="C61" s="101" t="s">
        <v>121</v>
      </c>
      <c r="D61" s="92" t="s">
        <v>122</v>
      </c>
      <c r="E61" s="102">
        <f>SUM(E45:E60)</f>
        <v>-14796921</v>
      </c>
    </row>
    <row r="62" spans="1:5" s="68" customFormat="1" ht="15.75" customHeight="1" thickBot="1" x14ac:dyDescent="0.25">
      <c r="A62" s="103"/>
      <c r="B62" s="104"/>
      <c r="C62" s="105"/>
      <c r="D62" s="106"/>
      <c r="E62" s="107"/>
    </row>
    <row r="63" spans="1:5" s="113" customFormat="1" ht="19.5" customHeight="1" thickBot="1" x14ac:dyDescent="0.3">
      <c r="A63" s="108"/>
      <c r="B63" s="109"/>
      <c r="C63" s="110"/>
      <c r="D63" s="111" t="s">
        <v>154</v>
      </c>
      <c r="E63" s="112">
        <f>+E61+E42+E36+E31+E26+E15</f>
        <v>-16960338</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REPORTING&amp;RBRIDGEPORT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7"/>
      <c r="C1" s="477"/>
      <c r="D1" s="477"/>
    </row>
    <row r="2" spans="1:6" ht="15.75" x14ac:dyDescent="0.25">
      <c r="A2" s="478" t="s">
        <v>0</v>
      </c>
      <c r="B2" s="478"/>
      <c r="C2" s="478"/>
      <c r="D2" s="478"/>
      <c r="E2" s="478"/>
      <c r="F2" s="478"/>
    </row>
    <row r="3" spans="1:6" ht="15.75" x14ac:dyDescent="0.25">
      <c r="A3" s="478" t="s">
        <v>1</v>
      </c>
      <c r="B3" s="478"/>
      <c r="C3" s="478"/>
      <c r="D3" s="478"/>
      <c r="E3" s="478"/>
      <c r="F3" s="478"/>
    </row>
    <row r="4" spans="1:6" ht="15.75" x14ac:dyDescent="0.25">
      <c r="A4" s="478" t="s">
        <v>82</v>
      </c>
      <c r="B4" s="478"/>
      <c r="C4" s="478"/>
      <c r="D4" s="478"/>
      <c r="E4" s="478"/>
      <c r="F4" s="478"/>
    </row>
    <row r="5" spans="1:6" ht="15.75" x14ac:dyDescent="0.25">
      <c r="A5" s="478" t="s">
        <v>155</v>
      </c>
      <c r="B5" s="478"/>
      <c r="C5" s="478"/>
      <c r="D5" s="478"/>
      <c r="E5" s="478"/>
      <c r="F5" s="478"/>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156</v>
      </c>
      <c r="C9" s="124" t="s">
        <v>157</v>
      </c>
      <c r="D9" s="124" t="s">
        <v>112</v>
      </c>
      <c r="E9" s="124" t="s">
        <v>113</v>
      </c>
      <c r="F9" s="125" t="s">
        <v>158</v>
      </c>
    </row>
    <row r="10" spans="1:6" s="132" customFormat="1" ht="31.5" x14ac:dyDescent="0.25">
      <c r="A10" s="126"/>
      <c r="B10" s="127"/>
      <c r="C10" s="128"/>
      <c r="D10" s="129" t="s">
        <v>159</v>
      </c>
      <c r="E10" s="130" t="s">
        <v>160</v>
      </c>
      <c r="F10" s="131">
        <v>2145871</v>
      </c>
    </row>
    <row r="11" spans="1:6" ht="15.75" x14ac:dyDescent="0.25">
      <c r="A11" s="133" t="s">
        <v>115</v>
      </c>
      <c r="B11" s="134" t="s">
        <v>10</v>
      </c>
      <c r="C11" s="135"/>
      <c r="D11" s="136"/>
      <c r="E11" s="136"/>
      <c r="F11" s="137"/>
    </row>
    <row r="12" spans="1:6" ht="15.75" thickBot="1" x14ac:dyDescent="0.25">
      <c r="A12" s="138"/>
      <c r="B12" s="139"/>
      <c r="C12" s="140" t="s">
        <v>132</v>
      </c>
      <c r="D12" s="140" t="s">
        <v>133</v>
      </c>
      <c r="E12" s="141" t="s">
        <v>132</v>
      </c>
      <c r="F12" s="142">
        <v>0</v>
      </c>
    </row>
    <row r="13" spans="1:6" ht="16.5" thickBot="1" x14ac:dyDescent="0.3">
      <c r="A13" s="143"/>
      <c r="B13" s="144"/>
      <c r="C13" s="145"/>
      <c r="D13" s="146" t="s">
        <v>161</v>
      </c>
      <c r="E13" s="147" t="s">
        <v>162</v>
      </c>
      <c r="F13" s="148">
        <v>0</v>
      </c>
    </row>
    <row r="14" spans="1:6" ht="15.75" x14ac:dyDescent="0.25">
      <c r="A14" s="149"/>
      <c r="B14" s="150"/>
      <c r="C14" s="151"/>
      <c r="D14" s="152"/>
      <c r="E14" s="153"/>
      <c r="F14" s="154"/>
    </row>
    <row r="15" spans="1:6" ht="15.75" x14ac:dyDescent="0.25">
      <c r="A15" s="133" t="s">
        <v>123</v>
      </c>
      <c r="B15" s="134" t="s">
        <v>39</v>
      </c>
      <c r="C15" s="135"/>
      <c r="D15" s="136"/>
      <c r="E15" s="136"/>
      <c r="F15" s="137"/>
    </row>
    <row r="16" spans="1:6" ht="15.75" thickBot="1" x14ac:dyDescent="0.25">
      <c r="A16" s="138"/>
      <c r="B16" s="139"/>
      <c r="C16" s="140" t="s">
        <v>132</v>
      </c>
      <c r="D16" s="140" t="s">
        <v>133</v>
      </c>
      <c r="E16" s="141" t="s">
        <v>132</v>
      </c>
      <c r="F16" s="142">
        <v>0</v>
      </c>
    </row>
    <row r="17" spans="1:6" ht="16.5" thickBot="1" x14ac:dyDescent="0.3">
      <c r="A17" s="143"/>
      <c r="B17" s="144"/>
      <c r="C17" s="145"/>
      <c r="D17" s="146" t="s">
        <v>161</v>
      </c>
      <c r="E17" s="147" t="s">
        <v>162</v>
      </c>
      <c r="F17" s="148">
        <v>0</v>
      </c>
    </row>
    <row r="18" spans="1:6" ht="15.75" x14ac:dyDescent="0.25">
      <c r="A18" s="149"/>
      <c r="B18" s="150"/>
      <c r="C18" s="151"/>
      <c r="D18" s="152"/>
      <c r="E18" s="153"/>
      <c r="F18" s="154"/>
    </row>
    <row r="19" spans="1:6" ht="15.75" x14ac:dyDescent="0.25">
      <c r="A19" s="133" t="s">
        <v>131</v>
      </c>
      <c r="B19" s="134" t="s">
        <v>48</v>
      </c>
      <c r="C19" s="135"/>
      <c r="D19" s="136"/>
      <c r="E19" s="136"/>
      <c r="F19" s="137"/>
    </row>
    <row r="20" spans="1:6" ht="15.75" thickBot="1" x14ac:dyDescent="0.25">
      <c r="A20" s="138"/>
      <c r="B20" s="139"/>
      <c r="C20" s="140" t="s">
        <v>132</v>
      </c>
      <c r="D20" s="140" t="s">
        <v>133</v>
      </c>
      <c r="E20" s="141" t="s">
        <v>132</v>
      </c>
      <c r="F20" s="142">
        <v>0</v>
      </c>
    </row>
    <row r="21" spans="1:6" ht="16.5" thickBot="1" x14ac:dyDescent="0.3">
      <c r="A21" s="143"/>
      <c r="B21" s="144"/>
      <c r="C21" s="145"/>
      <c r="D21" s="146" t="s">
        <v>161</v>
      </c>
      <c r="E21" s="147" t="s">
        <v>162</v>
      </c>
      <c r="F21" s="148">
        <v>0</v>
      </c>
    </row>
    <row r="22" spans="1:6" ht="15.75" x14ac:dyDescent="0.25">
      <c r="A22" s="149"/>
      <c r="B22" s="150"/>
      <c r="C22" s="151"/>
      <c r="D22" s="152"/>
      <c r="E22" s="153"/>
      <c r="F22" s="154"/>
    </row>
    <row r="23" spans="1:6" ht="15.75" x14ac:dyDescent="0.25">
      <c r="A23" s="133" t="s">
        <v>134</v>
      </c>
      <c r="B23" s="134" t="s">
        <v>53</v>
      </c>
      <c r="C23" s="135"/>
      <c r="D23" s="136"/>
      <c r="E23" s="136"/>
      <c r="F23" s="137"/>
    </row>
    <row r="24" spans="1:6" ht="15.75" thickBot="1" x14ac:dyDescent="0.25">
      <c r="A24" s="138"/>
      <c r="B24" s="139"/>
      <c r="C24" s="140" t="s">
        <v>132</v>
      </c>
      <c r="D24" s="140" t="s">
        <v>133</v>
      </c>
      <c r="E24" s="141" t="s">
        <v>132</v>
      </c>
      <c r="F24" s="142">
        <v>0</v>
      </c>
    </row>
    <row r="25" spans="1:6" ht="16.5" thickBot="1" x14ac:dyDescent="0.3">
      <c r="A25" s="143"/>
      <c r="B25" s="144"/>
      <c r="C25" s="145"/>
      <c r="D25" s="146" t="s">
        <v>161</v>
      </c>
      <c r="E25" s="147" t="s">
        <v>162</v>
      </c>
      <c r="F25" s="148">
        <v>0</v>
      </c>
    </row>
    <row r="26" spans="1:6" ht="15.75" x14ac:dyDescent="0.25">
      <c r="A26" s="149"/>
      <c r="B26" s="150"/>
      <c r="C26" s="151"/>
      <c r="D26" s="152"/>
      <c r="E26" s="153"/>
      <c r="F26" s="154"/>
    </row>
    <row r="27" spans="1:6" ht="15.75" x14ac:dyDescent="0.25">
      <c r="A27" s="133" t="s">
        <v>135</v>
      </c>
      <c r="B27" s="134" t="s">
        <v>66</v>
      </c>
      <c r="C27" s="135"/>
      <c r="D27" s="136"/>
      <c r="E27" s="136"/>
      <c r="F27" s="137"/>
    </row>
    <row r="28" spans="1:6" ht="15.75" thickBot="1" x14ac:dyDescent="0.25">
      <c r="A28" s="138"/>
      <c r="B28" s="139"/>
      <c r="C28" s="140" t="s">
        <v>132</v>
      </c>
      <c r="D28" s="140" t="s">
        <v>133</v>
      </c>
      <c r="E28" s="141" t="s">
        <v>132</v>
      </c>
      <c r="F28" s="142">
        <v>0</v>
      </c>
    </row>
    <row r="29" spans="1:6" ht="16.5" thickBot="1" x14ac:dyDescent="0.3">
      <c r="A29" s="143"/>
      <c r="B29" s="144"/>
      <c r="C29" s="145"/>
      <c r="D29" s="146" t="s">
        <v>161</v>
      </c>
      <c r="E29" s="147" t="s">
        <v>162</v>
      </c>
      <c r="F29" s="148">
        <v>0</v>
      </c>
    </row>
    <row r="30" spans="1:6" ht="15.75" x14ac:dyDescent="0.25">
      <c r="A30" s="149"/>
      <c r="B30" s="150"/>
      <c r="C30" s="151"/>
      <c r="D30" s="152"/>
      <c r="E30" s="153"/>
      <c r="F30" s="154"/>
    </row>
    <row r="31" spans="1:6" ht="31.5" x14ac:dyDescent="0.25">
      <c r="A31" s="133" t="s">
        <v>138</v>
      </c>
      <c r="B31" s="134" t="s">
        <v>70</v>
      </c>
      <c r="C31" s="135"/>
      <c r="D31" s="136"/>
      <c r="E31" s="136"/>
      <c r="F31" s="137"/>
    </row>
    <row r="32" spans="1:6" ht="15.75" thickBot="1" x14ac:dyDescent="0.25">
      <c r="A32" s="138"/>
      <c r="B32" s="139"/>
      <c r="C32" s="140" t="s">
        <v>132</v>
      </c>
      <c r="D32" s="140" t="s">
        <v>133</v>
      </c>
      <c r="E32" s="141" t="s">
        <v>132</v>
      </c>
      <c r="F32" s="142">
        <v>0</v>
      </c>
    </row>
    <row r="33" spans="1:6" ht="16.5" thickBot="1" x14ac:dyDescent="0.3">
      <c r="A33" s="143"/>
      <c r="B33" s="144"/>
      <c r="C33" s="145"/>
      <c r="D33" s="146" t="s">
        <v>161</v>
      </c>
      <c r="E33" s="147" t="s">
        <v>162</v>
      </c>
      <c r="F33" s="148">
        <v>0</v>
      </c>
    </row>
    <row r="34" spans="1:6" ht="15.75" x14ac:dyDescent="0.25">
      <c r="A34" s="149"/>
      <c r="B34" s="150"/>
      <c r="C34" s="151"/>
      <c r="D34" s="152"/>
      <c r="E34" s="153"/>
      <c r="F34" s="154"/>
    </row>
    <row r="35" spans="1:6" ht="32.25" thickBot="1" x14ac:dyDescent="0.3">
      <c r="A35" s="155"/>
      <c r="B35" s="156"/>
      <c r="C35" s="156"/>
      <c r="D35" s="157" t="s">
        <v>163</v>
      </c>
      <c r="E35" s="158" t="s">
        <v>162</v>
      </c>
      <c r="F35" s="159">
        <f>+F33+F29+F25+F21+F17+F13+F10</f>
        <v>2145871</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REPORTING&amp;RBRIDGEPORT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82</v>
      </c>
      <c r="B4" s="479"/>
      <c r="C4" s="479"/>
      <c r="D4" s="479"/>
    </row>
    <row r="5" spans="1:5" x14ac:dyDescent="0.2">
      <c r="A5" s="479" t="s">
        <v>164</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165</v>
      </c>
      <c r="C8" s="169"/>
      <c r="D8" s="170"/>
    </row>
    <row r="9" spans="1:5" ht="14.25" customHeight="1" thickBot="1" x14ac:dyDescent="0.25">
      <c r="A9" s="172" t="s">
        <v>5</v>
      </c>
      <c r="B9" s="173" t="s">
        <v>166</v>
      </c>
      <c r="C9" s="174" t="s">
        <v>158</v>
      </c>
      <c r="D9" s="175" t="s">
        <v>113</v>
      </c>
    </row>
    <row r="10" spans="1:5" x14ac:dyDescent="0.2">
      <c r="A10" s="176"/>
      <c r="B10" s="177"/>
      <c r="C10" s="178"/>
      <c r="D10" s="179"/>
    </row>
    <row r="11" spans="1:5" x14ac:dyDescent="0.2">
      <c r="A11" s="180" t="s">
        <v>115</v>
      </c>
      <c r="B11" s="181" t="s">
        <v>10</v>
      </c>
      <c r="C11" s="182"/>
      <c r="D11" s="183"/>
    </row>
    <row r="12" spans="1:5" ht="15.75" thickBot="1" x14ac:dyDescent="0.25">
      <c r="A12" s="184">
        <v>0</v>
      </c>
      <c r="B12" s="185" t="s">
        <v>133</v>
      </c>
      <c r="C12" s="186">
        <v>0</v>
      </c>
      <c r="D12" s="187" t="s">
        <v>132</v>
      </c>
    </row>
    <row r="13" spans="1:5" ht="13.5" customHeight="1" thickBot="1" x14ac:dyDescent="0.25">
      <c r="A13" s="188"/>
      <c r="B13" s="189" t="s">
        <v>167</v>
      </c>
      <c r="C13" s="190">
        <v>0</v>
      </c>
      <c r="D13" s="191" t="s">
        <v>162</v>
      </c>
    </row>
    <row r="14" spans="1:5" ht="14.25" customHeight="1" x14ac:dyDescent="0.2">
      <c r="A14" s="192"/>
      <c r="B14" s="193"/>
      <c r="C14" s="194"/>
      <c r="D14" s="195"/>
    </row>
    <row r="15" spans="1:5" x14ac:dyDescent="0.2">
      <c r="A15" s="180" t="s">
        <v>123</v>
      </c>
      <c r="B15" s="181" t="s">
        <v>39</v>
      </c>
      <c r="C15" s="182"/>
      <c r="D15" s="183"/>
    </row>
    <row r="16" spans="1:5" ht="15.75" thickBot="1" x14ac:dyDescent="0.25">
      <c r="A16" s="184">
        <v>0</v>
      </c>
      <c r="B16" s="185" t="s">
        <v>133</v>
      </c>
      <c r="C16" s="186">
        <v>0</v>
      </c>
      <c r="D16" s="187" t="s">
        <v>132</v>
      </c>
    </row>
    <row r="17" spans="1:4" ht="13.5" customHeight="1" thickBot="1" x14ac:dyDescent="0.25">
      <c r="A17" s="188"/>
      <c r="B17" s="189" t="s">
        <v>167</v>
      </c>
      <c r="C17" s="190">
        <v>0</v>
      </c>
      <c r="D17" s="191" t="s">
        <v>162</v>
      </c>
    </row>
    <row r="18" spans="1:4" ht="14.25" customHeight="1" x14ac:dyDescent="0.2">
      <c r="A18" s="192"/>
      <c r="B18" s="193"/>
      <c r="C18" s="194"/>
      <c r="D18" s="195"/>
    </row>
    <row r="19" spans="1:4" x14ac:dyDescent="0.2">
      <c r="A19" s="180" t="s">
        <v>131</v>
      </c>
      <c r="B19" s="181" t="s">
        <v>48</v>
      </c>
      <c r="C19" s="182"/>
      <c r="D19" s="183"/>
    </row>
    <row r="20" spans="1:4" ht="15.75" thickBot="1" x14ac:dyDescent="0.25">
      <c r="A20" s="184">
        <v>0</v>
      </c>
      <c r="B20" s="185" t="s">
        <v>133</v>
      </c>
      <c r="C20" s="186">
        <v>0</v>
      </c>
      <c r="D20" s="187" t="s">
        <v>132</v>
      </c>
    </row>
    <row r="21" spans="1:4" ht="13.5" customHeight="1" thickBot="1" x14ac:dyDescent="0.25">
      <c r="A21" s="188"/>
      <c r="B21" s="189" t="s">
        <v>167</v>
      </c>
      <c r="C21" s="190">
        <v>0</v>
      </c>
      <c r="D21" s="191" t="s">
        <v>162</v>
      </c>
    </row>
    <row r="22" spans="1:4" ht="14.25" customHeight="1" x14ac:dyDescent="0.2">
      <c r="A22" s="192"/>
      <c r="B22" s="193"/>
      <c r="C22" s="194"/>
      <c r="D22" s="195"/>
    </row>
    <row r="23" spans="1:4" x14ac:dyDescent="0.2">
      <c r="A23" s="180" t="s">
        <v>134</v>
      </c>
      <c r="B23" s="181" t="s">
        <v>53</v>
      </c>
      <c r="C23" s="182"/>
      <c r="D23" s="183"/>
    </row>
    <row r="24" spans="1:4" ht="15.75" thickBot="1" x14ac:dyDescent="0.25">
      <c r="A24" s="184">
        <v>0</v>
      </c>
      <c r="B24" s="185" t="s">
        <v>133</v>
      </c>
      <c r="C24" s="186">
        <v>0</v>
      </c>
      <c r="D24" s="187" t="s">
        <v>132</v>
      </c>
    </row>
    <row r="25" spans="1:4" ht="13.5" customHeight="1" thickBot="1" x14ac:dyDescent="0.25">
      <c r="A25" s="188"/>
      <c r="B25" s="189" t="s">
        <v>167</v>
      </c>
      <c r="C25" s="190">
        <v>0</v>
      </c>
      <c r="D25" s="191" t="s">
        <v>162</v>
      </c>
    </row>
    <row r="26" spans="1:4" ht="14.25" customHeight="1" x14ac:dyDescent="0.2">
      <c r="A26" s="192"/>
      <c r="B26" s="193"/>
      <c r="C26" s="194"/>
      <c r="D26" s="195"/>
    </row>
    <row r="27" spans="1:4" x14ac:dyDescent="0.2">
      <c r="A27" s="180" t="s">
        <v>135</v>
      </c>
      <c r="B27" s="181" t="s">
        <v>66</v>
      </c>
      <c r="C27" s="182"/>
      <c r="D27" s="183"/>
    </row>
    <row r="28" spans="1:4" ht="15.75" thickBot="1" x14ac:dyDescent="0.25">
      <c r="A28" s="184">
        <v>0</v>
      </c>
      <c r="B28" s="185" t="s">
        <v>133</v>
      </c>
      <c r="C28" s="186">
        <v>0</v>
      </c>
      <c r="D28" s="187" t="s">
        <v>132</v>
      </c>
    </row>
    <row r="29" spans="1:4" ht="13.5" customHeight="1" thickBot="1" x14ac:dyDescent="0.25">
      <c r="A29" s="188"/>
      <c r="B29" s="189" t="s">
        <v>167</v>
      </c>
      <c r="C29" s="190">
        <v>0</v>
      </c>
      <c r="D29" s="191" t="s">
        <v>162</v>
      </c>
    </row>
    <row r="30" spans="1:4" ht="14.25" customHeight="1" x14ac:dyDescent="0.2">
      <c r="A30" s="192"/>
      <c r="B30" s="193"/>
      <c r="C30" s="194"/>
      <c r="D30" s="195"/>
    </row>
    <row r="31" spans="1:4" x14ac:dyDescent="0.2">
      <c r="A31" s="180" t="s">
        <v>138</v>
      </c>
      <c r="B31" s="181" t="s">
        <v>70</v>
      </c>
      <c r="C31" s="182"/>
      <c r="D31" s="183"/>
    </row>
    <row r="32" spans="1:4" ht="15.75" thickBot="1" x14ac:dyDescent="0.25">
      <c r="A32" s="184">
        <v>0</v>
      </c>
      <c r="B32" s="185" t="s">
        <v>133</v>
      </c>
      <c r="C32" s="186">
        <v>0</v>
      </c>
      <c r="D32" s="187" t="s">
        <v>132</v>
      </c>
    </row>
    <row r="33" spans="1:4" ht="13.5" customHeight="1" thickBot="1" x14ac:dyDescent="0.25">
      <c r="A33" s="188"/>
      <c r="B33" s="189" t="s">
        <v>167</v>
      </c>
      <c r="C33" s="190">
        <v>0</v>
      </c>
      <c r="D33" s="191" t="s">
        <v>162</v>
      </c>
    </row>
    <row r="34" spans="1:4" ht="14.25" customHeight="1" x14ac:dyDescent="0.2">
      <c r="A34" s="192"/>
      <c r="B34" s="193"/>
      <c r="C34" s="194"/>
      <c r="D34" s="195"/>
    </row>
    <row r="35" spans="1:4" ht="13.5" customHeight="1" thickBot="1" x14ac:dyDescent="0.25">
      <c r="B35" s="196" t="s">
        <v>168</v>
      </c>
      <c r="C35" s="197">
        <f>+C33+C29+C25+C21+C17+C13</f>
        <v>0</v>
      </c>
      <c r="D35" s="198" t="s">
        <v>162</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REPORTING&amp;RBRIDGEPORT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82</v>
      </c>
      <c r="B4" s="479"/>
      <c r="C4" s="479"/>
      <c r="D4" s="479"/>
    </row>
    <row r="5" spans="1:4" x14ac:dyDescent="0.2">
      <c r="A5" s="479" t="s">
        <v>169</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165</v>
      </c>
      <c r="C8" s="204"/>
      <c r="D8" s="205"/>
    </row>
    <row r="9" spans="1:4" ht="14.25" customHeight="1" thickBot="1" x14ac:dyDescent="0.25">
      <c r="A9" s="206" t="s">
        <v>5</v>
      </c>
      <c r="B9" s="207" t="s">
        <v>170</v>
      </c>
      <c r="C9" s="208" t="s">
        <v>158</v>
      </c>
      <c r="D9" s="209" t="s">
        <v>171</v>
      </c>
    </row>
    <row r="10" spans="1:4" x14ac:dyDescent="0.2">
      <c r="A10" s="176"/>
      <c r="B10" s="179"/>
      <c r="C10" s="179"/>
      <c r="D10" s="178"/>
    </row>
    <row r="11" spans="1:4" x14ac:dyDescent="0.2">
      <c r="A11" s="210" t="s">
        <v>115</v>
      </c>
      <c r="B11" s="181" t="s">
        <v>10</v>
      </c>
      <c r="C11" s="179"/>
      <c r="D11" s="211"/>
    </row>
    <row r="12" spans="1:4" ht="13.5" thickBot="1" x14ac:dyDescent="0.25">
      <c r="A12" s="212">
        <v>0</v>
      </c>
      <c r="B12" s="213" t="s">
        <v>133</v>
      </c>
      <c r="C12" s="214">
        <v>0</v>
      </c>
      <c r="D12" s="215" t="s">
        <v>172</v>
      </c>
    </row>
    <row r="13" spans="1:4" ht="13.5" customHeight="1" thickBot="1" x14ac:dyDescent="0.25">
      <c r="A13" s="216"/>
      <c r="B13" s="217" t="s">
        <v>99</v>
      </c>
      <c r="C13" s="218">
        <v>0</v>
      </c>
      <c r="D13" s="219"/>
    </row>
    <row r="14" spans="1:4" ht="14.25" customHeight="1" x14ac:dyDescent="0.2">
      <c r="A14" s="220"/>
      <c r="B14" s="221"/>
      <c r="C14" s="222"/>
      <c r="D14" s="223"/>
    </row>
    <row r="15" spans="1:4" x14ac:dyDescent="0.2">
      <c r="A15" s="210" t="s">
        <v>123</v>
      </c>
      <c r="B15" s="181" t="s">
        <v>39</v>
      </c>
      <c r="C15" s="179"/>
      <c r="D15" s="211"/>
    </row>
    <row r="16" spans="1:4" ht="13.5" thickBot="1" x14ac:dyDescent="0.25">
      <c r="A16" s="212">
        <v>0</v>
      </c>
      <c r="B16" s="213" t="s">
        <v>133</v>
      </c>
      <c r="C16" s="214">
        <v>0</v>
      </c>
      <c r="D16" s="215" t="s">
        <v>172</v>
      </c>
    </row>
    <row r="17" spans="1:4" ht="13.5" customHeight="1" thickBot="1" x14ac:dyDescent="0.25">
      <c r="A17" s="216"/>
      <c r="B17" s="217" t="s">
        <v>99</v>
      </c>
      <c r="C17" s="218">
        <v>0</v>
      </c>
      <c r="D17" s="219"/>
    </row>
    <row r="18" spans="1:4" ht="14.25" customHeight="1" x14ac:dyDescent="0.2">
      <c r="A18" s="220"/>
      <c r="B18" s="221"/>
      <c r="C18" s="222"/>
      <c r="D18" s="223"/>
    </row>
    <row r="19" spans="1:4" x14ac:dyDescent="0.2">
      <c r="A19" s="210" t="s">
        <v>131</v>
      </c>
      <c r="B19" s="181" t="s">
        <v>48</v>
      </c>
      <c r="C19" s="179"/>
      <c r="D19" s="211"/>
    </row>
    <row r="20" spans="1:4" ht="13.5" thickBot="1" x14ac:dyDescent="0.25">
      <c r="A20" s="212">
        <v>0</v>
      </c>
      <c r="B20" s="213" t="s">
        <v>133</v>
      </c>
      <c r="C20" s="214">
        <v>0</v>
      </c>
      <c r="D20" s="215" t="s">
        <v>172</v>
      </c>
    </row>
    <row r="21" spans="1:4" ht="13.5" customHeight="1" thickBot="1" x14ac:dyDescent="0.25">
      <c r="A21" s="216"/>
      <c r="B21" s="217" t="s">
        <v>99</v>
      </c>
      <c r="C21" s="218">
        <v>0</v>
      </c>
      <c r="D21" s="219"/>
    </row>
    <row r="22" spans="1:4" ht="14.25" customHeight="1" x14ac:dyDescent="0.2">
      <c r="A22" s="220"/>
      <c r="B22" s="221"/>
      <c r="C22" s="222"/>
      <c r="D22" s="223"/>
    </row>
    <row r="23" spans="1:4" x14ac:dyDescent="0.2">
      <c r="A23" s="210" t="s">
        <v>134</v>
      </c>
      <c r="B23" s="181" t="s">
        <v>53</v>
      </c>
      <c r="C23" s="179"/>
      <c r="D23" s="211"/>
    </row>
    <row r="24" spans="1:4" ht="13.5" thickBot="1" x14ac:dyDescent="0.25">
      <c r="A24" s="212">
        <v>0</v>
      </c>
      <c r="B24" s="213" t="s">
        <v>133</v>
      </c>
      <c r="C24" s="214">
        <v>0</v>
      </c>
      <c r="D24" s="215" t="s">
        <v>172</v>
      </c>
    </row>
    <row r="25" spans="1:4" ht="13.5" customHeight="1" thickBot="1" x14ac:dyDescent="0.25">
      <c r="A25" s="216"/>
      <c r="B25" s="217" t="s">
        <v>99</v>
      </c>
      <c r="C25" s="218">
        <v>0</v>
      </c>
      <c r="D25" s="219"/>
    </row>
    <row r="26" spans="1:4" ht="14.25" customHeight="1" x14ac:dyDescent="0.2">
      <c r="A26" s="220"/>
      <c r="B26" s="221"/>
      <c r="C26" s="222"/>
      <c r="D26" s="223"/>
    </row>
    <row r="27" spans="1:4" x14ac:dyDescent="0.2">
      <c r="A27" s="210" t="s">
        <v>135</v>
      </c>
      <c r="B27" s="181" t="s">
        <v>66</v>
      </c>
      <c r="C27" s="179"/>
      <c r="D27" s="211"/>
    </row>
    <row r="28" spans="1:4" ht="13.5" thickBot="1" x14ac:dyDescent="0.25">
      <c r="A28" s="212">
        <v>0</v>
      </c>
      <c r="B28" s="213" t="s">
        <v>133</v>
      </c>
      <c r="C28" s="214">
        <v>0</v>
      </c>
      <c r="D28" s="215" t="s">
        <v>172</v>
      </c>
    </row>
    <row r="29" spans="1:4" ht="13.5" customHeight="1" thickBot="1" x14ac:dyDescent="0.25">
      <c r="A29" s="216"/>
      <c r="B29" s="217" t="s">
        <v>99</v>
      </c>
      <c r="C29" s="218">
        <v>0</v>
      </c>
      <c r="D29" s="219"/>
    </row>
    <row r="30" spans="1:4" ht="14.25" customHeight="1" x14ac:dyDescent="0.2">
      <c r="A30" s="220"/>
      <c r="B30" s="221"/>
      <c r="C30" s="222"/>
      <c r="D30" s="223"/>
    </row>
    <row r="31" spans="1:4" x14ac:dyDescent="0.2">
      <c r="A31" s="210" t="s">
        <v>138</v>
      </c>
      <c r="B31" s="181" t="s">
        <v>70</v>
      </c>
      <c r="C31" s="179"/>
      <c r="D31" s="211"/>
    </row>
    <row r="32" spans="1:4" ht="13.5" thickBot="1" x14ac:dyDescent="0.25">
      <c r="A32" s="212">
        <v>0</v>
      </c>
      <c r="B32" s="213" t="s">
        <v>133</v>
      </c>
      <c r="C32" s="214">
        <v>0</v>
      </c>
      <c r="D32" s="215" t="s">
        <v>172</v>
      </c>
    </row>
    <row r="33" spans="1:4" ht="13.5" customHeight="1" thickBot="1" x14ac:dyDescent="0.25">
      <c r="A33" s="216"/>
      <c r="B33" s="217" t="s">
        <v>99</v>
      </c>
      <c r="C33" s="218">
        <v>0</v>
      </c>
      <c r="D33" s="219"/>
    </row>
    <row r="34" spans="1:4" ht="14.25" customHeight="1" x14ac:dyDescent="0.2">
      <c r="A34" s="220"/>
      <c r="B34" s="221"/>
      <c r="C34" s="222"/>
      <c r="D34" s="223"/>
    </row>
    <row r="35" spans="1:4" ht="13.5" customHeight="1" thickBot="1" x14ac:dyDescent="0.25">
      <c r="A35" s="224"/>
      <c r="B35" s="225" t="s">
        <v>154</v>
      </c>
      <c r="C35" s="226">
        <f>+C33+C29+C25+C21+C17+C13</f>
        <v>0</v>
      </c>
      <c r="D35"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REPORTING&amp;RBRIDGEPORT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82</v>
      </c>
      <c r="B4" s="482"/>
      <c r="C4" s="482"/>
      <c r="D4" s="482"/>
      <c r="E4" s="482"/>
      <c r="F4" s="482"/>
    </row>
    <row r="5" spans="1:6" s="229" customFormat="1" x14ac:dyDescent="0.2">
      <c r="A5" s="482" t="s">
        <v>173</v>
      </c>
      <c r="B5" s="482"/>
      <c r="C5" s="482"/>
      <c r="D5" s="482"/>
      <c r="E5" s="482"/>
      <c r="F5" s="482"/>
    </row>
    <row r="6" spans="1:6" s="229" customFormat="1" x14ac:dyDescent="0.2">
      <c r="A6" s="482" t="s">
        <v>174</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175</v>
      </c>
      <c r="D9" s="238" t="s">
        <v>176</v>
      </c>
      <c r="E9" s="239" t="s">
        <v>177</v>
      </c>
      <c r="F9" s="240" t="s">
        <v>178</v>
      </c>
    </row>
    <row r="10" spans="1:6" x14ac:dyDescent="0.2">
      <c r="A10" s="242"/>
      <c r="B10" s="243"/>
      <c r="C10" s="244"/>
      <c r="D10" s="245"/>
      <c r="E10" s="179"/>
      <c r="F10" s="178"/>
    </row>
    <row r="11" spans="1:6" ht="17.25" customHeight="1" thickBot="1" x14ac:dyDescent="0.25">
      <c r="A11" s="172" t="s">
        <v>93</v>
      </c>
      <c r="B11" s="246" t="s">
        <v>179</v>
      </c>
      <c r="C11" s="247"/>
      <c r="D11" s="247"/>
      <c r="E11" s="247"/>
      <c r="F11" s="248"/>
    </row>
    <row r="12" spans="1:6" ht="15.75" customHeight="1" x14ac:dyDescent="0.2">
      <c r="A12" s="249"/>
      <c r="B12" s="250" t="s">
        <v>180</v>
      </c>
      <c r="C12" s="251">
        <v>0</v>
      </c>
      <c r="D12" s="251">
        <v>0</v>
      </c>
      <c r="E12" s="251">
        <f t="shared" ref="E12:E18" si="0">D12-C12</f>
        <v>0</v>
      </c>
      <c r="F12" s="252">
        <f t="shared" ref="F12:F18" si="1">IF(C12=0,0,E12/C12)</f>
        <v>0</v>
      </c>
    </row>
    <row r="13" spans="1:6" x14ac:dyDescent="0.2">
      <c r="A13" s="253">
        <v>1</v>
      </c>
      <c r="B13" s="254" t="s">
        <v>181</v>
      </c>
      <c r="C13" s="255">
        <v>0</v>
      </c>
      <c r="D13" s="255">
        <v>0</v>
      </c>
      <c r="E13" s="255">
        <f t="shared" si="0"/>
        <v>0</v>
      </c>
      <c r="F13" s="256">
        <f t="shared" si="1"/>
        <v>0</v>
      </c>
    </row>
    <row r="14" spans="1:6" x14ac:dyDescent="0.2">
      <c r="A14" s="253">
        <v>2</v>
      </c>
      <c r="B14" s="254" t="s">
        <v>182</v>
      </c>
      <c r="C14" s="255">
        <v>0</v>
      </c>
      <c r="D14" s="255">
        <v>0</v>
      </c>
      <c r="E14" s="255">
        <f t="shared" si="0"/>
        <v>0</v>
      </c>
      <c r="F14" s="256">
        <f t="shared" si="1"/>
        <v>0</v>
      </c>
    </row>
    <row r="15" spans="1:6" x14ac:dyDescent="0.2">
      <c r="A15" s="253">
        <v>3</v>
      </c>
      <c r="B15" s="254" t="s">
        <v>183</v>
      </c>
      <c r="C15" s="255">
        <v>0</v>
      </c>
      <c r="D15" s="255">
        <v>0</v>
      </c>
      <c r="E15" s="255">
        <f t="shared" si="0"/>
        <v>0</v>
      </c>
      <c r="F15" s="256">
        <f t="shared" si="1"/>
        <v>0</v>
      </c>
    </row>
    <row r="16" spans="1:6" x14ac:dyDescent="0.2">
      <c r="A16" s="253">
        <v>4</v>
      </c>
      <c r="B16" s="254" t="s">
        <v>184</v>
      </c>
      <c r="C16" s="255">
        <v>0</v>
      </c>
      <c r="D16" s="255">
        <v>0</v>
      </c>
      <c r="E16" s="255">
        <f t="shared" si="0"/>
        <v>0</v>
      </c>
      <c r="F16" s="256">
        <f t="shared" si="1"/>
        <v>0</v>
      </c>
    </row>
    <row r="17" spans="1:6" x14ac:dyDescent="0.2">
      <c r="A17" s="257"/>
      <c r="B17" s="258" t="s">
        <v>185</v>
      </c>
      <c r="C17" s="259">
        <f>C12+(C13+C14-C15+C16)</f>
        <v>0</v>
      </c>
      <c r="D17" s="259">
        <f>D12+(D13+D14-D15+D16)</f>
        <v>0</v>
      </c>
      <c r="E17" s="259">
        <f t="shared" si="0"/>
        <v>0</v>
      </c>
      <c r="F17" s="260">
        <f t="shared" si="1"/>
        <v>0</v>
      </c>
    </row>
    <row r="18" spans="1:6" x14ac:dyDescent="0.2">
      <c r="A18" s="261">
        <v>5</v>
      </c>
      <c r="B18" s="262" t="s">
        <v>186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100</v>
      </c>
      <c r="B20" s="246" t="s">
        <v>187</v>
      </c>
      <c r="C20" s="247"/>
      <c r="D20" s="247"/>
      <c r="E20" s="247"/>
      <c r="F20" s="248"/>
    </row>
    <row r="21" spans="1:6" ht="15.75" customHeight="1" x14ac:dyDescent="0.2">
      <c r="A21" s="249"/>
      <c r="B21" s="250" t="s">
        <v>180</v>
      </c>
      <c r="C21" s="251">
        <v>12163317</v>
      </c>
      <c r="D21" s="251">
        <v>12891852</v>
      </c>
      <c r="E21" s="251">
        <f t="shared" ref="E21:E27" si="2">D21-C21</f>
        <v>728535</v>
      </c>
      <c r="F21" s="252">
        <f t="shared" ref="F21:F27" si="3">IF(C21=0,0,E21/C21)</f>
        <v>5.9896079334280282E-2</v>
      </c>
    </row>
    <row r="22" spans="1:6" x14ac:dyDescent="0.2">
      <c r="A22" s="253">
        <v>1</v>
      </c>
      <c r="B22" s="254" t="s">
        <v>181</v>
      </c>
      <c r="C22" s="255">
        <v>0</v>
      </c>
      <c r="D22" s="255">
        <v>0</v>
      </c>
      <c r="E22" s="255">
        <f t="shared" si="2"/>
        <v>0</v>
      </c>
      <c r="F22" s="256">
        <f t="shared" si="3"/>
        <v>0</v>
      </c>
    </row>
    <row r="23" spans="1:6" x14ac:dyDescent="0.2">
      <c r="A23" s="253">
        <v>2</v>
      </c>
      <c r="B23" s="254" t="s">
        <v>182</v>
      </c>
      <c r="C23" s="255">
        <v>616332</v>
      </c>
      <c r="D23" s="255">
        <v>233164</v>
      </c>
      <c r="E23" s="255">
        <f t="shared" si="2"/>
        <v>-383168</v>
      </c>
      <c r="F23" s="256">
        <f t="shared" si="3"/>
        <v>-0.62169090684890616</v>
      </c>
    </row>
    <row r="24" spans="1:6" x14ac:dyDescent="0.2">
      <c r="A24" s="253">
        <v>3</v>
      </c>
      <c r="B24" s="254" t="s">
        <v>183</v>
      </c>
      <c r="C24" s="255">
        <v>750000</v>
      </c>
      <c r="D24" s="255">
        <v>390592.64</v>
      </c>
      <c r="E24" s="255">
        <f t="shared" si="2"/>
        <v>-359407.35999999999</v>
      </c>
      <c r="F24" s="256">
        <f t="shared" si="3"/>
        <v>-0.47920981333333329</v>
      </c>
    </row>
    <row r="25" spans="1:6" x14ac:dyDescent="0.2">
      <c r="A25" s="253">
        <v>4</v>
      </c>
      <c r="B25" s="254" t="s">
        <v>184</v>
      </c>
      <c r="C25" s="255">
        <v>862203</v>
      </c>
      <c r="D25" s="255">
        <v>914442</v>
      </c>
      <c r="E25" s="255">
        <f t="shared" si="2"/>
        <v>52239</v>
      </c>
      <c r="F25" s="256">
        <f t="shared" si="3"/>
        <v>6.0587819805776599E-2</v>
      </c>
    </row>
    <row r="26" spans="1:6" x14ac:dyDescent="0.2">
      <c r="A26" s="257"/>
      <c r="B26" s="258" t="s">
        <v>185</v>
      </c>
      <c r="C26" s="259">
        <f>C21+(C22+C23-C24+C25)</f>
        <v>12891852</v>
      </c>
      <c r="D26" s="259">
        <f>D21+(D22+D23-D24+D25)</f>
        <v>13648865.359999999</v>
      </c>
      <c r="E26" s="259">
        <f t="shared" si="2"/>
        <v>757013.3599999994</v>
      </c>
      <c r="F26" s="260">
        <f t="shared" si="3"/>
        <v>5.8720295578943926E-2</v>
      </c>
    </row>
    <row r="27" spans="1:6" x14ac:dyDescent="0.2">
      <c r="A27" s="261">
        <v>5</v>
      </c>
      <c r="B27" s="262" t="s">
        <v>186</v>
      </c>
      <c r="C27" s="263">
        <v>600000</v>
      </c>
      <c r="D27" s="263">
        <v>600000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101</v>
      </c>
      <c r="B29" s="246" t="s">
        <v>188</v>
      </c>
      <c r="C29" s="247"/>
      <c r="D29" s="247"/>
      <c r="E29" s="247"/>
      <c r="F29" s="248"/>
    </row>
    <row r="30" spans="1:6" ht="15.75" customHeight="1" x14ac:dyDescent="0.2">
      <c r="A30" s="249"/>
      <c r="B30" s="250" t="s">
        <v>180</v>
      </c>
      <c r="C30" s="251">
        <v>0</v>
      </c>
      <c r="D30" s="251">
        <v>0</v>
      </c>
      <c r="E30" s="251">
        <f t="shared" ref="E30:E36" si="4">D30-C30</f>
        <v>0</v>
      </c>
      <c r="F30" s="252">
        <f t="shared" ref="F30:F36" si="5">IF(C30=0,0,E30/C30)</f>
        <v>0</v>
      </c>
    </row>
    <row r="31" spans="1:6" x14ac:dyDescent="0.2">
      <c r="A31" s="253">
        <v>1</v>
      </c>
      <c r="B31" s="254" t="s">
        <v>181</v>
      </c>
      <c r="C31" s="255">
        <v>0</v>
      </c>
      <c r="D31" s="255">
        <v>0</v>
      </c>
      <c r="E31" s="255">
        <f t="shared" si="4"/>
        <v>0</v>
      </c>
      <c r="F31" s="256">
        <f t="shared" si="5"/>
        <v>0</v>
      </c>
    </row>
    <row r="32" spans="1:6" x14ac:dyDescent="0.2">
      <c r="A32" s="253">
        <v>2</v>
      </c>
      <c r="B32" s="254" t="s">
        <v>182</v>
      </c>
      <c r="C32" s="255">
        <v>0</v>
      </c>
      <c r="D32" s="255">
        <v>0</v>
      </c>
      <c r="E32" s="255">
        <f t="shared" si="4"/>
        <v>0</v>
      </c>
      <c r="F32" s="256">
        <f t="shared" si="5"/>
        <v>0</v>
      </c>
    </row>
    <row r="33" spans="1:6" x14ac:dyDescent="0.2">
      <c r="A33" s="253">
        <v>3</v>
      </c>
      <c r="B33" s="254" t="s">
        <v>183</v>
      </c>
      <c r="C33" s="255">
        <v>0</v>
      </c>
      <c r="D33" s="255">
        <v>0</v>
      </c>
      <c r="E33" s="255">
        <f t="shared" si="4"/>
        <v>0</v>
      </c>
      <c r="F33" s="256">
        <f t="shared" si="5"/>
        <v>0</v>
      </c>
    </row>
    <row r="34" spans="1:6" x14ac:dyDescent="0.2">
      <c r="A34" s="253">
        <v>4</v>
      </c>
      <c r="B34" s="254" t="s">
        <v>184</v>
      </c>
      <c r="C34" s="255">
        <v>0</v>
      </c>
      <c r="D34" s="255">
        <v>0</v>
      </c>
      <c r="E34" s="255">
        <f t="shared" si="4"/>
        <v>0</v>
      </c>
      <c r="F34" s="256">
        <f t="shared" si="5"/>
        <v>0</v>
      </c>
    </row>
    <row r="35" spans="1:6" x14ac:dyDescent="0.2">
      <c r="A35" s="257"/>
      <c r="B35" s="258" t="s">
        <v>185</v>
      </c>
      <c r="C35" s="259">
        <f>C30+(C31+C32-C33+C34)</f>
        <v>0</v>
      </c>
      <c r="D35" s="259">
        <f>D30+(D31+D32-D33+D34)</f>
        <v>0</v>
      </c>
      <c r="E35" s="259">
        <f t="shared" si="4"/>
        <v>0</v>
      </c>
      <c r="F35" s="260">
        <f t="shared" si="5"/>
        <v>0</v>
      </c>
    </row>
    <row r="36" spans="1:6" x14ac:dyDescent="0.2">
      <c r="A36" s="261">
        <v>5</v>
      </c>
      <c r="B36" s="262" t="s">
        <v>186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REPORTING&amp;R&amp;10BRIDGEPORT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4"/>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189</v>
      </c>
      <c r="B4" s="493"/>
      <c r="C4" s="494"/>
    </row>
    <row r="5" spans="1:4" ht="12.75" customHeight="1" thickBot="1" x14ac:dyDescent="0.3">
      <c r="A5" s="495"/>
      <c r="B5" s="496"/>
      <c r="C5" s="497"/>
    </row>
    <row r="6" spans="1:4" ht="15.75" customHeight="1" thickBot="1" x14ac:dyDescent="0.3">
      <c r="A6" s="498" t="s">
        <v>190</v>
      </c>
      <c r="B6" s="499"/>
      <c r="C6" s="500"/>
    </row>
    <row r="7" spans="1:4" ht="15.75" customHeight="1" thickBot="1" x14ac:dyDescent="0.3">
      <c r="A7" s="271">
        <v>-1</v>
      </c>
      <c r="B7" s="272">
        <v>-2</v>
      </c>
      <c r="C7" s="272">
        <v>-3</v>
      </c>
    </row>
    <row r="8" spans="1:4" ht="16.5" thickBot="1" x14ac:dyDescent="0.3">
      <c r="A8" s="273" t="s">
        <v>191</v>
      </c>
      <c r="B8" s="274" t="s">
        <v>192</v>
      </c>
      <c r="C8" s="275" t="s">
        <v>193</v>
      </c>
    </row>
    <row r="9" spans="1:4" s="277" customFormat="1" ht="12.75" customHeight="1" x14ac:dyDescent="0.25">
      <c r="A9" s="483" t="s">
        <v>194</v>
      </c>
      <c r="B9" s="484"/>
      <c r="C9" s="276">
        <v>231</v>
      </c>
    </row>
    <row r="10" spans="1:4" s="277" customFormat="1" ht="15.75" customHeight="1" x14ac:dyDescent="0.25">
      <c r="A10" s="485" t="s">
        <v>195</v>
      </c>
      <c r="B10" s="486"/>
      <c r="C10" s="276">
        <v>231</v>
      </c>
      <c r="D10" s="278"/>
    </row>
    <row r="11" spans="1:4" s="277" customFormat="1" ht="12.75" customHeight="1" thickBot="1" x14ac:dyDescent="0.3">
      <c r="A11" s="487" t="s">
        <v>196</v>
      </c>
      <c r="B11" s="488"/>
      <c r="C11" s="279">
        <v>390592.64</v>
      </c>
      <c r="D11" s="278"/>
    </row>
    <row r="12" spans="1:4" s="277" customFormat="1" ht="15.75" customHeight="1" thickBot="1" x14ac:dyDescent="0.3">
      <c r="A12" s="489"/>
      <c r="B12" s="490"/>
      <c r="C12" s="491"/>
      <c r="D12" s="278"/>
    </row>
    <row r="13" spans="1:4" s="277" customFormat="1" ht="15.75" customHeight="1" x14ac:dyDescent="0.25">
      <c r="A13" s="280" t="s">
        <v>197</v>
      </c>
      <c r="B13" s="281" t="s">
        <v>198</v>
      </c>
      <c r="C13" s="282">
        <v>325</v>
      </c>
    </row>
    <row r="14" spans="1:4" s="277" customFormat="1" ht="12.75" customHeight="1" x14ac:dyDescent="0.25">
      <c r="A14" s="280" t="s">
        <v>199</v>
      </c>
      <c r="B14" s="281" t="s">
        <v>200</v>
      </c>
      <c r="C14" s="282">
        <v>325</v>
      </c>
    </row>
    <row r="15" spans="1:4" s="277" customFormat="1" ht="12.75" customHeight="1" x14ac:dyDescent="0.25">
      <c r="A15" s="280" t="s">
        <v>201</v>
      </c>
      <c r="B15" s="281" t="s">
        <v>202</v>
      </c>
      <c r="C15" s="282">
        <v>577</v>
      </c>
    </row>
    <row r="16" spans="1:4" s="277" customFormat="1" ht="12.75" customHeight="1" x14ac:dyDescent="0.25">
      <c r="A16" s="280" t="s">
        <v>203</v>
      </c>
      <c r="B16" s="281" t="s">
        <v>204</v>
      </c>
      <c r="C16" s="282">
        <v>651</v>
      </c>
    </row>
    <row r="17" spans="1:3" s="277" customFormat="1" ht="12.75" customHeight="1" x14ac:dyDescent="0.25">
      <c r="A17" s="280" t="s">
        <v>205</v>
      </c>
      <c r="B17" s="281" t="s">
        <v>206</v>
      </c>
      <c r="C17" s="282">
        <v>325</v>
      </c>
    </row>
    <row r="18" spans="1:3" s="277" customFormat="1" ht="12.75" customHeight="1" x14ac:dyDescent="0.25">
      <c r="A18" s="280" t="s">
        <v>207</v>
      </c>
      <c r="B18" s="281" t="s">
        <v>208</v>
      </c>
      <c r="C18" s="282">
        <v>650</v>
      </c>
    </row>
    <row r="19" spans="1:3" s="277" customFormat="1" ht="12.75" customHeight="1" x14ac:dyDescent="0.25">
      <c r="A19" s="280" t="s">
        <v>209</v>
      </c>
      <c r="B19" s="281" t="s">
        <v>210</v>
      </c>
      <c r="C19" s="282">
        <v>650</v>
      </c>
    </row>
    <row r="20" spans="1:3" s="277" customFormat="1" ht="12.75" customHeight="1" x14ac:dyDescent="0.25">
      <c r="A20" s="280" t="s">
        <v>211</v>
      </c>
      <c r="B20" s="281" t="s">
        <v>212</v>
      </c>
      <c r="C20" s="282">
        <v>650</v>
      </c>
    </row>
    <row r="21" spans="1:3" s="277" customFormat="1" ht="12.75" customHeight="1" x14ac:dyDescent="0.25">
      <c r="A21" s="280" t="s">
        <v>213</v>
      </c>
      <c r="B21" s="281" t="s">
        <v>214</v>
      </c>
      <c r="C21" s="282">
        <v>325</v>
      </c>
    </row>
    <row r="22" spans="1:3" s="277" customFormat="1" ht="12.75" customHeight="1" x14ac:dyDescent="0.25">
      <c r="A22" s="280" t="s">
        <v>215</v>
      </c>
      <c r="B22" s="281" t="s">
        <v>216</v>
      </c>
      <c r="C22" s="282">
        <v>325</v>
      </c>
    </row>
    <row r="23" spans="1:3" s="277" customFormat="1" ht="12.75" customHeight="1" x14ac:dyDescent="0.25">
      <c r="A23" s="280" t="s">
        <v>217</v>
      </c>
      <c r="B23" s="281" t="s">
        <v>218</v>
      </c>
      <c r="C23" s="282">
        <v>325</v>
      </c>
    </row>
    <row r="24" spans="1:3" s="277" customFormat="1" ht="12.75" customHeight="1" x14ac:dyDescent="0.25">
      <c r="A24" s="280" t="s">
        <v>219</v>
      </c>
      <c r="B24" s="281" t="s">
        <v>220</v>
      </c>
      <c r="C24" s="282">
        <v>376</v>
      </c>
    </row>
    <row r="25" spans="1:3" s="277" customFormat="1" ht="12.75" customHeight="1" x14ac:dyDescent="0.25">
      <c r="A25" s="280" t="s">
        <v>221</v>
      </c>
      <c r="B25" s="281" t="s">
        <v>222</v>
      </c>
      <c r="C25" s="282">
        <v>466</v>
      </c>
    </row>
    <row r="26" spans="1:3" s="277" customFormat="1" ht="12.75" customHeight="1" x14ac:dyDescent="0.25">
      <c r="A26" s="280" t="s">
        <v>223</v>
      </c>
      <c r="B26" s="281" t="s">
        <v>224</v>
      </c>
      <c r="C26" s="282">
        <v>328</v>
      </c>
    </row>
    <row r="27" spans="1:3" s="277" customFormat="1" ht="12.75" customHeight="1" x14ac:dyDescent="0.25">
      <c r="A27" s="280" t="s">
        <v>225</v>
      </c>
      <c r="B27" s="281" t="s">
        <v>226</v>
      </c>
      <c r="C27" s="282">
        <v>325</v>
      </c>
    </row>
    <row r="28" spans="1:3" s="277" customFormat="1" ht="12.75" customHeight="1" x14ac:dyDescent="0.25">
      <c r="A28" s="280" t="s">
        <v>227</v>
      </c>
      <c r="B28" s="281" t="s">
        <v>228</v>
      </c>
      <c r="C28" s="282">
        <v>650</v>
      </c>
    </row>
    <row r="29" spans="1:3" s="277" customFormat="1" ht="12.75" customHeight="1" x14ac:dyDescent="0.25">
      <c r="A29" s="280" t="s">
        <v>229</v>
      </c>
      <c r="B29" s="281" t="s">
        <v>230</v>
      </c>
      <c r="C29" s="282">
        <v>325</v>
      </c>
    </row>
    <row r="30" spans="1:3" s="277" customFormat="1" ht="12.75" customHeight="1" x14ac:dyDescent="0.25">
      <c r="A30" s="280" t="s">
        <v>231</v>
      </c>
      <c r="B30" s="281" t="s">
        <v>232</v>
      </c>
      <c r="C30" s="282">
        <v>1626</v>
      </c>
    </row>
    <row r="31" spans="1:3" s="277" customFormat="1" ht="12.75" customHeight="1" x14ac:dyDescent="0.25">
      <c r="A31" s="280" t="s">
        <v>233</v>
      </c>
      <c r="B31" s="281" t="s">
        <v>234</v>
      </c>
      <c r="C31" s="282">
        <v>931</v>
      </c>
    </row>
    <row r="32" spans="1:3" s="277" customFormat="1" ht="12.75" customHeight="1" x14ac:dyDescent="0.25">
      <c r="A32" s="280" t="s">
        <v>235</v>
      </c>
      <c r="B32" s="281" t="s">
        <v>234</v>
      </c>
      <c r="C32" s="282">
        <v>2421</v>
      </c>
    </row>
    <row r="33" spans="1:3" s="277" customFormat="1" ht="12.75" customHeight="1" x14ac:dyDescent="0.25">
      <c r="A33" s="280" t="s">
        <v>236</v>
      </c>
      <c r="B33" s="281" t="s">
        <v>234</v>
      </c>
      <c r="C33" s="282">
        <v>2426</v>
      </c>
    </row>
    <row r="34" spans="1:3" s="277" customFormat="1" ht="12.75" customHeight="1" x14ac:dyDescent="0.25">
      <c r="A34" s="280" t="s">
        <v>237</v>
      </c>
      <c r="B34" s="281" t="s">
        <v>234</v>
      </c>
      <c r="C34" s="282">
        <v>2432</v>
      </c>
    </row>
    <row r="35" spans="1:3" s="277" customFormat="1" ht="12.75" customHeight="1" x14ac:dyDescent="0.25">
      <c r="A35" s="280" t="s">
        <v>238</v>
      </c>
      <c r="B35" s="281" t="s">
        <v>234</v>
      </c>
      <c r="C35" s="282">
        <v>2434</v>
      </c>
    </row>
    <row r="36" spans="1:3" s="277" customFormat="1" ht="12.75" customHeight="1" x14ac:dyDescent="0.25">
      <c r="A36" s="280" t="s">
        <v>239</v>
      </c>
      <c r="B36" s="281" t="s">
        <v>234</v>
      </c>
      <c r="C36" s="282">
        <v>2438</v>
      </c>
    </row>
    <row r="37" spans="1:3" s="277" customFormat="1" ht="12.75" customHeight="1" x14ac:dyDescent="0.25">
      <c r="A37" s="280" t="s">
        <v>240</v>
      </c>
      <c r="B37" s="281" t="s">
        <v>241</v>
      </c>
      <c r="C37" s="282">
        <v>325</v>
      </c>
    </row>
    <row r="38" spans="1:3" s="277" customFormat="1" ht="12.75" customHeight="1" x14ac:dyDescent="0.25">
      <c r="A38" s="280" t="s">
        <v>242</v>
      </c>
      <c r="B38" s="281" t="s">
        <v>243</v>
      </c>
      <c r="C38" s="282">
        <v>325</v>
      </c>
    </row>
    <row r="39" spans="1:3" s="277" customFormat="1" ht="12.75" customHeight="1" x14ac:dyDescent="0.25">
      <c r="A39" s="280" t="s">
        <v>244</v>
      </c>
      <c r="B39" s="281" t="s">
        <v>245</v>
      </c>
      <c r="C39" s="282">
        <v>636</v>
      </c>
    </row>
    <row r="40" spans="1:3" s="277" customFormat="1" ht="12.75" customHeight="1" x14ac:dyDescent="0.25">
      <c r="A40" s="280" t="s">
        <v>246</v>
      </c>
      <c r="B40" s="281" t="s">
        <v>247</v>
      </c>
      <c r="C40" s="282">
        <v>650</v>
      </c>
    </row>
    <row r="41" spans="1:3" s="277" customFormat="1" ht="12.75" customHeight="1" x14ac:dyDescent="0.25">
      <c r="A41" s="280" t="s">
        <v>248</v>
      </c>
      <c r="B41" s="281" t="s">
        <v>249</v>
      </c>
      <c r="C41" s="282">
        <v>390</v>
      </c>
    </row>
    <row r="42" spans="1:3" s="277" customFormat="1" ht="12.75" customHeight="1" x14ac:dyDescent="0.25">
      <c r="A42" s="280" t="s">
        <v>250</v>
      </c>
      <c r="B42" s="281" t="s">
        <v>251</v>
      </c>
      <c r="C42" s="282">
        <v>650</v>
      </c>
    </row>
    <row r="43" spans="1:3" s="277" customFormat="1" ht="12.75" customHeight="1" x14ac:dyDescent="0.25">
      <c r="A43" s="280" t="s">
        <v>252</v>
      </c>
      <c r="B43" s="281" t="s">
        <v>253</v>
      </c>
      <c r="C43" s="282">
        <v>362</v>
      </c>
    </row>
    <row r="44" spans="1:3" s="277" customFormat="1" ht="12.75" customHeight="1" x14ac:dyDescent="0.25">
      <c r="A44" s="280" t="s">
        <v>254</v>
      </c>
      <c r="B44" s="281" t="s">
        <v>255</v>
      </c>
      <c r="C44" s="282">
        <v>650</v>
      </c>
    </row>
    <row r="45" spans="1:3" s="277" customFormat="1" ht="12.75" customHeight="1" x14ac:dyDescent="0.25">
      <c r="A45" s="280" t="s">
        <v>256</v>
      </c>
      <c r="B45" s="281" t="s">
        <v>257</v>
      </c>
      <c r="C45" s="282">
        <v>795</v>
      </c>
    </row>
    <row r="46" spans="1:3" s="277" customFormat="1" ht="12.75" customHeight="1" x14ac:dyDescent="0.25">
      <c r="A46" s="280" t="s">
        <v>258</v>
      </c>
      <c r="B46" s="281" t="s">
        <v>259</v>
      </c>
      <c r="C46" s="282">
        <v>640</v>
      </c>
    </row>
    <row r="47" spans="1:3" s="277" customFormat="1" ht="12.75" customHeight="1" x14ac:dyDescent="0.25">
      <c r="A47" s="280" t="s">
        <v>260</v>
      </c>
      <c r="B47" s="281" t="s">
        <v>261</v>
      </c>
      <c r="C47" s="282">
        <v>8709</v>
      </c>
    </row>
    <row r="48" spans="1:3" s="277" customFormat="1" ht="12.75" customHeight="1" x14ac:dyDescent="0.25">
      <c r="A48" s="280" t="s">
        <v>262</v>
      </c>
      <c r="B48" s="281" t="s">
        <v>263</v>
      </c>
      <c r="C48" s="282">
        <v>684</v>
      </c>
    </row>
    <row r="49" spans="1:3" s="277" customFormat="1" ht="12.75" customHeight="1" x14ac:dyDescent="0.25">
      <c r="A49" s="280" t="s">
        <v>264</v>
      </c>
      <c r="B49" s="281" t="s">
        <v>265</v>
      </c>
      <c r="C49" s="282">
        <v>774</v>
      </c>
    </row>
    <row r="50" spans="1:3" s="277" customFormat="1" ht="12.75" customHeight="1" x14ac:dyDescent="0.25">
      <c r="A50" s="280" t="s">
        <v>266</v>
      </c>
      <c r="B50" s="281" t="s">
        <v>267</v>
      </c>
      <c r="C50" s="282">
        <v>981</v>
      </c>
    </row>
    <row r="51" spans="1:3" s="277" customFormat="1" ht="12.75" customHeight="1" x14ac:dyDescent="0.25">
      <c r="A51" s="280" t="s">
        <v>268</v>
      </c>
      <c r="B51" s="281" t="s">
        <v>269</v>
      </c>
      <c r="C51" s="282">
        <v>1799</v>
      </c>
    </row>
    <row r="52" spans="1:3" s="277" customFormat="1" ht="12.75" customHeight="1" x14ac:dyDescent="0.25">
      <c r="A52" s="280" t="s">
        <v>270</v>
      </c>
      <c r="B52" s="281" t="s">
        <v>271</v>
      </c>
      <c r="C52" s="282">
        <v>823</v>
      </c>
    </row>
    <row r="53" spans="1:3" s="277" customFormat="1" ht="12.75" customHeight="1" x14ac:dyDescent="0.25">
      <c r="A53" s="280" t="s">
        <v>272</v>
      </c>
      <c r="B53" s="281" t="s">
        <v>273</v>
      </c>
      <c r="C53" s="282">
        <v>1380</v>
      </c>
    </row>
    <row r="54" spans="1:3" s="277" customFormat="1" ht="12.75" customHeight="1" x14ac:dyDescent="0.25">
      <c r="A54" s="280" t="s">
        <v>274</v>
      </c>
      <c r="B54" s="281" t="s">
        <v>275</v>
      </c>
      <c r="C54" s="282">
        <v>619</v>
      </c>
    </row>
    <row r="55" spans="1:3" s="277" customFormat="1" ht="12.75" customHeight="1" x14ac:dyDescent="0.25">
      <c r="A55" s="280" t="s">
        <v>276</v>
      </c>
      <c r="B55" s="281" t="s">
        <v>277</v>
      </c>
      <c r="C55" s="282">
        <v>917</v>
      </c>
    </row>
    <row r="56" spans="1:3" s="277" customFormat="1" ht="12.75" customHeight="1" x14ac:dyDescent="0.25">
      <c r="A56" s="280" t="s">
        <v>278</v>
      </c>
      <c r="B56" s="281" t="s">
        <v>277</v>
      </c>
      <c r="C56" s="282">
        <v>50</v>
      </c>
    </row>
    <row r="57" spans="1:3" s="277" customFormat="1" ht="12.75" customHeight="1" x14ac:dyDescent="0.25">
      <c r="A57" s="280" t="s">
        <v>279</v>
      </c>
      <c r="B57" s="281" t="s">
        <v>277</v>
      </c>
      <c r="C57" s="282">
        <v>247.89</v>
      </c>
    </row>
    <row r="58" spans="1:3" s="277" customFormat="1" ht="12.75" customHeight="1" x14ac:dyDescent="0.25">
      <c r="A58" s="280" t="s">
        <v>280</v>
      </c>
      <c r="B58" s="281" t="s">
        <v>277</v>
      </c>
      <c r="C58" s="282">
        <v>980.34</v>
      </c>
    </row>
    <row r="59" spans="1:3" s="277" customFormat="1" ht="12.75" customHeight="1" x14ac:dyDescent="0.25">
      <c r="A59" s="280" t="s">
        <v>281</v>
      </c>
      <c r="B59" s="281" t="s">
        <v>277</v>
      </c>
      <c r="C59" s="282">
        <v>2134.31</v>
      </c>
    </row>
    <row r="60" spans="1:3" s="277" customFormat="1" ht="12.75" customHeight="1" x14ac:dyDescent="0.25">
      <c r="A60" s="280" t="s">
        <v>282</v>
      </c>
      <c r="B60" s="281" t="s">
        <v>277</v>
      </c>
      <c r="C60" s="282">
        <v>2471</v>
      </c>
    </row>
    <row r="61" spans="1:3" s="277" customFormat="1" ht="12.75" customHeight="1" x14ac:dyDescent="0.25">
      <c r="A61" s="280" t="s">
        <v>283</v>
      </c>
      <c r="B61" s="281" t="s">
        <v>277</v>
      </c>
      <c r="C61" s="282">
        <v>4945</v>
      </c>
    </row>
    <row r="62" spans="1:3" s="277" customFormat="1" ht="12.75" customHeight="1" x14ac:dyDescent="0.25">
      <c r="A62" s="280" t="s">
        <v>284</v>
      </c>
      <c r="B62" s="281" t="s">
        <v>285</v>
      </c>
      <c r="C62" s="282">
        <v>7714</v>
      </c>
    </row>
    <row r="63" spans="1:3" s="277" customFormat="1" ht="12.75" customHeight="1" x14ac:dyDescent="0.25">
      <c r="A63" s="280" t="s">
        <v>286</v>
      </c>
      <c r="B63" s="281" t="s">
        <v>285</v>
      </c>
      <c r="C63" s="282">
        <v>2026</v>
      </c>
    </row>
    <row r="64" spans="1:3" s="277" customFormat="1" ht="12.75" customHeight="1" x14ac:dyDescent="0.25">
      <c r="A64" s="280" t="s">
        <v>287</v>
      </c>
      <c r="B64" s="281" t="s">
        <v>285</v>
      </c>
      <c r="C64" s="282">
        <v>887</v>
      </c>
    </row>
    <row r="65" spans="1:3" s="277" customFormat="1" ht="12.75" customHeight="1" x14ac:dyDescent="0.25">
      <c r="A65" s="280" t="s">
        <v>288</v>
      </c>
      <c r="B65" s="281" t="s">
        <v>285</v>
      </c>
      <c r="C65" s="282">
        <v>570</v>
      </c>
    </row>
    <row r="66" spans="1:3" s="277" customFormat="1" ht="12.75" customHeight="1" x14ac:dyDescent="0.25">
      <c r="A66" s="280" t="s">
        <v>289</v>
      </c>
      <c r="B66" s="281" t="s">
        <v>290</v>
      </c>
      <c r="C66" s="282">
        <v>9727.34</v>
      </c>
    </row>
    <row r="67" spans="1:3" s="277" customFormat="1" ht="12.75" customHeight="1" x14ac:dyDescent="0.25">
      <c r="A67" s="280" t="s">
        <v>291</v>
      </c>
      <c r="B67" s="281" t="s">
        <v>290</v>
      </c>
      <c r="C67" s="282">
        <v>71</v>
      </c>
    </row>
    <row r="68" spans="1:3" s="277" customFormat="1" ht="12.75" customHeight="1" x14ac:dyDescent="0.25">
      <c r="A68" s="280" t="s">
        <v>292</v>
      </c>
      <c r="B68" s="281" t="s">
        <v>290</v>
      </c>
      <c r="C68" s="282">
        <v>6631.89</v>
      </c>
    </row>
    <row r="69" spans="1:3" s="277" customFormat="1" ht="12.75" customHeight="1" x14ac:dyDescent="0.25">
      <c r="A69" s="280" t="s">
        <v>293</v>
      </c>
      <c r="B69" s="281" t="s">
        <v>294</v>
      </c>
      <c r="C69" s="282">
        <v>10222.01</v>
      </c>
    </row>
    <row r="70" spans="1:3" s="277" customFormat="1" ht="12.75" customHeight="1" x14ac:dyDescent="0.25">
      <c r="A70" s="280" t="s">
        <v>295</v>
      </c>
      <c r="B70" s="281" t="s">
        <v>294</v>
      </c>
      <c r="C70" s="282">
        <v>500</v>
      </c>
    </row>
    <row r="71" spans="1:3" s="277" customFormat="1" ht="12.75" customHeight="1" x14ac:dyDescent="0.25">
      <c r="A71" s="280" t="s">
        <v>296</v>
      </c>
      <c r="B71" s="281" t="s">
        <v>294</v>
      </c>
      <c r="C71" s="282">
        <v>1930</v>
      </c>
    </row>
    <row r="72" spans="1:3" s="277" customFormat="1" ht="12.75" customHeight="1" x14ac:dyDescent="0.25">
      <c r="A72" s="280" t="s">
        <v>297</v>
      </c>
      <c r="B72" s="281" t="s">
        <v>294</v>
      </c>
      <c r="C72" s="282">
        <v>13210.12</v>
      </c>
    </row>
    <row r="73" spans="1:3" s="277" customFormat="1" ht="12.75" customHeight="1" x14ac:dyDescent="0.25">
      <c r="A73" s="280" t="s">
        <v>298</v>
      </c>
      <c r="B73" s="281" t="s">
        <v>299</v>
      </c>
      <c r="C73" s="282">
        <v>4515</v>
      </c>
    </row>
    <row r="74" spans="1:3" s="277" customFormat="1" ht="12.75" customHeight="1" x14ac:dyDescent="0.25">
      <c r="A74" s="280" t="s">
        <v>300</v>
      </c>
      <c r="B74" s="281" t="s">
        <v>299</v>
      </c>
      <c r="C74" s="282">
        <v>1930</v>
      </c>
    </row>
    <row r="75" spans="1:3" s="277" customFormat="1" ht="12.75" customHeight="1" x14ac:dyDescent="0.25">
      <c r="A75" s="280" t="s">
        <v>301</v>
      </c>
      <c r="B75" s="281" t="s">
        <v>299</v>
      </c>
      <c r="C75" s="282">
        <v>953</v>
      </c>
    </row>
    <row r="76" spans="1:3" s="277" customFormat="1" ht="12.75" customHeight="1" x14ac:dyDescent="0.25">
      <c r="A76" s="280" t="s">
        <v>302</v>
      </c>
      <c r="B76" s="281" t="s">
        <v>299</v>
      </c>
      <c r="C76" s="282">
        <v>2745</v>
      </c>
    </row>
    <row r="77" spans="1:3" s="277" customFormat="1" ht="12.75" customHeight="1" x14ac:dyDescent="0.25">
      <c r="A77" s="280" t="s">
        <v>303</v>
      </c>
      <c r="B77" s="281" t="s">
        <v>299</v>
      </c>
      <c r="C77" s="282">
        <v>3145</v>
      </c>
    </row>
    <row r="78" spans="1:3" s="277" customFormat="1" ht="12.75" customHeight="1" x14ac:dyDescent="0.25">
      <c r="A78" s="280" t="s">
        <v>304</v>
      </c>
      <c r="B78" s="281" t="s">
        <v>299</v>
      </c>
      <c r="C78" s="282">
        <v>3134</v>
      </c>
    </row>
    <row r="79" spans="1:3" s="277" customFormat="1" ht="12.75" customHeight="1" x14ac:dyDescent="0.25">
      <c r="A79" s="280" t="s">
        <v>305</v>
      </c>
      <c r="B79" s="281" t="s">
        <v>306</v>
      </c>
      <c r="C79" s="282">
        <v>150</v>
      </c>
    </row>
    <row r="80" spans="1:3" s="277" customFormat="1" ht="12.75" customHeight="1" x14ac:dyDescent="0.25">
      <c r="A80" s="280" t="s">
        <v>307</v>
      </c>
      <c r="B80" s="281" t="s">
        <v>308</v>
      </c>
      <c r="C80" s="282">
        <v>14088.15</v>
      </c>
    </row>
    <row r="81" spans="1:3" s="277" customFormat="1" ht="12.75" customHeight="1" x14ac:dyDescent="0.25">
      <c r="A81" s="280" t="s">
        <v>309</v>
      </c>
      <c r="B81" s="281" t="s">
        <v>308</v>
      </c>
      <c r="C81" s="282">
        <v>11049.54</v>
      </c>
    </row>
    <row r="82" spans="1:3" s="277" customFormat="1" ht="12.75" customHeight="1" x14ac:dyDescent="0.25">
      <c r="A82" s="280" t="s">
        <v>310</v>
      </c>
      <c r="B82" s="281" t="s">
        <v>308</v>
      </c>
      <c r="C82" s="282">
        <v>3587</v>
      </c>
    </row>
    <row r="83" spans="1:3" s="277" customFormat="1" ht="12.75" customHeight="1" x14ac:dyDescent="0.25">
      <c r="A83" s="280" t="s">
        <v>311</v>
      </c>
      <c r="B83" s="281" t="s">
        <v>308</v>
      </c>
      <c r="C83" s="282">
        <v>3101.67</v>
      </c>
    </row>
    <row r="84" spans="1:3" s="277" customFormat="1" ht="12.75" customHeight="1" x14ac:dyDescent="0.25">
      <c r="A84" s="280" t="s">
        <v>312</v>
      </c>
      <c r="B84" s="281" t="s">
        <v>308</v>
      </c>
      <c r="C84" s="282">
        <v>1406</v>
      </c>
    </row>
    <row r="85" spans="1:3" s="277" customFormat="1" ht="12.75" customHeight="1" x14ac:dyDescent="0.25">
      <c r="A85" s="280" t="s">
        <v>313</v>
      </c>
      <c r="B85" s="281" t="s">
        <v>308</v>
      </c>
      <c r="C85" s="282">
        <v>150</v>
      </c>
    </row>
    <row r="86" spans="1:3" s="277" customFormat="1" ht="12.75" customHeight="1" x14ac:dyDescent="0.25">
      <c r="A86" s="280" t="s">
        <v>314</v>
      </c>
      <c r="B86" s="281" t="s">
        <v>308</v>
      </c>
      <c r="C86" s="282">
        <v>11885.42</v>
      </c>
    </row>
    <row r="87" spans="1:3" s="277" customFormat="1" ht="12.75" customHeight="1" x14ac:dyDescent="0.25">
      <c r="A87" s="280" t="s">
        <v>315</v>
      </c>
      <c r="B87" s="281" t="s">
        <v>308</v>
      </c>
      <c r="C87" s="282">
        <v>4416.26</v>
      </c>
    </row>
    <row r="88" spans="1:3" s="277" customFormat="1" ht="12.75" customHeight="1" x14ac:dyDescent="0.25">
      <c r="A88" s="280" t="s">
        <v>316</v>
      </c>
      <c r="B88" s="281" t="s">
        <v>308</v>
      </c>
      <c r="C88" s="282">
        <v>1571.13</v>
      </c>
    </row>
    <row r="89" spans="1:3" s="277" customFormat="1" ht="12.75" customHeight="1" x14ac:dyDescent="0.25">
      <c r="A89" s="280" t="s">
        <v>317</v>
      </c>
      <c r="B89" s="281" t="s">
        <v>308</v>
      </c>
      <c r="C89" s="282">
        <v>140</v>
      </c>
    </row>
    <row r="90" spans="1:3" s="277" customFormat="1" ht="12.75" customHeight="1" x14ac:dyDescent="0.25">
      <c r="A90" s="280" t="s">
        <v>318</v>
      </c>
      <c r="B90" s="281" t="s">
        <v>308</v>
      </c>
      <c r="C90" s="282">
        <v>2251.92</v>
      </c>
    </row>
    <row r="91" spans="1:3" s="277" customFormat="1" ht="12.75" customHeight="1" x14ac:dyDescent="0.25">
      <c r="A91" s="280" t="s">
        <v>319</v>
      </c>
      <c r="B91" s="281" t="s">
        <v>308</v>
      </c>
      <c r="C91" s="282">
        <v>140</v>
      </c>
    </row>
    <row r="92" spans="1:3" s="277" customFormat="1" ht="12.75" customHeight="1" x14ac:dyDescent="0.25">
      <c r="A92" s="280" t="s">
        <v>320</v>
      </c>
      <c r="B92" s="281" t="s">
        <v>308</v>
      </c>
      <c r="C92" s="282">
        <v>1105.2</v>
      </c>
    </row>
    <row r="93" spans="1:3" s="277" customFormat="1" ht="12.75" customHeight="1" x14ac:dyDescent="0.25">
      <c r="A93" s="280" t="s">
        <v>321</v>
      </c>
      <c r="B93" s="281" t="s">
        <v>308</v>
      </c>
      <c r="C93" s="282">
        <v>1046</v>
      </c>
    </row>
    <row r="94" spans="1:3" s="277" customFormat="1" ht="12.75" customHeight="1" x14ac:dyDescent="0.25">
      <c r="A94" s="280" t="s">
        <v>322</v>
      </c>
      <c r="B94" s="281" t="s">
        <v>308</v>
      </c>
      <c r="C94" s="282">
        <v>1339.6</v>
      </c>
    </row>
    <row r="95" spans="1:3" s="277" customFormat="1" ht="12.75" customHeight="1" x14ac:dyDescent="0.25">
      <c r="A95" s="280" t="s">
        <v>323</v>
      </c>
      <c r="B95" s="281" t="s">
        <v>308</v>
      </c>
      <c r="C95" s="282">
        <v>3332.28</v>
      </c>
    </row>
    <row r="96" spans="1:3" s="277" customFormat="1" ht="12.75" customHeight="1" x14ac:dyDescent="0.25">
      <c r="A96" s="280" t="s">
        <v>324</v>
      </c>
      <c r="B96" s="281" t="s">
        <v>308</v>
      </c>
      <c r="C96" s="282">
        <v>190</v>
      </c>
    </row>
    <row r="97" spans="1:3" s="277" customFormat="1" ht="12.75" customHeight="1" x14ac:dyDescent="0.25">
      <c r="A97" s="280" t="s">
        <v>325</v>
      </c>
      <c r="B97" s="281" t="s">
        <v>308</v>
      </c>
      <c r="C97" s="282">
        <v>801.03</v>
      </c>
    </row>
    <row r="98" spans="1:3" s="277" customFormat="1" ht="12.75" customHeight="1" x14ac:dyDescent="0.25">
      <c r="A98" s="280" t="s">
        <v>326</v>
      </c>
      <c r="B98" s="281" t="s">
        <v>308</v>
      </c>
      <c r="C98" s="282">
        <v>2636.1</v>
      </c>
    </row>
    <row r="99" spans="1:3" s="277" customFormat="1" ht="12.75" customHeight="1" x14ac:dyDescent="0.25">
      <c r="A99" s="280" t="s">
        <v>327</v>
      </c>
      <c r="B99" s="281" t="s">
        <v>308</v>
      </c>
      <c r="C99" s="282">
        <v>9990.17</v>
      </c>
    </row>
    <row r="100" spans="1:3" s="277" customFormat="1" ht="12.75" customHeight="1" x14ac:dyDescent="0.25">
      <c r="A100" s="280" t="s">
        <v>328</v>
      </c>
      <c r="B100" s="281" t="s">
        <v>308</v>
      </c>
      <c r="C100" s="282">
        <v>3938.04</v>
      </c>
    </row>
    <row r="101" spans="1:3" s="277" customFormat="1" ht="12.75" customHeight="1" x14ac:dyDescent="0.25">
      <c r="A101" s="280" t="s">
        <v>329</v>
      </c>
      <c r="B101" s="281" t="s">
        <v>330</v>
      </c>
      <c r="C101" s="282">
        <v>50</v>
      </c>
    </row>
    <row r="102" spans="1:3" s="277" customFormat="1" ht="12.75" customHeight="1" x14ac:dyDescent="0.25">
      <c r="A102" s="280" t="s">
        <v>331</v>
      </c>
      <c r="B102" s="281" t="s">
        <v>330</v>
      </c>
      <c r="C102" s="282">
        <v>228.6</v>
      </c>
    </row>
    <row r="103" spans="1:3" s="277" customFormat="1" ht="12.75" customHeight="1" x14ac:dyDescent="0.25">
      <c r="A103" s="280" t="s">
        <v>332</v>
      </c>
      <c r="B103" s="281" t="s">
        <v>330</v>
      </c>
      <c r="C103" s="282">
        <v>1225.6400000000001</v>
      </c>
    </row>
    <row r="104" spans="1:3" s="277" customFormat="1" ht="12.75" customHeight="1" x14ac:dyDescent="0.25">
      <c r="A104" s="280" t="s">
        <v>333</v>
      </c>
      <c r="B104" s="281" t="s">
        <v>330</v>
      </c>
      <c r="C104" s="282">
        <v>322.39999999999998</v>
      </c>
    </row>
    <row r="105" spans="1:3" s="277" customFormat="1" ht="12.75" customHeight="1" x14ac:dyDescent="0.25">
      <c r="A105" s="280" t="s">
        <v>334</v>
      </c>
      <c r="B105" s="281" t="s">
        <v>330</v>
      </c>
      <c r="C105" s="282">
        <v>150</v>
      </c>
    </row>
    <row r="106" spans="1:3" s="277" customFormat="1" ht="12.75" customHeight="1" x14ac:dyDescent="0.25">
      <c r="A106" s="280" t="s">
        <v>335</v>
      </c>
      <c r="B106" s="281" t="s">
        <v>330</v>
      </c>
      <c r="C106" s="282">
        <v>50</v>
      </c>
    </row>
    <row r="107" spans="1:3" s="277" customFormat="1" ht="12.75" customHeight="1" x14ac:dyDescent="0.25">
      <c r="A107" s="280" t="s">
        <v>336</v>
      </c>
      <c r="B107" s="281" t="s">
        <v>330</v>
      </c>
      <c r="C107" s="282">
        <v>1225</v>
      </c>
    </row>
    <row r="108" spans="1:3" s="277" customFormat="1" ht="12.75" customHeight="1" x14ac:dyDescent="0.25">
      <c r="A108" s="280" t="s">
        <v>337</v>
      </c>
      <c r="B108" s="281" t="s">
        <v>330</v>
      </c>
      <c r="C108" s="282">
        <v>2216</v>
      </c>
    </row>
    <row r="109" spans="1:3" s="277" customFormat="1" ht="12.75" customHeight="1" x14ac:dyDescent="0.25">
      <c r="A109" s="280" t="s">
        <v>338</v>
      </c>
      <c r="B109" s="281" t="s">
        <v>330</v>
      </c>
      <c r="C109" s="282">
        <v>1648.55</v>
      </c>
    </row>
    <row r="110" spans="1:3" s="277" customFormat="1" ht="12.75" customHeight="1" x14ac:dyDescent="0.25">
      <c r="A110" s="280" t="s">
        <v>339</v>
      </c>
      <c r="B110" s="281" t="s">
        <v>330</v>
      </c>
      <c r="C110" s="282">
        <v>75</v>
      </c>
    </row>
    <row r="111" spans="1:3" s="277" customFormat="1" ht="12.75" customHeight="1" x14ac:dyDescent="0.25">
      <c r="A111" s="280" t="s">
        <v>340</v>
      </c>
      <c r="B111" s="281" t="s">
        <v>330</v>
      </c>
      <c r="C111" s="282">
        <v>30</v>
      </c>
    </row>
    <row r="112" spans="1:3" s="277" customFormat="1" ht="12.75" customHeight="1" x14ac:dyDescent="0.25">
      <c r="A112" s="280" t="s">
        <v>341</v>
      </c>
      <c r="B112" s="281" t="s">
        <v>330</v>
      </c>
      <c r="C112" s="282">
        <v>17.39</v>
      </c>
    </row>
    <row r="113" spans="1:3" s="277" customFormat="1" ht="12.75" customHeight="1" x14ac:dyDescent="0.25">
      <c r="A113" s="280" t="s">
        <v>342</v>
      </c>
      <c r="B113" s="281" t="s">
        <v>330</v>
      </c>
      <c r="C113" s="282">
        <v>42.82</v>
      </c>
    </row>
    <row r="114" spans="1:3" s="277" customFormat="1" ht="12.75" customHeight="1" x14ac:dyDescent="0.25">
      <c r="A114" s="280" t="s">
        <v>343</v>
      </c>
      <c r="B114" s="281" t="s">
        <v>330</v>
      </c>
      <c r="C114" s="282">
        <v>55.72</v>
      </c>
    </row>
    <row r="115" spans="1:3" s="277" customFormat="1" ht="12.75" customHeight="1" x14ac:dyDescent="0.25">
      <c r="A115" s="280" t="s">
        <v>344</v>
      </c>
      <c r="B115" s="281" t="s">
        <v>330</v>
      </c>
      <c r="C115" s="282">
        <v>72.48</v>
      </c>
    </row>
    <row r="116" spans="1:3" s="277" customFormat="1" ht="12.75" customHeight="1" x14ac:dyDescent="0.25">
      <c r="A116" s="280" t="s">
        <v>345</v>
      </c>
      <c r="B116" s="281" t="s">
        <v>330</v>
      </c>
      <c r="C116" s="282">
        <v>14.98</v>
      </c>
    </row>
    <row r="117" spans="1:3" s="277" customFormat="1" ht="12.75" customHeight="1" x14ac:dyDescent="0.25">
      <c r="A117" s="280" t="s">
        <v>346</v>
      </c>
      <c r="B117" s="281" t="s">
        <v>330</v>
      </c>
      <c r="C117" s="282">
        <v>97.19</v>
      </c>
    </row>
    <row r="118" spans="1:3" s="277" customFormat="1" ht="12.75" customHeight="1" x14ac:dyDescent="0.25">
      <c r="A118" s="280" t="s">
        <v>347</v>
      </c>
      <c r="B118" s="281" t="s">
        <v>330</v>
      </c>
      <c r="C118" s="282">
        <v>74.37</v>
      </c>
    </row>
    <row r="119" spans="1:3" s="277" customFormat="1" ht="12.75" customHeight="1" x14ac:dyDescent="0.25">
      <c r="A119" s="280" t="s">
        <v>348</v>
      </c>
      <c r="B119" s="281" t="s">
        <v>330</v>
      </c>
      <c r="C119" s="282">
        <v>71.040000000000006</v>
      </c>
    </row>
    <row r="120" spans="1:3" s="277" customFormat="1" ht="12.75" customHeight="1" x14ac:dyDescent="0.25">
      <c r="A120" s="280" t="s">
        <v>349</v>
      </c>
      <c r="B120" s="281" t="s">
        <v>330</v>
      </c>
      <c r="C120" s="282">
        <v>66.8</v>
      </c>
    </row>
    <row r="121" spans="1:3" s="277" customFormat="1" ht="12.75" customHeight="1" x14ac:dyDescent="0.25">
      <c r="A121" s="280" t="s">
        <v>350</v>
      </c>
      <c r="B121" s="281" t="s">
        <v>330</v>
      </c>
      <c r="C121" s="282">
        <v>85.28</v>
      </c>
    </row>
    <row r="122" spans="1:3" s="277" customFormat="1" ht="12.75" customHeight="1" x14ac:dyDescent="0.25">
      <c r="A122" s="280" t="s">
        <v>351</v>
      </c>
      <c r="B122" s="281" t="s">
        <v>330</v>
      </c>
      <c r="C122" s="282">
        <v>72.48</v>
      </c>
    </row>
    <row r="123" spans="1:3" s="277" customFormat="1" ht="12.75" customHeight="1" x14ac:dyDescent="0.25">
      <c r="A123" s="280" t="s">
        <v>352</v>
      </c>
      <c r="B123" s="281" t="s">
        <v>330</v>
      </c>
      <c r="C123" s="282">
        <v>12.32</v>
      </c>
    </row>
    <row r="124" spans="1:3" s="277" customFormat="1" ht="12.75" customHeight="1" x14ac:dyDescent="0.25">
      <c r="A124" s="280" t="s">
        <v>353</v>
      </c>
      <c r="B124" s="281" t="s">
        <v>330</v>
      </c>
      <c r="C124" s="282">
        <v>69.72</v>
      </c>
    </row>
    <row r="125" spans="1:3" s="277" customFormat="1" ht="12.75" customHeight="1" x14ac:dyDescent="0.25">
      <c r="A125" s="280" t="s">
        <v>354</v>
      </c>
      <c r="B125" s="281" t="s">
        <v>330</v>
      </c>
      <c r="C125" s="282">
        <v>106.56</v>
      </c>
    </row>
    <row r="126" spans="1:3" s="277" customFormat="1" ht="12.75" customHeight="1" x14ac:dyDescent="0.25">
      <c r="A126" s="280" t="s">
        <v>355</v>
      </c>
      <c r="B126" s="281" t="s">
        <v>330</v>
      </c>
      <c r="C126" s="282">
        <v>47.36</v>
      </c>
    </row>
    <row r="127" spans="1:3" s="277" customFormat="1" ht="12.75" customHeight="1" x14ac:dyDescent="0.25">
      <c r="A127" s="280" t="s">
        <v>356</v>
      </c>
      <c r="B127" s="281" t="s">
        <v>330</v>
      </c>
      <c r="C127" s="282">
        <v>47.36</v>
      </c>
    </row>
    <row r="128" spans="1:3" s="277" customFormat="1" ht="12.75" customHeight="1" x14ac:dyDescent="0.25">
      <c r="A128" s="280" t="s">
        <v>357</v>
      </c>
      <c r="B128" s="281" t="s">
        <v>330</v>
      </c>
      <c r="C128" s="282">
        <v>11.84</v>
      </c>
    </row>
    <row r="129" spans="1:3" s="277" customFormat="1" ht="12.75" customHeight="1" x14ac:dyDescent="0.25">
      <c r="A129" s="280" t="s">
        <v>358</v>
      </c>
      <c r="B129" s="281" t="s">
        <v>330</v>
      </c>
      <c r="C129" s="282">
        <v>29.96</v>
      </c>
    </row>
    <row r="130" spans="1:3" s="277" customFormat="1" ht="12.75" customHeight="1" x14ac:dyDescent="0.25">
      <c r="A130" s="280" t="s">
        <v>359</v>
      </c>
      <c r="B130" s="281" t="s">
        <v>330</v>
      </c>
      <c r="C130" s="282">
        <v>27.17</v>
      </c>
    </row>
    <row r="131" spans="1:3" s="277" customFormat="1" ht="12.75" customHeight="1" x14ac:dyDescent="0.25">
      <c r="A131" s="280" t="s">
        <v>360</v>
      </c>
      <c r="B131" s="281" t="s">
        <v>330</v>
      </c>
      <c r="C131" s="282">
        <v>878</v>
      </c>
    </row>
    <row r="132" spans="1:3" s="277" customFormat="1" ht="12.75" customHeight="1" x14ac:dyDescent="0.25">
      <c r="A132" s="280" t="s">
        <v>361</v>
      </c>
      <c r="B132" s="281" t="s">
        <v>330</v>
      </c>
      <c r="C132" s="282">
        <v>39.58</v>
      </c>
    </row>
    <row r="133" spans="1:3" s="277" customFormat="1" ht="12.75" customHeight="1" x14ac:dyDescent="0.25">
      <c r="A133" s="280" t="s">
        <v>362</v>
      </c>
      <c r="B133" s="281" t="s">
        <v>330</v>
      </c>
      <c r="C133" s="282">
        <v>372.87</v>
      </c>
    </row>
    <row r="134" spans="1:3" s="277" customFormat="1" ht="12.75" customHeight="1" x14ac:dyDescent="0.25">
      <c r="A134" s="280" t="s">
        <v>363</v>
      </c>
      <c r="B134" s="281" t="s">
        <v>330</v>
      </c>
      <c r="C134" s="282">
        <v>959.6</v>
      </c>
    </row>
    <row r="135" spans="1:3" s="277" customFormat="1" ht="12.75" customHeight="1" x14ac:dyDescent="0.25">
      <c r="A135" s="280" t="s">
        <v>364</v>
      </c>
      <c r="B135" s="281" t="s">
        <v>330</v>
      </c>
      <c r="C135" s="282">
        <v>6947</v>
      </c>
    </row>
    <row r="136" spans="1:3" s="277" customFormat="1" ht="12.75" customHeight="1" x14ac:dyDescent="0.25">
      <c r="A136" s="280" t="s">
        <v>365</v>
      </c>
      <c r="B136" s="281" t="s">
        <v>330</v>
      </c>
      <c r="C136" s="282">
        <v>6852</v>
      </c>
    </row>
    <row r="137" spans="1:3" s="277" customFormat="1" ht="12.75" customHeight="1" x14ac:dyDescent="0.25">
      <c r="A137" s="280" t="s">
        <v>366</v>
      </c>
      <c r="B137" s="281" t="s">
        <v>330</v>
      </c>
      <c r="C137" s="282">
        <v>1343</v>
      </c>
    </row>
    <row r="138" spans="1:3" s="277" customFormat="1" ht="12.75" customHeight="1" x14ac:dyDescent="0.25">
      <c r="A138" s="280" t="s">
        <v>367</v>
      </c>
      <c r="B138" s="281" t="s">
        <v>330</v>
      </c>
      <c r="C138" s="282">
        <v>6983</v>
      </c>
    </row>
    <row r="139" spans="1:3" s="277" customFormat="1" ht="12.75" customHeight="1" x14ac:dyDescent="0.25">
      <c r="A139" s="280" t="s">
        <v>368</v>
      </c>
      <c r="B139" s="281" t="s">
        <v>330</v>
      </c>
      <c r="C139" s="282">
        <v>5611</v>
      </c>
    </row>
    <row r="140" spans="1:3" s="277" customFormat="1" ht="12.75" customHeight="1" x14ac:dyDescent="0.25">
      <c r="A140" s="280" t="s">
        <v>369</v>
      </c>
      <c r="B140" s="281" t="s">
        <v>330</v>
      </c>
      <c r="C140" s="282">
        <v>3756</v>
      </c>
    </row>
    <row r="141" spans="1:3" s="277" customFormat="1" ht="12.75" customHeight="1" x14ac:dyDescent="0.25">
      <c r="A141" s="280" t="s">
        <v>370</v>
      </c>
      <c r="B141" s="281" t="s">
        <v>330</v>
      </c>
      <c r="C141" s="282">
        <v>24.46</v>
      </c>
    </row>
    <row r="142" spans="1:3" s="277" customFormat="1" ht="12.75" customHeight="1" x14ac:dyDescent="0.25">
      <c r="A142" s="280" t="s">
        <v>371</v>
      </c>
      <c r="B142" s="281" t="s">
        <v>372</v>
      </c>
      <c r="C142" s="282">
        <v>1750</v>
      </c>
    </row>
    <row r="143" spans="1:3" s="277" customFormat="1" ht="12.75" customHeight="1" x14ac:dyDescent="0.25">
      <c r="A143" s="280" t="s">
        <v>373</v>
      </c>
      <c r="B143" s="281" t="s">
        <v>372</v>
      </c>
      <c r="C143" s="282">
        <v>5853</v>
      </c>
    </row>
    <row r="144" spans="1:3" s="277" customFormat="1" ht="12.75" customHeight="1" x14ac:dyDescent="0.25">
      <c r="A144" s="280" t="s">
        <v>374</v>
      </c>
      <c r="B144" s="281" t="s">
        <v>372</v>
      </c>
      <c r="C144" s="282">
        <v>5856</v>
      </c>
    </row>
    <row r="145" spans="1:3" s="277" customFormat="1" ht="12.75" customHeight="1" x14ac:dyDescent="0.25">
      <c r="A145" s="280" t="s">
        <v>375</v>
      </c>
      <c r="B145" s="281" t="s">
        <v>372</v>
      </c>
      <c r="C145" s="282">
        <v>5873.71</v>
      </c>
    </row>
    <row r="146" spans="1:3" s="277" customFormat="1" ht="12.75" customHeight="1" x14ac:dyDescent="0.25">
      <c r="A146" s="280" t="s">
        <v>376</v>
      </c>
      <c r="B146" s="281" t="s">
        <v>372</v>
      </c>
      <c r="C146" s="282">
        <v>5884</v>
      </c>
    </row>
    <row r="147" spans="1:3" s="277" customFormat="1" ht="12.75" customHeight="1" x14ac:dyDescent="0.25">
      <c r="A147" s="280" t="s">
        <v>377</v>
      </c>
      <c r="B147" s="281" t="s">
        <v>372</v>
      </c>
      <c r="C147" s="282">
        <v>5896</v>
      </c>
    </row>
    <row r="148" spans="1:3" s="277" customFormat="1" ht="12.75" customHeight="1" x14ac:dyDescent="0.25">
      <c r="A148" s="280" t="s">
        <v>378</v>
      </c>
      <c r="B148" s="281" t="s">
        <v>372</v>
      </c>
      <c r="C148" s="282">
        <v>5946.45</v>
      </c>
    </row>
    <row r="149" spans="1:3" s="277" customFormat="1" ht="12.75" customHeight="1" x14ac:dyDescent="0.25">
      <c r="A149" s="280" t="s">
        <v>379</v>
      </c>
      <c r="B149" s="281" t="s">
        <v>372</v>
      </c>
      <c r="C149" s="282">
        <v>6078.48</v>
      </c>
    </row>
    <row r="150" spans="1:3" s="277" customFormat="1" ht="12.75" customHeight="1" x14ac:dyDescent="0.25">
      <c r="A150" s="280" t="s">
        <v>380</v>
      </c>
      <c r="B150" s="281" t="s">
        <v>372</v>
      </c>
      <c r="C150" s="282">
        <v>6108.76</v>
      </c>
    </row>
    <row r="151" spans="1:3" s="277" customFormat="1" ht="12.75" customHeight="1" x14ac:dyDescent="0.25">
      <c r="A151" s="280" t="s">
        <v>381</v>
      </c>
      <c r="B151" s="281" t="s">
        <v>372</v>
      </c>
      <c r="C151" s="282">
        <v>6121</v>
      </c>
    </row>
    <row r="152" spans="1:3" s="277" customFormat="1" ht="12.75" customHeight="1" x14ac:dyDescent="0.25">
      <c r="A152" s="280" t="s">
        <v>382</v>
      </c>
      <c r="B152" s="281" t="s">
        <v>372</v>
      </c>
      <c r="C152" s="282">
        <v>6152.24</v>
      </c>
    </row>
    <row r="153" spans="1:3" s="277" customFormat="1" ht="12.75" customHeight="1" x14ac:dyDescent="0.25">
      <c r="A153" s="280" t="s">
        <v>383</v>
      </c>
      <c r="B153" s="281" t="s">
        <v>372</v>
      </c>
      <c r="C153" s="282">
        <v>6187.99</v>
      </c>
    </row>
    <row r="154" spans="1:3" s="277" customFormat="1" ht="12.75" customHeight="1" x14ac:dyDescent="0.25">
      <c r="A154" s="280" t="s">
        <v>384</v>
      </c>
      <c r="B154" s="281" t="s">
        <v>372</v>
      </c>
      <c r="C154" s="282">
        <v>6271.7</v>
      </c>
    </row>
    <row r="155" spans="1:3" s="277" customFormat="1" ht="12.75" customHeight="1" x14ac:dyDescent="0.25">
      <c r="A155" s="280" t="s">
        <v>385</v>
      </c>
      <c r="B155" s="281" t="s">
        <v>372</v>
      </c>
      <c r="C155" s="282">
        <v>6317.49</v>
      </c>
    </row>
    <row r="156" spans="1:3" s="277" customFormat="1" ht="12.75" customHeight="1" x14ac:dyDescent="0.25">
      <c r="A156" s="280" t="s">
        <v>386</v>
      </c>
      <c r="B156" s="281" t="s">
        <v>372</v>
      </c>
      <c r="C156" s="282">
        <v>6326.35</v>
      </c>
    </row>
    <row r="157" spans="1:3" s="277" customFormat="1" ht="12.75" customHeight="1" x14ac:dyDescent="0.25">
      <c r="A157" s="280" t="s">
        <v>387</v>
      </c>
      <c r="B157" s="281" t="s">
        <v>372</v>
      </c>
      <c r="C157" s="282">
        <v>6376.32</v>
      </c>
    </row>
    <row r="158" spans="1:3" s="277" customFormat="1" ht="12.75" customHeight="1" x14ac:dyDescent="0.25">
      <c r="A158" s="280" t="s">
        <v>388</v>
      </c>
      <c r="B158" s="281" t="s">
        <v>372</v>
      </c>
      <c r="C158" s="282">
        <v>6496</v>
      </c>
    </row>
    <row r="159" spans="1:3" s="277" customFormat="1" ht="12.75" customHeight="1" x14ac:dyDescent="0.25">
      <c r="A159" s="280" t="s">
        <v>389</v>
      </c>
      <c r="B159" s="281" t="s">
        <v>390</v>
      </c>
      <c r="C159" s="282">
        <v>2129</v>
      </c>
    </row>
    <row r="160" spans="1:3" s="277" customFormat="1" ht="12.75" customHeight="1" x14ac:dyDescent="0.25">
      <c r="A160" s="280" t="s">
        <v>391</v>
      </c>
      <c r="B160" s="281" t="s">
        <v>392</v>
      </c>
      <c r="C160" s="282">
        <v>100.8</v>
      </c>
    </row>
    <row r="161" spans="1:3" s="277" customFormat="1" ht="12.75" customHeight="1" x14ac:dyDescent="0.25">
      <c r="A161" s="280" t="s">
        <v>393</v>
      </c>
      <c r="B161" s="281" t="s">
        <v>392</v>
      </c>
      <c r="C161" s="282">
        <v>21.53</v>
      </c>
    </row>
    <row r="162" spans="1:3" s="277" customFormat="1" ht="12.75" customHeight="1" x14ac:dyDescent="0.25">
      <c r="A162" s="280" t="s">
        <v>394</v>
      </c>
      <c r="B162" s="281" t="s">
        <v>392</v>
      </c>
      <c r="C162" s="282">
        <v>72.650000000000006</v>
      </c>
    </row>
    <row r="163" spans="1:3" s="277" customFormat="1" ht="12.75" customHeight="1" x14ac:dyDescent="0.25">
      <c r="A163" s="280" t="s">
        <v>395</v>
      </c>
      <c r="B163" s="281" t="s">
        <v>392</v>
      </c>
      <c r="C163" s="282">
        <v>420</v>
      </c>
    </row>
    <row r="164" spans="1:3" s="277" customFormat="1" ht="12.75" customHeight="1" x14ac:dyDescent="0.25">
      <c r="A164" s="280" t="s">
        <v>396</v>
      </c>
      <c r="B164" s="281" t="s">
        <v>392</v>
      </c>
      <c r="C164" s="282">
        <v>205.88</v>
      </c>
    </row>
    <row r="165" spans="1:3" s="277" customFormat="1" ht="12.75" customHeight="1" x14ac:dyDescent="0.25">
      <c r="A165" s="280" t="s">
        <v>397</v>
      </c>
      <c r="B165" s="281" t="s">
        <v>392</v>
      </c>
      <c r="C165" s="282">
        <v>65</v>
      </c>
    </row>
    <row r="166" spans="1:3" s="277" customFormat="1" ht="12.75" customHeight="1" x14ac:dyDescent="0.25">
      <c r="A166" s="280" t="s">
        <v>398</v>
      </c>
      <c r="B166" s="281" t="s">
        <v>392</v>
      </c>
      <c r="C166" s="282">
        <v>159.96</v>
      </c>
    </row>
    <row r="167" spans="1:3" s="277" customFormat="1" ht="12.75" customHeight="1" x14ac:dyDescent="0.25">
      <c r="A167" s="280" t="s">
        <v>399</v>
      </c>
      <c r="B167" s="281" t="s">
        <v>392</v>
      </c>
      <c r="C167" s="282">
        <v>153.74</v>
      </c>
    </row>
    <row r="168" spans="1:3" s="277" customFormat="1" ht="12.75" customHeight="1" x14ac:dyDescent="0.25">
      <c r="A168" s="280" t="s">
        <v>400</v>
      </c>
      <c r="B168" s="281" t="s">
        <v>392</v>
      </c>
      <c r="C168" s="282">
        <v>166.81</v>
      </c>
    </row>
    <row r="169" spans="1:3" s="277" customFormat="1" ht="12.75" customHeight="1" x14ac:dyDescent="0.25">
      <c r="A169" s="280" t="s">
        <v>401</v>
      </c>
      <c r="B169" s="281" t="s">
        <v>392</v>
      </c>
      <c r="C169" s="282">
        <v>878</v>
      </c>
    </row>
    <row r="170" spans="1:3" s="277" customFormat="1" ht="12.75" customHeight="1" x14ac:dyDescent="0.25">
      <c r="A170" s="280" t="s">
        <v>402</v>
      </c>
      <c r="B170" s="281" t="s">
        <v>392</v>
      </c>
      <c r="C170" s="282">
        <v>1475</v>
      </c>
    </row>
    <row r="171" spans="1:3" s="277" customFormat="1" ht="12.75" customHeight="1" x14ac:dyDescent="0.25">
      <c r="A171" s="280" t="s">
        <v>403</v>
      </c>
      <c r="B171" s="281" t="s">
        <v>392</v>
      </c>
      <c r="C171" s="282">
        <v>112.23</v>
      </c>
    </row>
    <row r="172" spans="1:3" s="277" customFormat="1" ht="12.75" customHeight="1" x14ac:dyDescent="0.25">
      <c r="A172" s="280" t="s">
        <v>404</v>
      </c>
      <c r="B172" s="281" t="s">
        <v>392</v>
      </c>
      <c r="C172" s="282">
        <v>284.32</v>
      </c>
    </row>
    <row r="173" spans="1:3" s="277" customFormat="1" ht="12.75" customHeight="1" x14ac:dyDescent="0.25">
      <c r="A173" s="280" t="s">
        <v>405</v>
      </c>
      <c r="B173" s="281" t="s">
        <v>392</v>
      </c>
      <c r="C173" s="282">
        <v>1077.27</v>
      </c>
    </row>
    <row r="174" spans="1:3" s="277" customFormat="1" ht="12.75" customHeight="1" x14ac:dyDescent="0.25">
      <c r="A174" s="280" t="s">
        <v>406</v>
      </c>
      <c r="B174" s="281" t="s">
        <v>392</v>
      </c>
      <c r="C174" s="282">
        <v>1464.21</v>
      </c>
    </row>
    <row r="175" spans="1:3" s="277" customFormat="1" ht="12.75" customHeight="1" x14ac:dyDescent="0.25">
      <c r="A175" s="280" t="s">
        <v>407</v>
      </c>
      <c r="B175" s="281" t="s">
        <v>392</v>
      </c>
      <c r="C175" s="282">
        <v>40.28</v>
      </c>
    </row>
    <row r="176" spans="1:3" s="277" customFormat="1" ht="12.75" customHeight="1" x14ac:dyDescent="0.25">
      <c r="A176" s="280" t="s">
        <v>408</v>
      </c>
      <c r="B176" s="281" t="s">
        <v>392</v>
      </c>
      <c r="C176" s="282">
        <v>305.52999999999997</v>
      </c>
    </row>
    <row r="177" spans="1:3" s="277" customFormat="1" ht="12.75" customHeight="1" x14ac:dyDescent="0.25">
      <c r="A177" s="280" t="s">
        <v>409</v>
      </c>
      <c r="B177" s="281" t="s">
        <v>392</v>
      </c>
      <c r="C177" s="282">
        <v>1714</v>
      </c>
    </row>
    <row r="178" spans="1:3" s="277" customFormat="1" ht="12.75" customHeight="1" x14ac:dyDescent="0.25">
      <c r="A178" s="280" t="s">
        <v>410</v>
      </c>
      <c r="B178" s="281" t="s">
        <v>392</v>
      </c>
      <c r="C178" s="282">
        <v>232.01</v>
      </c>
    </row>
    <row r="179" spans="1:3" s="277" customFormat="1" ht="12.75" customHeight="1" x14ac:dyDescent="0.25">
      <c r="A179" s="280" t="s">
        <v>411</v>
      </c>
      <c r="B179" s="281" t="s">
        <v>392</v>
      </c>
      <c r="C179" s="282">
        <v>718.13</v>
      </c>
    </row>
    <row r="180" spans="1:3" s="277" customFormat="1" ht="12.75" customHeight="1" x14ac:dyDescent="0.25">
      <c r="A180" s="280" t="s">
        <v>412</v>
      </c>
      <c r="B180" s="281" t="s">
        <v>392</v>
      </c>
      <c r="C180" s="282">
        <v>72.319999999999993</v>
      </c>
    </row>
    <row r="181" spans="1:3" s="277" customFormat="1" ht="12.75" customHeight="1" x14ac:dyDescent="0.25">
      <c r="A181" s="280" t="s">
        <v>413</v>
      </c>
      <c r="B181" s="281" t="s">
        <v>392</v>
      </c>
      <c r="C181" s="282">
        <v>402.22</v>
      </c>
    </row>
    <row r="182" spans="1:3" s="277" customFormat="1" ht="12.75" customHeight="1" x14ac:dyDescent="0.25">
      <c r="A182" s="280" t="s">
        <v>414</v>
      </c>
      <c r="B182" s="281" t="s">
        <v>392</v>
      </c>
      <c r="C182" s="282">
        <v>142</v>
      </c>
    </row>
    <row r="183" spans="1:3" s="277" customFormat="1" ht="12.75" customHeight="1" x14ac:dyDescent="0.25">
      <c r="A183" s="280" t="s">
        <v>415</v>
      </c>
      <c r="B183" s="281" t="s">
        <v>392</v>
      </c>
      <c r="C183" s="282">
        <v>164.2</v>
      </c>
    </row>
    <row r="184" spans="1:3" s="277" customFormat="1" ht="12.75" customHeight="1" x14ac:dyDescent="0.25">
      <c r="A184" s="280" t="s">
        <v>416</v>
      </c>
      <c r="B184" s="281" t="s">
        <v>392</v>
      </c>
      <c r="C184" s="282">
        <v>91.16</v>
      </c>
    </row>
    <row r="185" spans="1:3" s="277" customFormat="1" ht="12.75" customHeight="1" x14ac:dyDescent="0.25">
      <c r="A185" s="280" t="s">
        <v>417</v>
      </c>
      <c r="B185" s="281" t="s">
        <v>418</v>
      </c>
      <c r="C185" s="282">
        <v>345.6</v>
      </c>
    </row>
    <row r="186" spans="1:3" s="277" customFormat="1" ht="12.75" customHeight="1" x14ac:dyDescent="0.25">
      <c r="A186" s="280" t="s">
        <v>419</v>
      </c>
      <c r="B186" s="281" t="s">
        <v>418</v>
      </c>
      <c r="C186" s="282">
        <v>68.709999999999994</v>
      </c>
    </row>
    <row r="187" spans="1:3" s="277" customFormat="1" ht="12.75" customHeight="1" x14ac:dyDescent="0.25">
      <c r="A187" s="280" t="s">
        <v>420</v>
      </c>
      <c r="B187" s="281" t="s">
        <v>418</v>
      </c>
      <c r="C187" s="282">
        <v>113.4</v>
      </c>
    </row>
    <row r="188" spans="1:3" s="277" customFormat="1" ht="12.75" customHeight="1" x14ac:dyDescent="0.25">
      <c r="A188" s="280" t="s">
        <v>421</v>
      </c>
      <c r="B188" s="281" t="s">
        <v>418</v>
      </c>
      <c r="C188" s="282">
        <v>55.54</v>
      </c>
    </row>
    <row r="189" spans="1:3" s="277" customFormat="1" ht="12.75" customHeight="1" x14ac:dyDescent="0.25">
      <c r="A189" s="280" t="s">
        <v>422</v>
      </c>
      <c r="B189" s="281" t="s">
        <v>418</v>
      </c>
      <c r="C189" s="282">
        <v>408.39</v>
      </c>
    </row>
    <row r="190" spans="1:3" s="277" customFormat="1" ht="12.75" customHeight="1" x14ac:dyDescent="0.25">
      <c r="A190" s="280" t="s">
        <v>423</v>
      </c>
      <c r="B190" s="281" t="s">
        <v>418</v>
      </c>
      <c r="C190" s="282">
        <v>751.67</v>
      </c>
    </row>
    <row r="191" spans="1:3" s="277" customFormat="1" ht="12.75" customHeight="1" x14ac:dyDescent="0.25">
      <c r="A191" s="280" t="s">
        <v>424</v>
      </c>
      <c r="B191" s="281" t="s">
        <v>418</v>
      </c>
      <c r="C191" s="282">
        <v>90.26</v>
      </c>
    </row>
    <row r="192" spans="1:3" s="277" customFormat="1" ht="12.75" customHeight="1" x14ac:dyDescent="0.25">
      <c r="A192" s="280" t="s">
        <v>425</v>
      </c>
      <c r="B192" s="281" t="s">
        <v>418</v>
      </c>
      <c r="C192" s="282">
        <v>932.55</v>
      </c>
    </row>
    <row r="193" spans="1:3" s="277" customFormat="1" ht="12.75" customHeight="1" x14ac:dyDescent="0.25">
      <c r="A193" s="280" t="s">
        <v>426</v>
      </c>
      <c r="B193" s="281" t="s">
        <v>418</v>
      </c>
      <c r="C193" s="282">
        <v>100</v>
      </c>
    </row>
    <row r="194" spans="1:3" s="277" customFormat="1" ht="12.75" customHeight="1" x14ac:dyDescent="0.25">
      <c r="A194" s="280" t="s">
        <v>427</v>
      </c>
      <c r="B194" s="281" t="s">
        <v>418</v>
      </c>
      <c r="C194" s="282">
        <v>1142.56</v>
      </c>
    </row>
    <row r="195" spans="1:3" s="277" customFormat="1" ht="12.75" customHeight="1" x14ac:dyDescent="0.25">
      <c r="A195" s="280" t="s">
        <v>428</v>
      </c>
      <c r="B195" s="281" t="s">
        <v>418</v>
      </c>
      <c r="C195" s="282">
        <v>1383.56</v>
      </c>
    </row>
    <row r="196" spans="1:3" s="277" customFormat="1" ht="12.75" customHeight="1" x14ac:dyDescent="0.25">
      <c r="A196" s="280" t="s">
        <v>429</v>
      </c>
      <c r="B196" s="281" t="s">
        <v>418</v>
      </c>
      <c r="C196" s="282">
        <v>205.96</v>
      </c>
    </row>
    <row r="197" spans="1:3" s="277" customFormat="1" ht="12.75" customHeight="1" x14ac:dyDescent="0.25">
      <c r="A197" s="280" t="s">
        <v>430</v>
      </c>
      <c r="B197" s="281" t="s">
        <v>418</v>
      </c>
      <c r="C197" s="282">
        <v>106.44</v>
      </c>
    </row>
    <row r="198" spans="1:3" s="277" customFormat="1" ht="12.75" customHeight="1" x14ac:dyDescent="0.25">
      <c r="A198" s="280" t="s">
        <v>431</v>
      </c>
      <c r="B198" s="281" t="s">
        <v>418</v>
      </c>
      <c r="C198" s="282">
        <v>584.11</v>
      </c>
    </row>
    <row r="199" spans="1:3" s="277" customFormat="1" ht="12.75" customHeight="1" x14ac:dyDescent="0.25">
      <c r="A199" s="280" t="s">
        <v>432</v>
      </c>
      <c r="B199" s="281" t="s">
        <v>418</v>
      </c>
      <c r="C199" s="282">
        <v>917</v>
      </c>
    </row>
    <row r="200" spans="1:3" s="277" customFormat="1" ht="12.75" customHeight="1" x14ac:dyDescent="0.25">
      <c r="A200" s="280" t="s">
        <v>433</v>
      </c>
      <c r="B200" s="281" t="s">
        <v>418</v>
      </c>
      <c r="C200" s="282">
        <v>493</v>
      </c>
    </row>
    <row r="201" spans="1:3" s="277" customFormat="1" ht="12.75" customHeight="1" x14ac:dyDescent="0.25">
      <c r="A201" s="280" t="s">
        <v>434</v>
      </c>
      <c r="B201" s="281" t="s">
        <v>418</v>
      </c>
      <c r="C201" s="282">
        <v>399.58</v>
      </c>
    </row>
    <row r="202" spans="1:3" s="277" customFormat="1" ht="12.75" customHeight="1" x14ac:dyDescent="0.25">
      <c r="A202" s="280" t="s">
        <v>435</v>
      </c>
      <c r="B202" s="281" t="s">
        <v>418</v>
      </c>
      <c r="C202" s="282">
        <v>149.02000000000001</v>
      </c>
    </row>
    <row r="203" spans="1:3" s="277" customFormat="1" ht="12.75" customHeight="1" x14ac:dyDescent="0.25">
      <c r="A203" s="280" t="s">
        <v>436</v>
      </c>
      <c r="B203" s="281" t="s">
        <v>418</v>
      </c>
      <c r="C203" s="282">
        <v>499.26</v>
      </c>
    </row>
    <row r="204" spans="1:3" s="277" customFormat="1" ht="12.75" customHeight="1" x14ac:dyDescent="0.25">
      <c r="A204" s="280" t="s">
        <v>437</v>
      </c>
      <c r="B204" s="281" t="s">
        <v>418</v>
      </c>
      <c r="C204" s="282">
        <v>122.01</v>
      </c>
    </row>
    <row r="205" spans="1:3" s="277" customFormat="1" ht="12.75" customHeight="1" x14ac:dyDescent="0.25">
      <c r="A205" s="280" t="s">
        <v>438</v>
      </c>
      <c r="B205" s="281" t="s">
        <v>418</v>
      </c>
      <c r="C205" s="282">
        <v>1088</v>
      </c>
    </row>
    <row r="206" spans="1:3" s="277" customFormat="1" ht="12.75" customHeight="1" x14ac:dyDescent="0.25">
      <c r="A206" s="280" t="s">
        <v>439</v>
      </c>
      <c r="B206" s="281" t="s">
        <v>418</v>
      </c>
      <c r="C206" s="282">
        <v>32.39</v>
      </c>
    </row>
    <row r="207" spans="1:3" s="277" customFormat="1" ht="12.75" customHeight="1" x14ac:dyDescent="0.25">
      <c r="A207" s="280" t="s">
        <v>440</v>
      </c>
      <c r="B207" s="281" t="s">
        <v>418</v>
      </c>
      <c r="C207" s="282">
        <v>200</v>
      </c>
    </row>
    <row r="208" spans="1:3" s="277" customFormat="1" ht="12.75" customHeight="1" x14ac:dyDescent="0.25">
      <c r="A208" s="280" t="s">
        <v>441</v>
      </c>
      <c r="B208" s="281" t="s">
        <v>418</v>
      </c>
      <c r="C208" s="282">
        <v>796.8</v>
      </c>
    </row>
    <row r="209" spans="1:3" s="277" customFormat="1" ht="12.75" customHeight="1" x14ac:dyDescent="0.25">
      <c r="A209" s="280" t="s">
        <v>442</v>
      </c>
      <c r="B209" s="281" t="s">
        <v>418</v>
      </c>
      <c r="C209" s="282">
        <v>157.52000000000001</v>
      </c>
    </row>
    <row r="210" spans="1:3" s="277" customFormat="1" ht="12.75" customHeight="1" x14ac:dyDescent="0.25">
      <c r="A210" s="280" t="s">
        <v>443</v>
      </c>
      <c r="B210" s="281" t="s">
        <v>418</v>
      </c>
      <c r="C210" s="282">
        <v>20.77</v>
      </c>
    </row>
    <row r="211" spans="1:3" s="277" customFormat="1" ht="12.75" customHeight="1" x14ac:dyDescent="0.25">
      <c r="A211" s="280" t="s">
        <v>444</v>
      </c>
      <c r="B211" s="281" t="s">
        <v>418</v>
      </c>
      <c r="C211" s="282">
        <v>8.19</v>
      </c>
    </row>
    <row r="212" spans="1:3" s="277" customFormat="1" ht="12.75" customHeight="1" x14ac:dyDescent="0.25">
      <c r="A212" s="280" t="s">
        <v>445</v>
      </c>
      <c r="B212" s="281" t="s">
        <v>277</v>
      </c>
      <c r="C212" s="282">
        <v>917</v>
      </c>
    </row>
    <row r="213" spans="1:3" s="277" customFormat="1" ht="12.75" customHeight="1" x14ac:dyDescent="0.25">
      <c r="A213" s="280" t="s">
        <v>446</v>
      </c>
      <c r="B213" s="281" t="s">
        <v>447</v>
      </c>
      <c r="C213" s="282">
        <v>740</v>
      </c>
    </row>
    <row r="214" spans="1:3" s="277" customFormat="1" ht="12.75" customHeight="1" x14ac:dyDescent="0.25">
      <c r="A214" s="280" t="s">
        <v>448</v>
      </c>
      <c r="B214" s="281" t="s">
        <v>447</v>
      </c>
      <c r="C214" s="282">
        <v>1483.4</v>
      </c>
    </row>
    <row r="215" spans="1:3" s="277" customFormat="1" ht="12.75" customHeight="1" x14ac:dyDescent="0.25">
      <c r="A215" s="280" t="s">
        <v>449</v>
      </c>
      <c r="B215" s="281" t="s">
        <v>447</v>
      </c>
      <c r="C215" s="282">
        <v>502.58</v>
      </c>
    </row>
    <row r="216" spans="1:3" s="277" customFormat="1" ht="12.75" customHeight="1" x14ac:dyDescent="0.25">
      <c r="A216" s="280" t="s">
        <v>450</v>
      </c>
      <c r="B216" s="281" t="s">
        <v>447</v>
      </c>
      <c r="C216" s="282">
        <v>462.2</v>
      </c>
    </row>
    <row r="217" spans="1:3" s="277" customFormat="1" ht="12.75" customHeight="1" x14ac:dyDescent="0.25">
      <c r="A217" s="280" t="s">
        <v>451</v>
      </c>
      <c r="B217" s="281" t="s">
        <v>447</v>
      </c>
      <c r="C217" s="282">
        <v>150</v>
      </c>
    </row>
    <row r="218" spans="1:3" s="277" customFormat="1" ht="12.75" customHeight="1" x14ac:dyDescent="0.25">
      <c r="A218" s="280" t="s">
        <v>452</v>
      </c>
      <c r="B218" s="281" t="s">
        <v>447</v>
      </c>
      <c r="C218" s="282">
        <v>2324</v>
      </c>
    </row>
    <row r="219" spans="1:3" s="277" customFormat="1" ht="12.75" customHeight="1" x14ac:dyDescent="0.25">
      <c r="A219" s="280" t="s">
        <v>453</v>
      </c>
      <c r="B219" s="281" t="s">
        <v>447</v>
      </c>
      <c r="C219" s="282">
        <v>115</v>
      </c>
    </row>
    <row r="220" spans="1:3" s="277" customFormat="1" ht="12.75" customHeight="1" x14ac:dyDescent="0.25">
      <c r="A220" s="280" t="s">
        <v>454</v>
      </c>
      <c r="B220" s="281" t="s">
        <v>447</v>
      </c>
      <c r="C220" s="282">
        <v>186.41</v>
      </c>
    </row>
    <row r="221" spans="1:3" s="277" customFormat="1" ht="12.75" customHeight="1" x14ac:dyDescent="0.25">
      <c r="A221" s="280" t="s">
        <v>455</v>
      </c>
      <c r="B221" s="281" t="s">
        <v>447</v>
      </c>
      <c r="C221" s="282">
        <v>1369.02</v>
      </c>
    </row>
    <row r="222" spans="1:3" s="277" customFormat="1" ht="12.75" customHeight="1" x14ac:dyDescent="0.25">
      <c r="A222" s="280" t="s">
        <v>456</v>
      </c>
      <c r="B222" s="281" t="s">
        <v>447</v>
      </c>
      <c r="C222" s="282">
        <v>100</v>
      </c>
    </row>
    <row r="223" spans="1:3" s="277" customFormat="1" ht="12.75" customHeight="1" x14ac:dyDescent="0.25">
      <c r="A223" s="280" t="s">
        <v>457</v>
      </c>
      <c r="B223" s="281" t="s">
        <v>447</v>
      </c>
      <c r="C223" s="282">
        <v>786</v>
      </c>
    </row>
    <row r="224" spans="1:3" s="277" customFormat="1" ht="12.75" customHeight="1" x14ac:dyDescent="0.25">
      <c r="A224" s="280" t="s">
        <v>458</v>
      </c>
      <c r="B224" s="281" t="s">
        <v>447</v>
      </c>
      <c r="C224" s="282">
        <v>150</v>
      </c>
    </row>
    <row r="225" spans="1:3" s="277" customFormat="1" ht="12.75" customHeight="1" x14ac:dyDescent="0.25">
      <c r="A225" s="280" t="s">
        <v>459</v>
      </c>
      <c r="B225" s="281" t="s">
        <v>447</v>
      </c>
      <c r="C225" s="282">
        <v>200</v>
      </c>
    </row>
    <row r="226" spans="1:3" s="277" customFormat="1" ht="12.75" customHeight="1" x14ac:dyDescent="0.25">
      <c r="A226" s="280" t="s">
        <v>460</v>
      </c>
      <c r="B226" s="281" t="s">
        <v>447</v>
      </c>
      <c r="C226" s="282">
        <v>343</v>
      </c>
    </row>
    <row r="227" spans="1:3" s="277" customFormat="1" ht="12.75" customHeight="1" x14ac:dyDescent="0.25">
      <c r="A227" s="280" t="s">
        <v>461</v>
      </c>
      <c r="B227" s="281" t="s">
        <v>447</v>
      </c>
      <c r="C227" s="282">
        <v>190</v>
      </c>
    </row>
    <row r="228" spans="1:3" s="277" customFormat="1" ht="12.75" customHeight="1" x14ac:dyDescent="0.25">
      <c r="A228" s="280" t="s">
        <v>462</v>
      </c>
      <c r="B228" s="281" t="s">
        <v>447</v>
      </c>
      <c r="C228" s="282">
        <v>2000</v>
      </c>
    </row>
    <row r="229" spans="1:3" s="277" customFormat="1" ht="12.75" customHeight="1" x14ac:dyDescent="0.25">
      <c r="A229" s="280" t="s">
        <v>463</v>
      </c>
      <c r="B229" s="281" t="s">
        <v>447</v>
      </c>
      <c r="C229" s="282">
        <v>500</v>
      </c>
    </row>
    <row r="230" spans="1:3" s="277" customFormat="1" ht="12.75" customHeight="1" x14ac:dyDescent="0.25">
      <c r="A230" s="280" t="s">
        <v>464</v>
      </c>
      <c r="B230" s="281" t="s">
        <v>447</v>
      </c>
      <c r="C230" s="282">
        <v>500</v>
      </c>
    </row>
    <row r="231" spans="1:3" s="277" customFormat="1" ht="12.75" customHeight="1" x14ac:dyDescent="0.25">
      <c r="A231" s="280" t="s">
        <v>465</v>
      </c>
      <c r="B231" s="281" t="s">
        <v>447</v>
      </c>
      <c r="C231" s="282">
        <v>50</v>
      </c>
    </row>
    <row r="232" spans="1:3" s="277" customFormat="1" ht="12.75" customHeight="1" x14ac:dyDescent="0.25">
      <c r="A232" s="280" t="s">
        <v>466</v>
      </c>
      <c r="B232" s="281" t="s">
        <v>447</v>
      </c>
      <c r="C232" s="282">
        <v>300</v>
      </c>
    </row>
    <row r="233" spans="1:3" s="277" customFormat="1" ht="12.75" customHeight="1" x14ac:dyDescent="0.25">
      <c r="A233" s="280" t="s">
        <v>467</v>
      </c>
      <c r="B233" s="281" t="s">
        <v>447</v>
      </c>
      <c r="C233" s="282">
        <v>131</v>
      </c>
    </row>
    <row r="234" spans="1:3" s="277" customFormat="1" ht="12.75" customHeight="1" x14ac:dyDescent="0.25">
      <c r="A234" s="280" t="s">
        <v>468</v>
      </c>
      <c r="B234" s="281" t="s">
        <v>447</v>
      </c>
      <c r="C234" s="282">
        <v>108.43</v>
      </c>
    </row>
    <row r="235" spans="1:3" s="277" customFormat="1" ht="12.75" customHeight="1" x14ac:dyDescent="0.25">
      <c r="A235" s="280" t="s">
        <v>469</v>
      </c>
      <c r="B235" s="281" t="s">
        <v>447</v>
      </c>
      <c r="C235" s="282">
        <v>38.4</v>
      </c>
    </row>
    <row r="236" spans="1:3" s="277" customFormat="1" ht="12.75" customHeight="1" x14ac:dyDescent="0.25">
      <c r="A236" s="280" t="s">
        <v>470</v>
      </c>
      <c r="B236" s="281" t="s">
        <v>447</v>
      </c>
      <c r="C236" s="282">
        <v>216.22</v>
      </c>
    </row>
    <row r="237" spans="1:3" s="277" customFormat="1" ht="12.75" customHeight="1" x14ac:dyDescent="0.25">
      <c r="A237" s="280" t="s">
        <v>471</v>
      </c>
      <c r="B237" s="281" t="s">
        <v>447</v>
      </c>
      <c r="C237" s="282">
        <v>66.16</v>
      </c>
    </row>
    <row r="238" spans="1:3" s="277" customFormat="1" ht="12.75" customHeight="1" x14ac:dyDescent="0.25">
      <c r="A238" s="280" t="s">
        <v>472</v>
      </c>
      <c r="B238" s="281" t="s">
        <v>447</v>
      </c>
      <c r="C238" s="282">
        <v>185</v>
      </c>
    </row>
    <row r="239" spans="1:3" s="277" customFormat="1" ht="12.75" customHeight="1" x14ac:dyDescent="0.25">
      <c r="A239" s="280" t="s">
        <v>473</v>
      </c>
      <c r="B239" s="281" t="s">
        <v>447</v>
      </c>
      <c r="C239" s="282">
        <v>150</v>
      </c>
    </row>
    <row r="240" spans="1:3" s="277" customFormat="1" ht="12.75" customHeight="1" x14ac:dyDescent="0.25">
      <c r="A240" s="280" t="s">
        <v>474</v>
      </c>
      <c r="B240" s="281" t="s">
        <v>475</v>
      </c>
      <c r="C240" s="282">
        <v>2808</v>
      </c>
    </row>
    <row r="241" spans="1:3" s="277" customFormat="1" ht="12.75" customHeight="1" x14ac:dyDescent="0.25">
      <c r="A241" s="280" t="s">
        <v>476</v>
      </c>
      <c r="B241" s="281" t="s">
        <v>477</v>
      </c>
      <c r="C241" s="282">
        <v>2437</v>
      </c>
    </row>
    <row r="242" spans="1:3" s="277" customFormat="1" ht="12.75" customHeight="1" x14ac:dyDescent="0.25">
      <c r="A242" s="280" t="s">
        <v>478</v>
      </c>
      <c r="B242" s="281" t="s">
        <v>479</v>
      </c>
      <c r="C242" s="282">
        <v>950</v>
      </c>
    </row>
    <row r="243" spans="1:3" s="277" customFormat="1" ht="12.75" customHeight="1" thickBot="1" x14ac:dyDescent="0.3">
      <c r="A243" s="280" t="s">
        <v>480</v>
      </c>
      <c r="B243" s="281" t="s">
        <v>479</v>
      </c>
      <c r="C243" s="282">
        <v>1316.84</v>
      </c>
    </row>
    <row r="244" spans="1:3" ht="12.75" customHeight="1" thickBot="1" x14ac:dyDescent="0.3">
      <c r="A244" s="283"/>
      <c r="B244" s="284" t="s">
        <v>481</v>
      </c>
      <c r="C244" s="285">
        <f>SUM(C$13:C243)</f>
        <v>390592.64000000031</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REPORTING&amp;RBRIDGEPORT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4"/>
      <c r="B1" s="515"/>
      <c r="C1" s="515"/>
      <c r="D1" s="515"/>
      <c r="E1" s="515"/>
      <c r="F1" s="516"/>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82</v>
      </c>
      <c r="B4" s="493"/>
      <c r="C4" s="493"/>
      <c r="D4" s="493"/>
      <c r="E4" s="493"/>
      <c r="F4" s="494"/>
    </row>
    <row r="5" spans="1:6" x14ac:dyDescent="0.25">
      <c r="A5" s="492" t="s">
        <v>482</v>
      </c>
      <c r="B5" s="493"/>
      <c r="C5" s="493"/>
      <c r="D5" s="493"/>
      <c r="E5" s="493"/>
      <c r="F5" s="494"/>
    </row>
    <row r="6" spans="1:6" ht="16.5" customHeight="1" thickBot="1" x14ac:dyDescent="0.3">
      <c r="A6" s="501"/>
      <c r="B6" s="502"/>
      <c r="C6" s="502"/>
      <c r="D6" s="502"/>
      <c r="E6" s="502"/>
      <c r="F6" s="503"/>
    </row>
    <row r="7" spans="1:6" ht="16.5" customHeight="1" thickBot="1" x14ac:dyDescent="0.3">
      <c r="A7" s="508" t="s">
        <v>483</v>
      </c>
      <c r="B7" s="509"/>
      <c r="C7" s="509"/>
      <c r="D7" s="509"/>
      <c r="E7" s="509"/>
      <c r="F7" s="509"/>
    </row>
    <row r="8" spans="1:6" ht="14.25" customHeight="1" x14ac:dyDescent="0.25">
      <c r="A8" s="288">
        <v>-1</v>
      </c>
      <c r="B8" s="289">
        <v>-2</v>
      </c>
      <c r="C8" s="289">
        <v>-3</v>
      </c>
      <c r="D8" s="289">
        <v>-4</v>
      </c>
      <c r="E8" s="289">
        <v>-5</v>
      </c>
      <c r="F8" s="290">
        <v>-6</v>
      </c>
    </row>
    <row r="9" spans="1:6" ht="30.75" customHeight="1" thickBot="1" x14ac:dyDescent="0.3">
      <c r="A9" s="291" t="s">
        <v>484</v>
      </c>
      <c r="B9" s="292" t="s">
        <v>485</v>
      </c>
      <c r="C9" s="293" t="s">
        <v>486</v>
      </c>
      <c r="D9" s="293" t="s">
        <v>487</v>
      </c>
      <c r="E9" s="293" t="s">
        <v>488</v>
      </c>
      <c r="F9" s="294" t="s">
        <v>489</v>
      </c>
    </row>
    <row r="10" spans="1:6" x14ac:dyDescent="0.25">
      <c r="A10" s="295"/>
      <c r="B10" s="296"/>
      <c r="C10" s="297"/>
      <c r="D10" s="297"/>
      <c r="E10" s="297"/>
      <c r="F10" s="298"/>
    </row>
    <row r="11" spans="1:6" x14ac:dyDescent="0.25">
      <c r="A11" s="299" t="s">
        <v>86</v>
      </c>
      <c r="B11" s="510" t="s">
        <v>490</v>
      </c>
      <c r="C11" s="511"/>
      <c r="D11" s="511"/>
      <c r="E11" s="511"/>
      <c r="F11" s="511"/>
    </row>
    <row r="12" spans="1:6" x14ac:dyDescent="0.25">
      <c r="A12" s="504"/>
      <c r="B12" s="505"/>
      <c r="C12" s="505"/>
      <c r="D12" s="505"/>
      <c r="E12" s="505"/>
      <c r="F12" s="505"/>
    </row>
    <row r="13" spans="1:6" x14ac:dyDescent="0.25">
      <c r="A13" s="299" t="s">
        <v>87</v>
      </c>
      <c r="B13" s="512" t="s">
        <v>491</v>
      </c>
      <c r="C13" s="513"/>
      <c r="D13" s="513"/>
      <c r="E13" s="513"/>
      <c r="F13" s="513"/>
    </row>
    <row r="14" spans="1:6" x14ac:dyDescent="0.25">
      <c r="A14" s="504"/>
      <c r="B14" s="505"/>
      <c r="C14" s="505"/>
      <c r="D14" s="505"/>
      <c r="E14" s="505"/>
      <c r="F14" s="505"/>
    </row>
    <row r="15" spans="1:6" x14ac:dyDescent="0.25">
      <c r="A15" s="299" t="s">
        <v>110</v>
      </c>
      <c r="B15" s="512" t="s">
        <v>492</v>
      </c>
      <c r="C15" s="513"/>
      <c r="D15" s="513"/>
      <c r="E15" s="513"/>
      <c r="F15" s="513"/>
    </row>
    <row r="16" spans="1:6" x14ac:dyDescent="0.25">
      <c r="A16" s="504"/>
      <c r="B16" s="505"/>
      <c r="C16" s="505"/>
      <c r="D16" s="505"/>
      <c r="E16" s="505"/>
      <c r="F16" s="505"/>
    </row>
    <row r="17" spans="1:6" x14ac:dyDescent="0.25">
      <c r="A17" s="299" t="s">
        <v>493</v>
      </c>
      <c r="B17" s="506" t="s">
        <v>494</v>
      </c>
      <c r="C17" s="506"/>
      <c r="D17" s="506"/>
      <c r="E17" s="506"/>
      <c r="F17" s="506"/>
    </row>
    <row r="18" spans="1:6" ht="16.5" customHeight="1" thickBot="1" x14ac:dyDescent="0.3">
      <c r="A18" s="300"/>
      <c r="B18" s="507"/>
      <c r="C18" s="507"/>
      <c r="D18" s="507"/>
      <c r="E18" s="507"/>
      <c r="F18" s="301"/>
    </row>
    <row r="19" spans="1:6" x14ac:dyDescent="0.25">
      <c r="A19" s="302"/>
      <c r="B19" s="303" t="s">
        <v>495</v>
      </c>
      <c r="C19" s="304">
        <v>14064</v>
      </c>
      <c r="D19" s="304">
        <v>1219</v>
      </c>
      <c r="E19" s="304">
        <v>0</v>
      </c>
      <c r="F19" s="305">
        <v>1219</v>
      </c>
    </row>
    <row r="20" spans="1:6" x14ac:dyDescent="0.25">
      <c r="A20" s="302"/>
      <c r="B20" s="303" t="s">
        <v>496</v>
      </c>
      <c r="C20" s="304">
        <v>25000</v>
      </c>
      <c r="D20" s="304">
        <v>2190</v>
      </c>
      <c r="E20" s="304">
        <v>0</v>
      </c>
      <c r="F20" s="305">
        <v>2190</v>
      </c>
    </row>
    <row r="21" spans="1:6" x14ac:dyDescent="0.25">
      <c r="A21" s="302"/>
      <c r="B21" s="303" t="s">
        <v>218</v>
      </c>
      <c r="C21" s="304">
        <v>6984</v>
      </c>
      <c r="D21" s="304">
        <v>605</v>
      </c>
      <c r="E21" s="304">
        <v>0</v>
      </c>
      <c r="F21" s="305">
        <v>605</v>
      </c>
    </row>
    <row r="22" spans="1:6" x14ac:dyDescent="0.25">
      <c r="A22" s="302"/>
      <c r="B22" s="303" t="s">
        <v>294</v>
      </c>
      <c r="C22" s="304">
        <v>248829</v>
      </c>
      <c r="D22" s="304">
        <v>22590</v>
      </c>
      <c r="E22" s="304">
        <v>0</v>
      </c>
      <c r="F22" s="305">
        <v>22590</v>
      </c>
    </row>
    <row r="23" spans="1:6" x14ac:dyDescent="0.25">
      <c r="A23" s="302"/>
      <c r="B23" s="303" t="s">
        <v>497</v>
      </c>
      <c r="C23" s="304">
        <v>394341</v>
      </c>
      <c r="D23" s="304">
        <v>34286</v>
      </c>
      <c r="E23" s="304">
        <v>0</v>
      </c>
      <c r="F23" s="305">
        <v>34286</v>
      </c>
    </row>
    <row r="24" spans="1:6" x14ac:dyDescent="0.25">
      <c r="A24" s="302"/>
      <c r="B24" s="303" t="s">
        <v>498</v>
      </c>
      <c r="C24" s="304">
        <v>10000</v>
      </c>
      <c r="D24" s="304">
        <v>876</v>
      </c>
      <c r="E24" s="304">
        <v>0</v>
      </c>
      <c r="F24" s="305">
        <v>876</v>
      </c>
    </row>
    <row r="25" spans="1:6" x14ac:dyDescent="0.25">
      <c r="A25" s="302"/>
      <c r="B25" s="303" t="s">
        <v>290</v>
      </c>
      <c r="C25" s="304">
        <v>222350</v>
      </c>
      <c r="D25" s="304">
        <v>20006</v>
      </c>
      <c r="E25" s="304">
        <v>0</v>
      </c>
      <c r="F25" s="305">
        <v>20006</v>
      </c>
    </row>
    <row r="26" spans="1:6" x14ac:dyDescent="0.25">
      <c r="A26" s="302"/>
      <c r="B26" s="303" t="s">
        <v>418</v>
      </c>
      <c r="C26" s="304">
        <v>265761</v>
      </c>
      <c r="D26" s="304">
        <v>23391</v>
      </c>
      <c r="E26" s="304">
        <v>0</v>
      </c>
      <c r="F26" s="305">
        <v>23391</v>
      </c>
    </row>
    <row r="27" spans="1:6" x14ac:dyDescent="0.25">
      <c r="A27" s="302"/>
      <c r="B27" s="303" t="s">
        <v>259</v>
      </c>
      <c r="C27" s="304">
        <v>16839</v>
      </c>
      <c r="D27" s="304">
        <v>1459</v>
      </c>
      <c r="E27" s="304">
        <v>0</v>
      </c>
      <c r="F27" s="305">
        <v>1459</v>
      </c>
    </row>
    <row r="28" spans="1:6" x14ac:dyDescent="0.25">
      <c r="A28" s="302"/>
      <c r="B28" s="303" t="s">
        <v>499</v>
      </c>
      <c r="C28" s="304">
        <v>10000</v>
      </c>
      <c r="D28" s="304">
        <v>876</v>
      </c>
      <c r="E28" s="304">
        <v>0</v>
      </c>
      <c r="F28" s="305">
        <v>876</v>
      </c>
    </row>
    <row r="29" spans="1:6" x14ac:dyDescent="0.25">
      <c r="A29" s="302"/>
      <c r="B29" s="303" t="s">
        <v>500</v>
      </c>
      <c r="C29" s="304">
        <v>10000</v>
      </c>
      <c r="D29" s="304">
        <v>876</v>
      </c>
      <c r="E29" s="304">
        <v>0</v>
      </c>
      <c r="F29" s="305">
        <v>876</v>
      </c>
    </row>
    <row r="30" spans="1:6" x14ac:dyDescent="0.25">
      <c r="A30" s="302"/>
      <c r="B30" s="303" t="s">
        <v>263</v>
      </c>
      <c r="C30" s="304">
        <v>14690</v>
      </c>
      <c r="D30" s="304">
        <v>1273</v>
      </c>
      <c r="E30" s="304">
        <v>0</v>
      </c>
      <c r="F30" s="305">
        <v>1273</v>
      </c>
    </row>
    <row r="31" spans="1:6" x14ac:dyDescent="0.25">
      <c r="A31" s="302"/>
      <c r="B31" s="303" t="s">
        <v>224</v>
      </c>
      <c r="C31" s="304">
        <v>6991</v>
      </c>
      <c r="D31" s="304">
        <v>615</v>
      </c>
      <c r="E31" s="304">
        <v>0</v>
      </c>
      <c r="F31" s="305">
        <v>615</v>
      </c>
    </row>
    <row r="32" spans="1:6" x14ac:dyDescent="0.25">
      <c r="A32" s="302"/>
      <c r="B32" s="303" t="s">
        <v>277</v>
      </c>
      <c r="C32" s="304">
        <v>230328</v>
      </c>
      <c r="D32" s="304">
        <v>19973</v>
      </c>
      <c r="E32" s="304">
        <v>0</v>
      </c>
      <c r="F32" s="305">
        <v>19973</v>
      </c>
    </row>
    <row r="33" spans="1:6" x14ac:dyDescent="0.25">
      <c r="A33" s="302"/>
      <c r="B33" s="303" t="s">
        <v>204</v>
      </c>
      <c r="C33" s="304">
        <v>13981</v>
      </c>
      <c r="D33" s="304">
        <v>1212</v>
      </c>
      <c r="E33" s="304">
        <v>0</v>
      </c>
      <c r="F33" s="305">
        <v>1212</v>
      </c>
    </row>
    <row r="34" spans="1:6" x14ac:dyDescent="0.25">
      <c r="A34" s="302"/>
      <c r="B34" s="303" t="s">
        <v>253</v>
      </c>
      <c r="C34" s="304">
        <v>7765</v>
      </c>
      <c r="D34" s="304">
        <v>673</v>
      </c>
      <c r="E34" s="304">
        <v>0</v>
      </c>
      <c r="F34" s="305">
        <v>673</v>
      </c>
    </row>
    <row r="35" spans="1:6" x14ac:dyDescent="0.25">
      <c r="A35" s="302"/>
      <c r="B35" s="303" t="s">
        <v>501</v>
      </c>
      <c r="C35" s="304">
        <v>35420</v>
      </c>
      <c r="D35" s="304">
        <v>3592</v>
      </c>
      <c r="E35" s="304">
        <v>0</v>
      </c>
      <c r="F35" s="305">
        <v>3592</v>
      </c>
    </row>
    <row r="36" spans="1:6" x14ac:dyDescent="0.25">
      <c r="A36" s="302"/>
      <c r="B36" s="303" t="s">
        <v>502</v>
      </c>
      <c r="C36" s="304">
        <v>13110</v>
      </c>
      <c r="D36" s="304">
        <v>1148</v>
      </c>
      <c r="E36" s="304">
        <v>0</v>
      </c>
      <c r="F36" s="305">
        <v>1148</v>
      </c>
    </row>
    <row r="37" spans="1:6" x14ac:dyDescent="0.25">
      <c r="A37" s="302"/>
      <c r="B37" s="303" t="s">
        <v>220</v>
      </c>
      <c r="C37" s="304">
        <v>8073</v>
      </c>
      <c r="D37" s="304">
        <v>700</v>
      </c>
      <c r="E37" s="304">
        <v>0</v>
      </c>
      <c r="F37" s="305">
        <v>700</v>
      </c>
    </row>
    <row r="38" spans="1:6" x14ac:dyDescent="0.25">
      <c r="A38" s="302"/>
      <c r="B38" s="303" t="s">
        <v>275</v>
      </c>
      <c r="C38" s="304">
        <v>13297</v>
      </c>
      <c r="D38" s="304">
        <v>1153</v>
      </c>
      <c r="E38" s="304">
        <v>0</v>
      </c>
      <c r="F38" s="305">
        <v>1153</v>
      </c>
    </row>
    <row r="39" spans="1:6" x14ac:dyDescent="0.25">
      <c r="A39" s="302"/>
      <c r="B39" s="303" t="s">
        <v>265</v>
      </c>
      <c r="C39" s="304">
        <v>16617</v>
      </c>
      <c r="D39" s="304">
        <v>1440</v>
      </c>
      <c r="E39" s="304">
        <v>0</v>
      </c>
      <c r="F39" s="305">
        <v>1440</v>
      </c>
    </row>
    <row r="40" spans="1:6" x14ac:dyDescent="0.25">
      <c r="A40" s="302"/>
      <c r="B40" s="303" t="s">
        <v>330</v>
      </c>
      <c r="C40" s="304">
        <v>1100554</v>
      </c>
      <c r="D40" s="304">
        <v>94617</v>
      </c>
      <c r="E40" s="304">
        <v>0</v>
      </c>
      <c r="F40" s="305">
        <v>94617</v>
      </c>
    </row>
    <row r="41" spans="1:6" x14ac:dyDescent="0.25">
      <c r="A41" s="302"/>
      <c r="B41" s="303" t="s">
        <v>372</v>
      </c>
      <c r="C41" s="304">
        <v>2609993</v>
      </c>
      <c r="D41" s="304">
        <v>224609</v>
      </c>
      <c r="E41" s="304">
        <v>0</v>
      </c>
      <c r="F41" s="305">
        <v>224609</v>
      </c>
    </row>
    <row r="42" spans="1:6" x14ac:dyDescent="0.25">
      <c r="A42" s="302"/>
      <c r="B42" s="303" t="s">
        <v>503</v>
      </c>
      <c r="C42" s="304">
        <v>17895</v>
      </c>
      <c r="D42" s="304">
        <v>1482</v>
      </c>
      <c r="E42" s="304">
        <v>0</v>
      </c>
      <c r="F42" s="305">
        <v>1482</v>
      </c>
    </row>
    <row r="43" spans="1:6" x14ac:dyDescent="0.25">
      <c r="A43" s="302"/>
      <c r="B43" s="303" t="s">
        <v>504</v>
      </c>
      <c r="C43" s="304">
        <v>13664</v>
      </c>
      <c r="D43" s="304">
        <v>1184</v>
      </c>
      <c r="E43" s="304">
        <v>0</v>
      </c>
      <c r="F43" s="305">
        <v>1184</v>
      </c>
    </row>
    <row r="44" spans="1:6" x14ac:dyDescent="0.25">
      <c r="A44" s="302"/>
      <c r="B44" s="303" t="s">
        <v>505</v>
      </c>
      <c r="C44" s="304">
        <v>23332</v>
      </c>
      <c r="D44" s="304">
        <v>2043</v>
      </c>
      <c r="E44" s="304">
        <v>0</v>
      </c>
      <c r="F44" s="305">
        <v>2043</v>
      </c>
    </row>
    <row r="45" spans="1:6" x14ac:dyDescent="0.25">
      <c r="A45" s="302"/>
      <c r="B45" s="303" t="s">
        <v>234</v>
      </c>
      <c r="C45" s="304">
        <v>150256</v>
      </c>
      <c r="D45" s="304">
        <v>13527</v>
      </c>
      <c r="E45" s="304">
        <v>0</v>
      </c>
      <c r="F45" s="305">
        <v>13527</v>
      </c>
    </row>
    <row r="46" spans="1:6" x14ac:dyDescent="0.25">
      <c r="A46" s="302"/>
      <c r="B46" s="303" t="s">
        <v>506</v>
      </c>
      <c r="C46" s="304">
        <v>13775</v>
      </c>
      <c r="D46" s="304">
        <v>1206</v>
      </c>
      <c r="E46" s="304">
        <v>0</v>
      </c>
      <c r="F46" s="305">
        <v>1206</v>
      </c>
    </row>
    <row r="47" spans="1:6" x14ac:dyDescent="0.25">
      <c r="A47" s="302"/>
      <c r="B47" s="303" t="s">
        <v>507</v>
      </c>
      <c r="C47" s="304">
        <v>123208</v>
      </c>
      <c r="D47" s="304">
        <v>10590</v>
      </c>
      <c r="E47" s="304">
        <v>0</v>
      </c>
      <c r="F47" s="305">
        <v>10590</v>
      </c>
    </row>
    <row r="48" spans="1:6" x14ac:dyDescent="0.25">
      <c r="A48" s="302"/>
      <c r="B48" s="303" t="s">
        <v>508</v>
      </c>
      <c r="C48" s="304">
        <v>20000</v>
      </c>
      <c r="D48" s="304">
        <v>1752</v>
      </c>
      <c r="E48" s="304">
        <v>0</v>
      </c>
      <c r="F48" s="305">
        <v>1752</v>
      </c>
    </row>
    <row r="49" spans="1:6" x14ac:dyDescent="0.25">
      <c r="A49" s="302"/>
      <c r="B49" s="303" t="s">
        <v>509</v>
      </c>
      <c r="C49" s="304">
        <v>2708</v>
      </c>
      <c r="D49" s="304">
        <v>224</v>
      </c>
      <c r="E49" s="304">
        <v>0</v>
      </c>
      <c r="F49" s="305">
        <v>224</v>
      </c>
    </row>
    <row r="50" spans="1:6" x14ac:dyDescent="0.25">
      <c r="A50" s="302"/>
      <c r="B50" s="303" t="s">
        <v>232</v>
      </c>
      <c r="C50" s="304">
        <v>34925</v>
      </c>
      <c r="D50" s="304">
        <v>3027</v>
      </c>
      <c r="E50" s="304">
        <v>0</v>
      </c>
      <c r="F50" s="305">
        <v>3027</v>
      </c>
    </row>
    <row r="51" spans="1:6" x14ac:dyDescent="0.25">
      <c r="A51" s="302"/>
      <c r="B51" s="303" t="s">
        <v>308</v>
      </c>
      <c r="C51" s="304">
        <v>1215188</v>
      </c>
      <c r="D51" s="304">
        <v>109439</v>
      </c>
      <c r="E51" s="304">
        <v>0</v>
      </c>
      <c r="F51" s="305">
        <v>109439</v>
      </c>
    </row>
    <row r="52" spans="1:6" x14ac:dyDescent="0.25">
      <c r="A52" s="302"/>
      <c r="B52" s="303" t="s">
        <v>245</v>
      </c>
      <c r="C52" s="304">
        <v>13970</v>
      </c>
      <c r="D52" s="304">
        <v>1211</v>
      </c>
      <c r="E52" s="304">
        <v>0</v>
      </c>
      <c r="F52" s="305">
        <v>1211</v>
      </c>
    </row>
    <row r="53" spans="1:6" x14ac:dyDescent="0.25">
      <c r="A53" s="302"/>
      <c r="B53" s="303" t="s">
        <v>208</v>
      </c>
      <c r="C53" s="304">
        <v>13970</v>
      </c>
      <c r="D53" s="304">
        <v>1211</v>
      </c>
      <c r="E53" s="304">
        <v>0</v>
      </c>
      <c r="F53" s="305">
        <v>1211</v>
      </c>
    </row>
    <row r="54" spans="1:6" x14ac:dyDescent="0.25">
      <c r="A54" s="302"/>
      <c r="B54" s="303" t="s">
        <v>510</v>
      </c>
      <c r="C54" s="304">
        <v>26222</v>
      </c>
      <c r="D54" s="304">
        <v>2297</v>
      </c>
      <c r="E54" s="304">
        <v>0</v>
      </c>
      <c r="F54" s="305">
        <v>2297</v>
      </c>
    </row>
    <row r="55" spans="1:6" x14ac:dyDescent="0.25">
      <c r="A55" s="302"/>
      <c r="B55" s="303" t="s">
        <v>511</v>
      </c>
      <c r="C55" s="304">
        <v>450251</v>
      </c>
      <c r="D55" s="304">
        <v>38284</v>
      </c>
      <c r="E55" s="304">
        <v>0</v>
      </c>
      <c r="F55" s="305">
        <v>38284</v>
      </c>
    </row>
    <row r="56" spans="1:6" x14ac:dyDescent="0.25">
      <c r="A56" s="302"/>
      <c r="B56" s="303" t="s">
        <v>285</v>
      </c>
      <c r="C56" s="304">
        <v>232826</v>
      </c>
      <c r="D56" s="304">
        <v>23194</v>
      </c>
      <c r="E56" s="304">
        <v>0</v>
      </c>
      <c r="F56" s="305">
        <v>23194</v>
      </c>
    </row>
    <row r="57" spans="1:6" x14ac:dyDescent="0.25">
      <c r="A57" s="302"/>
      <c r="B57" s="303" t="s">
        <v>271</v>
      </c>
      <c r="C57" s="304">
        <v>17673</v>
      </c>
      <c r="D57" s="304">
        <v>1532</v>
      </c>
      <c r="E57" s="304">
        <v>0</v>
      </c>
      <c r="F57" s="305">
        <v>1532</v>
      </c>
    </row>
    <row r="58" spans="1:6" x14ac:dyDescent="0.25">
      <c r="A58" s="302"/>
      <c r="B58" s="303" t="s">
        <v>512</v>
      </c>
      <c r="C58" s="304">
        <v>18386</v>
      </c>
      <c r="D58" s="304">
        <v>1594</v>
      </c>
      <c r="E58" s="304">
        <v>0</v>
      </c>
      <c r="F58" s="305">
        <v>1594</v>
      </c>
    </row>
    <row r="59" spans="1:6" x14ac:dyDescent="0.25">
      <c r="A59" s="302"/>
      <c r="B59" s="303" t="s">
        <v>277</v>
      </c>
      <c r="C59" s="304">
        <v>403223</v>
      </c>
      <c r="D59" s="304">
        <v>33740</v>
      </c>
      <c r="E59" s="304">
        <v>0</v>
      </c>
      <c r="F59" s="305">
        <v>33740</v>
      </c>
    </row>
    <row r="60" spans="1:6" x14ac:dyDescent="0.25">
      <c r="A60" s="302"/>
      <c r="B60" s="303" t="s">
        <v>249</v>
      </c>
      <c r="C60" s="304">
        <v>13970</v>
      </c>
      <c r="D60" s="304">
        <v>1211</v>
      </c>
      <c r="E60" s="304">
        <v>0</v>
      </c>
      <c r="F60" s="305">
        <v>1211</v>
      </c>
    </row>
    <row r="61" spans="1:6" x14ac:dyDescent="0.25">
      <c r="A61" s="302"/>
      <c r="B61" s="303" t="s">
        <v>299</v>
      </c>
      <c r="C61" s="304">
        <v>253980</v>
      </c>
      <c r="D61" s="304">
        <v>22734</v>
      </c>
      <c r="E61" s="304">
        <v>0</v>
      </c>
      <c r="F61" s="305">
        <v>22734</v>
      </c>
    </row>
    <row r="62" spans="1:6" x14ac:dyDescent="0.25">
      <c r="A62" s="302"/>
      <c r="B62" s="303" t="s">
        <v>479</v>
      </c>
      <c r="C62" s="304">
        <v>508351</v>
      </c>
      <c r="D62" s="304">
        <v>43347</v>
      </c>
      <c r="E62" s="304">
        <v>0</v>
      </c>
      <c r="F62" s="305">
        <v>43347</v>
      </c>
    </row>
    <row r="63" spans="1:6" x14ac:dyDescent="0.25">
      <c r="A63" s="302"/>
      <c r="B63" s="303" t="s">
        <v>513</v>
      </c>
      <c r="C63" s="304">
        <v>562790</v>
      </c>
      <c r="D63" s="304">
        <v>47853</v>
      </c>
      <c r="E63" s="304">
        <v>0</v>
      </c>
      <c r="F63" s="305">
        <v>47853</v>
      </c>
    </row>
    <row r="64" spans="1:6" x14ac:dyDescent="0.25">
      <c r="A64" s="302"/>
      <c r="B64" s="303" t="s">
        <v>514</v>
      </c>
      <c r="C64" s="304">
        <v>86967</v>
      </c>
      <c r="D64" s="304">
        <v>7202</v>
      </c>
      <c r="E64" s="304">
        <v>0</v>
      </c>
      <c r="F64" s="305">
        <v>7202</v>
      </c>
    </row>
    <row r="65" spans="1:6" x14ac:dyDescent="0.25">
      <c r="A65" s="302"/>
      <c r="B65" s="303" t="s">
        <v>515</v>
      </c>
      <c r="C65" s="304">
        <v>5000</v>
      </c>
      <c r="D65" s="304">
        <v>438</v>
      </c>
      <c r="E65" s="304">
        <v>0</v>
      </c>
      <c r="F65" s="305">
        <v>438</v>
      </c>
    </row>
    <row r="66" spans="1:6" x14ac:dyDescent="0.25">
      <c r="A66" s="302"/>
      <c r="B66" s="303" t="s">
        <v>267</v>
      </c>
      <c r="C66" s="304">
        <v>21062</v>
      </c>
      <c r="D66" s="304">
        <v>1826</v>
      </c>
      <c r="E66" s="304">
        <v>0</v>
      </c>
      <c r="F66" s="305">
        <v>1826</v>
      </c>
    </row>
    <row r="67" spans="1:6" x14ac:dyDescent="0.25">
      <c r="A67" s="302"/>
      <c r="B67" s="303" t="s">
        <v>516</v>
      </c>
      <c r="C67" s="304">
        <v>10000</v>
      </c>
      <c r="D67" s="304">
        <v>876</v>
      </c>
      <c r="E67" s="304">
        <v>0</v>
      </c>
      <c r="F67" s="305">
        <v>876</v>
      </c>
    </row>
    <row r="68" spans="1:6" x14ac:dyDescent="0.25">
      <c r="A68" s="302"/>
      <c r="B68" s="303" t="s">
        <v>255</v>
      </c>
      <c r="C68" s="304">
        <v>13970</v>
      </c>
      <c r="D68" s="304">
        <v>1211</v>
      </c>
      <c r="E68" s="304">
        <v>0</v>
      </c>
      <c r="F68" s="305">
        <v>1211</v>
      </c>
    </row>
    <row r="69" spans="1:6" x14ac:dyDescent="0.25">
      <c r="A69" s="302"/>
      <c r="B69" s="303" t="s">
        <v>477</v>
      </c>
      <c r="C69" s="304">
        <v>52330</v>
      </c>
      <c r="D69" s="304">
        <v>4536</v>
      </c>
      <c r="E69" s="304">
        <v>0</v>
      </c>
      <c r="F69" s="305">
        <v>4536</v>
      </c>
    </row>
    <row r="70" spans="1:6" x14ac:dyDescent="0.25">
      <c r="A70" s="302"/>
      <c r="B70" s="303" t="s">
        <v>222</v>
      </c>
      <c r="C70" s="304">
        <v>15266</v>
      </c>
      <c r="D70" s="304">
        <v>1378</v>
      </c>
      <c r="E70" s="304">
        <v>0</v>
      </c>
      <c r="F70" s="305">
        <v>1378</v>
      </c>
    </row>
    <row r="71" spans="1:6" x14ac:dyDescent="0.25">
      <c r="A71" s="302"/>
      <c r="B71" s="303" t="s">
        <v>390</v>
      </c>
      <c r="C71" s="304">
        <v>55525</v>
      </c>
      <c r="D71" s="304">
        <v>4807</v>
      </c>
      <c r="E71" s="304">
        <v>0</v>
      </c>
      <c r="F71" s="305">
        <v>4807</v>
      </c>
    </row>
    <row r="72" spans="1:6" x14ac:dyDescent="0.25">
      <c r="A72" s="302"/>
      <c r="B72" s="303" t="s">
        <v>475</v>
      </c>
      <c r="C72" s="304">
        <v>59704</v>
      </c>
      <c r="D72" s="304">
        <v>5177</v>
      </c>
      <c r="E72" s="304">
        <v>0</v>
      </c>
      <c r="F72" s="305">
        <v>5177</v>
      </c>
    </row>
    <row r="73" spans="1:6" x14ac:dyDescent="0.25">
      <c r="A73" s="302"/>
      <c r="B73" s="303" t="s">
        <v>210</v>
      </c>
      <c r="C73" s="304">
        <v>13970</v>
      </c>
      <c r="D73" s="304">
        <v>1211</v>
      </c>
      <c r="E73" s="304">
        <v>0</v>
      </c>
      <c r="F73" s="305">
        <v>1211</v>
      </c>
    </row>
    <row r="74" spans="1:6" x14ac:dyDescent="0.25">
      <c r="A74" s="302"/>
      <c r="B74" s="303" t="s">
        <v>273</v>
      </c>
      <c r="C74" s="304">
        <v>29644</v>
      </c>
      <c r="D74" s="304">
        <v>2569</v>
      </c>
      <c r="E74" s="304">
        <v>0</v>
      </c>
      <c r="F74" s="305">
        <v>2569</v>
      </c>
    </row>
    <row r="75" spans="1:6" x14ac:dyDescent="0.25">
      <c r="A75" s="302"/>
      <c r="B75" s="303" t="s">
        <v>212</v>
      </c>
      <c r="C75" s="304">
        <v>13970</v>
      </c>
      <c r="D75" s="304">
        <v>1211</v>
      </c>
      <c r="E75" s="304">
        <v>0</v>
      </c>
      <c r="F75" s="305">
        <v>1211</v>
      </c>
    </row>
    <row r="76" spans="1:6" x14ac:dyDescent="0.25">
      <c r="A76" s="302"/>
      <c r="B76" s="303" t="s">
        <v>517</v>
      </c>
      <c r="C76" s="304">
        <v>441128</v>
      </c>
      <c r="D76" s="304">
        <v>38263</v>
      </c>
      <c r="E76" s="304">
        <v>0</v>
      </c>
      <c r="F76" s="305">
        <v>38263</v>
      </c>
    </row>
    <row r="77" spans="1:6" x14ac:dyDescent="0.25">
      <c r="A77" s="302"/>
      <c r="B77" s="303" t="s">
        <v>518</v>
      </c>
      <c r="C77" s="304">
        <v>54809</v>
      </c>
      <c r="D77" s="304">
        <v>4539</v>
      </c>
      <c r="E77" s="304">
        <v>0</v>
      </c>
      <c r="F77" s="305">
        <v>4539</v>
      </c>
    </row>
    <row r="78" spans="1:6" x14ac:dyDescent="0.25">
      <c r="A78" s="302"/>
      <c r="B78" s="303" t="s">
        <v>447</v>
      </c>
      <c r="C78" s="304">
        <v>959629</v>
      </c>
      <c r="D78" s="304">
        <v>82992</v>
      </c>
      <c r="E78" s="304">
        <v>0</v>
      </c>
      <c r="F78" s="305">
        <v>82992</v>
      </c>
    </row>
    <row r="79" spans="1:6" x14ac:dyDescent="0.25">
      <c r="A79" s="302"/>
      <c r="B79" s="303" t="s">
        <v>519</v>
      </c>
      <c r="C79" s="304">
        <v>43741</v>
      </c>
      <c r="D79" s="304">
        <v>-17</v>
      </c>
      <c r="E79" s="304">
        <v>0</v>
      </c>
      <c r="F79" s="305">
        <v>-17</v>
      </c>
    </row>
    <row r="80" spans="1:6" x14ac:dyDescent="0.25">
      <c r="A80" s="302"/>
      <c r="B80" s="303" t="s">
        <v>520</v>
      </c>
      <c r="C80" s="304">
        <v>8312</v>
      </c>
      <c r="D80" s="304">
        <v>690</v>
      </c>
      <c r="E80" s="304">
        <v>0</v>
      </c>
      <c r="F80" s="305">
        <v>690</v>
      </c>
    </row>
    <row r="81" spans="1:6" x14ac:dyDescent="0.25">
      <c r="A81" s="302"/>
      <c r="B81" s="303" t="s">
        <v>521</v>
      </c>
      <c r="C81" s="304">
        <v>140287</v>
      </c>
      <c r="D81" s="304">
        <v>12159</v>
      </c>
      <c r="E81" s="304">
        <v>0</v>
      </c>
      <c r="F81" s="305">
        <v>12159</v>
      </c>
    </row>
    <row r="82" spans="1:6" x14ac:dyDescent="0.25">
      <c r="A82" s="302"/>
      <c r="B82" s="303" t="s">
        <v>202</v>
      </c>
      <c r="C82" s="304">
        <v>12396</v>
      </c>
      <c r="D82" s="304">
        <v>1074</v>
      </c>
      <c r="E82" s="304">
        <v>0</v>
      </c>
      <c r="F82" s="305">
        <v>1074</v>
      </c>
    </row>
    <row r="83" spans="1:6" x14ac:dyDescent="0.25">
      <c r="A83" s="302"/>
      <c r="B83" s="303" t="s">
        <v>522</v>
      </c>
      <c r="C83" s="304">
        <v>1953</v>
      </c>
      <c r="D83" s="304">
        <v>171</v>
      </c>
      <c r="E83" s="304">
        <v>0</v>
      </c>
      <c r="F83" s="305">
        <v>171</v>
      </c>
    </row>
    <row r="84" spans="1:6" x14ac:dyDescent="0.25">
      <c r="A84" s="302"/>
      <c r="B84" s="303" t="s">
        <v>523</v>
      </c>
      <c r="C84" s="304">
        <v>10804</v>
      </c>
      <c r="D84" s="304">
        <v>936</v>
      </c>
      <c r="E84" s="304">
        <v>0</v>
      </c>
      <c r="F84" s="305">
        <v>936</v>
      </c>
    </row>
    <row r="85" spans="1:6" x14ac:dyDescent="0.25">
      <c r="A85" s="302"/>
      <c r="B85" s="303" t="s">
        <v>524</v>
      </c>
      <c r="C85" s="304">
        <v>34990</v>
      </c>
      <c r="D85" s="304">
        <v>2898</v>
      </c>
      <c r="E85" s="304">
        <v>0</v>
      </c>
      <c r="F85" s="305">
        <v>2898</v>
      </c>
    </row>
    <row r="86" spans="1:6" x14ac:dyDescent="0.25">
      <c r="A86" s="302"/>
      <c r="B86" s="303" t="s">
        <v>269</v>
      </c>
      <c r="C86" s="304">
        <v>10000</v>
      </c>
      <c r="D86" s="304">
        <v>876</v>
      </c>
      <c r="E86" s="304">
        <v>0</v>
      </c>
      <c r="F86" s="305">
        <v>876</v>
      </c>
    </row>
    <row r="87" spans="1:6" x14ac:dyDescent="0.25">
      <c r="A87" s="302"/>
      <c r="B87" s="303" t="s">
        <v>228</v>
      </c>
      <c r="C87" s="304">
        <v>13970</v>
      </c>
      <c r="D87" s="304">
        <v>1211</v>
      </c>
      <c r="E87" s="304">
        <v>0</v>
      </c>
      <c r="F87" s="305">
        <v>1211</v>
      </c>
    </row>
    <row r="88" spans="1:6" x14ac:dyDescent="0.25">
      <c r="A88" s="302"/>
      <c r="B88" s="303" t="s">
        <v>269</v>
      </c>
      <c r="C88" s="304">
        <v>38628</v>
      </c>
      <c r="D88" s="304">
        <v>3348</v>
      </c>
      <c r="E88" s="304">
        <v>0</v>
      </c>
      <c r="F88" s="305">
        <v>3348</v>
      </c>
    </row>
    <row r="89" spans="1:6" x14ac:dyDescent="0.25">
      <c r="A89" s="302"/>
      <c r="B89" s="303" t="s">
        <v>257</v>
      </c>
      <c r="C89" s="304">
        <v>17077</v>
      </c>
      <c r="D89" s="304">
        <v>1480</v>
      </c>
      <c r="E89" s="304">
        <v>0</v>
      </c>
      <c r="F89" s="305">
        <v>1480</v>
      </c>
    </row>
    <row r="90" spans="1:6" x14ac:dyDescent="0.25">
      <c r="A90" s="302"/>
      <c r="B90" s="303" t="s">
        <v>525</v>
      </c>
      <c r="C90" s="304">
        <v>562790</v>
      </c>
      <c r="D90" s="304">
        <v>47853</v>
      </c>
      <c r="E90" s="304">
        <v>0</v>
      </c>
      <c r="F90" s="305">
        <v>47853</v>
      </c>
    </row>
    <row r="91" spans="1:6" x14ac:dyDescent="0.25">
      <c r="A91" s="302"/>
      <c r="B91" s="303" t="s">
        <v>230</v>
      </c>
      <c r="C91" s="304">
        <v>6984</v>
      </c>
      <c r="D91" s="304">
        <v>605</v>
      </c>
      <c r="E91" s="304">
        <v>0</v>
      </c>
      <c r="F91" s="305">
        <v>605</v>
      </c>
    </row>
    <row r="92" spans="1:6" x14ac:dyDescent="0.25">
      <c r="A92" s="302"/>
      <c r="B92" s="303" t="s">
        <v>526</v>
      </c>
      <c r="C92" s="304">
        <v>10000</v>
      </c>
      <c r="D92" s="304">
        <v>876</v>
      </c>
      <c r="E92" s="304">
        <v>0</v>
      </c>
      <c r="F92" s="305">
        <v>876</v>
      </c>
    </row>
    <row r="93" spans="1:6" x14ac:dyDescent="0.25">
      <c r="A93" s="302"/>
      <c r="B93" s="303" t="s">
        <v>261</v>
      </c>
      <c r="C93" s="304">
        <v>30664</v>
      </c>
      <c r="D93" s="304">
        <v>3261</v>
      </c>
      <c r="E93" s="304">
        <v>0</v>
      </c>
      <c r="F93" s="305">
        <v>3261</v>
      </c>
    </row>
    <row r="94" spans="1:6" x14ac:dyDescent="0.25">
      <c r="A94" s="302"/>
      <c r="B94" s="303" t="s">
        <v>214</v>
      </c>
      <c r="C94" s="304">
        <v>6984</v>
      </c>
      <c r="D94" s="304">
        <v>605</v>
      </c>
      <c r="E94" s="304">
        <v>0</v>
      </c>
      <c r="F94" s="305">
        <v>605</v>
      </c>
    </row>
    <row r="95" spans="1:6" x14ac:dyDescent="0.25">
      <c r="A95" s="302"/>
      <c r="B95" s="303" t="s">
        <v>392</v>
      </c>
      <c r="C95" s="304">
        <v>397470</v>
      </c>
      <c r="D95" s="304">
        <v>35356</v>
      </c>
      <c r="E95" s="304">
        <v>0</v>
      </c>
      <c r="F95" s="305">
        <v>35356</v>
      </c>
    </row>
    <row r="96" spans="1:6" x14ac:dyDescent="0.25">
      <c r="A96" s="302"/>
      <c r="B96" s="303" t="s">
        <v>306</v>
      </c>
      <c r="C96" s="304">
        <v>41683</v>
      </c>
      <c r="D96" s="304">
        <v>3465</v>
      </c>
      <c r="E96" s="304">
        <v>0</v>
      </c>
      <c r="F96" s="305">
        <v>3465</v>
      </c>
    </row>
    <row r="97" spans="1:6" x14ac:dyDescent="0.25">
      <c r="A97" s="302"/>
      <c r="B97" s="303" t="s">
        <v>527</v>
      </c>
      <c r="C97" s="304">
        <v>18500</v>
      </c>
      <c r="D97" s="304">
        <v>1620</v>
      </c>
      <c r="E97" s="304">
        <v>0</v>
      </c>
      <c r="F97" s="305">
        <v>1620</v>
      </c>
    </row>
    <row r="98" spans="1:6" x14ac:dyDescent="0.25">
      <c r="A98" s="302"/>
      <c r="B98" s="303" t="s">
        <v>528</v>
      </c>
      <c r="C98" s="304">
        <v>10000</v>
      </c>
      <c r="D98" s="304">
        <v>876</v>
      </c>
      <c r="E98" s="304">
        <v>0</v>
      </c>
      <c r="F98" s="305">
        <v>876</v>
      </c>
    </row>
    <row r="99" spans="1:6" x14ac:dyDescent="0.25">
      <c r="A99" s="302"/>
      <c r="B99" s="303" t="s">
        <v>198</v>
      </c>
      <c r="C99" s="304">
        <v>6984</v>
      </c>
      <c r="D99" s="304">
        <v>605</v>
      </c>
      <c r="E99" s="304">
        <v>0</v>
      </c>
      <c r="F99" s="305">
        <v>605</v>
      </c>
    </row>
    <row r="100" spans="1:6" x14ac:dyDescent="0.25">
      <c r="A100" s="302"/>
      <c r="B100" s="303" t="s">
        <v>226</v>
      </c>
      <c r="C100" s="304">
        <v>6984</v>
      </c>
      <c r="D100" s="304">
        <v>605</v>
      </c>
      <c r="E100" s="304">
        <v>0</v>
      </c>
      <c r="F100" s="305">
        <v>605</v>
      </c>
    </row>
    <row r="101" spans="1:6" x14ac:dyDescent="0.25">
      <c r="A101" s="302"/>
      <c r="B101" s="303" t="s">
        <v>529</v>
      </c>
      <c r="C101" s="304">
        <v>44932</v>
      </c>
      <c r="D101" s="304">
        <v>3935</v>
      </c>
      <c r="E101" s="304">
        <v>0</v>
      </c>
      <c r="F101" s="305">
        <v>3935</v>
      </c>
    </row>
    <row r="102" spans="1:6" x14ac:dyDescent="0.25">
      <c r="A102" s="302"/>
      <c r="B102" s="303" t="s">
        <v>530</v>
      </c>
      <c r="C102" s="304">
        <v>281387</v>
      </c>
      <c r="D102" s="304">
        <v>23926</v>
      </c>
      <c r="E102" s="304">
        <v>0</v>
      </c>
      <c r="F102" s="305">
        <v>23926</v>
      </c>
    </row>
    <row r="103" spans="1:6" x14ac:dyDescent="0.25">
      <c r="A103" s="302"/>
      <c r="B103" s="303" t="s">
        <v>216</v>
      </c>
      <c r="C103" s="304">
        <v>6984</v>
      </c>
      <c r="D103" s="304">
        <v>605</v>
      </c>
      <c r="E103" s="304">
        <v>0</v>
      </c>
      <c r="F103" s="305">
        <v>605</v>
      </c>
    </row>
    <row r="104" spans="1:6" x14ac:dyDescent="0.25">
      <c r="A104" s="302"/>
      <c r="B104" s="303" t="s">
        <v>243</v>
      </c>
      <c r="C104" s="304">
        <v>6984</v>
      </c>
      <c r="D104" s="304">
        <v>605</v>
      </c>
      <c r="E104" s="304">
        <v>0</v>
      </c>
      <c r="F104" s="305">
        <v>605</v>
      </c>
    </row>
    <row r="105" spans="1:6" x14ac:dyDescent="0.25">
      <c r="A105" s="302"/>
      <c r="B105" s="303" t="s">
        <v>241</v>
      </c>
      <c r="C105" s="304">
        <v>6984</v>
      </c>
      <c r="D105" s="304">
        <v>605</v>
      </c>
      <c r="E105" s="304">
        <v>0</v>
      </c>
      <c r="F105" s="305">
        <v>605</v>
      </c>
    </row>
    <row r="106" spans="1:6" x14ac:dyDescent="0.25">
      <c r="A106" s="302"/>
      <c r="B106" s="303" t="s">
        <v>531</v>
      </c>
      <c r="C106" s="304">
        <v>37982</v>
      </c>
      <c r="D106" s="304">
        <v>3292</v>
      </c>
      <c r="E106" s="304">
        <v>0</v>
      </c>
      <c r="F106" s="305">
        <v>3292</v>
      </c>
    </row>
    <row r="107" spans="1:6" x14ac:dyDescent="0.25">
      <c r="A107" s="302"/>
      <c r="B107" s="303" t="s">
        <v>532</v>
      </c>
      <c r="C107" s="304">
        <v>7310</v>
      </c>
      <c r="D107" s="304">
        <v>605</v>
      </c>
      <c r="E107" s="304">
        <v>0</v>
      </c>
      <c r="F107" s="305">
        <v>605</v>
      </c>
    </row>
    <row r="108" spans="1:6" x14ac:dyDescent="0.25">
      <c r="A108" s="302"/>
      <c r="B108" s="303" t="s">
        <v>533</v>
      </c>
      <c r="C108" s="304">
        <v>29041</v>
      </c>
      <c r="D108" s="304">
        <v>2517</v>
      </c>
      <c r="E108" s="304">
        <v>0</v>
      </c>
      <c r="F108" s="305">
        <v>2517</v>
      </c>
    </row>
    <row r="109" spans="1:6" x14ac:dyDescent="0.25">
      <c r="A109" s="302"/>
      <c r="B109" s="303" t="s">
        <v>206</v>
      </c>
      <c r="C109" s="304">
        <v>6984</v>
      </c>
      <c r="D109" s="304">
        <v>605</v>
      </c>
      <c r="E109" s="304">
        <v>0</v>
      </c>
      <c r="F109" s="305">
        <v>605</v>
      </c>
    </row>
    <row r="110" spans="1:6" x14ac:dyDescent="0.25">
      <c r="A110" s="302"/>
      <c r="B110" s="303" t="s">
        <v>534</v>
      </c>
      <c r="C110" s="304">
        <v>384514</v>
      </c>
      <c r="D110" s="304">
        <v>32709</v>
      </c>
      <c r="E110" s="304">
        <v>0</v>
      </c>
      <c r="F110" s="305">
        <v>32709</v>
      </c>
    </row>
    <row r="111" spans="1:6" x14ac:dyDescent="0.25">
      <c r="A111" s="302"/>
      <c r="B111" s="303" t="s">
        <v>251</v>
      </c>
      <c r="C111" s="304">
        <v>7310</v>
      </c>
      <c r="D111" s="304">
        <v>605</v>
      </c>
      <c r="E111" s="304">
        <v>0</v>
      </c>
      <c r="F111" s="305">
        <v>605</v>
      </c>
    </row>
    <row r="112" spans="1:6" x14ac:dyDescent="0.25">
      <c r="A112" s="302"/>
      <c r="B112" s="303" t="s">
        <v>247</v>
      </c>
      <c r="C112" s="304">
        <v>15000</v>
      </c>
      <c r="D112" s="304">
        <v>1314</v>
      </c>
      <c r="E112" s="304">
        <v>0</v>
      </c>
      <c r="F112" s="305">
        <v>1314</v>
      </c>
    </row>
    <row r="113" spans="1:6" x14ac:dyDescent="0.25">
      <c r="A113" s="302"/>
      <c r="B113" s="303" t="s">
        <v>535</v>
      </c>
      <c r="C113" s="304">
        <v>8381</v>
      </c>
      <c r="D113" s="304">
        <v>726</v>
      </c>
      <c r="E113" s="304">
        <v>0</v>
      </c>
      <c r="F113" s="305">
        <v>726</v>
      </c>
    </row>
    <row r="114" spans="1:6" ht="16.5" thickBot="1" x14ac:dyDescent="0.3">
      <c r="A114" s="302"/>
      <c r="B114" s="303" t="s">
        <v>200</v>
      </c>
      <c r="C114" s="304">
        <v>6984</v>
      </c>
      <c r="D114" s="304">
        <v>605</v>
      </c>
      <c r="E114" s="304">
        <v>0</v>
      </c>
      <c r="F114" s="305">
        <v>605</v>
      </c>
    </row>
    <row r="115" spans="1:6" ht="16.5" customHeight="1" thickBot="1" x14ac:dyDescent="0.3">
      <c r="A115" s="306"/>
      <c r="B115" s="306" t="s">
        <v>536</v>
      </c>
      <c r="C115" s="307">
        <f>SUM(C$19:C114)</f>
        <v>13540502</v>
      </c>
      <c r="D115" s="307">
        <f>SUM(D$19:D114)</f>
        <v>1173504</v>
      </c>
      <c r="E115" s="307">
        <f>SUM(E$19:E114)</f>
        <v>0</v>
      </c>
      <c r="F115" s="285">
        <f>SUM(F$19:F114)</f>
        <v>1173504</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REPORTING&amp;RBRIDGEPORT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2014-07-23T12:11:38Z</cp:lastPrinted>
  <dcterms:created xsi:type="dcterms:W3CDTF">2014-07-22T17:33:13Z</dcterms:created>
  <dcterms:modified xsi:type="dcterms:W3CDTF">2014-07-23T12:11:52Z</dcterms:modified>
</cp:coreProperties>
</file>