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U:\HSP\Cert\FISC_SVC\Briefs\2020 Expense\"/>
    </mc:Choice>
  </mc:AlternateContent>
  <xr:revisionPtr revIDLastSave="0" documentId="8_{9CCB0867-65FD-4CB2-B397-5998D9DC9C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RGPT" sheetId="1" r:id="rId1"/>
    <sheet name="BRSTL" sheetId="2" r:id="rId2"/>
    <sheet name="HGRFD" sheetId="3" r:id="rId3"/>
    <sheet name="CTCMC" sheetId="4" r:id="rId4"/>
    <sheet name="DANBY" sheetId="5" r:id="rId5"/>
    <sheet name="DAYKM" sheetId="6" r:id="rId6"/>
    <sheet name="SHARN" sheetId="7" r:id="rId7"/>
    <sheet name="GRENH" sheetId="8" r:id="rId8"/>
    <sheet name="GRIFN" sheetId="9" r:id="rId9"/>
    <sheet name="HARTF" sheetId="10" r:id="rId10"/>
    <sheet name="DMPSY" sheetId="11" r:id="rId11"/>
    <sheet name="JNSON" sheetId="12" r:id="rId12"/>
    <sheet name="LAMEM" sheetId="13" r:id="rId13"/>
    <sheet name="MANCH" sheetId="14" r:id="rId14"/>
    <sheet name="MIDSX" sheetId="15" r:id="rId15"/>
    <sheet name="MIDST" sheetId="16" r:id="rId16"/>
    <sheet name="MILFD" sheetId="17" r:id="rId17"/>
    <sheet name="NRWLK" sheetId="18" r:id="rId18"/>
    <sheet name="RKVLE" sheetId="19" r:id="rId19"/>
    <sheet name="SAFNS" sheetId="20" r:id="rId20"/>
    <sheet name="SAMRY" sheetId="21" r:id="rId21"/>
    <sheet name="SAVCT" sheetId="22" r:id="rId22"/>
    <sheet name="STMFD" sheetId="23" r:id="rId23"/>
    <sheet name="WATBY" sheetId="24" r:id="rId24"/>
    <sheet name="BCKUS" sheetId="25" r:id="rId25"/>
    <sheet name="WNDHM" sheetId="26" r:id="rId26"/>
    <sheet name="YNHAV" sheetId="27" r:id="rId27"/>
    <sheet name="HOCCT" sheetId="28" r:id="rId2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28" l="1"/>
  <c r="D78" i="28"/>
  <c r="E78" i="28" s="1"/>
  <c r="F78" i="28" s="1"/>
  <c r="C78" i="28"/>
  <c r="F77" i="28"/>
  <c r="E77" i="28"/>
  <c r="F76" i="28"/>
  <c r="E76" i="28"/>
  <c r="F75" i="28"/>
  <c r="E75" i="28"/>
  <c r="E74" i="28"/>
  <c r="F74" i="28" s="1"/>
  <c r="F73" i="28"/>
  <c r="E73" i="28"/>
  <c r="F72" i="28"/>
  <c r="E72" i="28"/>
  <c r="F71" i="28"/>
  <c r="E71" i="28"/>
  <c r="F70" i="28"/>
  <c r="E70" i="28"/>
  <c r="F69" i="28"/>
  <c r="E69" i="28"/>
  <c r="F68" i="28"/>
  <c r="E68" i="28"/>
  <c r="F67" i="28"/>
  <c r="E67" i="28"/>
  <c r="F66" i="28"/>
  <c r="E66" i="28"/>
  <c r="F65" i="28"/>
  <c r="E65" i="28"/>
  <c r="F64" i="28"/>
  <c r="E64" i="28"/>
  <c r="F63" i="28"/>
  <c r="E63" i="28"/>
  <c r="F62" i="28"/>
  <c r="E62" i="28"/>
  <c r="F61" i="28"/>
  <c r="E61" i="28"/>
  <c r="F60" i="28"/>
  <c r="E60" i="28"/>
  <c r="F59" i="28"/>
  <c r="E59" i="28"/>
  <c r="F58" i="28"/>
  <c r="E58" i="28"/>
  <c r="F57" i="28"/>
  <c r="E57" i="28"/>
  <c r="F56" i="28"/>
  <c r="E56" i="28"/>
  <c r="F55" i="28"/>
  <c r="E55" i="28"/>
  <c r="F54" i="28"/>
  <c r="E54" i="28"/>
  <c r="F53" i="28"/>
  <c r="E53" i="28"/>
  <c r="F52" i="28"/>
  <c r="E52" i="28"/>
  <c r="F51" i="28"/>
  <c r="E51" i="28"/>
  <c r="F50" i="28"/>
  <c r="E50" i="28"/>
  <c r="F49" i="28"/>
  <c r="E49" i="28"/>
  <c r="F48" i="28"/>
  <c r="E48" i="28"/>
  <c r="F47" i="28"/>
  <c r="E47" i="28"/>
  <c r="F46" i="28"/>
  <c r="E46" i="28"/>
  <c r="F45" i="28"/>
  <c r="E45" i="28"/>
  <c r="F44" i="28"/>
  <c r="E44" i="28"/>
  <c r="F43" i="28"/>
  <c r="E43" i="28"/>
  <c r="F42" i="28"/>
  <c r="E42" i="28"/>
  <c r="F41" i="28"/>
  <c r="E41" i="28"/>
  <c r="F40" i="28"/>
  <c r="E40" i="28"/>
  <c r="F39" i="28"/>
  <c r="E39" i="28"/>
  <c r="F38" i="28"/>
  <c r="E38" i="28"/>
  <c r="F35" i="28"/>
  <c r="E35" i="28"/>
  <c r="F32" i="28"/>
  <c r="D32" i="28"/>
  <c r="E32" i="28" s="1"/>
  <c r="C32" i="28"/>
  <c r="F31" i="28"/>
  <c r="E31" i="28"/>
  <c r="F30" i="28"/>
  <c r="E30" i="28"/>
  <c r="F29" i="28"/>
  <c r="E29" i="28"/>
  <c r="D26" i="28"/>
  <c r="E26" i="28" s="1"/>
  <c r="F26" i="28" s="1"/>
  <c r="C26" i="28"/>
  <c r="F25" i="28"/>
  <c r="E25" i="28"/>
  <c r="F24" i="28"/>
  <c r="E24" i="28"/>
  <c r="D21" i="28"/>
  <c r="E21" i="28" s="1"/>
  <c r="F21" i="28" s="1"/>
  <c r="C21" i="28"/>
  <c r="F20" i="28"/>
  <c r="E20" i="28"/>
  <c r="F19" i="28"/>
  <c r="E19" i="28"/>
  <c r="F18" i="28"/>
  <c r="E18" i="28"/>
  <c r="F17" i="28"/>
  <c r="E17" i="28"/>
  <c r="F14" i="28"/>
  <c r="D14" i="28"/>
  <c r="E14" i="28" s="1"/>
  <c r="C14" i="28"/>
  <c r="C80" i="28" s="1"/>
  <c r="F13" i="28"/>
  <c r="E13" i="28"/>
  <c r="F12" i="28"/>
  <c r="E12" i="28"/>
  <c r="F11" i="28"/>
  <c r="E11" i="28"/>
  <c r="F10" i="28"/>
  <c r="E10" i="28"/>
  <c r="F78" i="27"/>
  <c r="D78" i="27"/>
  <c r="E78" i="27" s="1"/>
  <c r="C78" i="27"/>
  <c r="F77" i="27"/>
  <c r="E77" i="27"/>
  <c r="F76" i="27"/>
  <c r="E76" i="27"/>
  <c r="F75" i="27"/>
  <c r="E75" i="27"/>
  <c r="F74" i="27"/>
  <c r="E74" i="27"/>
  <c r="F73" i="27"/>
  <c r="E73" i="27"/>
  <c r="F72" i="27"/>
  <c r="E72" i="27"/>
  <c r="F71" i="27"/>
  <c r="E71" i="27"/>
  <c r="F70" i="27"/>
  <c r="E70" i="27"/>
  <c r="F69" i="27"/>
  <c r="E69" i="27"/>
  <c r="F68" i="27"/>
  <c r="E68" i="27"/>
  <c r="F67" i="27"/>
  <c r="E67" i="27"/>
  <c r="F66" i="27"/>
  <c r="E66" i="27"/>
  <c r="F65" i="27"/>
  <c r="E65" i="27"/>
  <c r="F64" i="27"/>
  <c r="E64" i="27"/>
  <c r="F63" i="27"/>
  <c r="E63" i="27"/>
  <c r="F62" i="27"/>
  <c r="E62" i="27"/>
  <c r="F61" i="27"/>
  <c r="E61" i="27"/>
  <c r="F60" i="27"/>
  <c r="E60" i="27"/>
  <c r="F59" i="27"/>
  <c r="E59" i="27"/>
  <c r="F58" i="27"/>
  <c r="E58" i="27"/>
  <c r="F57" i="27"/>
  <c r="E57" i="27"/>
  <c r="F56" i="27"/>
  <c r="E56" i="27"/>
  <c r="F55" i="27"/>
  <c r="E55" i="27"/>
  <c r="F54" i="27"/>
  <c r="E54" i="27"/>
  <c r="F53" i="27"/>
  <c r="E53" i="27"/>
  <c r="F52" i="27"/>
  <c r="E52" i="27"/>
  <c r="F51" i="27"/>
  <c r="E51" i="27"/>
  <c r="F50" i="27"/>
  <c r="E50" i="27"/>
  <c r="F49" i="27"/>
  <c r="E49" i="27"/>
  <c r="F48" i="27"/>
  <c r="E48" i="27"/>
  <c r="F47" i="27"/>
  <c r="E47" i="27"/>
  <c r="F46" i="27"/>
  <c r="E46" i="27"/>
  <c r="F45" i="27"/>
  <c r="E45" i="27"/>
  <c r="F44" i="27"/>
  <c r="E44" i="27"/>
  <c r="F43" i="27"/>
  <c r="E43" i="27"/>
  <c r="F42" i="27"/>
  <c r="E42" i="27"/>
  <c r="F41" i="27"/>
  <c r="E41" i="27"/>
  <c r="E40" i="27"/>
  <c r="F40" i="27" s="1"/>
  <c r="F39" i="27"/>
  <c r="E39" i="27"/>
  <c r="F38" i="27"/>
  <c r="E38" i="27"/>
  <c r="F35" i="27"/>
  <c r="E35" i="27"/>
  <c r="D32" i="27"/>
  <c r="E32" i="27" s="1"/>
  <c r="F32" i="27" s="1"/>
  <c r="C32" i="27"/>
  <c r="F31" i="27"/>
  <c r="E31" i="27"/>
  <c r="F30" i="27"/>
  <c r="E30" i="27"/>
  <c r="E29" i="27"/>
  <c r="F29" i="27" s="1"/>
  <c r="D26" i="27"/>
  <c r="E26" i="27" s="1"/>
  <c r="F26" i="27" s="1"/>
  <c r="C26" i="27"/>
  <c r="F25" i="27"/>
  <c r="E25" i="27"/>
  <c r="E24" i="27"/>
  <c r="F24" i="27" s="1"/>
  <c r="F21" i="27"/>
  <c r="D21" i="27"/>
  <c r="E21" i="27" s="1"/>
  <c r="C21" i="27"/>
  <c r="F20" i="27"/>
  <c r="E20" i="27"/>
  <c r="E19" i="27"/>
  <c r="F19" i="27" s="1"/>
  <c r="F18" i="27"/>
  <c r="E18" i="27"/>
  <c r="F17" i="27"/>
  <c r="E17" i="27"/>
  <c r="D14" i="27"/>
  <c r="E14" i="27" s="1"/>
  <c r="F14" i="27" s="1"/>
  <c r="C14" i="27"/>
  <c r="C80" i="27" s="1"/>
  <c r="F13" i="27"/>
  <c r="E13" i="27"/>
  <c r="F12" i="27"/>
  <c r="E12" i="27"/>
  <c r="F11" i="27"/>
  <c r="E11" i="27"/>
  <c r="E10" i="27"/>
  <c r="F10" i="27" s="1"/>
  <c r="D78" i="26"/>
  <c r="E78" i="26" s="1"/>
  <c r="F78" i="26" s="1"/>
  <c r="C78" i="26"/>
  <c r="F77" i="26"/>
  <c r="E77" i="26"/>
  <c r="F76" i="26"/>
  <c r="E76" i="26"/>
  <c r="F75" i="26"/>
  <c r="E75" i="26"/>
  <c r="E74" i="26"/>
  <c r="F74" i="26" s="1"/>
  <c r="F73" i="26"/>
  <c r="E73" i="26"/>
  <c r="F72" i="26"/>
  <c r="E72" i="26"/>
  <c r="F71" i="26"/>
  <c r="E71" i="26"/>
  <c r="E70" i="26"/>
  <c r="F70" i="26" s="1"/>
  <c r="F69" i="26"/>
  <c r="E69" i="26"/>
  <c r="F68" i="26"/>
  <c r="E68" i="26"/>
  <c r="F67" i="26"/>
  <c r="E67" i="26"/>
  <c r="F66" i="26"/>
  <c r="E66" i="26"/>
  <c r="F65" i="26"/>
  <c r="E65" i="26"/>
  <c r="F64" i="26"/>
  <c r="E64" i="26"/>
  <c r="F63" i="26"/>
  <c r="E63" i="26"/>
  <c r="E62" i="26"/>
  <c r="F62" i="26" s="1"/>
  <c r="F61" i="26"/>
  <c r="E61" i="26"/>
  <c r="F60" i="26"/>
  <c r="E60" i="26"/>
  <c r="F59" i="26"/>
  <c r="E59" i="26"/>
  <c r="F58" i="26"/>
  <c r="E58" i="26"/>
  <c r="F57" i="26"/>
  <c r="E57" i="26"/>
  <c r="F56" i="26"/>
  <c r="E56" i="26"/>
  <c r="F55" i="26"/>
  <c r="E55" i="26"/>
  <c r="E54" i="26"/>
  <c r="F54" i="26" s="1"/>
  <c r="F53" i="26"/>
  <c r="E53" i="26"/>
  <c r="F52" i="26"/>
  <c r="E52" i="26"/>
  <c r="F51" i="26"/>
  <c r="E51" i="26"/>
  <c r="E50" i="26"/>
  <c r="F50" i="26" s="1"/>
  <c r="F49" i="26"/>
  <c r="E49" i="26"/>
  <c r="F48" i="26"/>
  <c r="E48" i="26"/>
  <c r="F47" i="26"/>
  <c r="E47" i="26"/>
  <c r="E46" i="26"/>
  <c r="F46" i="26" s="1"/>
  <c r="F45" i="26"/>
  <c r="E45" i="26"/>
  <c r="F44" i="26"/>
  <c r="E44" i="26"/>
  <c r="F43" i="26"/>
  <c r="E43" i="26"/>
  <c r="E42" i="26"/>
  <c r="F42" i="26" s="1"/>
  <c r="F41" i="26"/>
  <c r="E41" i="26"/>
  <c r="F40" i="26"/>
  <c r="E40" i="26"/>
  <c r="F39" i="26"/>
  <c r="E39" i="26"/>
  <c r="E38" i="26"/>
  <c r="F38" i="26" s="1"/>
  <c r="F35" i="26"/>
  <c r="E35" i="26"/>
  <c r="F32" i="26"/>
  <c r="D32" i="26"/>
  <c r="E32" i="26" s="1"/>
  <c r="C32" i="26"/>
  <c r="E31" i="26"/>
  <c r="F31" i="26" s="1"/>
  <c r="F30" i="26"/>
  <c r="E30" i="26"/>
  <c r="F29" i="26"/>
  <c r="E29" i="26"/>
  <c r="D26" i="26"/>
  <c r="E26" i="26" s="1"/>
  <c r="F26" i="26" s="1"/>
  <c r="C26" i="26"/>
  <c r="F25" i="26"/>
  <c r="E25" i="26"/>
  <c r="F24" i="26"/>
  <c r="E24" i="26"/>
  <c r="D21" i="26"/>
  <c r="E21" i="26" s="1"/>
  <c r="F21" i="26" s="1"/>
  <c r="C21" i="26"/>
  <c r="F20" i="26"/>
  <c r="E20" i="26"/>
  <c r="F19" i="26"/>
  <c r="E19" i="26"/>
  <c r="F18" i="26"/>
  <c r="E18" i="26"/>
  <c r="E17" i="26"/>
  <c r="F17" i="26" s="1"/>
  <c r="D14" i="26"/>
  <c r="E14" i="26" s="1"/>
  <c r="F14" i="26" s="1"/>
  <c r="C14" i="26"/>
  <c r="C80" i="26" s="1"/>
  <c r="F13" i="26"/>
  <c r="E13" i="26"/>
  <c r="E12" i="26"/>
  <c r="F12" i="26" s="1"/>
  <c r="F11" i="26"/>
  <c r="E11" i="26"/>
  <c r="F10" i="26"/>
  <c r="E10" i="26"/>
  <c r="D78" i="25"/>
  <c r="E78" i="25" s="1"/>
  <c r="F78" i="25" s="1"/>
  <c r="C78" i="25"/>
  <c r="F77" i="25"/>
  <c r="E77" i="25"/>
  <c r="E76" i="25"/>
  <c r="F76" i="25" s="1"/>
  <c r="F75" i="25"/>
  <c r="E75" i="25"/>
  <c r="F74" i="25"/>
  <c r="E74" i="25"/>
  <c r="F73" i="25"/>
  <c r="E73" i="25"/>
  <c r="E72" i="25"/>
  <c r="F72" i="25" s="1"/>
  <c r="F71" i="25"/>
  <c r="E71" i="25"/>
  <c r="F70" i="25"/>
  <c r="E70" i="25"/>
  <c r="F69" i="25"/>
  <c r="E69" i="25"/>
  <c r="E68" i="25"/>
  <c r="F68" i="25" s="1"/>
  <c r="F67" i="25"/>
  <c r="E67" i="25"/>
  <c r="F66" i="25"/>
  <c r="E66" i="25"/>
  <c r="F65" i="25"/>
  <c r="E65" i="25"/>
  <c r="E64" i="25"/>
  <c r="F64" i="25" s="1"/>
  <c r="F63" i="25"/>
  <c r="E63" i="25"/>
  <c r="F62" i="25"/>
  <c r="E62" i="25"/>
  <c r="F61" i="25"/>
  <c r="E61" i="25"/>
  <c r="F60" i="25"/>
  <c r="E60" i="25"/>
  <c r="F59" i="25"/>
  <c r="E59" i="25"/>
  <c r="F58" i="25"/>
  <c r="E58" i="25"/>
  <c r="F57" i="25"/>
  <c r="E57" i="25"/>
  <c r="E56" i="25"/>
  <c r="F56" i="25" s="1"/>
  <c r="F55" i="25"/>
  <c r="E55" i="25"/>
  <c r="F54" i="25"/>
  <c r="E54" i="25"/>
  <c r="F53" i="25"/>
  <c r="E53" i="25"/>
  <c r="E52" i="25"/>
  <c r="F52" i="25" s="1"/>
  <c r="F51" i="25"/>
  <c r="E51" i="25"/>
  <c r="F50" i="25"/>
  <c r="E50" i="25"/>
  <c r="F49" i="25"/>
  <c r="E49" i="25"/>
  <c r="E48" i="25"/>
  <c r="F48" i="25" s="1"/>
  <c r="F47" i="25"/>
  <c r="E47" i="25"/>
  <c r="F46" i="25"/>
  <c r="E46" i="25"/>
  <c r="F45" i="25"/>
  <c r="E45" i="25"/>
  <c r="E44" i="25"/>
  <c r="F44" i="25" s="1"/>
  <c r="F43" i="25"/>
  <c r="E43" i="25"/>
  <c r="F42" i="25"/>
  <c r="E42" i="25"/>
  <c r="F41" i="25"/>
  <c r="E41" i="25"/>
  <c r="E40" i="25"/>
  <c r="F40" i="25" s="1"/>
  <c r="F39" i="25"/>
  <c r="E39" i="25"/>
  <c r="F38" i="25"/>
  <c r="E38" i="25"/>
  <c r="F35" i="25"/>
  <c r="E35" i="25"/>
  <c r="D32" i="25"/>
  <c r="E32" i="25" s="1"/>
  <c r="F32" i="25" s="1"/>
  <c r="C32" i="25"/>
  <c r="F31" i="25"/>
  <c r="E31" i="25"/>
  <c r="F30" i="25"/>
  <c r="E30" i="25"/>
  <c r="E29" i="25"/>
  <c r="F29" i="25" s="1"/>
  <c r="D26" i="25"/>
  <c r="E26" i="25" s="1"/>
  <c r="F26" i="25" s="1"/>
  <c r="C26" i="25"/>
  <c r="F25" i="25"/>
  <c r="E25" i="25"/>
  <c r="E24" i="25"/>
  <c r="F24" i="25" s="1"/>
  <c r="F21" i="25"/>
  <c r="D21" i="25"/>
  <c r="E21" i="25" s="1"/>
  <c r="C21" i="25"/>
  <c r="F20" i="25"/>
  <c r="E20" i="25"/>
  <c r="E19" i="25"/>
  <c r="F19" i="25" s="1"/>
  <c r="F18" i="25"/>
  <c r="E18" i="25"/>
  <c r="F17" i="25"/>
  <c r="E17" i="25"/>
  <c r="D14" i="25"/>
  <c r="E14" i="25" s="1"/>
  <c r="F14" i="25" s="1"/>
  <c r="C14" i="25"/>
  <c r="C80" i="25" s="1"/>
  <c r="F13" i="25"/>
  <c r="E13" i="25"/>
  <c r="F12" i="25"/>
  <c r="E12" i="25"/>
  <c r="F11" i="25"/>
  <c r="E11" i="25"/>
  <c r="E10" i="25"/>
  <c r="F10" i="25" s="1"/>
  <c r="D78" i="24"/>
  <c r="E78" i="24" s="1"/>
  <c r="F78" i="24" s="1"/>
  <c r="C78" i="24"/>
  <c r="F77" i="24"/>
  <c r="E77" i="24"/>
  <c r="F76" i="24"/>
  <c r="E76" i="24"/>
  <c r="F75" i="24"/>
  <c r="E75" i="24"/>
  <c r="F74" i="24"/>
  <c r="E74" i="24"/>
  <c r="F73" i="24"/>
  <c r="E73" i="24"/>
  <c r="F72" i="24"/>
  <c r="E72" i="24"/>
  <c r="F71" i="24"/>
  <c r="E71" i="24"/>
  <c r="F70" i="24"/>
  <c r="E70" i="24"/>
  <c r="F69" i="24"/>
  <c r="E69" i="24"/>
  <c r="F68" i="24"/>
  <c r="E68" i="24"/>
  <c r="F67" i="24"/>
  <c r="E67" i="24"/>
  <c r="F66" i="24"/>
  <c r="E66" i="24"/>
  <c r="F65" i="24"/>
  <c r="E65" i="24"/>
  <c r="F64" i="24"/>
  <c r="E64" i="24"/>
  <c r="F63" i="24"/>
  <c r="E63" i="24"/>
  <c r="F62" i="24"/>
  <c r="E62" i="24"/>
  <c r="F61" i="24"/>
  <c r="E61" i="24"/>
  <c r="F60" i="24"/>
  <c r="E60" i="24"/>
  <c r="F59" i="24"/>
  <c r="E59" i="24"/>
  <c r="E58" i="24"/>
  <c r="F58" i="24" s="1"/>
  <c r="F57" i="24"/>
  <c r="E57" i="24"/>
  <c r="F56" i="24"/>
  <c r="E56" i="24"/>
  <c r="F55" i="24"/>
  <c r="E55" i="24"/>
  <c r="E54" i="24"/>
  <c r="F54" i="24" s="1"/>
  <c r="F53" i="24"/>
  <c r="E53" i="24"/>
  <c r="F52" i="24"/>
  <c r="E52" i="24"/>
  <c r="F51" i="24"/>
  <c r="E51" i="24"/>
  <c r="E50" i="24"/>
  <c r="F50" i="24" s="1"/>
  <c r="F49" i="24"/>
  <c r="E49" i="24"/>
  <c r="F48" i="24"/>
  <c r="E48" i="24"/>
  <c r="F47" i="24"/>
  <c r="E47" i="24"/>
  <c r="E46" i="24"/>
  <c r="F46" i="24" s="1"/>
  <c r="F45" i="24"/>
  <c r="E45" i="24"/>
  <c r="F44" i="24"/>
  <c r="E44" i="24"/>
  <c r="F43" i="24"/>
  <c r="E43" i="24"/>
  <c r="E42" i="24"/>
  <c r="F42" i="24" s="1"/>
  <c r="F41" i="24"/>
  <c r="E41" i="24"/>
  <c r="F40" i="24"/>
  <c r="E40" i="24"/>
  <c r="F39" i="24"/>
  <c r="E39" i="24"/>
  <c r="E38" i="24"/>
  <c r="F38" i="24" s="1"/>
  <c r="F35" i="24"/>
  <c r="E35" i="24"/>
  <c r="F32" i="24"/>
  <c r="D32" i="24"/>
  <c r="E32" i="24" s="1"/>
  <c r="C32" i="24"/>
  <c r="E31" i="24"/>
  <c r="F31" i="24" s="1"/>
  <c r="F30" i="24"/>
  <c r="E30" i="24"/>
  <c r="F29" i="24"/>
  <c r="E29" i="24"/>
  <c r="D26" i="24"/>
  <c r="E26" i="24" s="1"/>
  <c r="F26" i="24" s="1"/>
  <c r="C26" i="24"/>
  <c r="F25" i="24"/>
  <c r="E25" i="24"/>
  <c r="F24" i="24"/>
  <c r="E24" i="24"/>
  <c r="D21" i="24"/>
  <c r="E21" i="24" s="1"/>
  <c r="F21" i="24" s="1"/>
  <c r="C21" i="24"/>
  <c r="F20" i="24"/>
  <c r="E20" i="24"/>
  <c r="F19" i="24"/>
  <c r="E19" i="24"/>
  <c r="F18" i="24"/>
  <c r="E18" i="24"/>
  <c r="E17" i="24"/>
  <c r="F17" i="24" s="1"/>
  <c r="D14" i="24"/>
  <c r="E14" i="24" s="1"/>
  <c r="F14" i="24" s="1"/>
  <c r="C14" i="24"/>
  <c r="C80" i="24" s="1"/>
  <c r="F13" i="24"/>
  <c r="E13" i="24"/>
  <c r="F12" i="24"/>
  <c r="E12" i="24"/>
  <c r="F11" i="24"/>
  <c r="E11" i="24"/>
  <c r="F10" i="24"/>
  <c r="E10" i="24"/>
  <c r="F78" i="23"/>
  <c r="D78" i="23"/>
  <c r="E78" i="23" s="1"/>
  <c r="C78" i="23"/>
  <c r="F77" i="23"/>
  <c r="E77" i="23"/>
  <c r="E76" i="23"/>
  <c r="F76" i="23" s="1"/>
  <c r="F75" i="23"/>
  <c r="E75" i="23"/>
  <c r="F74" i="23"/>
  <c r="E74" i="23"/>
  <c r="F73" i="23"/>
  <c r="E73" i="23"/>
  <c r="E72" i="23"/>
  <c r="F72" i="23" s="1"/>
  <c r="F71" i="23"/>
  <c r="E71" i="23"/>
  <c r="F70" i="23"/>
  <c r="E70" i="23"/>
  <c r="F69" i="23"/>
  <c r="E69" i="23"/>
  <c r="E68" i="23"/>
  <c r="F68" i="23" s="1"/>
  <c r="F67" i="23"/>
  <c r="E67" i="23"/>
  <c r="F66" i="23"/>
  <c r="E66" i="23"/>
  <c r="F65" i="23"/>
  <c r="E65" i="23"/>
  <c r="E64" i="23"/>
  <c r="F64" i="23" s="1"/>
  <c r="F63" i="23"/>
  <c r="E63" i="23"/>
  <c r="F62" i="23"/>
  <c r="E62" i="23"/>
  <c r="F61" i="23"/>
  <c r="E61" i="23"/>
  <c r="F60" i="23"/>
  <c r="E60" i="23"/>
  <c r="F59" i="23"/>
  <c r="E59" i="23"/>
  <c r="F58" i="23"/>
  <c r="E58" i="23"/>
  <c r="F57" i="23"/>
  <c r="E57" i="23"/>
  <c r="E56" i="23"/>
  <c r="F56" i="23" s="1"/>
  <c r="F55" i="23"/>
  <c r="E55" i="23"/>
  <c r="F54" i="23"/>
  <c r="E54" i="23"/>
  <c r="F53" i="23"/>
  <c r="E53" i="23"/>
  <c r="E52" i="23"/>
  <c r="F52" i="23" s="1"/>
  <c r="F51" i="23"/>
  <c r="E51" i="23"/>
  <c r="F50" i="23"/>
  <c r="E50" i="23"/>
  <c r="F49" i="23"/>
  <c r="E49" i="23"/>
  <c r="E48" i="23"/>
  <c r="F48" i="23" s="1"/>
  <c r="F47" i="23"/>
  <c r="E47" i="23"/>
  <c r="F46" i="23"/>
  <c r="E46" i="23"/>
  <c r="F45" i="23"/>
  <c r="E45" i="23"/>
  <c r="E44" i="23"/>
  <c r="F44" i="23" s="1"/>
  <c r="F43" i="23"/>
  <c r="E43" i="23"/>
  <c r="F42" i="23"/>
  <c r="E42" i="23"/>
  <c r="F41" i="23"/>
  <c r="E41" i="23"/>
  <c r="E40" i="23"/>
  <c r="F40" i="23" s="1"/>
  <c r="F39" i="23"/>
  <c r="E39" i="23"/>
  <c r="F38" i="23"/>
  <c r="E38" i="23"/>
  <c r="F35" i="23"/>
  <c r="E35" i="23"/>
  <c r="D32" i="23"/>
  <c r="E32" i="23" s="1"/>
  <c r="F32" i="23" s="1"/>
  <c r="C32" i="23"/>
  <c r="F31" i="23"/>
  <c r="E31" i="23"/>
  <c r="F30" i="23"/>
  <c r="E30" i="23"/>
  <c r="E29" i="23"/>
  <c r="F29" i="23" s="1"/>
  <c r="D26" i="23"/>
  <c r="E26" i="23" s="1"/>
  <c r="F26" i="23" s="1"/>
  <c r="C26" i="23"/>
  <c r="F25" i="23"/>
  <c r="E25" i="23"/>
  <c r="E24" i="23"/>
  <c r="F24" i="23" s="1"/>
  <c r="D21" i="23"/>
  <c r="E21" i="23" s="1"/>
  <c r="F21" i="23" s="1"/>
  <c r="C21" i="23"/>
  <c r="F20" i="23"/>
  <c r="E20" i="23"/>
  <c r="E19" i="23"/>
  <c r="F19" i="23" s="1"/>
  <c r="F18" i="23"/>
  <c r="E18" i="23"/>
  <c r="F17" i="23"/>
  <c r="E17" i="23"/>
  <c r="D14" i="23"/>
  <c r="E14" i="23" s="1"/>
  <c r="F14" i="23" s="1"/>
  <c r="C14" i="23"/>
  <c r="C80" i="23" s="1"/>
  <c r="F13" i="23"/>
  <c r="E13" i="23"/>
  <c r="F12" i="23"/>
  <c r="E12" i="23"/>
  <c r="F11" i="23"/>
  <c r="E11" i="23"/>
  <c r="E10" i="23"/>
  <c r="F10" i="23" s="1"/>
  <c r="D78" i="22"/>
  <c r="E78" i="22" s="1"/>
  <c r="F78" i="22" s="1"/>
  <c r="C78" i="22"/>
  <c r="F77" i="22"/>
  <c r="E77" i="22"/>
  <c r="F76" i="22"/>
  <c r="E76" i="22"/>
  <c r="F75" i="22"/>
  <c r="E75" i="22"/>
  <c r="E74" i="22"/>
  <c r="F74" i="22" s="1"/>
  <c r="F73" i="22"/>
  <c r="E73" i="22"/>
  <c r="F72" i="22"/>
  <c r="E72" i="22"/>
  <c r="F71" i="22"/>
  <c r="E71" i="22"/>
  <c r="E70" i="22"/>
  <c r="F70" i="22" s="1"/>
  <c r="F69" i="22"/>
  <c r="E69" i="22"/>
  <c r="F68" i="22"/>
  <c r="E68" i="22"/>
  <c r="F67" i="22"/>
  <c r="E67" i="22"/>
  <c r="E66" i="22"/>
  <c r="F66" i="22" s="1"/>
  <c r="F65" i="22"/>
  <c r="E65" i="22"/>
  <c r="F64" i="22"/>
  <c r="E64" i="22"/>
  <c r="F63" i="22"/>
  <c r="E63" i="22"/>
  <c r="E62" i="22"/>
  <c r="F62" i="22" s="1"/>
  <c r="F61" i="22"/>
  <c r="E61" i="22"/>
  <c r="F60" i="22"/>
  <c r="E60" i="22"/>
  <c r="F59" i="22"/>
  <c r="E59" i="22"/>
  <c r="E58" i="22"/>
  <c r="F58" i="22" s="1"/>
  <c r="F57" i="22"/>
  <c r="E57" i="22"/>
  <c r="F56" i="22"/>
  <c r="E56" i="22"/>
  <c r="F55" i="22"/>
  <c r="E55" i="22"/>
  <c r="E54" i="22"/>
  <c r="F54" i="22" s="1"/>
  <c r="F53" i="22"/>
  <c r="E53" i="22"/>
  <c r="F52" i="22"/>
  <c r="E52" i="22"/>
  <c r="F51" i="22"/>
  <c r="E51" i="22"/>
  <c r="E50" i="22"/>
  <c r="F50" i="22" s="1"/>
  <c r="F49" i="22"/>
  <c r="E49" i="22"/>
  <c r="F48" i="22"/>
  <c r="E48" i="22"/>
  <c r="F47" i="22"/>
  <c r="E47" i="22"/>
  <c r="E46" i="22"/>
  <c r="F46" i="22" s="1"/>
  <c r="F45" i="22"/>
  <c r="E45" i="22"/>
  <c r="F44" i="22"/>
  <c r="E44" i="22"/>
  <c r="F43" i="22"/>
  <c r="E43" i="22"/>
  <c r="E42" i="22"/>
  <c r="F42" i="22" s="1"/>
  <c r="F41" i="22"/>
  <c r="E41" i="22"/>
  <c r="F40" i="22"/>
  <c r="E40" i="22"/>
  <c r="F39" i="22"/>
  <c r="E39" i="22"/>
  <c r="E38" i="22"/>
  <c r="F38" i="22" s="1"/>
  <c r="F35" i="22"/>
  <c r="E35" i="22"/>
  <c r="F32" i="22"/>
  <c r="D32" i="22"/>
  <c r="E32" i="22" s="1"/>
  <c r="C32" i="22"/>
  <c r="E31" i="22"/>
  <c r="F31" i="22" s="1"/>
  <c r="F30" i="22"/>
  <c r="E30" i="22"/>
  <c r="F29" i="22"/>
  <c r="E29" i="22"/>
  <c r="D26" i="22"/>
  <c r="E26" i="22" s="1"/>
  <c r="F26" i="22" s="1"/>
  <c r="C26" i="22"/>
  <c r="F25" i="22"/>
  <c r="E25" i="22"/>
  <c r="F24" i="22"/>
  <c r="E24" i="22"/>
  <c r="D21" i="22"/>
  <c r="E21" i="22" s="1"/>
  <c r="F21" i="22" s="1"/>
  <c r="C21" i="22"/>
  <c r="F20" i="22"/>
  <c r="E20" i="22"/>
  <c r="F19" i="22"/>
  <c r="E19" i="22"/>
  <c r="F18" i="22"/>
  <c r="E18" i="22"/>
  <c r="E17" i="22"/>
  <c r="F17" i="22" s="1"/>
  <c r="F14" i="22"/>
  <c r="D14" i="22"/>
  <c r="E14" i="22" s="1"/>
  <c r="C14" i="22"/>
  <c r="C80" i="22" s="1"/>
  <c r="F13" i="22"/>
  <c r="E13" i="22"/>
  <c r="E12" i="22"/>
  <c r="F12" i="22" s="1"/>
  <c r="F11" i="22"/>
  <c r="E11" i="22"/>
  <c r="F10" i="22"/>
  <c r="E10" i="22"/>
  <c r="D78" i="21"/>
  <c r="E78" i="21" s="1"/>
  <c r="F78" i="21" s="1"/>
  <c r="C78" i="21"/>
  <c r="F77" i="21"/>
  <c r="E77" i="21"/>
  <c r="E76" i="21"/>
  <c r="F76" i="21" s="1"/>
  <c r="F75" i="21"/>
  <c r="E75" i="21"/>
  <c r="F74" i="21"/>
  <c r="E74" i="21"/>
  <c r="F73" i="21"/>
  <c r="E73" i="21"/>
  <c r="E72" i="21"/>
  <c r="F72" i="21" s="1"/>
  <c r="F71" i="21"/>
  <c r="E71" i="21"/>
  <c r="F70" i="21"/>
  <c r="E70" i="21"/>
  <c r="F69" i="21"/>
  <c r="E69" i="21"/>
  <c r="F68" i="21"/>
  <c r="E68" i="21"/>
  <c r="F67" i="21"/>
  <c r="E67" i="21"/>
  <c r="F66" i="21"/>
  <c r="E66" i="21"/>
  <c r="F65" i="21"/>
  <c r="E65" i="21"/>
  <c r="E64" i="21"/>
  <c r="F64" i="21" s="1"/>
  <c r="F63" i="21"/>
  <c r="E63" i="21"/>
  <c r="F62" i="21"/>
  <c r="E62" i="21"/>
  <c r="F61" i="21"/>
  <c r="E61" i="21"/>
  <c r="F60" i="21"/>
  <c r="E60" i="21"/>
  <c r="F59" i="21"/>
  <c r="E59" i="21"/>
  <c r="F58" i="21"/>
  <c r="E58" i="21"/>
  <c r="F57" i="21"/>
  <c r="E57" i="21"/>
  <c r="E56" i="21"/>
  <c r="F56" i="21" s="1"/>
  <c r="F55" i="21"/>
  <c r="E55" i="21"/>
  <c r="F54" i="21"/>
  <c r="E54" i="21"/>
  <c r="F53" i="21"/>
  <c r="E53" i="21"/>
  <c r="E52" i="21"/>
  <c r="F52" i="21" s="1"/>
  <c r="F51" i="21"/>
  <c r="E51" i="21"/>
  <c r="F50" i="21"/>
  <c r="E50" i="21"/>
  <c r="F49" i="21"/>
  <c r="E49" i="21"/>
  <c r="E48" i="21"/>
  <c r="F48" i="21" s="1"/>
  <c r="F47" i="21"/>
  <c r="E47" i="21"/>
  <c r="F46" i="21"/>
  <c r="E46" i="21"/>
  <c r="F45" i="21"/>
  <c r="E45" i="21"/>
  <c r="F44" i="21"/>
  <c r="E44" i="21"/>
  <c r="F43" i="21"/>
  <c r="E43" i="21"/>
  <c r="F42" i="21"/>
  <c r="E42" i="21"/>
  <c r="F41" i="21"/>
  <c r="E41" i="21"/>
  <c r="F40" i="21"/>
  <c r="E40" i="21"/>
  <c r="F39" i="21"/>
  <c r="E39" i="21"/>
  <c r="F38" i="21"/>
  <c r="E38" i="21"/>
  <c r="F35" i="21"/>
  <c r="E35" i="21"/>
  <c r="D32" i="21"/>
  <c r="E32" i="21" s="1"/>
  <c r="F32" i="21" s="1"/>
  <c r="C32" i="21"/>
  <c r="F31" i="21"/>
  <c r="E31" i="21"/>
  <c r="F30" i="21"/>
  <c r="E30" i="21"/>
  <c r="E29" i="21"/>
  <c r="F29" i="21" s="1"/>
  <c r="F26" i="21"/>
  <c r="D26" i="21"/>
  <c r="E26" i="21" s="1"/>
  <c r="C26" i="21"/>
  <c r="F25" i="21"/>
  <c r="E25" i="21"/>
  <c r="F24" i="21"/>
  <c r="E24" i="21"/>
  <c r="F21" i="21"/>
  <c r="D21" i="21"/>
  <c r="E21" i="21" s="1"/>
  <c r="C21" i="21"/>
  <c r="F20" i="21"/>
  <c r="E20" i="21"/>
  <c r="F19" i="21"/>
  <c r="E19" i="21"/>
  <c r="F18" i="21"/>
  <c r="E18" i="21"/>
  <c r="F17" i="21"/>
  <c r="E17" i="21"/>
  <c r="D14" i="21"/>
  <c r="E14" i="21" s="1"/>
  <c r="F14" i="21" s="1"/>
  <c r="C14" i="21"/>
  <c r="C80" i="21" s="1"/>
  <c r="F13" i="21"/>
  <c r="E13" i="21"/>
  <c r="F12" i="21"/>
  <c r="E12" i="21"/>
  <c r="F11" i="21"/>
  <c r="E11" i="21"/>
  <c r="F10" i="21"/>
  <c r="E10" i="21"/>
  <c r="D80" i="20"/>
  <c r="D78" i="20"/>
  <c r="E78" i="20" s="1"/>
  <c r="F78" i="20" s="1"/>
  <c r="C78" i="20"/>
  <c r="F77" i="20"/>
  <c r="E77" i="20"/>
  <c r="F76" i="20"/>
  <c r="E76" i="20"/>
  <c r="F75" i="20"/>
  <c r="E75" i="20"/>
  <c r="F74" i="20"/>
  <c r="E74" i="20"/>
  <c r="F73" i="20"/>
  <c r="E73" i="20"/>
  <c r="F72" i="20"/>
  <c r="E72" i="20"/>
  <c r="F71" i="20"/>
  <c r="E71" i="20"/>
  <c r="F70" i="20"/>
  <c r="E70" i="20"/>
  <c r="F69" i="20"/>
  <c r="E69" i="20"/>
  <c r="F68" i="20"/>
  <c r="E68" i="20"/>
  <c r="F67" i="20"/>
  <c r="E67" i="20"/>
  <c r="F66" i="20"/>
  <c r="E66" i="20"/>
  <c r="F65" i="20"/>
  <c r="E65" i="20"/>
  <c r="F64" i="20"/>
  <c r="E64" i="20"/>
  <c r="F63" i="20"/>
  <c r="E63" i="20"/>
  <c r="F62" i="20"/>
  <c r="E62" i="20"/>
  <c r="F61" i="20"/>
  <c r="E61" i="20"/>
  <c r="F60" i="20"/>
  <c r="E60" i="20"/>
  <c r="F59" i="20"/>
  <c r="E59" i="20"/>
  <c r="F58" i="20"/>
  <c r="E58" i="20"/>
  <c r="F57" i="20"/>
  <c r="E57" i="20"/>
  <c r="F56" i="20"/>
  <c r="E56" i="20"/>
  <c r="F55" i="20"/>
  <c r="E55" i="20"/>
  <c r="F54" i="20"/>
  <c r="E54" i="20"/>
  <c r="F53" i="20"/>
  <c r="E53" i="20"/>
  <c r="F52" i="20"/>
  <c r="E52" i="20"/>
  <c r="F51" i="20"/>
  <c r="E51" i="20"/>
  <c r="F50" i="20"/>
  <c r="E50" i="20"/>
  <c r="F49" i="20"/>
  <c r="E49" i="20"/>
  <c r="F48" i="20"/>
  <c r="E48" i="20"/>
  <c r="F47" i="20"/>
  <c r="E47" i="20"/>
  <c r="F46" i="20"/>
  <c r="E46" i="20"/>
  <c r="F45" i="20"/>
  <c r="E45" i="20"/>
  <c r="F44" i="20"/>
  <c r="E44" i="20"/>
  <c r="F43" i="20"/>
  <c r="E43" i="20"/>
  <c r="F42" i="20"/>
  <c r="E42" i="20"/>
  <c r="F41" i="20"/>
  <c r="E41" i="20"/>
  <c r="F40" i="20"/>
  <c r="E40" i="20"/>
  <c r="F39" i="20"/>
  <c r="E39" i="20"/>
  <c r="F38" i="20"/>
  <c r="E38" i="20"/>
  <c r="F35" i="20"/>
  <c r="E35" i="20"/>
  <c r="F32" i="20"/>
  <c r="D32" i="20"/>
  <c r="E32" i="20" s="1"/>
  <c r="C32" i="20"/>
  <c r="F31" i="20"/>
  <c r="E31" i="20"/>
  <c r="F30" i="20"/>
  <c r="E30" i="20"/>
  <c r="F29" i="20"/>
  <c r="E29" i="20"/>
  <c r="D26" i="20"/>
  <c r="E26" i="20" s="1"/>
  <c r="F26" i="20" s="1"/>
  <c r="C26" i="20"/>
  <c r="F25" i="20"/>
  <c r="E25" i="20"/>
  <c r="F24" i="20"/>
  <c r="E24" i="20"/>
  <c r="D21" i="20"/>
  <c r="E21" i="20" s="1"/>
  <c r="F21" i="20" s="1"/>
  <c r="C21" i="20"/>
  <c r="F20" i="20"/>
  <c r="E20" i="20"/>
  <c r="F19" i="20"/>
  <c r="E19" i="20"/>
  <c r="F18" i="20"/>
  <c r="E18" i="20"/>
  <c r="F17" i="20"/>
  <c r="E17" i="20"/>
  <c r="D14" i="20"/>
  <c r="E14" i="20" s="1"/>
  <c r="F14" i="20" s="1"/>
  <c r="C14" i="20"/>
  <c r="C80" i="20" s="1"/>
  <c r="F13" i="20"/>
  <c r="E13" i="20"/>
  <c r="F12" i="20"/>
  <c r="E12" i="20"/>
  <c r="F11" i="20"/>
  <c r="E11" i="20"/>
  <c r="F10" i="20"/>
  <c r="E10" i="20"/>
  <c r="D78" i="19"/>
  <c r="E78" i="19" s="1"/>
  <c r="F78" i="19" s="1"/>
  <c r="C78" i="19"/>
  <c r="F77" i="19"/>
  <c r="E77" i="19"/>
  <c r="F76" i="19"/>
  <c r="E76" i="19"/>
  <c r="F75" i="19"/>
  <c r="E75" i="19"/>
  <c r="F74" i="19"/>
  <c r="E74" i="19"/>
  <c r="F73" i="19"/>
  <c r="E73" i="19"/>
  <c r="F72" i="19"/>
  <c r="E72" i="19"/>
  <c r="F71" i="19"/>
  <c r="E71" i="19"/>
  <c r="F70" i="19"/>
  <c r="E70" i="19"/>
  <c r="F69" i="19"/>
  <c r="E69" i="19"/>
  <c r="F68" i="19"/>
  <c r="E68" i="19"/>
  <c r="F67" i="19"/>
  <c r="E67" i="19"/>
  <c r="F66" i="19"/>
  <c r="E66" i="19"/>
  <c r="F65" i="19"/>
  <c r="E65" i="19"/>
  <c r="F64" i="19"/>
  <c r="E64" i="19"/>
  <c r="F63" i="19"/>
  <c r="E63" i="19"/>
  <c r="F62" i="19"/>
  <c r="E62" i="19"/>
  <c r="F61" i="19"/>
  <c r="E61" i="19"/>
  <c r="F60" i="19"/>
  <c r="E60" i="19"/>
  <c r="F59" i="19"/>
  <c r="E59" i="19"/>
  <c r="F58" i="19"/>
  <c r="E58" i="19"/>
  <c r="F57" i="19"/>
  <c r="E57" i="19"/>
  <c r="F56" i="19"/>
  <c r="E56" i="19"/>
  <c r="F55" i="19"/>
  <c r="E55" i="19"/>
  <c r="F54" i="19"/>
  <c r="E54" i="19"/>
  <c r="F53" i="19"/>
  <c r="E53" i="19"/>
  <c r="F52" i="19"/>
  <c r="E52" i="19"/>
  <c r="F51" i="19"/>
  <c r="E51" i="19"/>
  <c r="F50" i="19"/>
  <c r="E50" i="19"/>
  <c r="F49" i="19"/>
  <c r="E49" i="19"/>
  <c r="F48" i="19"/>
  <c r="E48" i="19"/>
  <c r="F47" i="19"/>
  <c r="E47" i="19"/>
  <c r="F46" i="19"/>
  <c r="E46" i="19"/>
  <c r="F45" i="19"/>
  <c r="E45" i="19"/>
  <c r="F44" i="19"/>
  <c r="E44" i="19"/>
  <c r="F43" i="19"/>
  <c r="E43" i="19"/>
  <c r="F42" i="19"/>
  <c r="E42" i="19"/>
  <c r="F41" i="19"/>
  <c r="E41" i="19"/>
  <c r="F40" i="19"/>
  <c r="E40" i="19"/>
  <c r="F39" i="19"/>
  <c r="E39" i="19"/>
  <c r="F38" i="19"/>
  <c r="E38" i="19"/>
  <c r="F35" i="19"/>
  <c r="E35" i="19"/>
  <c r="D32" i="19"/>
  <c r="E32" i="19" s="1"/>
  <c r="F32" i="19" s="1"/>
  <c r="C32" i="19"/>
  <c r="F31" i="19"/>
  <c r="E31" i="19"/>
  <c r="F30" i="19"/>
  <c r="E30" i="19"/>
  <c r="F29" i="19"/>
  <c r="E29" i="19"/>
  <c r="D26" i="19"/>
  <c r="E26" i="19" s="1"/>
  <c r="F26" i="19" s="1"/>
  <c r="C26" i="19"/>
  <c r="F25" i="19"/>
  <c r="E25" i="19"/>
  <c r="F24" i="19"/>
  <c r="E24" i="19"/>
  <c r="D21" i="19"/>
  <c r="E21" i="19" s="1"/>
  <c r="F21" i="19" s="1"/>
  <c r="C21" i="19"/>
  <c r="F20" i="19"/>
  <c r="E20" i="19"/>
  <c r="F19" i="19"/>
  <c r="E19" i="19"/>
  <c r="F18" i="19"/>
  <c r="E18" i="19"/>
  <c r="F17" i="19"/>
  <c r="E17" i="19"/>
  <c r="F14" i="19"/>
  <c r="D14" i="19"/>
  <c r="E14" i="19" s="1"/>
  <c r="C14" i="19"/>
  <c r="C80" i="19" s="1"/>
  <c r="F13" i="19"/>
  <c r="E13" i="19"/>
  <c r="F12" i="19"/>
  <c r="E12" i="19"/>
  <c r="F11" i="19"/>
  <c r="E11" i="19"/>
  <c r="F10" i="19"/>
  <c r="E10" i="19"/>
  <c r="D78" i="18"/>
  <c r="E78" i="18" s="1"/>
  <c r="F78" i="18" s="1"/>
  <c r="C78" i="18"/>
  <c r="F77" i="18"/>
  <c r="E77" i="18"/>
  <c r="F76" i="18"/>
  <c r="E76" i="18"/>
  <c r="F75" i="18"/>
  <c r="E75" i="18"/>
  <c r="F74" i="18"/>
  <c r="E74" i="18"/>
  <c r="F73" i="18"/>
  <c r="E73" i="18"/>
  <c r="F72" i="18"/>
  <c r="E72" i="18"/>
  <c r="F71" i="18"/>
  <c r="E71" i="18"/>
  <c r="F70" i="18"/>
  <c r="E70" i="18"/>
  <c r="F69" i="18"/>
  <c r="E69" i="18"/>
  <c r="F68" i="18"/>
  <c r="E68" i="18"/>
  <c r="F67" i="18"/>
  <c r="E67" i="18"/>
  <c r="F66" i="18"/>
  <c r="E66" i="18"/>
  <c r="F65" i="18"/>
  <c r="E65" i="18"/>
  <c r="F64" i="18"/>
  <c r="E64" i="18"/>
  <c r="F63" i="18"/>
  <c r="E63" i="18"/>
  <c r="F62" i="18"/>
  <c r="E62" i="18"/>
  <c r="F61" i="18"/>
  <c r="E61" i="18"/>
  <c r="F60" i="18"/>
  <c r="E60" i="18"/>
  <c r="F59" i="18"/>
  <c r="E59" i="18"/>
  <c r="F58" i="18"/>
  <c r="E58" i="18"/>
  <c r="F57" i="18"/>
  <c r="E57" i="18"/>
  <c r="F56" i="18"/>
  <c r="E56" i="18"/>
  <c r="F55" i="18"/>
  <c r="E55" i="18"/>
  <c r="F54" i="18"/>
  <c r="E54" i="18"/>
  <c r="F53" i="18"/>
  <c r="E53" i="18"/>
  <c r="F52" i="18"/>
  <c r="E52" i="18"/>
  <c r="F51" i="18"/>
  <c r="E51" i="18"/>
  <c r="F50" i="18"/>
  <c r="E50" i="18"/>
  <c r="F49" i="18"/>
  <c r="E49" i="18"/>
  <c r="F48" i="18"/>
  <c r="E48" i="18"/>
  <c r="F47" i="18"/>
  <c r="E47" i="18"/>
  <c r="F46" i="18"/>
  <c r="E46" i="18"/>
  <c r="F45" i="18"/>
  <c r="E45" i="18"/>
  <c r="F44" i="18"/>
  <c r="E44" i="18"/>
  <c r="F43" i="18"/>
  <c r="E43" i="18"/>
  <c r="F42" i="18"/>
  <c r="E42" i="18"/>
  <c r="F41" i="18"/>
  <c r="E41" i="18"/>
  <c r="F40" i="18"/>
  <c r="E40" i="18"/>
  <c r="F39" i="18"/>
  <c r="E39" i="18"/>
  <c r="F38" i="18"/>
  <c r="E38" i="18"/>
  <c r="F35" i="18"/>
  <c r="E35" i="18"/>
  <c r="F32" i="18"/>
  <c r="D32" i="18"/>
  <c r="E32" i="18" s="1"/>
  <c r="C32" i="18"/>
  <c r="F31" i="18"/>
  <c r="E31" i="18"/>
  <c r="F30" i="18"/>
  <c r="E30" i="18"/>
  <c r="F29" i="18"/>
  <c r="E29" i="18"/>
  <c r="F26" i="18"/>
  <c r="D26" i="18"/>
  <c r="E26" i="18" s="1"/>
  <c r="C26" i="18"/>
  <c r="F25" i="18"/>
  <c r="E25" i="18"/>
  <c r="F24" i="18"/>
  <c r="E24" i="18"/>
  <c r="F21" i="18"/>
  <c r="D21" i="18"/>
  <c r="E21" i="18" s="1"/>
  <c r="C21" i="18"/>
  <c r="F20" i="18"/>
  <c r="E20" i="18"/>
  <c r="F19" i="18"/>
  <c r="E19" i="18"/>
  <c r="F18" i="18"/>
  <c r="E18" i="18"/>
  <c r="F17" i="18"/>
  <c r="E17" i="18"/>
  <c r="D14" i="18"/>
  <c r="E14" i="18" s="1"/>
  <c r="F14" i="18" s="1"/>
  <c r="C14" i="18"/>
  <c r="C80" i="18" s="1"/>
  <c r="F13" i="18"/>
  <c r="E13" i="18"/>
  <c r="F12" i="18"/>
  <c r="E12" i="18"/>
  <c r="F11" i="18"/>
  <c r="E11" i="18"/>
  <c r="F10" i="18"/>
  <c r="E10" i="18"/>
  <c r="D78" i="17"/>
  <c r="E78" i="17" s="1"/>
  <c r="F78" i="17" s="1"/>
  <c r="C78" i="17"/>
  <c r="F77" i="17"/>
  <c r="E77" i="17"/>
  <c r="F76" i="17"/>
  <c r="E76" i="17"/>
  <c r="F75" i="17"/>
  <c r="E75" i="17"/>
  <c r="F74" i="17"/>
  <c r="E74" i="17"/>
  <c r="F73" i="17"/>
  <c r="E73" i="17"/>
  <c r="F72" i="17"/>
  <c r="E72" i="17"/>
  <c r="F71" i="17"/>
  <c r="E71" i="17"/>
  <c r="F70" i="17"/>
  <c r="E70" i="17"/>
  <c r="F69" i="17"/>
  <c r="E69" i="17"/>
  <c r="F68" i="17"/>
  <c r="E68" i="17"/>
  <c r="F67" i="17"/>
  <c r="E67" i="17"/>
  <c r="F66" i="17"/>
  <c r="E66" i="17"/>
  <c r="F65" i="17"/>
  <c r="E65" i="17"/>
  <c r="F64" i="17"/>
  <c r="E64" i="17"/>
  <c r="F63" i="17"/>
  <c r="E63" i="17"/>
  <c r="F62" i="17"/>
  <c r="E62" i="17"/>
  <c r="F61" i="17"/>
  <c r="E61" i="17"/>
  <c r="F60" i="17"/>
  <c r="E60" i="17"/>
  <c r="F59" i="17"/>
  <c r="E59" i="17"/>
  <c r="F58" i="17"/>
  <c r="E58" i="17"/>
  <c r="F57" i="17"/>
  <c r="E57" i="17"/>
  <c r="F56" i="17"/>
  <c r="E56" i="17"/>
  <c r="F55" i="17"/>
  <c r="E55" i="17"/>
  <c r="F54" i="17"/>
  <c r="E54" i="17"/>
  <c r="F53" i="17"/>
  <c r="E53" i="17"/>
  <c r="F52" i="17"/>
  <c r="E52" i="17"/>
  <c r="F51" i="17"/>
  <c r="E51" i="17"/>
  <c r="F50" i="17"/>
  <c r="E50" i="17"/>
  <c r="F49" i="17"/>
  <c r="E49" i="17"/>
  <c r="F48" i="17"/>
  <c r="E48" i="17"/>
  <c r="F47" i="17"/>
  <c r="E47" i="17"/>
  <c r="F46" i="17"/>
  <c r="E46" i="17"/>
  <c r="F45" i="17"/>
  <c r="E45" i="17"/>
  <c r="F44" i="17"/>
  <c r="E44" i="17"/>
  <c r="F43" i="17"/>
  <c r="E43" i="17"/>
  <c r="F42" i="17"/>
  <c r="E42" i="17"/>
  <c r="F41" i="17"/>
  <c r="E41" i="17"/>
  <c r="F40" i="17"/>
  <c r="E40" i="17"/>
  <c r="F39" i="17"/>
  <c r="E39" i="17"/>
  <c r="F38" i="17"/>
  <c r="E38" i="17"/>
  <c r="F35" i="17"/>
  <c r="E35" i="17"/>
  <c r="D32" i="17"/>
  <c r="E32" i="17" s="1"/>
  <c r="F32" i="17" s="1"/>
  <c r="C32" i="17"/>
  <c r="F31" i="17"/>
  <c r="E31" i="17"/>
  <c r="F30" i="17"/>
  <c r="E30" i="17"/>
  <c r="F29" i="17"/>
  <c r="E29" i="17"/>
  <c r="F26" i="17"/>
  <c r="D26" i="17"/>
  <c r="E26" i="17" s="1"/>
  <c r="C26" i="17"/>
  <c r="F25" i="17"/>
  <c r="E25" i="17"/>
  <c r="F24" i="17"/>
  <c r="E24" i="17"/>
  <c r="D21" i="17"/>
  <c r="E21" i="17" s="1"/>
  <c r="F21" i="17" s="1"/>
  <c r="C21" i="17"/>
  <c r="F20" i="17"/>
  <c r="E20" i="17"/>
  <c r="F19" i="17"/>
  <c r="E19" i="17"/>
  <c r="F18" i="17"/>
  <c r="E18" i="17"/>
  <c r="F17" i="17"/>
  <c r="E17" i="17"/>
  <c r="F14" i="17"/>
  <c r="D14" i="17"/>
  <c r="E14" i="17" s="1"/>
  <c r="C14" i="17"/>
  <c r="C80" i="17" s="1"/>
  <c r="F13" i="17"/>
  <c r="E13" i="17"/>
  <c r="F12" i="17"/>
  <c r="E12" i="17"/>
  <c r="F11" i="17"/>
  <c r="E11" i="17"/>
  <c r="F10" i="17"/>
  <c r="E10" i="17"/>
  <c r="D80" i="16"/>
  <c r="E80" i="16" s="1"/>
  <c r="F80" i="16" s="1"/>
  <c r="D78" i="16"/>
  <c r="E78" i="16" s="1"/>
  <c r="F78" i="16" s="1"/>
  <c r="C78" i="16"/>
  <c r="F77" i="16"/>
  <c r="E77" i="16"/>
  <c r="F76" i="16"/>
  <c r="E76" i="16"/>
  <c r="F75" i="16"/>
  <c r="E75" i="16"/>
  <c r="F74" i="16"/>
  <c r="E74" i="16"/>
  <c r="F73" i="16"/>
  <c r="E73" i="16"/>
  <c r="F72" i="16"/>
  <c r="E72" i="16"/>
  <c r="F71" i="16"/>
  <c r="E71" i="16"/>
  <c r="F70" i="16"/>
  <c r="E70" i="16"/>
  <c r="F69" i="16"/>
  <c r="E69" i="16"/>
  <c r="F68" i="16"/>
  <c r="E68" i="16"/>
  <c r="F67" i="16"/>
  <c r="E67" i="16"/>
  <c r="F66" i="16"/>
  <c r="E66" i="16"/>
  <c r="F65" i="16"/>
  <c r="E65" i="16"/>
  <c r="F64" i="16"/>
  <c r="E64" i="16"/>
  <c r="F63" i="16"/>
  <c r="E63" i="16"/>
  <c r="F62" i="16"/>
  <c r="E62" i="16"/>
  <c r="F61" i="16"/>
  <c r="E61" i="16"/>
  <c r="F60" i="16"/>
  <c r="E60" i="16"/>
  <c r="F59" i="16"/>
  <c r="E59" i="16"/>
  <c r="F58" i="16"/>
  <c r="E58" i="16"/>
  <c r="F57" i="16"/>
  <c r="E57" i="16"/>
  <c r="F56" i="16"/>
  <c r="E56" i="16"/>
  <c r="F55" i="16"/>
  <c r="E55" i="16"/>
  <c r="F54" i="16"/>
  <c r="E54" i="16"/>
  <c r="F53" i="16"/>
  <c r="E53" i="16"/>
  <c r="F52" i="16"/>
  <c r="E52" i="16"/>
  <c r="F51" i="16"/>
  <c r="E51" i="16"/>
  <c r="F50" i="16"/>
  <c r="E50" i="16"/>
  <c r="F49" i="16"/>
  <c r="E49" i="16"/>
  <c r="F48" i="16"/>
  <c r="E48" i="16"/>
  <c r="F47" i="16"/>
  <c r="E47" i="16"/>
  <c r="F46" i="16"/>
  <c r="E46" i="16"/>
  <c r="F45" i="16"/>
  <c r="E45" i="16"/>
  <c r="F44" i="16"/>
  <c r="E44" i="16"/>
  <c r="F43" i="16"/>
  <c r="E43" i="16"/>
  <c r="F42" i="16"/>
  <c r="E42" i="16"/>
  <c r="F41" i="16"/>
  <c r="E41" i="16"/>
  <c r="F40" i="16"/>
  <c r="E40" i="16"/>
  <c r="F39" i="16"/>
  <c r="E39" i="16"/>
  <c r="F38" i="16"/>
  <c r="E38" i="16"/>
  <c r="F35" i="16"/>
  <c r="E35" i="16"/>
  <c r="F32" i="16"/>
  <c r="D32" i="16"/>
  <c r="E32" i="16" s="1"/>
  <c r="C32" i="16"/>
  <c r="F31" i="16"/>
  <c r="E31" i="16"/>
  <c r="F30" i="16"/>
  <c r="E30" i="16"/>
  <c r="F29" i="16"/>
  <c r="E29" i="16"/>
  <c r="D26" i="16"/>
  <c r="E26" i="16" s="1"/>
  <c r="F26" i="16" s="1"/>
  <c r="C26" i="16"/>
  <c r="F25" i="16"/>
  <c r="E25" i="16"/>
  <c r="F24" i="16"/>
  <c r="E24" i="16"/>
  <c r="F21" i="16"/>
  <c r="D21" i="16"/>
  <c r="E21" i="16" s="1"/>
  <c r="C21" i="16"/>
  <c r="F20" i="16"/>
  <c r="E20" i="16"/>
  <c r="F19" i="16"/>
  <c r="E19" i="16"/>
  <c r="F18" i="16"/>
  <c r="E18" i="16"/>
  <c r="F17" i="16"/>
  <c r="E17" i="16"/>
  <c r="D14" i="16"/>
  <c r="E14" i="16" s="1"/>
  <c r="F14" i="16" s="1"/>
  <c r="C14" i="16"/>
  <c r="C80" i="16" s="1"/>
  <c r="F13" i="16"/>
  <c r="E13" i="16"/>
  <c r="F12" i="16"/>
  <c r="E12" i="16"/>
  <c r="F11" i="16"/>
  <c r="E11" i="16"/>
  <c r="F10" i="16"/>
  <c r="E10" i="16"/>
  <c r="D78" i="15"/>
  <c r="E78" i="15" s="1"/>
  <c r="F78" i="15" s="1"/>
  <c r="C78" i="15"/>
  <c r="F77" i="15"/>
  <c r="E77" i="15"/>
  <c r="F76" i="15"/>
  <c r="E76" i="15"/>
  <c r="F75" i="15"/>
  <c r="E75" i="15"/>
  <c r="F74" i="15"/>
  <c r="E74" i="15"/>
  <c r="F73" i="15"/>
  <c r="E73" i="15"/>
  <c r="F72" i="15"/>
  <c r="E72" i="15"/>
  <c r="F71" i="15"/>
  <c r="E71" i="15"/>
  <c r="F70" i="15"/>
  <c r="E70" i="15"/>
  <c r="F69" i="15"/>
  <c r="E69" i="15"/>
  <c r="F68" i="15"/>
  <c r="E68" i="15"/>
  <c r="F67" i="15"/>
  <c r="E67" i="15"/>
  <c r="F66" i="15"/>
  <c r="E66" i="15"/>
  <c r="F65" i="15"/>
  <c r="E65" i="15"/>
  <c r="F64" i="15"/>
  <c r="E64" i="15"/>
  <c r="F63" i="15"/>
  <c r="E63" i="15"/>
  <c r="F62" i="15"/>
  <c r="E62" i="15"/>
  <c r="F61" i="15"/>
  <c r="E61" i="15"/>
  <c r="F60" i="15"/>
  <c r="E60" i="15"/>
  <c r="F59" i="15"/>
  <c r="E59" i="15"/>
  <c r="F58" i="15"/>
  <c r="E58" i="15"/>
  <c r="F57" i="15"/>
  <c r="E57" i="15"/>
  <c r="F56" i="15"/>
  <c r="E56" i="15"/>
  <c r="F55" i="15"/>
  <c r="E55" i="15"/>
  <c r="F54" i="15"/>
  <c r="E54" i="15"/>
  <c r="F53" i="15"/>
  <c r="E53" i="15"/>
  <c r="F52" i="15"/>
  <c r="E52" i="15"/>
  <c r="F51" i="15"/>
  <c r="E51" i="15"/>
  <c r="F50" i="15"/>
  <c r="E50" i="15"/>
  <c r="F49" i="15"/>
  <c r="E49" i="15"/>
  <c r="F48" i="15"/>
  <c r="E48" i="15"/>
  <c r="F47" i="15"/>
  <c r="E47" i="15"/>
  <c r="F46" i="15"/>
  <c r="E46" i="15"/>
  <c r="F45" i="15"/>
  <c r="E45" i="15"/>
  <c r="F44" i="15"/>
  <c r="E44" i="15"/>
  <c r="F43" i="15"/>
  <c r="E43" i="15"/>
  <c r="F42" i="15"/>
  <c r="E42" i="15"/>
  <c r="F41" i="15"/>
  <c r="E41" i="15"/>
  <c r="F40" i="15"/>
  <c r="E40" i="15"/>
  <c r="F39" i="15"/>
  <c r="E39" i="15"/>
  <c r="F38" i="15"/>
  <c r="E38" i="15"/>
  <c r="F35" i="15"/>
  <c r="E35" i="15"/>
  <c r="D32" i="15"/>
  <c r="E32" i="15" s="1"/>
  <c r="F32" i="15" s="1"/>
  <c r="C32" i="15"/>
  <c r="F31" i="15"/>
  <c r="E31" i="15"/>
  <c r="F30" i="15"/>
  <c r="E30" i="15"/>
  <c r="F29" i="15"/>
  <c r="E29" i="15"/>
  <c r="F26" i="15"/>
  <c r="D26" i="15"/>
  <c r="E26" i="15" s="1"/>
  <c r="C26" i="15"/>
  <c r="F25" i="15"/>
  <c r="E25" i="15"/>
  <c r="F24" i="15"/>
  <c r="E24" i="15"/>
  <c r="D21" i="15"/>
  <c r="E21" i="15" s="1"/>
  <c r="F21" i="15" s="1"/>
  <c r="C21" i="15"/>
  <c r="F20" i="15"/>
  <c r="E20" i="15"/>
  <c r="F19" i="15"/>
  <c r="E19" i="15"/>
  <c r="F18" i="15"/>
  <c r="E18" i="15"/>
  <c r="F17" i="15"/>
  <c r="E17" i="15"/>
  <c r="D14" i="15"/>
  <c r="C14" i="15"/>
  <c r="C80" i="15" s="1"/>
  <c r="F13" i="15"/>
  <c r="E13" i="15"/>
  <c r="F12" i="15"/>
  <c r="E12" i="15"/>
  <c r="F11" i="15"/>
  <c r="E11" i="15"/>
  <c r="E10" i="15"/>
  <c r="F10" i="15" s="1"/>
  <c r="D78" i="14"/>
  <c r="E78" i="14" s="1"/>
  <c r="C78" i="14"/>
  <c r="F78" i="14" s="1"/>
  <c r="F77" i="14"/>
  <c r="E77" i="14"/>
  <c r="F76" i="14"/>
  <c r="E76" i="14"/>
  <c r="F75" i="14"/>
  <c r="E75" i="14"/>
  <c r="F74" i="14"/>
  <c r="E74" i="14"/>
  <c r="F73" i="14"/>
  <c r="E73" i="14"/>
  <c r="F72" i="14"/>
  <c r="E72" i="14"/>
  <c r="F71" i="14"/>
  <c r="E71" i="14"/>
  <c r="F70" i="14"/>
  <c r="E70" i="14"/>
  <c r="F69" i="14"/>
  <c r="E69" i="14"/>
  <c r="F68" i="14"/>
  <c r="E68" i="14"/>
  <c r="F67" i="14"/>
  <c r="E67" i="14"/>
  <c r="F66" i="14"/>
  <c r="E66" i="14"/>
  <c r="F65" i="14"/>
  <c r="E65" i="14"/>
  <c r="F64" i="14"/>
  <c r="E64" i="14"/>
  <c r="F63" i="14"/>
  <c r="E63" i="14"/>
  <c r="F62" i="14"/>
  <c r="E62" i="14"/>
  <c r="F61" i="14"/>
  <c r="E61" i="14"/>
  <c r="F60" i="14"/>
  <c r="E60" i="14"/>
  <c r="F59" i="14"/>
  <c r="E59" i="14"/>
  <c r="F58" i="14"/>
  <c r="E58" i="14"/>
  <c r="F57" i="14"/>
  <c r="E57" i="14"/>
  <c r="F56" i="14"/>
  <c r="E56" i="14"/>
  <c r="F55" i="14"/>
  <c r="E55" i="14"/>
  <c r="F54" i="14"/>
  <c r="E54" i="14"/>
  <c r="F53" i="14"/>
  <c r="E53" i="14"/>
  <c r="F52" i="14"/>
  <c r="E52" i="14"/>
  <c r="F51" i="14"/>
  <c r="E51" i="14"/>
  <c r="F50" i="14"/>
  <c r="E50" i="14"/>
  <c r="F49" i="14"/>
  <c r="E49" i="14"/>
  <c r="F48" i="14"/>
  <c r="E48" i="14"/>
  <c r="F47" i="14"/>
  <c r="E47" i="14"/>
  <c r="F46" i="14"/>
  <c r="E46" i="14"/>
  <c r="F45" i="14"/>
  <c r="E45" i="14"/>
  <c r="F44" i="14"/>
  <c r="E44" i="14"/>
  <c r="F43" i="14"/>
  <c r="E43" i="14"/>
  <c r="F42" i="14"/>
  <c r="E42" i="14"/>
  <c r="F41" i="14"/>
  <c r="E41" i="14"/>
  <c r="F40" i="14"/>
  <c r="E40" i="14"/>
  <c r="F39" i="14"/>
  <c r="E39" i="14"/>
  <c r="F38" i="14"/>
  <c r="E38" i="14"/>
  <c r="F35" i="14"/>
  <c r="E35" i="14"/>
  <c r="F32" i="14"/>
  <c r="D32" i="14"/>
  <c r="E32" i="14" s="1"/>
  <c r="C32" i="14"/>
  <c r="F31" i="14"/>
  <c r="E31" i="14"/>
  <c r="F30" i="14"/>
  <c r="E30" i="14"/>
  <c r="F29" i="14"/>
  <c r="E29" i="14"/>
  <c r="D26" i="14"/>
  <c r="E26" i="14" s="1"/>
  <c r="F26" i="14" s="1"/>
  <c r="C26" i="14"/>
  <c r="F25" i="14"/>
  <c r="E25" i="14"/>
  <c r="F24" i="14"/>
  <c r="E24" i="14"/>
  <c r="D21" i="14"/>
  <c r="C21" i="14"/>
  <c r="F20" i="14"/>
  <c r="E20" i="14"/>
  <c r="F19" i="14"/>
  <c r="E19" i="14"/>
  <c r="F18" i="14"/>
  <c r="E18" i="14"/>
  <c r="E17" i="14"/>
  <c r="F17" i="14" s="1"/>
  <c r="D14" i="14"/>
  <c r="E14" i="14" s="1"/>
  <c r="F14" i="14" s="1"/>
  <c r="C14" i="14"/>
  <c r="F13" i="14"/>
  <c r="E13" i="14"/>
  <c r="F12" i="14"/>
  <c r="E12" i="14"/>
  <c r="F11" i="14"/>
  <c r="E11" i="14"/>
  <c r="F10" i="14"/>
  <c r="E10" i="14"/>
  <c r="C80" i="13"/>
  <c r="D78" i="13"/>
  <c r="E78" i="13" s="1"/>
  <c r="F78" i="13" s="1"/>
  <c r="C78" i="13"/>
  <c r="F77" i="13"/>
  <c r="E77" i="13"/>
  <c r="F76" i="13"/>
  <c r="E76" i="13"/>
  <c r="F75" i="13"/>
  <c r="E75" i="13"/>
  <c r="F74" i="13"/>
  <c r="E74" i="13"/>
  <c r="F73" i="13"/>
  <c r="E73" i="13"/>
  <c r="F72" i="13"/>
  <c r="E72" i="13"/>
  <c r="F71" i="13"/>
  <c r="E71" i="13"/>
  <c r="F70" i="13"/>
  <c r="E70" i="13"/>
  <c r="F69" i="13"/>
  <c r="E69" i="13"/>
  <c r="F68" i="13"/>
  <c r="E68" i="13"/>
  <c r="F67" i="13"/>
  <c r="E67" i="13"/>
  <c r="F66" i="13"/>
  <c r="E66" i="13"/>
  <c r="F65" i="13"/>
  <c r="E65" i="13"/>
  <c r="F64" i="13"/>
  <c r="E64" i="13"/>
  <c r="F63" i="13"/>
  <c r="E63" i="13"/>
  <c r="F62" i="13"/>
  <c r="E62" i="13"/>
  <c r="F61" i="13"/>
  <c r="E61" i="13"/>
  <c r="F60" i="13"/>
  <c r="E60" i="13"/>
  <c r="F59" i="13"/>
  <c r="E59" i="13"/>
  <c r="F58" i="13"/>
  <c r="E58" i="13"/>
  <c r="F57" i="13"/>
  <c r="E57" i="13"/>
  <c r="F56" i="13"/>
  <c r="E56" i="13"/>
  <c r="F55" i="13"/>
  <c r="E55" i="13"/>
  <c r="F54" i="13"/>
  <c r="E54" i="13"/>
  <c r="F53" i="13"/>
  <c r="E53" i="13"/>
  <c r="F52" i="13"/>
  <c r="E52" i="13"/>
  <c r="F51" i="13"/>
  <c r="E51" i="13"/>
  <c r="F50" i="13"/>
  <c r="E50" i="13"/>
  <c r="F49" i="13"/>
  <c r="E49" i="13"/>
  <c r="F48" i="13"/>
  <c r="E48" i="13"/>
  <c r="F47" i="13"/>
  <c r="E47" i="13"/>
  <c r="F46" i="13"/>
  <c r="E46" i="13"/>
  <c r="F45" i="13"/>
  <c r="E45" i="13"/>
  <c r="F44" i="13"/>
  <c r="E44" i="13"/>
  <c r="F43" i="13"/>
  <c r="E43" i="13"/>
  <c r="F42" i="13"/>
  <c r="E42" i="13"/>
  <c r="F41" i="13"/>
  <c r="E41" i="13"/>
  <c r="F40" i="13"/>
  <c r="E40" i="13"/>
  <c r="F39" i="13"/>
  <c r="E39" i="13"/>
  <c r="F38" i="13"/>
  <c r="E38" i="13"/>
  <c r="F35" i="13"/>
  <c r="E35" i="13"/>
  <c r="D32" i="13"/>
  <c r="E32" i="13" s="1"/>
  <c r="F32" i="13" s="1"/>
  <c r="C32" i="13"/>
  <c r="F31" i="13"/>
  <c r="E31" i="13"/>
  <c r="F30" i="13"/>
  <c r="E30" i="13"/>
  <c r="F29" i="13"/>
  <c r="E29" i="13"/>
  <c r="F26" i="13"/>
  <c r="D26" i="13"/>
  <c r="E26" i="13" s="1"/>
  <c r="C26" i="13"/>
  <c r="F25" i="13"/>
  <c r="E25" i="13"/>
  <c r="E24" i="13"/>
  <c r="F24" i="13" s="1"/>
  <c r="D21" i="13"/>
  <c r="E21" i="13" s="1"/>
  <c r="F21" i="13" s="1"/>
  <c r="C21" i="13"/>
  <c r="F20" i="13"/>
  <c r="E20" i="13"/>
  <c r="F19" i="13"/>
  <c r="E19" i="13"/>
  <c r="F18" i="13"/>
  <c r="E18" i="13"/>
  <c r="F17" i="13"/>
  <c r="E17" i="13"/>
  <c r="D14" i="13"/>
  <c r="D80" i="13" s="1"/>
  <c r="E80" i="13" s="1"/>
  <c r="C14" i="13"/>
  <c r="F13" i="13"/>
  <c r="E13" i="13"/>
  <c r="F12" i="13"/>
  <c r="E12" i="13"/>
  <c r="F11" i="13"/>
  <c r="E11" i="13"/>
  <c r="E10" i="13"/>
  <c r="F10" i="13" s="1"/>
  <c r="D78" i="12"/>
  <c r="E78" i="12" s="1"/>
  <c r="C78" i="12"/>
  <c r="F78" i="12" s="1"/>
  <c r="F77" i="12"/>
  <c r="E77" i="12"/>
  <c r="F76" i="12"/>
  <c r="E76" i="12"/>
  <c r="F75" i="12"/>
  <c r="E75" i="12"/>
  <c r="F74" i="12"/>
  <c r="E74" i="12"/>
  <c r="F73" i="12"/>
  <c r="E73" i="12"/>
  <c r="F72" i="12"/>
  <c r="E72" i="12"/>
  <c r="F71" i="12"/>
  <c r="E71" i="12"/>
  <c r="F70" i="12"/>
  <c r="E70" i="12"/>
  <c r="F69" i="12"/>
  <c r="E69" i="12"/>
  <c r="F68" i="12"/>
  <c r="E68" i="12"/>
  <c r="F67" i="12"/>
  <c r="E67" i="12"/>
  <c r="F66" i="12"/>
  <c r="E66" i="12"/>
  <c r="F65" i="12"/>
  <c r="E65" i="12"/>
  <c r="F64" i="12"/>
  <c r="E64" i="12"/>
  <c r="F63" i="12"/>
  <c r="E63" i="12"/>
  <c r="F62" i="12"/>
  <c r="E62" i="12"/>
  <c r="F61" i="12"/>
  <c r="E61" i="12"/>
  <c r="F60" i="12"/>
  <c r="E60" i="12"/>
  <c r="F59" i="12"/>
  <c r="E59" i="12"/>
  <c r="F58" i="12"/>
  <c r="E58" i="12"/>
  <c r="F57" i="12"/>
  <c r="E57" i="12"/>
  <c r="F56" i="12"/>
  <c r="E56" i="12"/>
  <c r="F55" i="12"/>
  <c r="E55" i="12"/>
  <c r="F54" i="12"/>
  <c r="E54" i="12"/>
  <c r="F53" i="12"/>
  <c r="E53" i="12"/>
  <c r="F52" i="12"/>
  <c r="E52" i="12"/>
  <c r="F51" i="12"/>
  <c r="E51" i="12"/>
  <c r="F50" i="12"/>
  <c r="E50" i="12"/>
  <c r="F49" i="12"/>
  <c r="E49" i="12"/>
  <c r="F48" i="12"/>
  <c r="E48" i="12"/>
  <c r="F47" i="12"/>
  <c r="E47" i="12"/>
  <c r="F46" i="12"/>
  <c r="E46" i="12"/>
  <c r="F45" i="12"/>
  <c r="E45" i="12"/>
  <c r="F44" i="12"/>
  <c r="E44" i="12"/>
  <c r="F43" i="12"/>
  <c r="E43" i="12"/>
  <c r="F42" i="12"/>
  <c r="E42" i="12"/>
  <c r="F41" i="12"/>
  <c r="E41" i="12"/>
  <c r="F40" i="12"/>
  <c r="E40" i="12"/>
  <c r="F39" i="12"/>
  <c r="E39" i="12"/>
  <c r="F38" i="12"/>
  <c r="E38" i="12"/>
  <c r="F35" i="12"/>
  <c r="E35" i="12"/>
  <c r="D32" i="12"/>
  <c r="E32" i="12" s="1"/>
  <c r="F32" i="12" s="1"/>
  <c r="C32" i="12"/>
  <c r="F31" i="12"/>
  <c r="E31" i="12"/>
  <c r="F30" i="12"/>
  <c r="E30" i="12"/>
  <c r="F29" i="12"/>
  <c r="E29" i="12"/>
  <c r="D26" i="12"/>
  <c r="E26" i="12" s="1"/>
  <c r="F26" i="12" s="1"/>
  <c r="C26" i="12"/>
  <c r="F25" i="12"/>
  <c r="E25" i="12"/>
  <c r="F24" i="12"/>
  <c r="E24" i="12"/>
  <c r="D21" i="12"/>
  <c r="D80" i="12" s="1"/>
  <c r="C21" i="12"/>
  <c r="F20" i="12"/>
  <c r="E20" i="12"/>
  <c r="F19" i="12"/>
  <c r="E19" i="12"/>
  <c r="F18" i="12"/>
  <c r="E18" i="12"/>
  <c r="F17" i="12"/>
  <c r="E17" i="12"/>
  <c r="D14" i="12"/>
  <c r="E14" i="12" s="1"/>
  <c r="F14" i="12" s="1"/>
  <c r="C14" i="12"/>
  <c r="F13" i="12"/>
  <c r="E13" i="12"/>
  <c r="F12" i="12"/>
  <c r="E12" i="12"/>
  <c r="F11" i="12"/>
  <c r="E11" i="12"/>
  <c r="F10" i="12"/>
  <c r="E10" i="12"/>
  <c r="D78" i="11"/>
  <c r="E78" i="11" s="1"/>
  <c r="F78" i="11" s="1"/>
  <c r="C78" i="11"/>
  <c r="F77" i="11"/>
  <c r="E77" i="11"/>
  <c r="F76" i="11"/>
  <c r="E76" i="11"/>
  <c r="F75" i="11"/>
  <c r="E75" i="11"/>
  <c r="F74" i="11"/>
  <c r="E74" i="11"/>
  <c r="F73" i="11"/>
  <c r="E73" i="11"/>
  <c r="F72" i="11"/>
  <c r="E72" i="11"/>
  <c r="F71" i="11"/>
  <c r="E71" i="11"/>
  <c r="F70" i="11"/>
  <c r="E70" i="11"/>
  <c r="F69" i="11"/>
  <c r="E69" i="11"/>
  <c r="F68" i="11"/>
  <c r="E68" i="11"/>
  <c r="F67" i="11"/>
  <c r="E67" i="11"/>
  <c r="F66" i="11"/>
  <c r="E66" i="11"/>
  <c r="F65" i="11"/>
  <c r="E65" i="11"/>
  <c r="F64" i="11"/>
  <c r="E64" i="11"/>
  <c r="F63" i="11"/>
  <c r="E63" i="11"/>
  <c r="F62" i="11"/>
  <c r="E62" i="11"/>
  <c r="F61" i="11"/>
  <c r="E61" i="11"/>
  <c r="F60" i="11"/>
  <c r="E60" i="11"/>
  <c r="F59" i="11"/>
  <c r="E59" i="11"/>
  <c r="F58" i="11"/>
  <c r="E58" i="11"/>
  <c r="F57" i="11"/>
  <c r="E57" i="11"/>
  <c r="F56" i="11"/>
  <c r="E56" i="11"/>
  <c r="F55" i="11"/>
  <c r="E55" i="11"/>
  <c r="F54" i="11"/>
  <c r="E54" i="11"/>
  <c r="F53" i="11"/>
  <c r="E53" i="11"/>
  <c r="F52" i="11"/>
  <c r="E52" i="11"/>
  <c r="F51" i="11"/>
  <c r="E51" i="11"/>
  <c r="F50" i="11"/>
  <c r="E50" i="11"/>
  <c r="F49" i="11"/>
  <c r="E49" i="11"/>
  <c r="F48" i="11"/>
  <c r="E48" i="11"/>
  <c r="F47" i="11"/>
  <c r="E47" i="11"/>
  <c r="F46" i="11"/>
  <c r="E46" i="11"/>
  <c r="F45" i="11"/>
  <c r="E45" i="11"/>
  <c r="F44" i="11"/>
  <c r="E44" i="11"/>
  <c r="F43" i="11"/>
  <c r="E43" i="11"/>
  <c r="F42" i="11"/>
  <c r="E42" i="11"/>
  <c r="F41" i="11"/>
  <c r="E41" i="11"/>
  <c r="F40" i="11"/>
  <c r="E40" i="11"/>
  <c r="F39" i="11"/>
  <c r="E39" i="11"/>
  <c r="F38" i="11"/>
  <c r="E38" i="11"/>
  <c r="F35" i="11"/>
  <c r="E35" i="11"/>
  <c r="D32" i="11"/>
  <c r="E32" i="11" s="1"/>
  <c r="F32" i="11" s="1"/>
  <c r="C32" i="11"/>
  <c r="F31" i="11"/>
  <c r="E31" i="11"/>
  <c r="F30" i="11"/>
  <c r="E30" i="11"/>
  <c r="F29" i="11"/>
  <c r="E29" i="11"/>
  <c r="D26" i="11"/>
  <c r="E26" i="11" s="1"/>
  <c r="F26" i="11" s="1"/>
  <c r="C26" i="11"/>
  <c r="F25" i="11"/>
  <c r="E25" i="11"/>
  <c r="F24" i="11"/>
  <c r="E24" i="11"/>
  <c r="D21" i="11"/>
  <c r="E21" i="11" s="1"/>
  <c r="F21" i="11" s="1"/>
  <c r="C21" i="11"/>
  <c r="F20" i="11"/>
  <c r="E20" i="11"/>
  <c r="F19" i="11"/>
  <c r="E19" i="11"/>
  <c r="F18" i="11"/>
  <c r="E18" i="11"/>
  <c r="F17" i="11"/>
  <c r="E17" i="11"/>
  <c r="D14" i="11"/>
  <c r="D80" i="11" s="1"/>
  <c r="C14" i="11"/>
  <c r="C80" i="11" s="1"/>
  <c r="F13" i="11"/>
  <c r="E13" i="11"/>
  <c r="F12" i="11"/>
  <c r="E12" i="11"/>
  <c r="F11" i="11"/>
  <c r="E11" i="11"/>
  <c r="F10" i="11"/>
  <c r="E10" i="11"/>
  <c r="D78" i="10"/>
  <c r="E78" i="10" s="1"/>
  <c r="F78" i="10" s="1"/>
  <c r="C78" i="10"/>
  <c r="F77" i="10"/>
  <c r="E77" i="10"/>
  <c r="F76" i="10"/>
  <c r="E76" i="10"/>
  <c r="F75" i="10"/>
  <c r="E75" i="10"/>
  <c r="F74" i="10"/>
  <c r="E74" i="10"/>
  <c r="F73" i="10"/>
  <c r="E73" i="10"/>
  <c r="F72" i="10"/>
  <c r="E72" i="10"/>
  <c r="F71" i="10"/>
  <c r="E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1" i="10"/>
  <c r="E61" i="10"/>
  <c r="F60" i="10"/>
  <c r="E60" i="10"/>
  <c r="F59" i="10"/>
  <c r="E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9" i="10"/>
  <c r="E49" i="10"/>
  <c r="F48" i="10"/>
  <c r="E48" i="10"/>
  <c r="F47" i="10"/>
  <c r="E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5" i="10"/>
  <c r="E35" i="10"/>
  <c r="D32" i="10"/>
  <c r="E32" i="10" s="1"/>
  <c r="F32" i="10" s="1"/>
  <c r="C32" i="10"/>
  <c r="F31" i="10"/>
  <c r="E31" i="10"/>
  <c r="F30" i="10"/>
  <c r="E30" i="10"/>
  <c r="F29" i="10"/>
  <c r="E29" i="10"/>
  <c r="D26" i="10"/>
  <c r="E26" i="10" s="1"/>
  <c r="F26" i="10" s="1"/>
  <c r="C26" i="10"/>
  <c r="F25" i="10"/>
  <c r="E25" i="10"/>
  <c r="F24" i="10"/>
  <c r="E24" i="10"/>
  <c r="D21" i="10"/>
  <c r="E21" i="10" s="1"/>
  <c r="F21" i="10" s="1"/>
  <c r="C21" i="10"/>
  <c r="F20" i="10"/>
  <c r="E20" i="10"/>
  <c r="F19" i="10"/>
  <c r="E19" i="10"/>
  <c r="F18" i="10"/>
  <c r="E18" i="10"/>
  <c r="F17" i="10"/>
  <c r="E17" i="10"/>
  <c r="D14" i="10"/>
  <c r="E14" i="10" s="1"/>
  <c r="F14" i="10" s="1"/>
  <c r="C14" i="10"/>
  <c r="C80" i="10" s="1"/>
  <c r="F13" i="10"/>
  <c r="E13" i="10"/>
  <c r="F12" i="10"/>
  <c r="E12" i="10"/>
  <c r="F11" i="10"/>
  <c r="E11" i="10"/>
  <c r="F10" i="10"/>
  <c r="E10" i="10"/>
  <c r="D78" i="9"/>
  <c r="E78" i="9" s="1"/>
  <c r="F78" i="9" s="1"/>
  <c r="C78" i="9"/>
  <c r="F77" i="9"/>
  <c r="E77" i="9"/>
  <c r="F76" i="9"/>
  <c r="E76" i="9"/>
  <c r="F75" i="9"/>
  <c r="E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5" i="9"/>
  <c r="E65" i="9"/>
  <c r="F64" i="9"/>
  <c r="E64" i="9"/>
  <c r="F63" i="9"/>
  <c r="E63" i="9"/>
  <c r="F62" i="9"/>
  <c r="E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F52" i="9"/>
  <c r="E52" i="9"/>
  <c r="F51" i="9"/>
  <c r="E51" i="9"/>
  <c r="F50" i="9"/>
  <c r="E50" i="9"/>
  <c r="F49" i="9"/>
  <c r="E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9" i="9"/>
  <c r="E39" i="9"/>
  <c r="F38" i="9"/>
  <c r="E38" i="9"/>
  <c r="F35" i="9"/>
  <c r="E35" i="9"/>
  <c r="D32" i="9"/>
  <c r="E32" i="9" s="1"/>
  <c r="F32" i="9" s="1"/>
  <c r="C32" i="9"/>
  <c r="F31" i="9"/>
  <c r="E31" i="9"/>
  <c r="F30" i="9"/>
  <c r="E30" i="9"/>
  <c r="F29" i="9"/>
  <c r="E29" i="9"/>
  <c r="D26" i="9"/>
  <c r="E26" i="9" s="1"/>
  <c r="F26" i="9" s="1"/>
  <c r="C26" i="9"/>
  <c r="F25" i="9"/>
  <c r="E25" i="9"/>
  <c r="F24" i="9"/>
  <c r="E24" i="9"/>
  <c r="D21" i="9"/>
  <c r="E21" i="9" s="1"/>
  <c r="F21" i="9" s="1"/>
  <c r="C21" i="9"/>
  <c r="F20" i="9"/>
  <c r="E20" i="9"/>
  <c r="F19" i="9"/>
  <c r="E19" i="9"/>
  <c r="F18" i="9"/>
  <c r="E18" i="9"/>
  <c r="F17" i="9"/>
  <c r="E17" i="9"/>
  <c r="D14" i="9"/>
  <c r="D80" i="9" s="1"/>
  <c r="E80" i="9" s="1"/>
  <c r="C14" i="9"/>
  <c r="C80" i="9" s="1"/>
  <c r="F13" i="9"/>
  <c r="E13" i="9"/>
  <c r="F12" i="9"/>
  <c r="E12" i="9"/>
  <c r="F11" i="9"/>
  <c r="E11" i="9"/>
  <c r="F10" i="9"/>
  <c r="E10" i="9"/>
  <c r="D78" i="8"/>
  <c r="E78" i="8" s="1"/>
  <c r="F78" i="8" s="1"/>
  <c r="C78" i="8"/>
  <c r="F77" i="8"/>
  <c r="E77" i="8"/>
  <c r="F76" i="8"/>
  <c r="E76" i="8"/>
  <c r="F75" i="8"/>
  <c r="E75" i="8"/>
  <c r="F74" i="8"/>
  <c r="E74" i="8"/>
  <c r="F73" i="8"/>
  <c r="E73" i="8"/>
  <c r="F72" i="8"/>
  <c r="E72" i="8"/>
  <c r="F71" i="8"/>
  <c r="E71" i="8"/>
  <c r="F70" i="8"/>
  <c r="E70" i="8"/>
  <c r="F69" i="8"/>
  <c r="E69" i="8"/>
  <c r="F68" i="8"/>
  <c r="E68" i="8"/>
  <c r="F67" i="8"/>
  <c r="E67" i="8"/>
  <c r="F66" i="8"/>
  <c r="E66" i="8"/>
  <c r="F65" i="8"/>
  <c r="E65" i="8"/>
  <c r="F64" i="8"/>
  <c r="E64" i="8"/>
  <c r="F63" i="8"/>
  <c r="E63" i="8"/>
  <c r="F62" i="8"/>
  <c r="E62" i="8"/>
  <c r="F61" i="8"/>
  <c r="E61" i="8"/>
  <c r="F60" i="8"/>
  <c r="E60" i="8"/>
  <c r="F59" i="8"/>
  <c r="E59" i="8"/>
  <c r="F58" i="8"/>
  <c r="E58" i="8"/>
  <c r="F57" i="8"/>
  <c r="E57" i="8"/>
  <c r="F56" i="8"/>
  <c r="E56" i="8"/>
  <c r="F55" i="8"/>
  <c r="E55" i="8"/>
  <c r="F54" i="8"/>
  <c r="E54" i="8"/>
  <c r="F53" i="8"/>
  <c r="E53" i="8"/>
  <c r="F52" i="8"/>
  <c r="E52" i="8"/>
  <c r="F51" i="8"/>
  <c r="E51" i="8"/>
  <c r="F50" i="8"/>
  <c r="E50" i="8"/>
  <c r="F49" i="8"/>
  <c r="E49" i="8"/>
  <c r="F48" i="8"/>
  <c r="E48" i="8"/>
  <c r="F47" i="8"/>
  <c r="E47" i="8"/>
  <c r="F46" i="8"/>
  <c r="E46" i="8"/>
  <c r="F45" i="8"/>
  <c r="E45" i="8"/>
  <c r="F44" i="8"/>
  <c r="E44" i="8"/>
  <c r="F43" i="8"/>
  <c r="E43" i="8"/>
  <c r="F42" i="8"/>
  <c r="E42" i="8"/>
  <c r="F41" i="8"/>
  <c r="E41" i="8"/>
  <c r="F40" i="8"/>
  <c r="E40" i="8"/>
  <c r="F39" i="8"/>
  <c r="E39" i="8"/>
  <c r="F38" i="8"/>
  <c r="E38" i="8"/>
  <c r="F35" i="8"/>
  <c r="E35" i="8"/>
  <c r="D32" i="8"/>
  <c r="E32" i="8" s="1"/>
  <c r="F32" i="8" s="1"/>
  <c r="C32" i="8"/>
  <c r="F31" i="8"/>
  <c r="E31" i="8"/>
  <c r="F30" i="8"/>
  <c r="E30" i="8"/>
  <c r="F29" i="8"/>
  <c r="E29" i="8"/>
  <c r="D26" i="8"/>
  <c r="E26" i="8" s="1"/>
  <c r="F26" i="8" s="1"/>
  <c r="C26" i="8"/>
  <c r="F25" i="8"/>
  <c r="E25" i="8"/>
  <c r="F24" i="8"/>
  <c r="E24" i="8"/>
  <c r="D21" i="8"/>
  <c r="E21" i="8" s="1"/>
  <c r="F21" i="8" s="1"/>
  <c r="C21" i="8"/>
  <c r="F20" i="8"/>
  <c r="E20" i="8"/>
  <c r="F19" i="8"/>
  <c r="E19" i="8"/>
  <c r="F18" i="8"/>
  <c r="E18" i="8"/>
  <c r="F17" i="8"/>
  <c r="E17" i="8"/>
  <c r="D14" i="8"/>
  <c r="E14" i="8" s="1"/>
  <c r="F14" i="8" s="1"/>
  <c r="C14" i="8"/>
  <c r="C80" i="8" s="1"/>
  <c r="F13" i="8"/>
  <c r="E13" i="8"/>
  <c r="F12" i="8"/>
  <c r="E12" i="8"/>
  <c r="F11" i="8"/>
  <c r="E11" i="8"/>
  <c r="F10" i="8"/>
  <c r="E10" i="8"/>
  <c r="D78" i="7"/>
  <c r="E78" i="7" s="1"/>
  <c r="F78" i="7" s="1"/>
  <c r="C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F61" i="7"/>
  <c r="E61" i="7"/>
  <c r="F60" i="7"/>
  <c r="E60" i="7"/>
  <c r="F59" i="7"/>
  <c r="E59" i="7"/>
  <c r="F58" i="7"/>
  <c r="E58" i="7"/>
  <c r="F57" i="7"/>
  <c r="E57" i="7"/>
  <c r="F56" i="7"/>
  <c r="E56" i="7"/>
  <c r="F55" i="7"/>
  <c r="E55" i="7"/>
  <c r="F54" i="7"/>
  <c r="E54" i="7"/>
  <c r="F53" i="7"/>
  <c r="E53" i="7"/>
  <c r="F52" i="7"/>
  <c r="E52" i="7"/>
  <c r="F51" i="7"/>
  <c r="E51" i="7"/>
  <c r="F50" i="7"/>
  <c r="E50" i="7"/>
  <c r="F49" i="7"/>
  <c r="E49" i="7"/>
  <c r="F48" i="7"/>
  <c r="E48" i="7"/>
  <c r="F47" i="7"/>
  <c r="E47" i="7"/>
  <c r="F46" i="7"/>
  <c r="E46" i="7"/>
  <c r="F45" i="7"/>
  <c r="E45" i="7"/>
  <c r="F44" i="7"/>
  <c r="E44" i="7"/>
  <c r="F43" i="7"/>
  <c r="E43" i="7"/>
  <c r="F42" i="7"/>
  <c r="E42" i="7"/>
  <c r="F41" i="7"/>
  <c r="E41" i="7"/>
  <c r="F40" i="7"/>
  <c r="E40" i="7"/>
  <c r="F39" i="7"/>
  <c r="E39" i="7"/>
  <c r="F38" i="7"/>
  <c r="E38" i="7"/>
  <c r="F35" i="7"/>
  <c r="E35" i="7"/>
  <c r="D32" i="7"/>
  <c r="E32" i="7" s="1"/>
  <c r="F32" i="7" s="1"/>
  <c r="C32" i="7"/>
  <c r="F31" i="7"/>
  <c r="E31" i="7"/>
  <c r="F30" i="7"/>
  <c r="E30" i="7"/>
  <c r="F29" i="7"/>
  <c r="E29" i="7"/>
  <c r="D26" i="7"/>
  <c r="E26" i="7" s="1"/>
  <c r="F26" i="7" s="1"/>
  <c r="C26" i="7"/>
  <c r="F25" i="7"/>
  <c r="E25" i="7"/>
  <c r="F24" i="7"/>
  <c r="E24" i="7"/>
  <c r="D21" i="7"/>
  <c r="E21" i="7" s="1"/>
  <c r="F21" i="7" s="1"/>
  <c r="C21" i="7"/>
  <c r="F20" i="7"/>
  <c r="E20" i="7"/>
  <c r="F19" i="7"/>
  <c r="E19" i="7"/>
  <c r="F18" i="7"/>
  <c r="E18" i="7"/>
  <c r="F17" i="7"/>
  <c r="E17" i="7"/>
  <c r="D14" i="7"/>
  <c r="D80" i="7" s="1"/>
  <c r="E80" i="7" s="1"/>
  <c r="C14" i="7"/>
  <c r="C80" i="7" s="1"/>
  <c r="F13" i="7"/>
  <c r="E13" i="7"/>
  <c r="F12" i="7"/>
  <c r="E12" i="7"/>
  <c r="F11" i="7"/>
  <c r="E11" i="7"/>
  <c r="F10" i="7"/>
  <c r="E10" i="7"/>
  <c r="D78" i="6"/>
  <c r="E78" i="6" s="1"/>
  <c r="F78" i="6" s="1"/>
  <c r="C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F69" i="6"/>
  <c r="E69" i="6"/>
  <c r="F68" i="6"/>
  <c r="E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F56" i="6"/>
  <c r="E56" i="6"/>
  <c r="F55" i="6"/>
  <c r="E55" i="6"/>
  <c r="F54" i="6"/>
  <c r="E54" i="6"/>
  <c r="F53" i="6"/>
  <c r="E53" i="6"/>
  <c r="F52" i="6"/>
  <c r="E52" i="6"/>
  <c r="F51" i="6"/>
  <c r="E51" i="6"/>
  <c r="F50" i="6"/>
  <c r="E50" i="6"/>
  <c r="F49" i="6"/>
  <c r="E49" i="6"/>
  <c r="F48" i="6"/>
  <c r="E48" i="6"/>
  <c r="F47" i="6"/>
  <c r="E47" i="6"/>
  <c r="F46" i="6"/>
  <c r="E46" i="6"/>
  <c r="F45" i="6"/>
  <c r="E45" i="6"/>
  <c r="F44" i="6"/>
  <c r="E44" i="6"/>
  <c r="F43" i="6"/>
  <c r="E43" i="6"/>
  <c r="F42" i="6"/>
  <c r="E42" i="6"/>
  <c r="F41" i="6"/>
  <c r="E41" i="6"/>
  <c r="F40" i="6"/>
  <c r="E40" i="6"/>
  <c r="F39" i="6"/>
  <c r="E39" i="6"/>
  <c r="F38" i="6"/>
  <c r="E38" i="6"/>
  <c r="F35" i="6"/>
  <c r="E35" i="6"/>
  <c r="D32" i="6"/>
  <c r="E32" i="6" s="1"/>
  <c r="F32" i="6" s="1"/>
  <c r="C32" i="6"/>
  <c r="F31" i="6"/>
  <c r="E31" i="6"/>
  <c r="F30" i="6"/>
  <c r="E30" i="6"/>
  <c r="F29" i="6"/>
  <c r="E29" i="6"/>
  <c r="D26" i="6"/>
  <c r="E26" i="6" s="1"/>
  <c r="F26" i="6" s="1"/>
  <c r="C26" i="6"/>
  <c r="F25" i="6"/>
  <c r="E25" i="6"/>
  <c r="F24" i="6"/>
  <c r="E24" i="6"/>
  <c r="D21" i="6"/>
  <c r="E21" i="6" s="1"/>
  <c r="F21" i="6" s="1"/>
  <c r="C21" i="6"/>
  <c r="F20" i="6"/>
  <c r="E20" i="6"/>
  <c r="F19" i="6"/>
  <c r="E19" i="6"/>
  <c r="F18" i="6"/>
  <c r="E18" i="6"/>
  <c r="F17" i="6"/>
  <c r="E17" i="6"/>
  <c r="D14" i="6"/>
  <c r="E14" i="6" s="1"/>
  <c r="F14" i="6" s="1"/>
  <c r="C14" i="6"/>
  <c r="C80" i="6" s="1"/>
  <c r="F13" i="6"/>
  <c r="E13" i="6"/>
  <c r="F12" i="6"/>
  <c r="E12" i="6"/>
  <c r="F11" i="6"/>
  <c r="E11" i="6"/>
  <c r="F10" i="6"/>
  <c r="E10" i="6"/>
  <c r="D78" i="5"/>
  <c r="E78" i="5" s="1"/>
  <c r="F78" i="5" s="1"/>
  <c r="C78" i="5"/>
  <c r="F77" i="5"/>
  <c r="E77" i="5"/>
  <c r="F76" i="5"/>
  <c r="E76" i="5"/>
  <c r="F75" i="5"/>
  <c r="E75" i="5"/>
  <c r="F74" i="5"/>
  <c r="E74" i="5"/>
  <c r="F73" i="5"/>
  <c r="E73" i="5"/>
  <c r="F72" i="5"/>
  <c r="E72" i="5"/>
  <c r="F71" i="5"/>
  <c r="E71" i="5"/>
  <c r="F70" i="5"/>
  <c r="E70" i="5"/>
  <c r="F69" i="5"/>
  <c r="E69" i="5"/>
  <c r="F68" i="5"/>
  <c r="E68" i="5"/>
  <c r="F67" i="5"/>
  <c r="E67" i="5"/>
  <c r="F66" i="5"/>
  <c r="E66" i="5"/>
  <c r="F65" i="5"/>
  <c r="E65" i="5"/>
  <c r="F64" i="5"/>
  <c r="E64" i="5"/>
  <c r="F63" i="5"/>
  <c r="E63" i="5"/>
  <c r="F62" i="5"/>
  <c r="E62" i="5"/>
  <c r="F61" i="5"/>
  <c r="E61" i="5"/>
  <c r="F60" i="5"/>
  <c r="E60" i="5"/>
  <c r="F59" i="5"/>
  <c r="E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5" i="5"/>
  <c r="E35" i="5"/>
  <c r="D32" i="5"/>
  <c r="E32" i="5" s="1"/>
  <c r="F32" i="5" s="1"/>
  <c r="C32" i="5"/>
  <c r="F31" i="5"/>
  <c r="E31" i="5"/>
  <c r="F30" i="5"/>
  <c r="E30" i="5"/>
  <c r="F29" i="5"/>
  <c r="E29" i="5"/>
  <c r="D26" i="5"/>
  <c r="E26" i="5" s="1"/>
  <c r="F26" i="5" s="1"/>
  <c r="C26" i="5"/>
  <c r="F25" i="5"/>
  <c r="E25" i="5"/>
  <c r="F24" i="5"/>
  <c r="E24" i="5"/>
  <c r="D21" i="5"/>
  <c r="E21" i="5" s="1"/>
  <c r="F21" i="5" s="1"/>
  <c r="C21" i="5"/>
  <c r="F20" i="5"/>
  <c r="E20" i="5"/>
  <c r="F19" i="5"/>
  <c r="E19" i="5"/>
  <c r="F18" i="5"/>
  <c r="E18" i="5"/>
  <c r="F17" i="5"/>
  <c r="E17" i="5"/>
  <c r="D14" i="5"/>
  <c r="D80" i="5" s="1"/>
  <c r="E80" i="5" s="1"/>
  <c r="C14" i="5"/>
  <c r="C80" i="5" s="1"/>
  <c r="F13" i="5"/>
  <c r="E13" i="5"/>
  <c r="F12" i="5"/>
  <c r="E12" i="5"/>
  <c r="F11" i="5"/>
  <c r="E11" i="5"/>
  <c r="F10" i="5"/>
  <c r="E10" i="5"/>
  <c r="D78" i="4"/>
  <c r="E78" i="4" s="1"/>
  <c r="F78" i="4" s="1"/>
  <c r="C78" i="4"/>
  <c r="F77" i="4"/>
  <c r="E77" i="4"/>
  <c r="F76" i="4"/>
  <c r="E76" i="4"/>
  <c r="F75" i="4"/>
  <c r="E75" i="4"/>
  <c r="F74" i="4"/>
  <c r="E74" i="4"/>
  <c r="F73" i="4"/>
  <c r="E73" i="4"/>
  <c r="F72" i="4"/>
  <c r="E72" i="4"/>
  <c r="F71" i="4"/>
  <c r="E71" i="4"/>
  <c r="F70" i="4"/>
  <c r="E70" i="4"/>
  <c r="F69" i="4"/>
  <c r="E69" i="4"/>
  <c r="F68" i="4"/>
  <c r="E68" i="4"/>
  <c r="F67" i="4"/>
  <c r="E67" i="4"/>
  <c r="F66" i="4"/>
  <c r="E66" i="4"/>
  <c r="F65" i="4"/>
  <c r="E65" i="4"/>
  <c r="F64" i="4"/>
  <c r="E64" i="4"/>
  <c r="F63" i="4"/>
  <c r="E63" i="4"/>
  <c r="F62" i="4"/>
  <c r="E62" i="4"/>
  <c r="F61" i="4"/>
  <c r="E61" i="4"/>
  <c r="F60" i="4"/>
  <c r="E60" i="4"/>
  <c r="F59" i="4"/>
  <c r="E59" i="4"/>
  <c r="F58" i="4"/>
  <c r="E58" i="4"/>
  <c r="F57" i="4"/>
  <c r="E57" i="4"/>
  <c r="F56" i="4"/>
  <c r="E56" i="4"/>
  <c r="F55" i="4"/>
  <c r="E55" i="4"/>
  <c r="F54" i="4"/>
  <c r="E54" i="4"/>
  <c r="F53" i="4"/>
  <c r="E53" i="4"/>
  <c r="F52" i="4"/>
  <c r="E52" i="4"/>
  <c r="F51" i="4"/>
  <c r="E51" i="4"/>
  <c r="F50" i="4"/>
  <c r="E50" i="4"/>
  <c r="F49" i="4"/>
  <c r="E49" i="4"/>
  <c r="F48" i="4"/>
  <c r="E48" i="4"/>
  <c r="F47" i="4"/>
  <c r="E47" i="4"/>
  <c r="F46" i="4"/>
  <c r="E46" i="4"/>
  <c r="F45" i="4"/>
  <c r="E45" i="4"/>
  <c r="F44" i="4"/>
  <c r="E44" i="4"/>
  <c r="F43" i="4"/>
  <c r="E43" i="4"/>
  <c r="F42" i="4"/>
  <c r="E42" i="4"/>
  <c r="F41" i="4"/>
  <c r="E41" i="4"/>
  <c r="F40" i="4"/>
  <c r="E40" i="4"/>
  <c r="F39" i="4"/>
  <c r="E39" i="4"/>
  <c r="F38" i="4"/>
  <c r="E38" i="4"/>
  <c r="F35" i="4"/>
  <c r="E35" i="4"/>
  <c r="D32" i="4"/>
  <c r="E32" i="4" s="1"/>
  <c r="F32" i="4" s="1"/>
  <c r="C32" i="4"/>
  <c r="F31" i="4"/>
  <c r="E31" i="4"/>
  <c r="F30" i="4"/>
  <c r="E30" i="4"/>
  <c r="F29" i="4"/>
  <c r="E29" i="4"/>
  <c r="D26" i="4"/>
  <c r="E26" i="4" s="1"/>
  <c r="F26" i="4" s="1"/>
  <c r="C26" i="4"/>
  <c r="F25" i="4"/>
  <c r="E25" i="4"/>
  <c r="F24" i="4"/>
  <c r="E24" i="4"/>
  <c r="D21" i="4"/>
  <c r="E21" i="4" s="1"/>
  <c r="F21" i="4" s="1"/>
  <c r="C21" i="4"/>
  <c r="F20" i="4"/>
  <c r="E20" i="4"/>
  <c r="F19" i="4"/>
  <c r="E19" i="4"/>
  <c r="F18" i="4"/>
  <c r="E18" i="4"/>
  <c r="F17" i="4"/>
  <c r="E17" i="4"/>
  <c r="D14" i="4"/>
  <c r="E14" i="4" s="1"/>
  <c r="F14" i="4" s="1"/>
  <c r="C14" i="4"/>
  <c r="C80" i="4" s="1"/>
  <c r="F13" i="4"/>
  <c r="E13" i="4"/>
  <c r="F12" i="4"/>
  <c r="E12" i="4"/>
  <c r="F11" i="4"/>
  <c r="E11" i="4"/>
  <c r="F10" i="4"/>
  <c r="E10" i="4"/>
  <c r="D78" i="3"/>
  <c r="E78" i="3" s="1"/>
  <c r="F78" i="3" s="1"/>
  <c r="C78" i="3"/>
  <c r="F77" i="3"/>
  <c r="E77" i="3"/>
  <c r="F76" i="3"/>
  <c r="E76" i="3"/>
  <c r="F75" i="3"/>
  <c r="E75" i="3"/>
  <c r="F74" i="3"/>
  <c r="E74" i="3"/>
  <c r="F73" i="3"/>
  <c r="E73" i="3"/>
  <c r="F72" i="3"/>
  <c r="E72" i="3"/>
  <c r="F71" i="3"/>
  <c r="E71" i="3"/>
  <c r="F70" i="3"/>
  <c r="E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F60" i="3"/>
  <c r="E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E53" i="3"/>
  <c r="F52" i="3"/>
  <c r="E52" i="3"/>
  <c r="F51" i="3"/>
  <c r="E51" i="3"/>
  <c r="F50" i="3"/>
  <c r="E50" i="3"/>
  <c r="F49" i="3"/>
  <c r="E49" i="3"/>
  <c r="F48" i="3"/>
  <c r="E48" i="3"/>
  <c r="F47" i="3"/>
  <c r="E47" i="3"/>
  <c r="F46" i="3"/>
  <c r="E46" i="3"/>
  <c r="F45" i="3"/>
  <c r="E45" i="3"/>
  <c r="F44" i="3"/>
  <c r="E44" i="3"/>
  <c r="F43" i="3"/>
  <c r="E43" i="3"/>
  <c r="F42" i="3"/>
  <c r="E42" i="3"/>
  <c r="F41" i="3"/>
  <c r="E41" i="3"/>
  <c r="F40" i="3"/>
  <c r="E40" i="3"/>
  <c r="F39" i="3"/>
  <c r="E39" i="3"/>
  <c r="F38" i="3"/>
  <c r="E38" i="3"/>
  <c r="F35" i="3"/>
  <c r="E35" i="3"/>
  <c r="D32" i="3"/>
  <c r="E32" i="3" s="1"/>
  <c r="F32" i="3" s="1"/>
  <c r="C32" i="3"/>
  <c r="F31" i="3"/>
  <c r="E31" i="3"/>
  <c r="F30" i="3"/>
  <c r="E30" i="3"/>
  <c r="F29" i="3"/>
  <c r="E29" i="3"/>
  <c r="D26" i="3"/>
  <c r="E26" i="3" s="1"/>
  <c r="F26" i="3" s="1"/>
  <c r="C26" i="3"/>
  <c r="F25" i="3"/>
  <c r="E25" i="3"/>
  <c r="F24" i="3"/>
  <c r="E24" i="3"/>
  <c r="D21" i="3"/>
  <c r="E21" i="3" s="1"/>
  <c r="F21" i="3" s="1"/>
  <c r="C21" i="3"/>
  <c r="F20" i="3"/>
  <c r="E20" i="3"/>
  <c r="F19" i="3"/>
  <c r="E19" i="3"/>
  <c r="F18" i="3"/>
  <c r="E18" i="3"/>
  <c r="F17" i="3"/>
  <c r="E17" i="3"/>
  <c r="D14" i="3"/>
  <c r="D80" i="3" s="1"/>
  <c r="E80" i="3" s="1"/>
  <c r="C14" i="3"/>
  <c r="C80" i="3" s="1"/>
  <c r="F13" i="3"/>
  <c r="E13" i="3"/>
  <c r="F12" i="3"/>
  <c r="E12" i="3"/>
  <c r="F11" i="3"/>
  <c r="E11" i="3"/>
  <c r="F10" i="3"/>
  <c r="E10" i="3"/>
  <c r="D78" i="2"/>
  <c r="E78" i="2" s="1"/>
  <c r="F78" i="2" s="1"/>
  <c r="C78" i="2"/>
  <c r="F77" i="2"/>
  <c r="E77" i="2"/>
  <c r="F76" i="2"/>
  <c r="E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F66" i="2"/>
  <c r="E66" i="2"/>
  <c r="F65" i="2"/>
  <c r="E65" i="2"/>
  <c r="F64" i="2"/>
  <c r="E64" i="2"/>
  <c r="F63" i="2"/>
  <c r="E63" i="2"/>
  <c r="F62" i="2"/>
  <c r="E62" i="2"/>
  <c r="F61" i="2"/>
  <c r="E61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F51" i="2"/>
  <c r="E51" i="2"/>
  <c r="F50" i="2"/>
  <c r="E50" i="2"/>
  <c r="F49" i="2"/>
  <c r="E49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5" i="2"/>
  <c r="E35" i="2"/>
  <c r="D32" i="2"/>
  <c r="E32" i="2" s="1"/>
  <c r="F32" i="2" s="1"/>
  <c r="C32" i="2"/>
  <c r="F31" i="2"/>
  <c r="E31" i="2"/>
  <c r="F30" i="2"/>
  <c r="E30" i="2"/>
  <c r="F29" i="2"/>
  <c r="E29" i="2"/>
  <c r="D26" i="2"/>
  <c r="E26" i="2" s="1"/>
  <c r="F26" i="2" s="1"/>
  <c r="C26" i="2"/>
  <c r="F25" i="2"/>
  <c r="E25" i="2"/>
  <c r="F24" i="2"/>
  <c r="E24" i="2"/>
  <c r="D21" i="2"/>
  <c r="E21" i="2" s="1"/>
  <c r="F21" i="2" s="1"/>
  <c r="C21" i="2"/>
  <c r="F20" i="2"/>
  <c r="E20" i="2"/>
  <c r="F19" i="2"/>
  <c r="E19" i="2"/>
  <c r="F18" i="2"/>
  <c r="E18" i="2"/>
  <c r="F17" i="2"/>
  <c r="E17" i="2"/>
  <c r="D14" i="2"/>
  <c r="E14" i="2" s="1"/>
  <c r="F14" i="2" s="1"/>
  <c r="C14" i="2"/>
  <c r="C80" i="2" s="1"/>
  <c r="F13" i="2"/>
  <c r="E13" i="2"/>
  <c r="F12" i="2"/>
  <c r="E12" i="2"/>
  <c r="F11" i="2"/>
  <c r="E11" i="2"/>
  <c r="F10" i="2"/>
  <c r="E10" i="2"/>
  <c r="D78" i="1"/>
  <c r="E78" i="1" s="1"/>
  <c r="F78" i="1" s="1"/>
  <c r="C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5" i="1"/>
  <c r="E35" i="1"/>
  <c r="D32" i="1"/>
  <c r="E32" i="1" s="1"/>
  <c r="F32" i="1" s="1"/>
  <c r="C32" i="1"/>
  <c r="F31" i="1"/>
  <c r="E31" i="1"/>
  <c r="F30" i="1"/>
  <c r="E30" i="1"/>
  <c r="F29" i="1"/>
  <c r="E29" i="1"/>
  <c r="D26" i="1"/>
  <c r="E26" i="1" s="1"/>
  <c r="F26" i="1" s="1"/>
  <c r="C26" i="1"/>
  <c r="F25" i="1"/>
  <c r="E25" i="1"/>
  <c r="F24" i="1"/>
  <c r="E24" i="1"/>
  <c r="D21" i="1"/>
  <c r="E21" i="1" s="1"/>
  <c r="F21" i="1" s="1"/>
  <c r="C21" i="1"/>
  <c r="F20" i="1"/>
  <c r="E20" i="1"/>
  <c r="F19" i="1"/>
  <c r="E19" i="1"/>
  <c r="F18" i="1"/>
  <c r="E18" i="1"/>
  <c r="F17" i="1"/>
  <c r="E17" i="1"/>
  <c r="D14" i="1"/>
  <c r="E14" i="1" s="1"/>
  <c r="F14" i="1" s="1"/>
  <c r="C14" i="1"/>
  <c r="C80" i="1" s="1"/>
  <c r="F13" i="1"/>
  <c r="E13" i="1"/>
  <c r="F12" i="1"/>
  <c r="E12" i="1"/>
  <c r="F11" i="1"/>
  <c r="E11" i="1"/>
  <c r="F10" i="1"/>
  <c r="E10" i="1"/>
  <c r="F80" i="3" l="1"/>
  <c r="F80" i="7"/>
  <c r="F80" i="11"/>
  <c r="E80" i="11"/>
  <c r="F80" i="13"/>
  <c r="F80" i="1"/>
  <c r="F80" i="5"/>
  <c r="F80" i="9"/>
  <c r="D80" i="1"/>
  <c r="E80" i="1" s="1"/>
  <c r="E14" i="3"/>
  <c r="F14" i="3" s="1"/>
  <c r="E14" i="5"/>
  <c r="F14" i="5" s="1"/>
  <c r="E14" i="7"/>
  <c r="F14" i="7" s="1"/>
  <c r="E14" i="9"/>
  <c r="F14" i="9" s="1"/>
  <c r="E14" i="11"/>
  <c r="F14" i="11" s="1"/>
  <c r="E21" i="12"/>
  <c r="F21" i="12" s="1"/>
  <c r="E14" i="15"/>
  <c r="D80" i="15"/>
  <c r="E80" i="15" s="1"/>
  <c r="F80" i="15" s="1"/>
  <c r="D80" i="22"/>
  <c r="E80" i="22" s="1"/>
  <c r="F80" i="22" s="1"/>
  <c r="F14" i="15"/>
  <c r="E80" i="20"/>
  <c r="F80" i="20" s="1"/>
  <c r="F80" i="23"/>
  <c r="D80" i="26"/>
  <c r="E80" i="26" s="1"/>
  <c r="F80" i="26" s="1"/>
  <c r="C80" i="12"/>
  <c r="C80" i="14"/>
  <c r="D80" i="2"/>
  <c r="E80" i="2" s="1"/>
  <c r="F80" i="2" s="1"/>
  <c r="D80" i="4"/>
  <c r="E80" i="4" s="1"/>
  <c r="F80" i="4" s="1"/>
  <c r="D80" i="6"/>
  <c r="E80" i="6" s="1"/>
  <c r="F80" i="6" s="1"/>
  <c r="D80" i="8"/>
  <c r="E80" i="8" s="1"/>
  <c r="F80" i="8" s="1"/>
  <c r="D80" i="10"/>
  <c r="E80" i="10" s="1"/>
  <c r="F80" i="10" s="1"/>
  <c r="E14" i="13"/>
  <c r="F14" i="13" s="1"/>
  <c r="D80" i="14"/>
  <c r="E80" i="14" s="1"/>
  <c r="D80" i="18"/>
  <c r="E80" i="18" s="1"/>
  <c r="F80" i="18" s="1"/>
  <c r="E21" i="14"/>
  <c r="F21" i="14" s="1"/>
  <c r="D80" i="24"/>
  <c r="E80" i="24" s="1"/>
  <c r="F80" i="24" s="1"/>
  <c r="E80" i="28"/>
  <c r="F80" i="28" s="1"/>
  <c r="D80" i="17"/>
  <c r="E80" i="17" s="1"/>
  <c r="F80" i="17" s="1"/>
  <c r="D80" i="19"/>
  <c r="E80" i="19" s="1"/>
  <c r="F80" i="19" s="1"/>
  <c r="D80" i="21"/>
  <c r="E80" i="21" s="1"/>
  <c r="F80" i="21" s="1"/>
  <c r="D80" i="23"/>
  <c r="E80" i="23" s="1"/>
  <c r="D80" i="25"/>
  <c r="E80" i="25" s="1"/>
  <c r="F80" i="25" s="1"/>
  <c r="D80" i="27"/>
  <c r="E80" i="27" s="1"/>
  <c r="F80" i="27" s="1"/>
  <c r="F80" i="14" l="1"/>
  <c r="E80" i="12"/>
  <c r="F80" i="12" s="1"/>
</calcChain>
</file>

<file path=xl/sharedStrings.xml><?xml version="1.0" encoding="utf-8"?>
<sst xmlns="http://schemas.openxmlformats.org/spreadsheetml/2006/main" count="3976" uniqueCount="154">
  <si>
    <t>BRIDGEPORT HOSPITAL</t>
  </si>
  <si>
    <t>TWELVE MONTHS ACTUAL FILING</t>
  </si>
  <si>
    <t>FISCAL YEAR 2018</t>
  </si>
  <si>
    <t>REPORT 175 - HOSPITAL OPERATING EXPENSES BY EXPENSE CATEGORY</t>
  </si>
  <si>
    <t>(1)</t>
  </si>
  <si>
    <t>(2)</t>
  </si>
  <si>
    <t>(3)</t>
  </si>
  <si>
    <t>(4)</t>
  </si>
  <si>
    <t>(5)</t>
  </si>
  <si>
    <t>(6)</t>
  </si>
  <si>
    <t>LINE</t>
  </si>
  <si>
    <t>DESCRIPTION</t>
  </si>
  <si>
    <t>ACTUAL FY2017</t>
  </si>
  <si>
    <t>ACTUAL FY2018</t>
  </si>
  <si>
    <t>AMOUNT DIFFERENCE</t>
  </si>
  <si>
    <t>% DIFFERENCE</t>
  </si>
  <si>
    <t>A</t>
  </si>
  <si>
    <t>Salaries &amp; Wages</t>
  </si>
  <si>
    <t>1</t>
  </si>
  <si>
    <t>Nursing Salaries</t>
  </si>
  <si>
    <t>2</t>
  </si>
  <si>
    <t>Physician Salaries</t>
  </si>
  <si>
    <t>3</t>
  </si>
  <si>
    <t xml:space="preserve">Other Medical Personnel Salaries </t>
  </si>
  <si>
    <t>4</t>
  </si>
  <si>
    <t>Non Medical Personnel Salaries</t>
  </si>
  <si>
    <t>Total Salaries &amp; Wages</t>
  </si>
  <si>
    <t>B</t>
  </si>
  <si>
    <t>Fringe Benefits</t>
  </si>
  <si>
    <t>Nursing Fringe Benefits</t>
  </si>
  <si>
    <t>Physician Fringe Benefits</t>
  </si>
  <si>
    <t>Other Medical Personnel Fringe Benefits</t>
  </si>
  <si>
    <t>Non Medical Personnel Fringe Benefits</t>
  </si>
  <si>
    <t>Total Fringe Benefits</t>
  </si>
  <si>
    <t>C</t>
  </si>
  <si>
    <t>Supplies and Drugs</t>
  </si>
  <si>
    <t>Supplies</t>
  </si>
  <si>
    <t>Drugs</t>
  </si>
  <si>
    <t>Total Supplies and Drugs</t>
  </si>
  <si>
    <t>D</t>
  </si>
  <si>
    <t>Depreciation and Amortization</t>
  </si>
  <si>
    <t>Depreciation-Building</t>
  </si>
  <si>
    <t>Depreciation-Equipment</t>
  </si>
  <si>
    <t>Amortization</t>
  </si>
  <si>
    <t>Total Depreciation and Amortization</t>
  </si>
  <si>
    <t>E</t>
  </si>
  <si>
    <t>Interest Expense</t>
  </si>
  <si>
    <t>F</t>
  </si>
  <si>
    <t>Other Operating Expenses</t>
  </si>
  <si>
    <t>Contract Labor -Nursing Fees</t>
  </si>
  <si>
    <t>Contract Labor - Physician Fees</t>
  </si>
  <si>
    <t>Contract Labor - Other Medical Personnel</t>
  </si>
  <si>
    <t xml:space="preserve">Contract Labor - Non Medical Personnel </t>
  </si>
  <si>
    <t>5</t>
  </si>
  <si>
    <t>Water</t>
  </si>
  <si>
    <t>6</t>
  </si>
  <si>
    <t>Natural Gas</t>
  </si>
  <si>
    <t>7</t>
  </si>
  <si>
    <t>Oil</t>
  </si>
  <si>
    <t>8</t>
  </si>
  <si>
    <t>Electricity</t>
  </si>
  <si>
    <t>9</t>
  </si>
  <si>
    <t>Telephone</t>
  </si>
  <si>
    <t>10</t>
  </si>
  <si>
    <t>Other Utilities</t>
  </si>
  <si>
    <t>11</t>
  </si>
  <si>
    <t xml:space="preserve">Malpractice Insurance </t>
  </si>
  <si>
    <t>12</t>
  </si>
  <si>
    <t>Accounting Fees</t>
  </si>
  <si>
    <t>13</t>
  </si>
  <si>
    <t>Legal Fees</t>
  </si>
  <si>
    <t>14</t>
  </si>
  <si>
    <t>Consulting Fees</t>
  </si>
  <si>
    <t>15</t>
  </si>
  <si>
    <t>Dues and Membership</t>
  </si>
  <si>
    <t>16</t>
  </si>
  <si>
    <t>Equipment Leases</t>
  </si>
  <si>
    <t>17</t>
  </si>
  <si>
    <t>Building Leases</t>
  </si>
  <si>
    <t>18</t>
  </si>
  <si>
    <t>Repairs and Maintenance</t>
  </si>
  <si>
    <t>19</t>
  </si>
  <si>
    <t>Insurance</t>
  </si>
  <si>
    <t>20</t>
  </si>
  <si>
    <t>Travel</t>
  </si>
  <si>
    <t>21</t>
  </si>
  <si>
    <t>Conferences</t>
  </si>
  <si>
    <t>22</t>
  </si>
  <si>
    <t>Property Tax</t>
  </si>
  <si>
    <t>23</t>
  </si>
  <si>
    <t>Sales Tax</t>
  </si>
  <si>
    <t>24</t>
  </si>
  <si>
    <t>General Supplies</t>
  </si>
  <si>
    <t>25</t>
  </si>
  <si>
    <t>Licenses and Subscriptions</t>
  </si>
  <si>
    <t>26</t>
  </si>
  <si>
    <t>Postage and Shipping</t>
  </si>
  <si>
    <t>27</t>
  </si>
  <si>
    <t>Advertising</t>
  </si>
  <si>
    <t>28</t>
  </si>
  <si>
    <t>Corporate parent/system fees</t>
  </si>
  <si>
    <t>29</t>
  </si>
  <si>
    <t>Computer Software</t>
  </si>
  <si>
    <t>30</t>
  </si>
  <si>
    <t>Computer hardware &amp; small equipment</t>
  </si>
  <si>
    <t>31</t>
  </si>
  <si>
    <t xml:space="preserve">Dietary / Food Services </t>
  </si>
  <si>
    <t>32</t>
  </si>
  <si>
    <t>Lab Fees / Red Cross charges</t>
  </si>
  <si>
    <t>33</t>
  </si>
  <si>
    <t>Billing &amp; Collection / Bank Fees</t>
  </si>
  <si>
    <t>34</t>
  </si>
  <si>
    <t>Recruiting / Employee Education &amp; Recognition</t>
  </si>
  <si>
    <t>35</t>
  </si>
  <si>
    <t>Laundry / Linen</t>
  </si>
  <si>
    <t>36</t>
  </si>
  <si>
    <t>Professional / Physician Fees</t>
  </si>
  <si>
    <t>37</t>
  </si>
  <si>
    <t>Waste disposal</t>
  </si>
  <si>
    <t>38</t>
  </si>
  <si>
    <t>Purchased Services - Medical</t>
  </si>
  <si>
    <t>39</t>
  </si>
  <si>
    <t>Purchased Services - Non Medical</t>
  </si>
  <si>
    <t>40</t>
  </si>
  <si>
    <t xml:space="preserve">Other Operating Expenses </t>
  </si>
  <si>
    <t>Total Other Operating Expenses</t>
  </si>
  <si>
    <t>Total Operating Expenses</t>
  </si>
  <si>
    <t>BRISTOL HOSPITAL</t>
  </si>
  <si>
    <t>CHARLOTTE HUNGERFORD HOSPITAL</t>
  </si>
  <si>
    <t>CT CHILDREN`S MEDICAL CENTER</t>
  </si>
  <si>
    <t>DANBURY HOSPITAL</t>
  </si>
  <si>
    <t>DAY KIMBALL HOSPITAL</t>
  </si>
  <si>
    <t>SHARON HOSPITAL</t>
  </si>
  <si>
    <t>GREENWICH HOSPITAL</t>
  </si>
  <si>
    <t>GRIFFIN HOSPITAL</t>
  </si>
  <si>
    <t>HARTFORD HOSPITAL</t>
  </si>
  <si>
    <t>JOHN DEMPSEY HOSPITAL</t>
  </si>
  <si>
    <t>JOHNSON MEMORIAL HOSPITAL</t>
  </si>
  <si>
    <t>LAWRENCE AND MEMORIAL HOSPITAL</t>
  </si>
  <si>
    <t>MANCHESTER MEMORIAL HOSPITAL</t>
  </si>
  <si>
    <t>MIDDLESEX HOSPITAL</t>
  </si>
  <si>
    <t>MIDSTATE MEDICAL CENTER</t>
  </si>
  <si>
    <t>MILFORD HOSPITAL</t>
  </si>
  <si>
    <t>NORWALK HOSPITAL</t>
  </si>
  <si>
    <t>ROCKVILLE GENERAL HOSPITAL</t>
  </si>
  <si>
    <t>SAINT FRANCIS HOSPITAL AND MEDICAL CENTER</t>
  </si>
  <si>
    <t>SAINT MARY`S HOSPITAL</t>
  </si>
  <si>
    <t>SAINT VINCENT`S MEDICAL CENTER</t>
  </si>
  <si>
    <t>STAMFORD HOSPITAL</t>
  </si>
  <si>
    <t>WATERBURY HOSPITAL</t>
  </si>
  <si>
    <t>WILLIAM W. BACKUS HOSPITAL</t>
  </si>
  <si>
    <t>WINDHAM COMMUNITY MEMORIAL HOSPITAL</t>
  </si>
  <si>
    <t>YALE-NEW HAVEN HOSPITAL</t>
  </si>
  <si>
    <t>THE HOSPITAL OF CENTRAL CONNECTICUT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</si>
</sst>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;\(\$#,##0\)"/>
    <numFmt numFmtId="165" formatCode="#0.00%"/>
  </numFmts>
  <fonts count="1793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540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wrapText="1"/>
    </xf>
    <xf numFmtId="164" fontId="21" fillId="0" borderId="1" xfId="0" applyNumberFormat="1" applyFont="1" applyBorder="1"/>
    <xf numFmtId="164" fontId="22" fillId="0" borderId="1" xfId="0" applyNumberFormat="1" applyFont="1" applyBorder="1"/>
    <xf numFmtId="164" fontId="23" fillId="0" borderId="1" xfId="0" applyNumberFormat="1" applyFont="1" applyBorder="1"/>
    <xf numFmtId="165" fontId="24" fillId="0" borderId="1" xfId="0" applyNumberFormat="1" applyFont="1" applyBorder="1"/>
    <xf numFmtId="0" fontId="2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164" fontId="29" fillId="0" borderId="1" xfId="0" applyNumberFormat="1" applyFont="1" applyBorder="1"/>
    <xf numFmtId="164" fontId="30" fillId="0" borderId="1" xfId="0" applyNumberFormat="1" applyFont="1" applyBorder="1"/>
    <xf numFmtId="164" fontId="31" fillId="0" borderId="1" xfId="0" applyNumberFormat="1" applyFont="1" applyBorder="1"/>
    <xf numFmtId="165" fontId="32" fillId="0" borderId="1" xfId="0" applyNumberFormat="1" applyFont="1" applyBorder="1"/>
    <xf numFmtId="0" fontId="33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wrapText="1"/>
    </xf>
    <xf numFmtId="164" fontId="37" fillId="0" borderId="1" xfId="0" applyNumberFormat="1" applyFont="1" applyBorder="1"/>
    <xf numFmtId="164" fontId="38" fillId="0" borderId="1" xfId="0" applyNumberFormat="1" applyFont="1" applyBorder="1"/>
    <xf numFmtId="164" fontId="39" fillId="0" borderId="1" xfId="0" applyNumberFormat="1" applyFont="1" applyBorder="1"/>
    <xf numFmtId="165" fontId="40" fillId="0" borderId="1" xfId="0" applyNumberFormat="1" applyFont="1" applyBorder="1"/>
    <xf numFmtId="0" fontId="41" fillId="0" borderId="1" xfId="0" applyFont="1" applyBorder="1" applyAlignment="1">
      <alignment horizontal="center" vertical="center" wrapText="1"/>
    </xf>
    <xf numFmtId="0" fontId="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wrapText="1"/>
    </xf>
    <xf numFmtId="164" fontId="45" fillId="0" borderId="1" xfId="0" applyNumberFormat="1" applyFont="1" applyBorder="1"/>
    <xf numFmtId="164" fontId="46" fillId="0" borderId="1" xfId="0" applyNumberFormat="1" applyFont="1" applyBorder="1"/>
    <xf numFmtId="164" fontId="47" fillId="0" borderId="1" xfId="0" applyNumberFormat="1" applyFont="1" applyBorder="1"/>
    <xf numFmtId="165" fontId="48" fillId="0" borderId="1" xfId="0" applyNumberFormat="1" applyFont="1" applyBorder="1"/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1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3" fillId="0" borderId="1" xfId="0" applyFont="1" applyBorder="1" applyAlignment="1">
      <alignment horizontal="center" vertical="center" wrapText="1"/>
    </xf>
    <xf numFmtId="0" fontId="54" fillId="0" borderId="1" xfId="0" applyFont="1" applyBorder="1" applyAlignment="1">
      <alignment wrapText="1"/>
    </xf>
    <xf numFmtId="164" fontId="55" fillId="0" borderId="1" xfId="0" applyNumberFormat="1" applyFont="1" applyBorder="1"/>
    <xf numFmtId="164" fontId="56" fillId="0" borderId="1" xfId="0" applyNumberFormat="1" applyFont="1" applyBorder="1"/>
    <xf numFmtId="164" fontId="57" fillId="0" borderId="1" xfId="0" applyNumberFormat="1" applyFont="1" applyBorder="1"/>
    <xf numFmtId="165" fontId="58" fillId="0" borderId="1" xfId="0" applyNumberFormat="1" applyFont="1" applyBorder="1"/>
    <xf numFmtId="0" fontId="59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wrapText="1"/>
    </xf>
    <xf numFmtId="164" fontId="61" fillId="0" borderId="1" xfId="0" applyNumberFormat="1" applyFont="1" applyBorder="1"/>
    <xf numFmtId="164" fontId="62" fillId="0" borderId="1" xfId="0" applyNumberFormat="1" applyFont="1" applyBorder="1"/>
    <xf numFmtId="164" fontId="63" fillId="0" borderId="1" xfId="0" applyNumberFormat="1" applyFont="1" applyBorder="1"/>
    <xf numFmtId="165" fontId="64" fillId="0" borderId="1" xfId="0" applyNumberFormat="1" applyFont="1" applyBorder="1"/>
    <xf numFmtId="0" fontId="69" fillId="0" borderId="1" xfId="0" applyFont="1" applyBorder="1" applyAlignment="1">
      <alignment horizontal="center" vertical="center" wrapText="1"/>
    </xf>
    <xf numFmtId="0" fontId="70" fillId="0" borderId="1" xfId="0" applyFont="1" applyBorder="1" applyAlignment="1">
      <alignment horizontal="center" vertical="center" wrapText="1"/>
    </xf>
    <xf numFmtId="0" fontId="71" fillId="0" borderId="1" xfId="0" applyFont="1" applyBorder="1" applyAlignment="1">
      <alignment horizontal="center" vertical="center" wrapText="1"/>
    </xf>
    <xf numFmtId="0" fontId="72" fillId="0" borderId="1" xfId="0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6" fillId="0" borderId="1" xfId="0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78" fillId="0" borderId="1" xfId="0" applyFont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80" fillId="0" borderId="1" xfId="0" applyFont="1" applyBorder="1" applyAlignment="1">
      <alignment horizontal="center" vertical="center" wrapText="1"/>
    </xf>
    <xf numFmtId="0" fontId="81" fillId="0" borderId="1" xfId="0" applyFont="1" applyBorder="1" applyAlignment="1">
      <alignment horizontal="center" vertical="center" wrapText="1"/>
    </xf>
    <xf numFmtId="0" fontId="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3" fillId="0" borderId="1" xfId="0" applyFont="1" applyBorder="1" applyAlignment="1">
      <alignment horizontal="center" vertical="center" wrapText="1"/>
    </xf>
    <xf numFmtId="0" fontId="84" fillId="0" borderId="1" xfId="0" applyFont="1" applyBorder="1" applyAlignment="1">
      <alignment wrapText="1"/>
    </xf>
    <xf numFmtId="164" fontId="85" fillId="0" borderId="1" xfId="0" applyNumberFormat="1" applyFont="1" applyBorder="1"/>
    <xf numFmtId="164" fontId="86" fillId="0" borderId="1" xfId="0" applyNumberFormat="1" applyFont="1" applyBorder="1"/>
    <xf numFmtId="164" fontId="87" fillId="0" borderId="1" xfId="0" applyNumberFormat="1" applyFont="1" applyBorder="1"/>
    <xf numFmtId="165" fontId="88" fillId="0" borderId="1" xfId="0" applyNumberFormat="1" applyFont="1" applyBorder="1"/>
    <xf numFmtId="0" fontId="89" fillId="0" borderId="1" xfId="0" applyFont="1" applyBorder="1" applyAlignment="1">
      <alignment horizontal="center" vertical="center" wrapText="1"/>
    </xf>
    <xf numFmtId="0" fontId="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1" fillId="0" borderId="1" xfId="0" applyFont="1" applyBorder="1" applyAlignment="1">
      <alignment horizontal="center" vertical="center" wrapText="1"/>
    </xf>
    <xf numFmtId="0" fontId="92" fillId="0" borderId="1" xfId="0" applyFont="1" applyBorder="1" applyAlignment="1">
      <alignment wrapText="1"/>
    </xf>
    <xf numFmtId="164" fontId="93" fillId="0" borderId="1" xfId="0" applyNumberFormat="1" applyFont="1" applyBorder="1"/>
    <xf numFmtId="164" fontId="94" fillId="0" borderId="1" xfId="0" applyNumberFormat="1" applyFont="1" applyBorder="1"/>
    <xf numFmtId="164" fontId="95" fillId="0" borderId="1" xfId="0" applyNumberFormat="1" applyFont="1" applyBorder="1"/>
    <xf numFmtId="165" fontId="96" fillId="0" borderId="1" xfId="0" applyNumberFormat="1" applyFont="1" applyBorder="1"/>
    <xf numFmtId="0" fontId="97" fillId="0" borderId="1" xfId="0" applyFont="1" applyBorder="1" applyAlignment="1">
      <alignment horizontal="center" vertical="center" wrapText="1"/>
    </xf>
    <xf numFmtId="0" fontId="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9" fillId="0" borderId="1" xfId="0" applyFont="1" applyBorder="1" applyAlignment="1">
      <alignment horizontal="center" vertical="center" wrapText="1"/>
    </xf>
    <xf numFmtId="0" fontId="100" fillId="0" borderId="1" xfId="0" applyFont="1" applyBorder="1" applyAlignment="1">
      <alignment wrapText="1"/>
    </xf>
    <xf numFmtId="164" fontId="101" fillId="0" borderId="1" xfId="0" applyNumberFormat="1" applyFont="1" applyBorder="1"/>
    <xf numFmtId="164" fontId="102" fillId="0" borderId="1" xfId="0" applyNumberFormat="1" applyFont="1" applyBorder="1"/>
    <xf numFmtId="164" fontId="103" fillId="0" borderId="1" xfId="0" applyNumberFormat="1" applyFont="1" applyBorder="1"/>
    <xf numFmtId="165" fontId="104" fillId="0" borderId="1" xfId="0" applyNumberFormat="1" applyFont="1" applyBorder="1"/>
    <xf numFmtId="0" fontId="105" fillId="0" borderId="1" xfId="0" applyFont="1" applyBorder="1" applyAlignment="1">
      <alignment horizontal="center" vertical="center" wrapText="1"/>
    </xf>
    <xf numFmtId="0" fontId="1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7" fillId="0" borderId="1" xfId="0" applyFont="1" applyBorder="1" applyAlignment="1">
      <alignment horizontal="center" vertical="center" wrapText="1"/>
    </xf>
    <xf numFmtId="0" fontId="108" fillId="0" borderId="1" xfId="0" applyFont="1" applyBorder="1" applyAlignment="1">
      <alignment wrapText="1"/>
    </xf>
    <xf numFmtId="164" fontId="109" fillId="0" borderId="1" xfId="0" applyNumberFormat="1" applyFont="1" applyBorder="1"/>
    <xf numFmtId="164" fontId="110" fillId="0" borderId="1" xfId="0" applyNumberFormat="1" applyFont="1" applyBorder="1"/>
    <xf numFmtId="164" fontId="111" fillId="0" borderId="1" xfId="0" applyNumberFormat="1" applyFont="1" applyBorder="1"/>
    <xf numFmtId="165" fontId="112" fillId="0" borderId="1" xfId="0" applyNumberFormat="1" applyFont="1" applyBorder="1"/>
    <xf numFmtId="0" fontId="113" fillId="0" borderId="1" xfId="0" applyFont="1" applyBorder="1" applyAlignment="1">
      <alignment horizontal="center" vertical="center" wrapText="1"/>
    </xf>
    <xf numFmtId="0" fontId="1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5" fillId="0" borderId="1" xfId="0" applyFont="1" applyBorder="1" applyAlignment="1">
      <alignment horizontal="center" vertical="center" wrapText="1"/>
    </xf>
    <xf numFmtId="0" fontId="11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7" fillId="0" borderId="1" xfId="0" applyFont="1" applyBorder="1" applyAlignment="1">
      <alignment horizontal="center" vertical="center" wrapText="1"/>
    </xf>
    <xf numFmtId="0" fontId="118" fillId="0" borderId="1" xfId="0" applyFont="1" applyBorder="1" applyAlignment="1">
      <alignment wrapText="1"/>
    </xf>
    <xf numFmtId="164" fontId="119" fillId="0" borderId="1" xfId="0" applyNumberFormat="1" applyFont="1" applyBorder="1"/>
    <xf numFmtId="164" fontId="120" fillId="0" borderId="1" xfId="0" applyNumberFormat="1" applyFont="1" applyBorder="1"/>
    <xf numFmtId="164" fontId="121" fillId="0" borderId="1" xfId="0" applyNumberFormat="1" applyFont="1" applyBorder="1"/>
    <xf numFmtId="165" fontId="122" fillId="0" borderId="1" xfId="0" applyNumberFormat="1" applyFont="1" applyBorder="1"/>
    <xf numFmtId="0" fontId="123" fillId="0" borderId="1" xfId="0" applyFont="1" applyBorder="1" applyAlignment="1">
      <alignment horizontal="center" vertical="center" wrapText="1"/>
    </xf>
    <xf numFmtId="0" fontId="124" fillId="0" borderId="1" xfId="0" applyFont="1" applyBorder="1" applyAlignment="1">
      <alignment wrapText="1"/>
    </xf>
    <xf numFmtId="164" fontId="125" fillId="0" borderId="1" xfId="0" applyNumberFormat="1" applyFont="1" applyBorder="1"/>
    <xf numFmtId="164" fontId="126" fillId="0" borderId="1" xfId="0" applyNumberFormat="1" applyFont="1" applyBorder="1"/>
    <xf numFmtId="164" fontId="127" fillId="0" borderId="1" xfId="0" applyNumberFormat="1" applyFont="1" applyBorder="1"/>
    <xf numFmtId="165" fontId="128" fillId="0" borderId="1" xfId="0" applyNumberFormat="1" applyFont="1" applyBorder="1"/>
    <xf numFmtId="0" fontId="133" fillId="0" borderId="1" xfId="0" applyFont="1" applyBorder="1" applyAlignment="1">
      <alignment horizontal="center" vertical="center" wrapText="1"/>
    </xf>
    <xf numFmtId="0" fontId="134" fillId="0" borderId="1" xfId="0" applyFont="1" applyBorder="1" applyAlignment="1">
      <alignment horizontal="center" vertical="center" wrapText="1"/>
    </xf>
    <xf numFmtId="0" fontId="135" fillId="0" borderId="1" xfId="0" applyFont="1" applyBorder="1" applyAlignment="1">
      <alignment horizontal="center" vertical="center" wrapText="1"/>
    </xf>
    <xf numFmtId="0" fontId="136" fillId="0" borderId="1" xfId="0" applyFont="1" applyBorder="1" applyAlignment="1">
      <alignment horizontal="center" vertical="center" wrapText="1"/>
    </xf>
    <xf numFmtId="0" fontId="137" fillId="0" borderId="1" xfId="0" applyFont="1" applyBorder="1" applyAlignment="1">
      <alignment horizontal="center" vertical="center" wrapText="1"/>
    </xf>
    <xf numFmtId="0" fontId="138" fillId="0" borderId="1" xfId="0" applyFont="1" applyBorder="1" applyAlignment="1">
      <alignment horizontal="center" vertical="center" wrapText="1"/>
    </xf>
    <xf numFmtId="0" fontId="139" fillId="0" borderId="1" xfId="0" applyFont="1" applyBorder="1" applyAlignment="1">
      <alignment horizontal="center" vertical="center" wrapText="1"/>
    </xf>
    <xf numFmtId="0" fontId="140" fillId="0" borderId="1" xfId="0" applyFont="1" applyBorder="1" applyAlignment="1">
      <alignment horizontal="center" vertical="center" wrapText="1"/>
    </xf>
    <xf numFmtId="0" fontId="141" fillId="0" borderId="1" xfId="0" applyFont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 wrapText="1"/>
    </xf>
    <xf numFmtId="0" fontId="143" fillId="0" borderId="1" xfId="0" applyFont="1" applyBorder="1" applyAlignment="1">
      <alignment horizontal="center" vertical="center" wrapText="1"/>
    </xf>
    <xf numFmtId="0" fontId="144" fillId="0" borderId="1" xfId="0" applyFont="1" applyBorder="1" applyAlignment="1">
      <alignment horizontal="center" vertical="center" wrapText="1"/>
    </xf>
    <xf numFmtId="0" fontId="145" fillId="0" borderId="1" xfId="0" applyFont="1" applyBorder="1" applyAlignment="1">
      <alignment horizontal="center" vertical="center" wrapText="1"/>
    </xf>
    <xf numFmtId="0" fontId="1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7" fillId="0" borderId="1" xfId="0" applyFont="1" applyBorder="1" applyAlignment="1">
      <alignment horizontal="center" vertical="center" wrapText="1"/>
    </xf>
    <xf numFmtId="0" fontId="148" fillId="0" borderId="1" xfId="0" applyFont="1" applyBorder="1" applyAlignment="1">
      <alignment wrapText="1"/>
    </xf>
    <xf numFmtId="164" fontId="149" fillId="0" borderId="1" xfId="0" applyNumberFormat="1" applyFont="1" applyBorder="1"/>
    <xf numFmtId="164" fontId="150" fillId="0" borderId="1" xfId="0" applyNumberFormat="1" applyFont="1" applyBorder="1"/>
    <xf numFmtId="164" fontId="151" fillId="0" borderId="1" xfId="0" applyNumberFormat="1" applyFont="1" applyBorder="1"/>
    <xf numFmtId="165" fontId="152" fillId="0" borderId="1" xfId="0" applyNumberFormat="1" applyFont="1" applyBorder="1"/>
    <xf numFmtId="0" fontId="153" fillId="0" borderId="1" xfId="0" applyFont="1" applyBorder="1" applyAlignment="1">
      <alignment horizontal="center" vertical="center" wrapText="1"/>
    </xf>
    <xf numFmtId="0" fontId="1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5" fillId="0" borderId="1" xfId="0" applyFont="1" applyBorder="1" applyAlignment="1">
      <alignment horizontal="center" vertical="center" wrapText="1"/>
    </xf>
    <xf numFmtId="0" fontId="156" fillId="0" borderId="1" xfId="0" applyFont="1" applyBorder="1" applyAlignment="1">
      <alignment wrapText="1"/>
    </xf>
    <xf numFmtId="164" fontId="157" fillId="0" borderId="1" xfId="0" applyNumberFormat="1" applyFont="1" applyBorder="1"/>
    <xf numFmtId="164" fontId="158" fillId="0" borderId="1" xfId="0" applyNumberFormat="1" applyFont="1" applyBorder="1"/>
    <xf numFmtId="164" fontId="159" fillId="0" borderId="1" xfId="0" applyNumberFormat="1" applyFont="1" applyBorder="1"/>
    <xf numFmtId="165" fontId="160" fillId="0" borderId="1" xfId="0" applyNumberFormat="1" applyFont="1" applyBorder="1"/>
    <xf numFmtId="0" fontId="161" fillId="0" borderId="1" xfId="0" applyFont="1" applyBorder="1" applyAlignment="1">
      <alignment horizontal="center" vertical="center" wrapText="1"/>
    </xf>
    <xf numFmtId="0" fontId="1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3" fillId="0" borderId="1" xfId="0" applyFont="1" applyBorder="1" applyAlignment="1">
      <alignment horizontal="center" vertical="center" wrapText="1"/>
    </xf>
    <xf numFmtId="0" fontId="164" fillId="0" borderId="1" xfId="0" applyFont="1" applyBorder="1" applyAlignment="1">
      <alignment wrapText="1"/>
    </xf>
    <xf numFmtId="164" fontId="165" fillId="0" borderId="1" xfId="0" applyNumberFormat="1" applyFont="1" applyBorder="1"/>
    <xf numFmtId="164" fontId="166" fillId="0" borderId="1" xfId="0" applyNumberFormat="1" applyFont="1" applyBorder="1"/>
    <xf numFmtId="164" fontId="167" fillId="0" borderId="1" xfId="0" applyNumberFormat="1" applyFont="1" applyBorder="1"/>
    <xf numFmtId="165" fontId="168" fillId="0" borderId="1" xfId="0" applyNumberFormat="1" applyFont="1" applyBorder="1"/>
    <xf numFmtId="0" fontId="169" fillId="0" borderId="1" xfId="0" applyFont="1" applyBorder="1" applyAlignment="1">
      <alignment horizontal="center" vertical="center" wrapText="1"/>
    </xf>
    <xf numFmtId="0" fontId="1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1" fillId="0" borderId="1" xfId="0" applyFont="1" applyBorder="1" applyAlignment="1">
      <alignment horizontal="center" vertical="center" wrapText="1"/>
    </xf>
    <xf numFmtId="0" fontId="172" fillId="0" borderId="1" xfId="0" applyFont="1" applyBorder="1" applyAlignment="1">
      <alignment wrapText="1"/>
    </xf>
    <xf numFmtId="164" fontId="173" fillId="0" borderId="1" xfId="0" applyNumberFormat="1" applyFont="1" applyBorder="1"/>
    <xf numFmtId="164" fontId="174" fillId="0" borderId="1" xfId="0" applyNumberFormat="1" applyFont="1" applyBorder="1"/>
    <xf numFmtId="164" fontId="175" fillId="0" borderId="1" xfId="0" applyNumberFormat="1" applyFont="1" applyBorder="1"/>
    <xf numFmtId="165" fontId="176" fillId="0" borderId="1" xfId="0" applyNumberFormat="1" applyFont="1" applyBorder="1"/>
    <xf numFmtId="0" fontId="177" fillId="0" borderId="1" xfId="0" applyFont="1" applyBorder="1" applyAlignment="1">
      <alignment horizontal="center" vertical="center" wrapText="1"/>
    </xf>
    <xf numFmtId="0" fontId="1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9" fillId="0" borderId="1" xfId="0" applyFont="1" applyBorder="1" applyAlignment="1">
      <alignment horizontal="center" vertical="center" wrapText="1"/>
    </xf>
    <xf numFmtId="0" fontId="18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81" fillId="0" borderId="1" xfId="0" applyFont="1" applyBorder="1" applyAlignment="1">
      <alignment horizontal="center" vertical="center" wrapText="1"/>
    </xf>
    <xf numFmtId="0" fontId="182" fillId="0" borderId="1" xfId="0" applyFont="1" applyBorder="1" applyAlignment="1">
      <alignment wrapText="1"/>
    </xf>
    <xf numFmtId="164" fontId="183" fillId="0" borderId="1" xfId="0" applyNumberFormat="1" applyFont="1" applyBorder="1"/>
    <xf numFmtId="164" fontId="184" fillId="0" borderId="1" xfId="0" applyNumberFormat="1" applyFont="1" applyBorder="1"/>
    <xf numFmtId="164" fontId="185" fillId="0" borderId="1" xfId="0" applyNumberFormat="1" applyFont="1" applyBorder="1"/>
    <xf numFmtId="165" fontId="186" fillId="0" borderId="1" xfId="0" applyNumberFormat="1" applyFont="1" applyBorder="1"/>
    <xf numFmtId="0" fontId="187" fillId="0" borderId="1" xfId="0" applyFont="1" applyBorder="1" applyAlignment="1">
      <alignment horizontal="center" vertical="center" wrapText="1"/>
    </xf>
    <xf numFmtId="0" fontId="188" fillId="0" borderId="1" xfId="0" applyFont="1" applyBorder="1" applyAlignment="1">
      <alignment wrapText="1"/>
    </xf>
    <xf numFmtId="164" fontId="189" fillId="0" borderId="1" xfId="0" applyNumberFormat="1" applyFont="1" applyBorder="1"/>
    <xf numFmtId="164" fontId="190" fillId="0" borderId="1" xfId="0" applyNumberFormat="1" applyFont="1" applyBorder="1"/>
    <xf numFmtId="164" fontId="191" fillId="0" borderId="1" xfId="0" applyNumberFormat="1" applyFont="1" applyBorder="1"/>
    <xf numFmtId="165" fontId="192" fillId="0" borderId="1" xfId="0" applyNumberFormat="1" applyFont="1" applyBorder="1"/>
    <xf numFmtId="0" fontId="197" fillId="0" borderId="1" xfId="0" applyFont="1" applyBorder="1" applyAlignment="1">
      <alignment horizontal="center" vertical="center" wrapText="1"/>
    </xf>
    <xf numFmtId="0" fontId="198" fillId="0" borderId="1" xfId="0" applyFont="1" applyBorder="1" applyAlignment="1">
      <alignment horizontal="center" vertical="center" wrapText="1"/>
    </xf>
    <xf numFmtId="0" fontId="199" fillId="0" borderId="1" xfId="0" applyFont="1" applyBorder="1" applyAlignment="1">
      <alignment horizontal="center" vertical="center" wrapText="1"/>
    </xf>
    <xf numFmtId="0" fontId="200" fillId="0" borderId="1" xfId="0" applyFont="1" applyBorder="1" applyAlignment="1">
      <alignment horizontal="center" vertical="center" wrapText="1"/>
    </xf>
    <xf numFmtId="0" fontId="201" fillId="0" borderId="1" xfId="0" applyFont="1" applyBorder="1" applyAlignment="1">
      <alignment horizontal="center" vertical="center" wrapText="1"/>
    </xf>
    <xf numFmtId="0" fontId="202" fillId="0" borderId="1" xfId="0" applyFont="1" applyBorder="1" applyAlignment="1">
      <alignment horizontal="center" vertical="center" wrapText="1"/>
    </xf>
    <xf numFmtId="0" fontId="203" fillId="0" borderId="1" xfId="0" applyFont="1" applyBorder="1" applyAlignment="1">
      <alignment horizontal="center" vertical="center" wrapText="1"/>
    </xf>
    <xf numFmtId="0" fontId="204" fillId="0" borderId="1" xfId="0" applyFont="1" applyBorder="1" applyAlignment="1">
      <alignment horizontal="center" vertical="center" wrapText="1"/>
    </xf>
    <xf numFmtId="0" fontId="205" fillId="0" borderId="1" xfId="0" applyFont="1" applyBorder="1" applyAlignment="1">
      <alignment horizontal="center" vertical="center" wrapText="1"/>
    </xf>
    <xf numFmtId="0" fontId="206" fillId="0" borderId="1" xfId="0" applyFont="1" applyBorder="1" applyAlignment="1">
      <alignment horizontal="center" vertical="center" wrapText="1"/>
    </xf>
    <xf numFmtId="0" fontId="207" fillId="0" borderId="1" xfId="0" applyFont="1" applyBorder="1" applyAlignment="1">
      <alignment horizontal="center" vertical="center" wrapText="1"/>
    </xf>
    <xf numFmtId="0" fontId="208" fillId="0" borderId="1" xfId="0" applyFont="1" applyBorder="1" applyAlignment="1">
      <alignment horizontal="center" vertical="center" wrapText="1"/>
    </xf>
    <xf numFmtId="0" fontId="209" fillId="0" borderId="1" xfId="0" applyFont="1" applyBorder="1" applyAlignment="1">
      <alignment horizontal="center" vertical="center" wrapText="1"/>
    </xf>
    <xf numFmtId="0" fontId="2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11" fillId="0" borderId="1" xfId="0" applyFont="1" applyBorder="1" applyAlignment="1">
      <alignment horizontal="center" vertical="center" wrapText="1"/>
    </xf>
    <xf numFmtId="0" fontId="212" fillId="0" borderId="1" xfId="0" applyFont="1" applyBorder="1" applyAlignment="1">
      <alignment wrapText="1"/>
    </xf>
    <xf numFmtId="164" fontId="213" fillId="0" borderId="1" xfId="0" applyNumberFormat="1" applyFont="1" applyBorder="1"/>
    <xf numFmtId="164" fontId="214" fillId="0" borderId="1" xfId="0" applyNumberFormat="1" applyFont="1" applyBorder="1"/>
    <xf numFmtId="164" fontId="215" fillId="0" borderId="1" xfId="0" applyNumberFormat="1" applyFont="1" applyBorder="1"/>
    <xf numFmtId="165" fontId="216" fillId="0" borderId="1" xfId="0" applyNumberFormat="1" applyFont="1" applyBorder="1"/>
    <xf numFmtId="0" fontId="217" fillId="0" borderId="1" xfId="0" applyFont="1" applyBorder="1" applyAlignment="1">
      <alignment horizontal="center" vertical="center" wrapText="1"/>
    </xf>
    <xf numFmtId="0" fontId="2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19" fillId="0" borderId="1" xfId="0" applyFont="1" applyBorder="1" applyAlignment="1">
      <alignment horizontal="center" vertical="center" wrapText="1"/>
    </xf>
    <xf numFmtId="0" fontId="220" fillId="0" borderId="1" xfId="0" applyFont="1" applyBorder="1" applyAlignment="1">
      <alignment wrapText="1"/>
    </xf>
    <xf numFmtId="164" fontId="221" fillId="0" borderId="1" xfId="0" applyNumberFormat="1" applyFont="1" applyBorder="1"/>
    <xf numFmtId="164" fontId="222" fillId="0" borderId="1" xfId="0" applyNumberFormat="1" applyFont="1" applyBorder="1"/>
    <xf numFmtId="164" fontId="223" fillId="0" borderId="1" xfId="0" applyNumberFormat="1" applyFont="1" applyBorder="1"/>
    <xf numFmtId="165" fontId="224" fillId="0" borderId="1" xfId="0" applyNumberFormat="1" applyFont="1" applyBorder="1"/>
    <xf numFmtId="0" fontId="225" fillId="0" borderId="1" xfId="0" applyFont="1" applyBorder="1" applyAlignment="1">
      <alignment horizontal="center" vertical="center" wrapText="1"/>
    </xf>
    <xf numFmtId="0" fontId="2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27" fillId="0" borderId="1" xfId="0" applyFont="1" applyBorder="1" applyAlignment="1">
      <alignment horizontal="center" vertical="center" wrapText="1"/>
    </xf>
    <xf numFmtId="0" fontId="228" fillId="0" borderId="1" xfId="0" applyFont="1" applyBorder="1" applyAlignment="1">
      <alignment wrapText="1"/>
    </xf>
    <xf numFmtId="164" fontId="229" fillId="0" borderId="1" xfId="0" applyNumberFormat="1" applyFont="1" applyBorder="1"/>
    <xf numFmtId="164" fontId="230" fillId="0" borderId="1" xfId="0" applyNumberFormat="1" applyFont="1" applyBorder="1"/>
    <xf numFmtId="164" fontId="231" fillId="0" borderId="1" xfId="0" applyNumberFormat="1" applyFont="1" applyBorder="1"/>
    <xf numFmtId="165" fontId="232" fillId="0" borderId="1" xfId="0" applyNumberFormat="1" applyFont="1" applyBorder="1"/>
    <xf numFmtId="0" fontId="233" fillId="0" borderId="1" xfId="0" applyFont="1" applyBorder="1" applyAlignment="1">
      <alignment horizontal="center" vertical="center" wrapText="1"/>
    </xf>
    <xf numFmtId="0" fontId="2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35" fillId="0" borderId="1" xfId="0" applyFont="1" applyBorder="1" applyAlignment="1">
      <alignment horizontal="center" vertical="center" wrapText="1"/>
    </xf>
    <xf numFmtId="0" fontId="236" fillId="0" borderId="1" xfId="0" applyFont="1" applyBorder="1" applyAlignment="1">
      <alignment wrapText="1"/>
    </xf>
    <xf numFmtId="164" fontId="237" fillId="0" borderId="1" xfId="0" applyNumberFormat="1" applyFont="1" applyBorder="1"/>
    <xf numFmtId="164" fontId="238" fillId="0" borderId="1" xfId="0" applyNumberFormat="1" applyFont="1" applyBorder="1"/>
    <xf numFmtId="164" fontId="239" fillId="0" borderId="1" xfId="0" applyNumberFormat="1" applyFont="1" applyBorder="1"/>
    <xf numFmtId="165" fontId="240" fillId="0" borderId="1" xfId="0" applyNumberFormat="1" applyFont="1" applyBorder="1"/>
    <xf numFmtId="0" fontId="241" fillId="0" borderId="1" xfId="0" applyFont="1" applyBorder="1" applyAlignment="1">
      <alignment horizontal="center" vertical="center" wrapText="1"/>
    </xf>
    <xf numFmtId="0" fontId="2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43" fillId="0" borderId="1" xfId="0" applyFont="1" applyBorder="1" applyAlignment="1">
      <alignment horizontal="center" vertical="center" wrapText="1"/>
    </xf>
    <xf numFmtId="0" fontId="24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45" fillId="0" borderId="1" xfId="0" applyFont="1" applyBorder="1" applyAlignment="1">
      <alignment horizontal="center" vertical="center" wrapText="1"/>
    </xf>
    <xf numFmtId="0" fontId="246" fillId="0" borderId="1" xfId="0" applyFont="1" applyBorder="1" applyAlignment="1">
      <alignment wrapText="1"/>
    </xf>
    <xf numFmtId="164" fontId="247" fillId="0" borderId="1" xfId="0" applyNumberFormat="1" applyFont="1" applyBorder="1"/>
    <xf numFmtId="164" fontId="248" fillId="0" borderId="1" xfId="0" applyNumberFormat="1" applyFont="1" applyBorder="1"/>
    <xf numFmtId="164" fontId="249" fillId="0" borderId="1" xfId="0" applyNumberFormat="1" applyFont="1" applyBorder="1"/>
    <xf numFmtId="165" fontId="250" fillId="0" borderId="1" xfId="0" applyNumberFormat="1" applyFont="1" applyBorder="1"/>
    <xf numFmtId="0" fontId="251" fillId="0" borderId="1" xfId="0" applyFont="1" applyBorder="1" applyAlignment="1">
      <alignment horizontal="center" vertical="center" wrapText="1"/>
    </xf>
    <xf numFmtId="0" fontId="252" fillId="0" borderId="1" xfId="0" applyFont="1" applyBorder="1" applyAlignment="1">
      <alignment wrapText="1"/>
    </xf>
    <xf numFmtId="164" fontId="253" fillId="0" borderId="1" xfId="0" applyNumberFormat="1" applyFont="1" applyBorder="1"/>
    <xf numFmtId="164" fontId="254" fillId="0" borderId="1" xfId="0" applyNumberFormat="1" applyFont="1" applyBorder="1"/>
    <xf numFmtId="164" fontId="255" fillId="0" borderId="1" xfId="0" applyNumberFormat="1" applyFont="1" applyBorder="1"/>
    <xf numFmtId="165" fontId="256" fillId="0" borderId="1" xfId="0" applyNumberFormat="1" applyFont="1" applyBorder="1"/>
    <xf numFmtId="0" fontId="261" fillId="0" borderId="1" xfId="0" applyFont="1" applyBorder="1" applyAlignment="1">
      <alignment horizontal="center" vertical="center" wrapText="1"/>
    </xf>
    <xf numFmtId="0" fontId="262" fillId="0" borderId="1" xfId="0" applyFont="1" applyBorder="1" applyAlignment="1">
      <alignment horizontal="center" vertical="center" wrapText="1"/>
    </xf>
    <xf numFmtId="0" fontId="263" fillId="0" borderId="1" xfId="0" applyFont="1" applyBorder="1" applyAlignment="1">
      <alignment horizontal="center" vertical="center" wrapText="1"/>
    </xf>
    <xf numFmtId="0" fontId="264" fillId="0" borderId="1" xfId="0" applyFont="1" applyBorder="1" applyAlignment="1">
      <alignment horizontal="center" vertical="center" wrapText="1"/>
    </xf>
    <xf numFmtId="0" fontId="265" fillId="0" borderId="1" xfId="0" applyFont="1" applyBorder="1" applyAlignment="1">
      <alignment horizontal="center" vertical="center" wrapText="1"/>
    </xf>
    <xf numFmtId="0" fontId="266" fillId="0" borderId="1" xfId="0" applyFont="1" applyBorder="1" applyAlignment="1">
      <alignment horizontal="center" vertical="center" wrapText="1"/>
    </xf>
    <xf numFmtId="0" fontId="267" fillId="0" borderId="1" xfId="0" applyFont="1" applyBorder="1" applyAlignment="1">
      <alignment horizontal="center" vertical="center" wrapText="1"/>
    </xf>
    <xf numFmtId="0" fontId="268" fillId="0" borderId="1" xfId="0" applyFont="1" applyBorder="1" applyAlignment="1">
      <alignment horizontal="center" vertical="center" wrapText="1"/>
    </xf>
    <xf numFmtId="0" fontId="269" fillId="0" borderId="1" xfId="0" applyFont="1" applyBorder="1" applyAlignment="1">
      <alignment horizontal="center" vertical="center" wrapText="1"/>
    </xf>
    <xf numFmtId="0" fontId="270" fillId="0" borderId="1" xfId="0" applyFont="1" applyBorder="1" applyAlignment="1">
      <alignment horizontal="center" vertical="center" wrapText="1"/>
    </xf>
    <xf numFmtId="0" fontId="271" fillId="0" borderId="1" xfId="0" applyFont="1" applyBorder="1" applyAlignment="1">
      <alignment horizontal="center" vertical="center" wrapText="1"/>
    </xf>
    <xf numFmtId="0" fontId="272" fillId="0" borderId="1" xfId="0" applyFont="1" applyBorder="1" applyAlignment="1">
      <alignment horizontal="center" vertical="center" wrapText="1"/>
    </xf>
    <xf numFmtId="0" fontId="273" fillId="0" borderId="1" xfId="0" applyFont="1" applyBorder="1" applyAlignment="1">
      <alignment horizontal="center" vertical="center" wrapText="1"/>
    </xf>
    <xf numFmtId="0" fontId="2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75" fillId="0" borderId="1" xfId="0" applyFont="1" applyBorder="1" applyAlignment="1">
      <alignment horizontal="center" vertical="center" wrapText="1"/>
    </xf>
    <xf numFmtId="0" fontId="276" fillId="0" borderId="1" xfId="0" applyFont="1" applyBorder="1" applyAlignment="1">
      <alignment wrapText="1"/>
    </xf>
    <xf numFmtId="164" fontId="277" fillId="0" borderId="1" xfId="0" applyNumberFormat="1" applyFont="1" applyBorder="1"/>
    <xf numFmtId="164" fontId="278" fillId="0" borderId="1" xfId="0" applyNumberFormat="1" applyFont="1" applyBorder="1"/>
    <xf numFmtId="164" fontId="279" fillId="0" borderId="1" xfId="0" applyNumberFormat="1" applyFont="1" applyBorder="1"/>
    <xf numFmtId="165" fontId="280" fillId="0" borderId="1" xfId="0" applyNumberFormat="1" applyFont="1" applyBorder="1"/>
    <xf numFmtId="0" fontId="281" fillId="0" borderId="1" xfId="0" applyFont="1" applyBorder="1" applyAlignment="1">
      <alignment horizontal="center" vertical="center" wrapText="1"/>
    </xf>
    <xf numFmtId="0" fontId="2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83" fillId="0" borderId="1" xfId="0" applyFont="1" applyBorder="1" applyAlignment="1">
      <alignment horizontal="center" vertical="center" wrapText="1"/>
    </xf>
    <xf numFmtId="0" fontId="284" fillId="0" borderId="1" xfId="0" applyFont="1" applyBorder="1" applyAlignment="1">
      <alignment wrapText="1"/>
    </xf>
    <xf numFmtId="164" fontId="285" fillId="0" borderId="1" xfId="0" applyNumberFormat="1" applyFont="1" applyBorder="1"/>
    <xf numFmtId="164" fontId="286" fillId="0" borderId="1" xfId="0" applyNumberFormat="1" applyFont="1" applyBorder="1"/>
    <xf numFmtId="164" fontId="287" fillId="0" borderId="1" xfId="0" applyNumberFormat="1" applyFont="1" applyBorder="1"/>
    <xf numFmtId="165" fontId="288" fillId="0" borderId="1" xfId="0" applyNumberFormat="1" applyFont="1" applyBorder="1"/>
    <xf numFmtId="0" fontId="289" fillId="0" borderId="1" xfId="0" applyFont="1" applyBorder="1" applyAlignment="1">
      <alignment horizontal="center" vertical="center" wrapText="1"/>
    </xf>
    <xf numFmtId="0" fontId="2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91" fillId="0" borderId="1" xfId="0" applyFont="1" applyBorder="1" applyAlignment="1">
      <alignment horizontal="center" vertical="center" wrapText="1"/>
    </xf>
    <xf numFmtId="0" fontId="292" fillId="0" borderId="1" xfId="0" applyFont="1" applyBorder="1" applyAlignment="1">
      <alignment wrapText="1"/>
    </xf>
    <xf numFmtId="164" fontId="293" fillId="0" borderId="1" xfId="0" applyNumberFormat="1" applyFont="1" applyBorder="1"/>
    <xf numFmtId="164" fontId="294" fillId="0" borderId="1" xfId="0" applyNumberFormat="1" applyFont="1" applyBorder="1"/>
    <xf numFmtId="164" fontId="295" fillId="0" borderId="1" xfId="0" applyNumberFormat="1" applyFont="1" applyBorder="1"/>
    <xf numFmtId="165" fontId="296" fillId="0" borderId="1" xfId="0" applyNumberFormat="1" applyFont="1" applyBorder="1"/>
    <xf numFmtId="0" fontId="297" fillId="0" borderId="1" xfId="0" applyFont="1" applyBorder="1" applyAlignment="1">
      <alignment horizontal="center" vertical="center" wrapText="1"/>
    </xf>
    <xf numFmtId="0" fontId="2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299" fillId="0" borderId="1" xfId="0" applyFont="1" applyBorder="1" applyAlignment="1">
      <alignment horizontal="center" vertical="center" wrapText="1"/>
    </xf>
    <xf numFmtId="0" fontId="300" fillId="0" borderId="1" xfId="0" applyFont="1" applyBorder="1" applyAlignment="1">
      <alignment wrapText="1"/>
    </xf>
    <xf numFmtId="164" fontId="301" fillId="0" borderId="1" xfId="0" applyNumberFormat="1" applyFont="1" applyBorder="1"/>
    <xf numFmtId="164" fontId="302" fillId="0" borderId="1" xfId="0" applyNumberFormat="1" applyFont="1" applyBorder="1"/>
    <xf numFmtId="164" fontId="303" fillId="0" borderId="1" xfId="0" applyNumberFormat="1" applyFont="1" applyBorder="1"/>
    <xf numFmtId="165" fontId="304" fillId="0" borderId="1" xfId="0" applyNumberFormat="1" applyFont="1" applyBorder="1"/>
    <xf numFmtId="0" fontId="305" fillId="0" borderId="1" xfId="0" applyFont="1" applyBorder="1" applyAlignment="1">
      <alignment horizontal="center" vertical="center" wrapText="1"/>
    </xf>
    <xf numFmtId="0" fontId="3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07" fillId="0" borderId="1" xfId="0" applyFont="1" applyBorder="1" applyAlignment="1">
      <alignment horizontal="center" vertical="center" wrapText="1"/>
    </xf>
    <xf numFmtId="0" fontId="30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09" fillId="0" borderId="1" xfId="0" applyFont="1" applyBorder="1" applyAlignment="1">
      <alignment horizontal="center" vertical="center" wrapText="1"/>
    </xf>
    <xf numFmtId="0" fontId="310" fillId="0" borderId="1" xfId="0" applyFont="1" applyBorder="1" applyAlignment="1">
      <alignment wrapText="1"/>
    </xf>
    <xf numFmtId="164" fontId="311" fillId="0" borderId="1" xfId="0" applyNumberFormat="1" applyFont="1" applyBorder="1"/>
    <xf numFmtId="164" fontId="312" fillId="0" borderId="1" xfId="0" applyNumberFormat="1" applyFont="1" applyBorder="1"/>
    <xf numFmtId="164" fontId="313" fillId="0" borderId="1" xfId="0" applyNumberFormat="1" applyFont="1" applyBorder="1"/>
    <xf numFmtId="165" fontId="314" fillId="0" borderId="1" xfId="0" applyNumberFormat="1" applyFont="1" applyBorder="1"/>
    <xf numFmtId="0" fontId="315" fillId="0" borderId="1" xfId="0" applyFont="1" applyBorder="1" applyAlignment="1">
      <alignment horizontal="center" vertical="center" wrapText="1"/>
    </xf>
    <xf numFmtId="0" fontId="316" fillId="0" borderId="1" xfId="0" applyFont="1" applyBorder="1" applyAlignment="1">
      <alignment wrapText="1"/>
    </xf>
    <xf numFmtId="164" fontId="317" fillId="0" borderId="1" xfId="0" applyNumberFormat="1" applyFont="1" applyBorder="1"/>
    <xf numFmtId="164" fontId="318" fillId="0" borderId="1" xfId="0" applyNumberFormat="1" applyFont="1" applyBorder="1"/>
    <xf numFmtId="164" fontId="319" fillId="0" borderId="1" xfId="0" applyNumberFormat="1" applyFont="1" applyBorder="1"/>
    <xf numFmtId="165" fontId="320" fillId="0" borderId="1" xfId="0" applyNumberFormat="1" applyFont="1" applyBorder="1"/>
    <xf numFmtId="0" fontId="325" fillId="0" borderId="1" xfId="0" applyFont="1" applyBorder="1" applyAlignment="1">
      <alignment horizontal="center" vertical="center" wrapText="1"/>
    </xf>
    <xf numFmtId="0" fontId="326" fillId="0" borderId="1" xfId="0" applyFont="1" applyBorder="1" applyAlignment="1">
      <alignment horizontal="center" vertical="center" wrapText="1"/>
    </xf>
    <xf numFmtId="0" fontId="327" fillId="0" borderId="1" xfId="0" applyFont="1" applyBorder="1" applyAlignment="1">
      <alignment horizontal="center" vertical="center" wrapText="1"/>
    </xf>
    <xf numFmtId="0" fontId="328" fillId="0" borderId="1" xfId="0" applyFont="1" applyBorder="1" applyAlignment="1">
      <alignment horizontal="center" vertical="center" wrapText="1"/>
    </xf>
    <xf numFmtId="0" fontId="329" fillId="0" borderId="1" xfId="0" applyFont="1" applyBorder="1" applyAlignment="1">
      <alignment horizontal="center" vertical="center" wrapText="1"/>
    </xf>
    <xf numFmtId="0" fontId="330" fillId="0" borderId="1" xfId="0" applyFont="1" applyBorder="1" applyAlignment="1">
      <alignment horizontal="center" vertical="center" wrapText="1"/>
    </xf>
    <xf numFmtId="0" fontId="331" fillId="0" borderId="1" xfId="0" applyFont="1" applyBorder="1" applyAlignment="1">
      <alignment horizontal="center" vertical="center" wrapText="1"/>
    </xf>
    <xf numFmtId="0" fontId="332" fillId="0" borderId="1" xfId="0" applyFont="1" applyBorder="1" applyAlignment="1">
      <alignment horizontal="center" vertical="center" wrapText="1"/>
    </xf>
    <xf numFmtId="0" fontId="333" fillId="0" borderId="1" xfId="0" applyFont="1" applyBorder="1" applyAlignment="1">
      <alignment horizontal="center" vertical="center" wrapText="1"/>
    </xf>
    <xf numFmtId="0" fontId="334" fillId="0" borderId="1" xfId="0" applyFont="1" applyBorder="1" applyAlignment="1">
      <alignment horizontal="center" vertical="center" wrapText="1"/>
    </xf>
    <xf numFmtId="0" fontId="335" fillId="0" borderId="1" xfId="0" applyFont="1" applyBorder="1" applyAlignment="1">
      <alignment horizontal="center" vertical="center" wrapText="1"/>
    </xf>
    <xf numFmtId="0" fontId="336" fillId="0" borderId="1" xfId="0" applyFont="1" applyBorder="1" applyAlignment="1">
      <alignment horizontal="center" vertical="center" wrapText="1"/>
    </xf>
    <xf numFmtId="0" fontId="337" fillId="0" borderId="1" xfId="0" applyFont="1" applyBorder="1" applyAlignment="1">
      <alignment horizontal="center" vertical="center" wrapText="1"/>
    </xf>
    <xf numFmtId="0" fontId="3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39" fillId="0" borderId="1" xfId="0" applyFont="1" applyBorder="1" applyAlignment="1">
      <alignment horizontal="center" vertical="center" wrapText="1"/>
    </xf>
    <xf numFmtId="0" fontId="340" fillId="0" borderId="1" xfId="0" applyFont="1" applyBorder="1" applyAlignment="1">
      <alignment wrapText="1"/>
    </xf>
    <xf numFmtId="164" fontId="341" fillId="0" borderId="1" xfId="0" applyNumberFormat="1" applyFont="1" applyBorder="1"/>
    <xf numFmtId="164" fontId="342" fillId="0" borderId="1" xfId="0" applyNumberFormat="1" applyFont="1" applyBorder="1"/>
    <xf numFmtId="164" fontId="343" fillId="0" borderId="1" xfId="0" applyNumberFormat="1" applyFont="1" applyBorder="1"/>
    <xf numFmtId="165" fontId="344" fillId="0" borderId="1" xfId="0" applyNumberFormat="1" applyFont="1" applyBorder="1"/>
    <xf numFmtId="0" fontId="345" fillId="0" borderId="1" xfId="0" applyFont="1" applyBorder="1" applyAlignment="1">
      <alignment horizontal="center" vertical="center" wrapText="1"/>
    </xf>
    <xf numFmtId="0" fontId="3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47" fillId="0" borderId="1" xfId="0" applyFont="1" applyBorder="1" applyAlignment="1">
      <alignment horizontal="center" vertical="center" wrapText="1"/>
    </xf>
    <xf numFmtId="0" fontId="348" fillId="0" borderId="1" xfId="0" applyFont="1" applyBorder="1" applyAlignment="1">
      <alignment wrapText="1"/>
    </xf>
    <xf numFmtId="164" fontId="349" fillId="0" borderId="1" xfId="0" applyNumberFormat="1" applyFont="1" applyBorder="1"/>
    <xf numFmtId="164" fontId="350" fillId="0" borderId="1" xfId="0" applyNumberFormat="1" applyFont="1" applyBorder="1"/>
    <xf numFmtId="164" fontId="351" fillId="0" borderId="1" xfId="0" applyNumberFormat="1" applyFont="1" applyBorder="1"/>
    <xf numFmtId="165" fontId="352" fillId="0" borderId="1" xfId="0" applyNumberFormat="1" applyFont="1" applyBorder="1"/>
    <xf numFmtId="0" fontId="353" fillId="0" borderId="1" xfId="0" applyFont="1" applyBorder="1" applyAlignment="1">
      <alignment horizontal="center" vertical="center" wrapText="1"/>
    </xf>
    <xf numFmtId="0" fontId="3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55" fillId="0" borderId="1" xfId="0" applyFont="1" applyBorder="1" applyAlignment="1">
      <alignment horizontal="center" vertical="center" wrapText="1"/>
    </xf>
    <xf numFmtId="0" fontId="356" fillId="0" borderId="1" xfId="0" applyFont="1" applyBorder="1" applyAlignment="1">
      <alignment wrapText="1"/>
    </xf>
    <xf numFmtId="164" fontId="357" fillId="0" borderId="1" xfId="0" applyNumberFormat="1" applyFont="1" applyBorder="1"/>
    <xf numFmtId="164" fontId="358" fillId="0" borderId="1" xfId="0" applyNumberFormat="1" applyFont="1" applyBorder="1"/>
    <xf numFmtId="164" fontId="359" fillId="0" borderId="1" xfId="0" applyNumberFormat="1" applyFont="1" applyBorder="1"/>
    <xf numFmtId="165" fontId="360" fillId="0" borderId="1" xfId="0" applyNumberFormat="1" applyFont="1" applyBorder="1"/>
    <xf numFmtId="0" fontId="361" fillId="0" borderId="1" xfId="0" applyFont="1" applyBorder="1" applyAlignment="1">
      <alignment horizontal="center" vertical="center" wrapText="1"/>
    </xf>
    <xf numFmtId="0" fontId="3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63" fillId="0" borderId="1" xfId="0" applyFont="1" applyBorder="1" applyAlignment="1">
      <alignment horizontal="center" vertical="center" wrapText="1"/>
    </xf>
    <xf numFmtId="0" fontId="364" fillId="0" borderId="1" xfId="0" applyFont="1" applyBorder="1" applyAlignment="1">
      <alignment wrapText="1"/>
    </xf>
    <xf numFmtId="164" fontId="365" fillId="0" borderId="1" xfId="0" applyNumberFormat="1" applyFont="1" applyBorder="1"/>
    <xf numFmtId="164" fontId="366" fillId="0" borderId="1" xfId="0" applyNumberFormat="1" applyFont="1" applyBorder="1"/>
    <xf numFmtId="164" fontId="367" fillId="0" borderId="1" xfId="0" applyNumberFormat="1" applyFont="1" applyBorder="1"/>
    <xf numFmtId="165" fontId="368" fillId="0" borderId="1" xfId="0" applyNumberFormat="1" applyFont="1" applyBorder="1"/>
    <xf numFmtId="0" fontId="369" fillId="0" borderId="1" xfId="0" applyFont="1" applyBorder="1" applyAlignment="1">
      <alignment horizontal="center" vertical="center" wrapText="1"/>
    </xf>
    <xf numFmtId="0" fontId="3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71" fillId="0" borderId="1" xfId="0" applyFont="1" applyBorder="1" applyAlignment="1">
      <alignment horizontal="center" vertical="center" wrapText="1"/>
    </xf>
    <xf numFmtId="0" fontId="37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373" fillId="0" borderId="1" xfId="0" applyFont="1" applyBorder="1" applyAlignment="1">
      <alignment horizontal="center" vertical="center" wrapText="1"/>
    </xf>
    <xf numFmtId="0" fontId="374" fillId="0" borderId="1" xfId="0" applyFont="1" applyBorder="1" applyAlignment="1">
      <alignment wrapText="1"/>
    </xf>
    <xf numFmtId="164" fontId="375" fillId="0" borderId="1" xfId="0" applyNumberFormat="1" applyFont="1" applyBorder="1"/>
    <xf numFmtId="164" fontId="376" fillId="0" borderId="1" xfId="0" applyNumberFormat="1" applyFont="1" applyBorder="1"/>
    <xf numFmtId="164" fontId="377" fillId="0" borderId="1" xfId="0" applyNumberFormat="1" applyFont="1" applyBorder="1"/>
    <xf numFmtId="165" fontId="378" fillId="0" borderId="1" xfId="0" applyNumberFormat="1" applyFont="1" applyBorder="1"/>
    <xf numFmtId="0" fontId="379" fillId="0" borderId="1" xfId="0" applyFont="1" applyBorder="1" applyAlignment="1">
      <alignment horizontal="center" vertical="center" wrapText="1"/>
    </xf>
    <xf numFmtId="0" fontId="380" fillId="0" borderId="1" xfId="0" applyFont="1" applyBorder="1" applyAlignment="1">
      <alignment wrapText="1"/>
    </xf>
    <xf numFmtId="164" fontId="381" fillId="0" borderId="1" xfId="0" applyNumberFormat="1" applyFont="1" applyBorder="1"/>
    <xf numFmtId="164" fontId="382" fillId="0" borderId="1" xfId="0" applyNumberFormat="1" applyFont="1" applyBorder="1"/>
    <xf numFmtId="164" fontId="383" fillId="0" borderId="1" xfId="0" applyNumberFormat="1" applyFont="1" applyBorder="1"/>
    <xf numFmtId="165" fontId="384" fillId="0" borderId="1" xfId="0" applyNumberFormat="1" applyFont="1" applyBorder="1"/>
    <xf numFmtId="0" fontId="389" fillId="0" borderId="1" xfId="0" applyFont="1" applyBorder="1" applyAlignment="1">
      <alignment horizontal="center" vertical="center" wrapText="1"/>
    </xf>
    <xf numFmtId="0" fontId="390" fillId="0" borderId="1" xfId="0" applyFont="1" applyBorder="1" applyAlignment="1">
      <alignment horizontal="center" vertical="center" wrapText="1"/>
    </xf>
    <xf numFmtId="0" fontId="391" fillId="0" borderId="1" xfId="0" applyFont="1" applyBorder="1" applyAlignment="1">
      <alignment horizontal="center" vertical="center" wrapText="1"/>
    </xf>
    <xf numFmtId="0" fontId="392" fillId="0" borderId="1" xfId="0" applyFont="1" applyBorder="1" applyAlignment="1">
      <alignment horizontal="center" vertical="center" wrapText="1"/>
    </xf>
    <xf numFmtId="0" fontId="393" fillId="0" borderId="1" xfId="0" applyFont="1" applyBorder="1" applyAlignment="1">
      <alignment horizontal="center" vertical="center" wrapText="1"/>
    </xf>
    <xf numFmtId="0" fontId="394" fillId="0" borderId="1" xfId="0" applyFont="1" applyBorder="1" applyAlignment="1">
      <alignment horizontal="center" vertical="center" wrapText="1"/>
    </xf>
    <xf numFmtId="0" fontId="395" fillId="0" borderId="1" xfId="0" applyFont="1" applyBorder="1" applyAlignment="1">
      <alignment horizontal="center" vertical="center" wrapText="1"/>
    </xf>
    <xf numFmtId="0" fontId="396" fillId="0" borderId="1" xfId="0" applyFont="1" applyBorder="1" applyAlignment="1">
      <alignment horizontal="center" vertical="center" wrapText="1"/>
    </xf>
    <xf numFmtId="0" fontId="397" fillId="0" borderId="1" xfId="0" applyFont="1" applyBorder="1" applyAlignment="1">
      <alignment horizontal="center" vertical="center" wrapText="1"/>
    </xf>
    <xf numFmtId="0" fontId="398" fillId="0" borderId="1" xfId="0" applyFont="1" applyBorder="1" applyAlignment="1">
      <alignment horizontal="center" vertical="center" wrapText="1"/>
    </xf>
    <xf numFmtId="0" fontId="399" fillId="0" borderId="1" xfId="0" applyFont="1" applyBorder="1" applyAlignment="1">
      <alignment horizontal="center" vertical="center" wrapText="1"/>
    </xf>
    <xf numFmtId="0" fontId="400" fillId="0" borderId="1" xfId="0" applyFont="1" applyBorder="1" applyAlignment="1">
      <alignment horizontal="center" vertical="center" wrapText="1"/>
    </xf>
    <xf numFmtId="0" fontId="401" fillId="0" borderId="1" xfId="0" applyFont="1" applyBorder="1" applyAlignment="1">
      <alignment horizontal="center" vertical="center" wrapText="1"/>
    </xf>
    <xf numFmtId="0" fontId="4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03" fillId="0" borderId="1" xfId="0" applyFont="1" applyBorder="1" applyAlignment="1">
      <alignment horizontal="center" vertical="center" wrapText="1"/>
    </xf>
    <xf numFmtId="0" fontId="404" fillId="0" borderId="1" xfId="0" applyFont="1" applyBorder="1" applyAlignment="1">
      <alignment wrapText="1"/>
    </xf>
    <xf numFmtId="164" fontId="405" fillId="0" borderId="1" xfId="0" applyNumberFormat="1" applyFont="1" applyBorder="1"/>
    <xf numFmtId="164" fontId="406" fillId="0" borderId="1" xfId="0" applyNumberFormat="1" applyFont="1" applyBorder="1"/>
    <xf numFmtId="164" fontId="407" fillId="0" borderId="1" xfId="0" applyNumberFormat="1" applyFont="1" applyBorder="1"/>
    <xf numFmtId="165" fontId="408" fillId="0" borderId="1" xfId="0" applyNumberFormat="1" applyFont="1" applyBorder="1"/>
    <xf numFmtId="0" fontId="409" fillId="0" borderId="1" xfId="0" applyFont="1" applyBorder="1" applyAlignment="1">
      <alignment horizontal="center" vertical="center" wrapText="1"/>
    </xf>
    <xf numFmtId="0" fontId="4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11" fillId="0" borderId="1" xfId="0" applyFont="1" applyBorder="1" applyAlignment="1">
      <alignment horizontal="center" vertical="center" wrapText="1"/>
    </xf>
    <xf numFmtId="0" fontId="412" fillId="0" borderId="1" xfId="0" applyFont="1" applyBorder="1" applyAlignment="1">
      <alignment wrapText="1"/>
    </xf>
    <xf numFmtId="164" fontId="413" fillId="0" borderId="1" xfId="0" applyNumberFormat="1" applyFont="1" applyBorder="1"/>
    <xf numFmtId="164" fontId="414" fillId="0" borderId="1" xfId="0" applyNumberFormat="1" applyFont="1" applyBorder="1"/>
    <xf numFmtId="164" fontId="415" fillId="0" borderId="1" xfId="0" applyNumberFormat="1" applyFont="1" applyBorder="1"/>
    <xf numFmtId="165" fontId="416" fillId="0" borderId="1" xfId="0" applyNumberFormat="1" applyFont="1" applyBorder="1"/>
    <xf numFmtId="0" fontId="417" fillId="0" borderId="1" xfId="0" applyFont="1" applyBorder="1" applyAlignment="1">
      <alignment horizontal="center" vertical="center" wrapText="1"/>
    </xf>
    <xf numFmtId="0" fontId="4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19" fillId="0" borderId="1" xfId="0" applyFont="1" applyBorder="1" applyAlignment="1">
      <alignment horizontal="center" vertical="center" wrapText="1"/>
    </xf>
    <xf numFmtId="0" fontId="420" fillId="0" borderId="1" xfId="0" applyFont="1" applyBorder="1" applyAlignment="1">
      <alignment wrapText="1"/>
    </xf>
    <xf numFmtId="164" fontId="421" fillId="0" borderId="1" xfId="0" applyNumberFormat="1" applyFont="1" applyBorder="1"/>
    <xf numFmtId="164" fontId="422" fillId="0" borderId="1" xfId="0" applyNumberFormat="1" applyFont="1" applyBorder="1"/>
    <xf numFmtId="164" fontId="423" fillId="0" borderId="1" xfId="0" applyNumberFormat="1" applyFont="1" applyBorder="1"/>
    <xf numFmtId="165" fontId="424" fillId="0" borderId="1" xfId="0" applyNumberFormat="1" applyFont="1" applyBorder="1"/>
    <xf numFmtId="0" fontId="425" fillId="0" borderId="1" xfId="0" applyFont="1" applyBorder="1" applyAlignment="1">
      <alignment horizontal="center" vertical="center" wrapText="1"/>
    </xf>
    <xf numFmtId="0" fontId="4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27" fillId="0" borderId="1" xfId="0" applyFont="1" applyBorder="1" applyAlignment="1">
      <alignment horizontal="center" vertical="center" wrapText="1"/>
    </xf>
    <xf numFmtId="0" fontId="428" fillId="0" borderId="1" xfId="0" applyFont="1" applyBorder="1" applyAlignment="1">
      <alignment wrapText="1"/>
    </xf>
    <xf numFmtId="164" fontId="429" fillId="0" borderId="1" xfId="0" applyNumberFormat="1" applyFont="1" applyBorder="1"/>
    <xf numFmtId="164" fontId="430" fillId="0" borderId="1" xfId="0" applyNumberFormat="1" applyFont="1" applyBorder="1"/>
    <xf numFmtId="164" fontId="431" fillId="0" borderId="1" xfId="0" applyNumberFormat="1" applyFont="1" applyBorder="1"/>
    <xf numFmtId="165" fontId="432" fillId="0" borderId="1" xfId="0" applyNumberFormat="1" applyFont="1" applyBorder="1"/>
    <xf numFmtId="0" fontId="433" fillId="0" borderId="1" xfId="0" applyFont="1" applyBorder="1" applyAlignment="1">
      <alignment horizontal="center" vertical="center" wrapText="1"/>
    </xf>
    <xf numFmtId="0" fontId="4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35" fillId="0" borderId="1" xfId="0" applyFont="1" applyBorder="1" applyAlignment="1">
      <alignment horizontal="center" vertical="center" wrapText="1"/>
    </xf>
    <xf numFmtId="0" fontId="43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37" fillId="0" borderId="1" xfId="0" applyFont="1" applyBorder="1" applyAlignment="1">
      <alignment horizontal="center" vertical="center" wrapText="1"/>
    </xf>
    <xf numFmtId="0" fontId="438" fillId="0" borderId="1" xfId="0" applyFont="1" applyBorder="1" applyAlignment="1">
      <alignment wrapText="1"/>
    </xf>
    <xf numFmtId="164" fontId="439" fillId="0" borderId="1" xfId="0" applyNumberFormat="1" applyFont="1" applyBorder="1"/>
    <xf numFmtId="164" fontId="440" fillId="0" borderId="1" xfId="0" applyNumberFormat="1" applyFont="1" applyBorder="1"/>
    <xf numFmtId="164" fontId="441" fillId="0" borderId="1" xfId="0" applyNumberFormat="1" applyFont="1" applyBorder="1"/>
    <xf numFmtId="165" fontId="442" fillId="0" borderId="1" xfId="0" applyNumberFormat="1" applyFont="1" applyBorder="1"/>
    <xf numFmtId="0" fontId="443" fillId="0" borderId="1" xfId="0" applyFont="1" applyBorder="1" applyAlignment="1">
      <alignment horizontal="center" vertical="center" wrapText="1"/>
    </xf>
    <xf numFmtId="0" fontId="444" fillId="0" borderId="1" xfId="0" applyFont="1" applyBorder="1" applyAlignment="1">
      <alignment wrapText="1"/>
    </xf>
    <xf numFmtId="164" fontId="445" fillId="0" borderId="1" xfId="0" applyNumberFormat="1" applyFont="1" applyBorder="1"/>
    <xf numFmtId="164" fontId="446" fillId="0" borderId="1" xfId="0" applyNumberFormat="1" applyFont="1" applyBorder="1"/>
    <xf numFmtId="164" fontId="447" fillId="0" borderId="1" xfId="0" applyNumberFormat="1" applyFont="1" applyBorder="1"/>
    <xf numFmtId="165" fontId="448" fillId="0" borderId="1" xfId="0" applyNumberFormat="1" applyFont="1" applyBorder="1"/>
    <xf numFmtId="0" fontId="453" fillId="0" borderId="1" xfId="0" applyFont="1" applyBorder="1" applyAlignment="1">
      <alignment horizontal="center" vertical="center" wrapText="1"/>
    </xf>
    <xf numFmtId="0" fontId="454" fillId="0" borderId="1" xfId="0" applyFont="1" applyBorder="1" applyAlignment="1">
      <alignment horizontal="center" vertical="center" wrapText="1"/>
    </xf>
    <xf numFmtId="0" fontId="455" fillId="0" borderId="1" xfId="0" applyFont="1" applyBorder="1" applyAlignment="1">
      <alignment horizontal="center" vertical="center" wrapText="1"/>
    </xf>
    <xf numFmtId="0" fontId="456" fillId="0" borderId="1" xfId="0" applyFont="1" applyBorder="1" applyAlignment="1">
      <alignment horizontal="center" vertical="center" wrapText="1"/>
    </xf>
    <xf numFmtId="0" fontId="457" fillId="0" borderId="1" xfId="0" applyFont="1" applyBorder="1" applyAlignment="1">
      <alignment horizontal="center" vertical="center" wrapText="1"/>
    </xf>
    <xf numFmtId="0" fontId="458" fillId="0" borderId="1" xfId="0" applyFont="1" applyBorder="1" applyAlignment="1">
      <alignment horizontal="center" vertical="center" wrapText="1"/>
    </xf>
    <xf numFmtId="0" fontId="459" fillId="0" borderId="1" xfId="0" applyFont="1" applyBorder="1" applyAlignment="1">
      <alignment horizontal="center" vertical="center" wrapText="1"/>
    </xf>
    <xf numFmtId="0" fontId="460" fillId="0" borderId="1" xfId="0" applyFont="1" applyBorder="1" applyAlignment="1">
      <alignment horizontal="center" vertical="center" wrapText="1"/>
    </xf>
    <xf numFmtId="0" fontId="461" fillId="0" borderId="1" xfId="0" applyFont="1" applyBorder="1" applyAlignment="1">
      <alignment horizontal="center" vertical="center" wrapText="1"/>
    </xf>
    <xf numFmtId="0" fontId="462" fillId="0" borderId="1" xfId="0" applyFont="1" applyBorder="1" applyAlignment="1">
      <alignment horizontal="center" vertical="center" wrapText="1"/>
    </xf>
    <xf numFmtId="0" fontId="463" fillId="0" borderId="1" xfId="0" applyFont="1" applyBorder="1" applyAlignment="1">
      <alignment horizontal="center" vertical="center" wrapText="1"/>
    </xf>
    <xf numFmtId="0" fontId="464" fillId="0" borderId="1" xfId="0" applyFont="1" applyBorder="1" applyAlignment="1">
      <alignment horizontal="center" vertical="center" wrapText="1"/>
    </xf>
    <xf numFmtId="0" fontId="465" fillId="0" borderId="1" xfId="0" applyFont="1" applyBorder="1" applyAlignment="1">
      <alignment horizontal="center" vertical="center" wrapText="1"/>
    </xf>
    <xf numFmtId="0" fontId="4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67" fillId="0" borderId="1" xfId="0" applyFont="1" applyBorder="1" applyAlignment="1">
      <alignment horizontal="center" vertical="center" wrapText="1"/>
    </xf>
    <xf numFmtId="0" fontId="468" fillId="0" borderId="1" xfId="0" applyFont="1" applyBorder="1" applyAlignment="1">
      <alignment wrapText="1"/>
    </xf>
    <xf numFmtId="164" fontId="469" fillId="0" borderId="1" xfId="0" applyNumberFormat="1" applyFont="1" applyBorder="1"/>
    <xf numFmtId="164" fontId="470" fillId="0" borderId="1" xfId="0" applyNumberFormat="1" applyFont="1" applyBorder="1"/>
    <xf numFmtId="164" fontId="471" fillId="0" borderId="1" xfId="0" applyNumberFormat="1" applyFont="1" applyBorder="1"/>
    <xf numFmtId="165" fontId="472" fillId="0" borderId="1" xfId="0" applyNumberFormat="1" applyFont="1" applyBorder="1"/>
    <xf numFmtId="0" fontId="473" fillId="0" borderId="1" xfId="0" applyFont="1" applyBorder="1" applyAlignment="1">
      <alignment horizontal="center" vertical="center" wrapText="1"/>
    </xf>
    <xf numFmtId="0" fontId="4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75" fillId="0" borderId="1" xfId="0" applyFont="1" applyBorder="1" applyAlignment="1">
      <alignment horizontal="center" vertical="center" wrapText="1"/>
    </xf>
    <xf numFmtId="0" fontId="476" fillId="0" borderId="1" xfId="0" applyFont="1" applyBorder="1" applyAlignment="1">
      <alignment wrapText="1"/>
    </xf>
    <xf numFmtId="164" fontId="477" fillId="0" borderId="1" xfId="0" applyNumberFormat="1" applyFont="1" applyBorder="1"/>
    <xf numFmtId="164" fontId="478" fillId="0" borderId="1" xfId="0" applyNumberFormat="1" applyFont="1" applyBorder="1"/>
    <xf numFmtId="164" fontId="479" fillId="0" borderId="1" xfId="0" applyNumberFormat="1" applyFont="1" applyBorder="1"/>
    <xf numFmtId="165" fontId="480" fillId="0" borderId="1" xfId="0" applyNumberFormat="1" applyFont="1" applyBorder="1"/>
    <xf numFmtId="0" fontId="481" fillId="0" borderId="1" xfId="0" applyFont="1" applyBorder="1" applyAlignment="1">
      <alignment horizontal="center" vertical="center" wrapText="1"/>
    </xf>
    <xf numFmtId="0" fontId="4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83" fillId="0" borderId="1" xfId="0" applyFont="1" applyBorder="1" applyAlignment="1">
      <alignment horizontal="center" vertical="center" wrapText="1"/>
    </xf>
    <xf numFmtId="0" fontId="484" fillId="0" borderId="1" xfId="0" applyFont="1" applyBorder="1" applyAlignment="1">
      <alignment wrapText="1"/>
    </xf>
    <xf numFmtId="164" fontId="485" fillId="0" borderId="1" xfId="0" applyNumberFormat="1" applyFont="1" applyBorder="1"/>
    <xf numFmtId="164" fontId="486" fillId="0" borderId="1" xfId="0" applyNumberFormat="1" applyFont="1" applyBorder="1"/>
    <xf numFmtId="164" fontId="487" fillId="0" borderId="1" xfId="0" applyNumberFormat="1" applyFont="1" applyBorder="1"/>
    <xf numFmtId="165" fontId="488" fillId="0" borderId="1" xfId="0" applyNumberFormat="1" applyFont="1" applyBorder="1"/>
    <xf numFmtId="0" fontId="489" fillId="0" borderId="1" xfId="0" applyFont="1" applyBorder="1" applyAlignment="1">
      <alignment horizontal="center" vertical="center" wrapText="1"/>
    </xf>
    <xf numFmtId="0" fontId="4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91" fillId="0" borderId="1" xfId="0" applyFont="1" applyBorder="1" applyAlignment="1">
      <alignment horizontal="center" vertical="center" wrapText="1"/>
    </xf>
    <xf numFmtId="0" fontId="492" fillId="0" borderId="1" xfId="0" applyFont="1" applyBorder="1" applyAlignment="1">
      <alignment wrapText="1"/>
    </xf>
    <xf numFmtId="164" fontId="493" fillId="0" borderId="1" xfId="0" applyNumberFormat="1" applyFont="1" applyBorder="1"/>
    <xf numFmtId="164" fontId="494" fillId="0" borderId="1" xfId="0" applyNumberFormat="1" applyFont="1" applyBorder="1"/>
    <xf numFmtId="164" fontId="495" fillId="0" borderId="1" xfId="0" applyNumberFormat="1" applyFont="1" applyBorder="1"/>
    <xf numFmtId="165" fontId="496" fillId="0" borderId="1" xfId="0" applyNumberFormat="1" applyFont="1" applyBorder="1"/>
    <xf numFmtId="0" fontId="497" fillId="0" borderId="1" xfId="0" applyFont="1" applyBorder="1" applyAlignment="1">
      <alignment horizontal="center" vertical="center" wrapText="1"/>
    </xf>
    <xf numFmtId="0" fontId="4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499" fillId="0" borderId="1" xfId="0" applyFont="1" applyBorder="1" applyAlignment="1">
      <alignment horizontal="center" vertical="center" wrapText="1"/>
    </xf>
    <xf numFmtId="0" fontId="50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01" fillId="0" borderId="1" xfId="0" applyFont="1" applyBorder="1" applyAlignment="1">
      <alignment horizontal="center" vertical="center" wrapText="1"/>
    </xf>
    <xf numFmtId="0" fontId="502" fillId="0" borderId="1" xfId="0" applyFont="1" applyBorder="1" applyAlignment="1">
      <alignment wrapText="1"/>
    </xf>
    <xf numFmtId="164" fontId="503" fillId="0" borderId="1" xfId="0" applyNumberFormat="1" applyFont="1" applyBorder="1"/>
    <xf numFmtId="164" fontId="504" fillId="0" borderId="1" xfId="0" applyNumberFormat="1" applyFont="1" applyBorder="1"/>
    <xf numFmtId="164" fontId="505" fillId="0" borderId="1" xfId="0" applyNumberFormat="1" applyFont="1" applyBorder="1"/>
    <xf numFmtId="165" fontId="506" fillId="0" borderId="1" xfId="0" applyNumberFormat="1" applyFont="1" applyBorder="1"/>
    <xf numFmtId="0" fontId="507" fillId="0" borderId="1" xfId="0" applyFont="1" applyBorder="1" applyAlignment="1">
      <alignment horizontal="center" vertical="center" wrapText="1"/>
    </xf>
    <xf numFmtId="0" fontId="508" fillId="0" borderId="1" xfId="0" applyFont="1" applyBorder="1" applyAlignment="1">
      <alignment wrapText="1"/>
    </xf>
    <xf numFmtId="164" fontId="509" fillId="0" borderId="1" xfId="0" applyNumberFormat="1" applyFont="1" applyBorder="1"/>
    <xf numFmtId="164" fontId="510" fillId="0" borderId="1" xfId="0" applyNumberFormat="1" applyFont="1" applyBorder="1"/>
    <xf numFmtId="164" fontId="511" fillId="0" borderId="1" xfId="0" applyNumberFormat="1" applyFont="1" applyBorder="1"/>
    <xf numFmtId="165" fontId="512" fillId="0" borderId="1" xfId="0" applyNumberFormat="1" applyFont="1" applyBorder="1"/>
    <xf numFmtId="0" fontId="517" fillId="0" borderId="1" xfId="0" applyFont="1" applyBorder="1" applyAlignment="1">
      <alignment horizontal="center" vertical="center" wrapText="1"/>
    </xf>
    <xf numFmtId="0" fontId="518" fillId="0" borderId="1" xfId="0" applyFont="1" applyBorder="1" applyAlignment="1">
      <alignment horizontal="center" vertical="center" wrapText="1"/>
    </xf>
    <xf numFmtId="0" fontId="519" fillId="0" borderId="1" xfId="0" applyFont="1" applyBorder="1" applyAlignment="1">
      <alignment horizontal="center" vertical="center" wrapText="1"/>
    </xf>
    <xf numFmtId="0" fontId="520" fillId="0" borderId="1" xfId="0" applyFont="1" applyBorder="1" applyAlignment="1">
      <alignment horizontal="center" vertical="center" wrapText="1"/>
    </xf>
    <xf numFmtId="0" fontId="521" fillId="0" borderId="1" xfId="0" applyFont="1" applyBorder="1" applyAlignment="1">
      <alignment horizontal="center" vertical="center" wrapText="1"/>
    </xf>
    <xf numFmtId="0" fontId="522" fillId="0" borderId="1" xfId="0" applyFont="1" applyBorder="1" applyAlignment="1">
      <alignment horizontal="center" vertical="center" wrapText="1"/>
    </xf>
    <xf numFmtId="0" fontId="523" fillId="0" borderId="1" xfId="0" applyFont="1" applyBorder="1" applyAlignment="1">
      <alignment horizontal="center" vertical="center" wrapText="1"/>
    </xf>
    <xf numFmtId="0" fontId="524" fillId="0" borderId="1" xfId="0" applyFont="1" applyBorder="1" applyAlignment="1">
      <alignment horizontal="center" vertical="center" wrapText="1"/>
    </xf>
    <xf numFmtId="0" fontId="525" fillId="0" borderId="1" xfId="0" applyFont="1" applyBorder="1" applyAlignment="1">
      <alignment horizontal="center" vertical="center" wrapText="1"/>
    </xf>
    <xf numFmtId="0" fontId="526" fillId="0" borderId="1" xfId="0" applyFont="1" applyBorder="1" applyAlignment="1">
      <alignment horizontal="center" vertical="center" wrapText="1"/>
    </xf>
    <xf numFmtId="0" fontId="527" fillId="0" borderId="1" xfId="0" applyFont="1" applyBorder="1" applyAlignment="1">
      <alignment horizontal="center" vertical="center" wrapText="1"/>
    </xf>
    <xf numFmtId="0" fontId="528" fillId="0" borderId="1" xfId="0" applyFont="1" applyBorder="1" applyAlignment="1">
      <alignment horizontal="center" vertical="center" wrapText="1"/>
    </xf>
    <xf numFmtId="0" fontId="529" fillId="0" borderId="1" xfId="0" applyFont="1" applyBorder="1" applyAlignment="1">
      <alignment horizontal="center" vertical="center" wrapText="1"/>
    </xf>
    <xf numFmtId="0" fontId="5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31" fillId="0" borderId="1" xfId="0" applyFont="1" applyBorder="1" applyAlignment="1">
      <alignment horizontal="center" vertical="center" wrapText="1"/>
    </xf>
    <xf numFmtId="0" fontId="532" fillId="0" borderId="1" xfId="0" applyFont="1" applyBorder="1" applyAlignment="1">
      <alignment wrapText="1"/>
    </xf>
    <xf numFmtId="164" fontId="533" fillId="0" borderId="1" xfId="0" applyNumberFormat="1" applyFont="1" applyBorder="1"/>
    <xf numFmtId="164" fontId="534" fillId="0" borderId="1" xfId="0" applyNumberFormat="1" applyFont="1" applyBorder="1"/>
    <xf numFmtId="164" fontId="535" fillId="0" borderId="1" xfId="0" applyNumberFormat="1" applyFont="1" applyBorder="1"/>
    <xf numFmtId="165" fontId="536" fillId="0" borderId="1" xfId="0" applyNumberFormat="1" applyFont="1" applyBorder="1"/>
    <xf numFmtId="0" fontId="537" fillId="0" borderId="1" xfId="0" applyFont="1" applyBorder="1" applyAlignment="1">
      <alignment horizontal="center" vertical="center" wrapText="1"/>
    </xf>
    <xf numFmtId="0" fontId="5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39" fillId="0" borderId="1" xfId="0" applyFont="1" applyBorder="1" applyAlignment="1">
      <alignment horizontal="center" vertical="center" wrapText="1"/>
    </xf>
    <xf numFmtId="0" fontId="540" fillId="0" borderId="1" xfId="0" applyFont="1" applyBorder="1" applyAlignment="1">
      <alignment wrapText="1"/>
    </xf>
    <xf numFmtId="164" fontId="541" fillId="0" borderId="1" xfId="0" applyNumberFormat="1" applyFont="1" applyBorder="1"/>
    <xf numFmtId="164" fontId="542" fillId="0" borderId="1" xfId="0" applyNumberFormat="1" applyFont="1" applyBorder="1"/>
    <xf numFmtId="164" fontId="543" fillId="0" borderId="1" xfId="0" applyNumberFormat="1" applyFont="1" applyBorder="1"/>
    <xf numFmtId="165" fontId="544" fillId="0" borderId="1" xfId="0" applyNumberFormat="1" applyFont="1" applyBorder="1"/>
    <xf numFmtId="0" fontId="545" fillId="0" borderId="1" xfId="0" applyFont="1" applyBorder="1" applyAlignment="1">
      <alignment horizontal="center" vertical="center" wrapText="1"/>
    </xf>
    <xf numFmtId="0" fontId="5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47" fillId="0" borderId="1" xfId="0" applyFont="1" applyBorder="1" applyAlignment="1">
      <alignment horizontal="center" vertical="center" wrapText="1"/>
    </xf>
    <xf numFmtId="0" fontId="548" fillId="0" borderId="1" xfId="0" applyFont="1" applyBorder="1" applyAlignment="1">
      <alignment wrapText="1"/>
    </xf>
    <xf numFmtId="164" fontId="549" fillId="0" borderId="1" xfId="0" applyNumberFormat="1" applyFont="1" applyBorder="1"/>
    <xf numFmtId="164" fontId="550" fillId="0" borderId="1" xfId="0" applyNumberFormat="1" applyFont="1" applyBorder="1"/>
    <xf numFmtId="164" fontId="551" fillId="0" borderId="1" xfId="0" applyNumberFormat="1" applyFont="1" applyBorder="1"/>
    <xf numFmtId="165" fontId="552" fillId="0" borderId="1" xfId="0" applyNumberFormat="1" applyFont="1" applyBorder="1"/>
    <xf numFmtId="0" fontId="553" fillId="0" borderId="1" xfId="0" applyFont="1" applyBorder="1" applyAlignment="1">
      <alignment horizontal="center" vertical="center" wrapText="1"/>
    </xf>
    <xf numFmtId="0" fontId="5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55" fillId="0" borderId="1" xfId="0" applyFont="1" applyBorder="1" applyAlignment="1">
      <alignment horizontal="center" vertical="center" wrapText="1"/>
    </xf>
    <xf numFmtId="0" fontId="556" fillId="0" borderId="1" xfId="0" applyFont="1" applyBorder="1" applyAlignment="1">
      <alignment wrapText="1"/>
    </xf>
    <xf numFmtId="164" fontId="557" fillId="0" borderId="1" xfId="0" applyNumberFormat="1" applyFont="1" applyBorder="1"/>
    <xf numFmtId="164" fontId="558" fillId="0" borderId="1" xfId="0" applyNumberFormat="1" applyFont="1" applyBorder="1"/>
    <xf numFmtId="164" fontId="559" fillId="0" borderId="1" xfId="0" applyNumberFormat="1" applyFont="1" applyBorder="1"/>
    <xf numFmtId="165" fontId="560" fillId="0" borderId="1" xfId="0" applyNumberFormat="1" applyFont="1" applyBorder="1"/>
    <xf numFmtId="0" fontId="561" fillId="0" borderId="1" xfId="0" applyFont="1" applyBorder="1" applyAlignment="1">
      <alignment horizontal="center" vertical="center" wrapText="1"/>
    </xf>
    <xf numFmtId="0" fontId="5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63" fillId="0" borderId="1" xfId="0" applyFont="1" applyBorder="1" applyAlignment="1">
      <alignment horizontal="center" vertical="center" wrapText="1"/>
    </xf>
    <xf numFmtId="0" fontId="56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65" fillId="0" borderId="1" xfId="0" applyFont="1" applyBorder="1" applyAlignment="1">
      <alignment horizontal="center" vertical="center" wrapText="1"/>
    </xf>
    <xf numFmtId="0" fontId="566" fillId="0" borderId="1" xfId="0" applyFont="1" applyBorder="1" applyAlignment="1">
      <alignment wrapText="1"/>
    </xf>
    <xf numFmtId="164" fontId="567" fillId="0" borderId="1" xfId="0" applyNumberFormat="1" applyFont="1" applyBorder="1"/>
    <xf numFmtId="164" fontId="568" fillId="0" borderId="1" xfId="0" applyNumberFormat="1" applyFont="1" applyBorder="1"/>
    <xf numFmtId="164" fontId="569" fillId="0" borderId="1" xfId="0" applyNumberFormat="1" applyFont="1" applyBorder="1"/>
    <xf numFmtId="165" fontId="570" fillId="0" borderId="1" xfId="0" applyNumberFormat="1" applyFont="1" applyBorder="1"/>
    <xf numFmtId="0" fontId="571" fillId="0" borderId="1" xfId="0" applyFont="1" applyBorder="1" applyAlignment="1">
      <alignment horizontal="center" vertical="center" wrapText="1"/>
    </xf>
    <xf numFmtId="0" fontId="572" fillId="0" borderId="1" xfId="0" applyFont="1" applyBorder="1" applyAlignment="1">
      <alignment wrapText="1"/>
    </xf>
    <xf numFmtId="164" fontId="573" fillId="0" borderId="1" xfId="0" applyNumberFormat="1" applyFont="1" applyBorder="1"/>
    <xf numFmtId="164" fontId="574" fillId="0" borderId="1" xfId="0" applyNumberFormat="1" applyFont="1" applyBorder="1"/>
    <xf numFmtId="164" fontId="575" fillId="0" borderId="1" xfId="0" applyNumberFormat="1" applyFont="1" applyBorder="1"/>
    <xf numFmtId="165" fontId="576" fillId="0" borderId="1" xfId="0" applyNumberFormat="1" applyFont="1" applyBorder="1"/>
    <xf numFmtId="0" fontId="581" fillId="0" borderId="1" xfId="0" applyFont="1" applyBorder="1" applyAlignment="1">
      <alignment horizontal="center" vertical="center" wrapText="1"/>
    </xf>
    <xf numFmtId="0" fontId="582" fillId="0" borderId="1" xfId="0" applyFont="1" applyBorder="1" applyAlignment="1">
      <alignment horizontal="center" vertical="center" wrapText="1"/>
    </xf>
    <xf numFmtId="0" fontId="583" fillId="0" borderId="1" xfId="0" applyFont="1" applyBorder="1" applyAlignment="1">
      <alignment horizontal="center" vertical="center" wrapText="1"/>
    </xf>
    <xf numFmtId="0" fontId="584" fillId="0" borderId="1" xfId="0" applyFont="1" applyBorder="1" applyAlignment="1">
      <alignment horizontal="center" vertical="center" wrapText="1"/>
    </xf>
    <xf numFmtId="0" fontId="585" fillId="0" borderId="1" xfId="0" applyFont="1" applyBorder="1" applyAlignment="1">
      <alignment horizontal="center" vertical="center" wrapText="1"/>
    </xf>
    <xf numFmtId="0" fontId="586" fillId="0" borderId="1" xfId="0" applyFont="1" applyBorder="1" applyAlignment="1">
      <alignment horizontal="center" vertical="center" wrapText="1"/>
    </xf>
    <xf numFmtId="0" fontId="587" fillId="0" borderId="1" xfId="0" applyFont="1" applyBorder="1" applyAlignment="1">
      <alignment horizontal="center" vertical="center" wrapText="1"/>
    </xf>
    <xf numFmtId="0" fontId="588" fillId="0" borderId="1" xfId="0" applyFont="1" applyBorder="1" applyAlignment="1">
      <alignment horizontal="center" vertical="center" wrapText="1"/>
    </xf>
    <xf numFmtId="0" fontId="589" fillId="0" borderId="1" xfId="0" applyFont="1" applyBorder="1" applyAlignment="1">
      <alignment horizontal="center" vertical="center" wrapText="1"/>
    </xf>
    <xf numFmtId="0" fontId="590" fillId="0" borderId="1" xfId="0" applyFont="1" applyBorder="1" applyAlignment="1">
      <alignment horizontal="center" vertical="center" wrapText="1"/>
    </xf>
    <xf numFmtId="0" fontId="591" fillId="0" borderId="1" xfId="0" applyFont="1" applyBorder="1" applyAlignment="1">
      <alignment horizontal="center" vertical="center" wrapText="1"/>
    </xf>
    <xf numFmtId="0" fontId="592" fillId="0" borderId="1" xfId="0" applyFont="1" applyBorder="1" applyAlignment="1">
      <alignment horizontal="center" vertical="center" wrapText="1"/>
    </xf>
    <xf numFmtId="0" fontId="593" fillId="0" borderId="1" xfId="0" applyFont="1" applyBorder="1" applyAlignment="1">
      <alignment horizontal="center" vertical="center" wrapText="1"/>
    </xf>
    <xf numFmtId="0" fontId="5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595" fillId="0" borderId="1" xfId="0" applyFont="1" applyBorder="1" applyAlignment="1">
      <alignment horizontal="center" vertical="center" wrapText="1"/>
    </xf>
    <xf numFmtId="0" fontId="596" fillId="0" borderId="1" xfId="0" applyFont="1" applyBorder="1" applyAlignment="1">
      <alignment wrapText="1"/>
    </xf>
    <xf numFmtId="164" fontId="597" fillId="0" borderId="1" xfId="0" applyNumberFormat="1" applyFont="1" applyBorder="1"/>
    <xf numFmtId="164" fontId="598" fillId="0" borderId="1" xfId="0" applyNumberFormat="1" applyFont="1" applyBorder="1"/>
    <xf numFmtId="164" fontId="599" fillId="0" borderId="1" xfId="0" applyNumberFormat="1" applyFont="1" applyBorder="1"/>
    <xf numFmtId="165" fontId="600" fillId="0" borderId="1" xfId="0" applyNumberFormat="1" applyFont="1" applyBorder="1"/>
    <xf numFmtId="0" fontId="601" fillId="0" borderId="1" xfId="0" applyFont="1" applyBorder="1" applyAlignment="1">
      <alignment horizontal="center" vertical="center" wrapText="1"/>
    </xf>
    <xf numFmtId="0" fontId="6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03" fillId="0" borderId="1" xfId="0" applyFont="1" applyBorder="1" applyAlignment="1">
      <alignment horizontal="center" vertical="center" wrapText="1"/>
    </xf>
    <xf numFmtId="0" fontId="604" fillId="0" borderId="1" xfId="0" applyFont="1" applyBorder="1" applyAlignment="1">
      <alignment wrapText="1"/>
    </xf>
    <xf numFmtId="164" fontId="605" fillId="0" borderId="1" xfId="0" applyNumberFormat="1" applyFont="1" applyBorder="1"/>
    <xf numFmtId="164" fontId="606" fillId="0" borderId="1" xfId="0" applyNumberFormat="1" applyFont="1" applyBorder="1"/>
    <xf numFmtId="164" fontId="607" fillId="0" borderId="1" xfId="0" applyNumberFormat="1" applyFont="1" applyBorder="1"/>
    <xf numFmtId="165" fontId="608" fillId="0" borderId="1" xfId="0" applyNumberFormat="1" applyFont="1" applyBorder="1"/>
    <xf numFmtId="0" fontId="609" fillId="0" borderId="1" xfId="0" applyFont="1" applyBorder="1" applyAlignment="1">
      <alignment horizontal="center" vertical="center" wrapText="1"/>
    </xf>
    <xf numFmtId="0" fontId="6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11" fillId="0" borderId="1" xfId="0" applyFont="1" applyBorder="1" applyAlignment="1">
      <alignment horizontal="center" vertical="center" wrapText="1"/>
    </xf>
    <xf numFmtId="0" fontId="612" fillId="0" borderId="1" xfId="0" applyFont="1" applyBorder="1" applyAlignment="1">
      <alignment wrapText="1"/>
    </xf>
    <xf numFmtId="164" fontId="613" fillId="0" borderId="1" xfId="0" applyNumberFormat="1" applyFont="1" applyBorder="1"/>
    <xf numFmtId="164" fontId="614" fillId="0" borderId="1" xfId="0" applyNumberFormat="1" applyFont="1" applyBorder="1"/>
    <xf numFmtId="164" fontId="615" fillId="0" borderId="1" xfId="0" applyNumberFormat="1" applyFont="1" applyBorder="1"/>
    <xf numFmtId="165" fontId="616" fillId="0" borderId="1" xfId="0" applyNumberFormat="1" applyFont="1" applyBorder="1"/>
    <xf numFmtId="0" fontId="617" fillId="0" borderId="1" xfId="0" applyFont="1" applyBorder="1" applyAlignment="1">
      <alignment horizontal="center" vertical="center" wrapText="1"/>
    </xf>
    <xf numFmtId="0" fontId="6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19" fillId="0" borderId="1" xfId="0" applyFont="1" applyBorder="1" applyAlignment="1">
      <alignment horizontal="center" vertical="center" wrapText="1"/>
    </xf>
    <xf numFmtId="0" fontId="620" fillId="0" borderId="1" xfId="0" applyFont="1" applyBorder="1" applyAlignment="1">
      <alignment wrapText="1"/>
    </xf>
    <xf numFmtId="164" fontId="621" fillId="0" borderId="1" xfId="0" applyNumberFormat="1" applyFont="1" applyBorder="1"/>
    <xf numFmtId="164" fontId="622" fillId="0" borderId="1" xfId="0" applyNumberFormat="1" applyFont="1" applyBorder="1"/>
    <xf numFmtId="164" fontId="623" fillId="0" borderId="1" xfId="0" applyNumberFormat="1" applyFont="1" applyBorder="1"/>
    <xf numFmtId="165" fontId="624" fillId="0" borderId="1" xfId="0" applyNumberFormat="1" applyFont="1" applyBorder="1"/>
    <xf numFmtId="0" fontId="625" fillId="0" borderId="1" xfId="0" applyFont="1" applyBorder="1" applyAlignment="1">
      <alignment horizontal="center" vertical="center" wrapText="1"/>
    </xf>
    <xf numFmtId="0" fontId="6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27" fillId="0" borderId="1" xfId="0" applyFont="1" applyBorder="1" applyAlignment="1">
      <alignment horizontal="center" vertical="center" wrapText="1"/>
    </xf>
    <xf numFmtId="0" fontId="62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29" fillId="0" borderId="1" xfId="0" applyFont="1" applyBorder="1" applyAlignment="1">
      <alignment horizontal="center" vertical="center" wrapText="1"/>
    </xf>
    <xf numFmtId="0" fontId="630" fillId="0" borderId="1" xfId="0" applyFont="1" applyBorder="1" applyAlignment="1">
      <alignment wrapText="1"/>
    </xf>
    <xf numFmtId="164" fontId="631" fillId="0" borderId="1" xfId="0" applyNumberFormat="1" applyFont="1" applyBorder="1"/>
    <xf numFmtId="164" fontId="632" fillId="0" borderId="1" xfId="0" applyNumberFormat="1" applyFont="1" applyBorder="1"/>
    <xf numFmtId="164" fontId="633" fillId="0" borderId="1" xfId="0" applyNumberFormat="1" applyFont="1" applyBorder="1"/>
    <xf numFmtId="165" fontId="634" fillId="0" borderId="1" xfId="0" applyNumberFormat="1" applyFont="1" applyBorder="1"/>
    <xf numFmtId="0" fontId="635" fillId="0" borderId="1" xfId="0" applyFont="1" applyBorder="1" applyAlignment="1">
      <alignment horizontal="center" vertical="center" wrapText="1"/>
    </xf>
    <xf numFmtId="0" fontId="636" fillId="0" borderId="1" xfId="0" applyFont="1" applyBorder="1" applyAlignment="1">
      <alignment wrapText="1"/>
    </xf>
    <xf numFmtId="164" fontId="637" fillId="0" borderId="1" xfId="0" applyNumberFormat="1" applyFont="1" applyBorder="1"/>
    <xf numFmtId="164" fontId="638" fillId="0" borderId="1" xfId="0" applyNumberFormat="1" applyFont="1" applyBorder="1"/>
    <xf numFmtId="164" fontId="639" fillId="0" borderId="1" xfId="0" applyNumberFormat="1" applyFont="1" applyBorder="1"/>
    <xf numFmtId="165" fontId="640" fillId="0" borderId="1" xfId="0" applyNumberFormat="1" applyFont="1" applyBorder="1"/>
    <xf numFmtId="0" fontId="645" fillId="0" borderId="1" xfId="0" applyFont="1" applyBorder="1" applyAlignment="1">
      <alignment horizontal="center" vertical="center" wrapText="1"/>
    </xf>
    <xf numFmtId="0" fontId="646" fillId="0" borderId="1" xfId="0" applyFont="1" applyBorder="1" applyAlignment="1">
      <alignment horizontal="center" vertical="center" wrapText="1"/>
    </xf>
    <xf numFmtId="0" fontId="647" fillId="0" borderId="1" xfId="0" applyFont="1" applyBorder="1" applyAlignment="1">
      <alignment horizontal="center" vertical="center" wrapText="1"/>
    </xf>
    <xf numFmtId="0" fontId="648" fillId="0" borderId="1" xfId="0" applyFont="1" applyBorder="1" applyAlignment="1">
      <alignment horizontal="center" vertical="center" wrapText="1"/>
    </xf>
    <xf numFmtId="0" fontId="649" fillId="0" borderId="1" xfId="0" applyFont="1" applyBorder="1" applyAlignment="1">
      <alignment horizontal="center" vertical="center" wrapText="1"/>
    </xf>
    <xf numFmtId="0" fontId="650" fillId="0" borderId="1" xfId="0" applyFont="1" applyBorder="1" applyAlignment="1">
      <alignment horizontal="center" vertical="center" wrapText="1"/>
    </xf>
    <xf numFmtId="0" fontId="651" fillId="0" borderId="1" xfId="0" applyFont="1" applyBorder="1" applyAlignment="1">
      <alignment horizontal="center" vertical="center" wrapText="1"/>
    </xf>
    <xf numFmtId="0" fontId="652" fillId="0" borderId="1" xfId="0" applyFont="1" applyBorder="1" applyAlignment="1">
      <alignment horizontal="center" vertical="center" wrapText="1"/>
    </xf>
    <xf numFmtId="0" fontId="653" fillId="0" borderId="1" xfId="0" applyFont="1" applyBorder="1" applyAlignment="1">
      <alignment horizontal="center" vertical="center" wrapText="1"/>
    </xf>
    <xf numFmtId="0" fontId="654" fillId="0" borderId="1" xfId="0" applyFont="1" applyBorder="1" applyAlignment="1">
      <alignment horizontal="center" vertical="center" wrapText="1"/>
    </xf>
    <xf numFmtId="0" fontId="655" fillId="0" borderId="1" xfId="0" applyFont="1" applyBorder="1" applyAlignment="1">
      <alignment horizontal="center" vertical="center" wrapText="1"/>
    </xf>
    <xf numFmtId="0" fontId="656" fillId="0" borderId="1" xfId="0" applyFont="1" applyBorder="1" applyAlignment="1">
      <alignment horizontal="center" vertical="center" wrapText="1"/>
    </xf>
    <xf numFmtId="0" fontId="657" fillId="0" borderId="1" xfId="0" applyFont="1" applyBorder="1" applyAlignment="1">
      <alignment horizontal="center" vertical="center" wrapText="1"/>
    </xf>
    <xf numFmtId="0" fontId="6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59" fillId="0" borderId="1" xfId="0" applyFont="1" applyBorder="1" applyAlignment="1">
      <alignment horizontal="center" vertical="center" wrapText="1"/>
    </xf>
    <xf numFmtId="0" fontId="660" fillId="0" borderId="1" xfId="0" applyFont="1" applyBorder="1" applyAlignment="1">
      <alignment wrapText="1"/>
    </xf>
    <xf numFmtId="164" fontId="661" fillId="0" borderId="1" xfId="0" applyNumberFormat="1" applyFont="1" applyBorder="1"/>
    <xf numFmtId="164" fontId="662" fillId="0" borderId="1" xfId="0" applyNumberFormat="1" applyFont="1" applyBorder="1"/>
    <xf numFmtId="164" fontId="663" fillId="0" borderId="1" xfId="0" applyNumberFormat="1" applyFont="1" applyBorder="1"/>
    <xf numFmtId="165" fontId="664" fillId="0" borderId="1" xfId="0" applyNumberFormat="1" applyFont="1" applyBorder="1"/>
    <xf numFmtId="0" fontId="665" fillId="0" borderId="1" xfId="0" applyFont="1" applyBorder="1" applyAlignment="1">
      <alignment horizontal="center" vertical="center" wrapText="1"/>
    </xf>
    <xf numFmtId="0" fontId="6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67" fillId="0" borderId="1" xfId="0" applyFont="1" applyBorder="1" applyAlignment="1">
      <alignment horizontal="center" vertical="center" wrapText="1"/>
    </xf>
    <xf numFmtId="0" fontId="668" fillId="0" borderId="1" xfId="0" applyFont="1" applyBorder="1" applyAlignment="1">
      <alignment wrapText="1"/>
    </xf>
    <xf numFmtId="164" fontId="669" fillId="0" borderId="1" xfId="0" applyNumberFormat="1" applyFont="1" applyBorder="1"/>
    <xf numFmtId="164" fontId="670" fillId="0" borderId="1" xfId="0" applyNumberFormat="1" applyFont="1" applyBorder="1"/>
    <xf numFmtId="164" fontId="671" fillId="0" borderId="1" xfId="0" applyNumberFormat="1" applyFont="1" applyBorder="1"/>
    <xf numFmtId="165" fontId="672" fillId="0" borderId="1" xfId="0" applyNumberFormat="1" applyFont="1" applyBorder="1"/>
    <xf numFmtId="0" fontId="673" fillId="0" borderId="1" xfId="0" applyFont="1" applyBorder="1" applyAlignment="1">
      <alignment horizontal="center" vertical="center" wrapText="1"/>
    </xf>
    <xf numFmtId="0" fontId="6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75" fillId="0" borderId="1" xfId="0" applyFont="1" applyBorder="1" applyAlignment="1">
      <alignment horizontal="center" vertical="center" wrapText="1"/>
    </xf>
    <xf numFmtId="0" fontId="676" fillId="0" borderId="1" xfId="0" applyFont="1" applyBorder="1" applyAlignment="1">
      <alignment wrapText="1"/>
    </xf>
    <xf numFmtId="164" fontId="677" fillId="0" borderId="1" xfId="0" applyNumberFormat="1" applyFont="1" applyBorder="1"/>
    <xf numFmtId="164" fontId="678" fillId="0" borderId="1" xfId="0" applyNumberFormat="1" applyFont="1" applyBorder="1"/>
    <xf numFmtId="164" fontId="679" fillId="0" borderId="1" xfId="0" applyNumberFormat="1" applyFont="1" applyBorder="1"/>
    <xf numFmtId="165" fontId="680" fillId="0" borderId="1" xfId="0" applyNumberFormat="1" applyFont="1" applyBorder="1"/>
    <xf numFmtId="0" fontId="681" fillId="0" borderId="1" xfId="0" applyFont="1" applyBorder="1" applyAlignment="1">
      <alignment horizontal="center" vertical="center" wrapText="1"/>
    </xf>
    <xf numFmtId="0" fontId="6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83" fillId="0" borderId="1" xfId="0" applyFont="1" applyBorder="1" applyAlignment="1">
      <alignment horizontal="center" vertical="center" wrapText="1"/>
    </xf>
    <xf numFmtId="0" fontId="684" fillId="0" borderId="1" xfId="0" applyFont="1" applyBorder="1" applyAlignment="1">
      <alignment wrapText="1"/>
    </xf>
    <xf numFmtId="164" fontId="685" fillId="0" borderId="1" xfId="0" applyNumberFormat="1" applyFont="1" applyBorder="1"/>
    <xf numFmtId="164" fontId="686" fillId="0" borderId="1" xfId="0" applyNumberFormat="1" applyFont="1" applyBorder="1"/>
    <xf numFmtId="164" fontId="687" fillId="0" borderId="1" xfId="0" applyNumberFormat="1" applyFont="1" applyBorder="1"/>
    <xf numFmtId="165" fontId="688" fillId="0" borderId="1" xfId="0" applyNumberFormat="1" applyFont="1" applyBorder="1"/>
    <xf numFmtId="0" fontId="689" fillId="0" borderId="1" xfId="0" applyFont="1" applyBorder="1" applyAlignment="1">
      <alignment horizontal="center" vertical="center" wrapText="1"/>
    </xf>
    <xf numFmtId="0" fontId="6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91" fillId="0" borderId="1" xfId="0" applyFont="1" applyBorder="1" applyAlignment="1">
      <alignment horizontal="center" vertical="center" wrapText="1"/>
    </xf>
    <xf numFmtId="0" fontId="69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693" fillId="0" borderId="1" xfId="0" applyFont="1" applyBorder="1" applyAlignment="1">
      <alignment horizontal="center" vertical="center" wrapText="1"/>
    </xf>
    <xf numFmtId="0" fontId="694" fillId="0" borderId="1" xfId="0" applyFont="1" applyBorder="1" applyAlignment="1">
      <alignment wrapText="1"/>
    </xf>
    <xf numFmtId="164" fontId="695" fillId="0" borderId="1" xfId="0" applyNumberFormat="1" applyFont="1" applyBorder="1"/>
    <xf numFmtId="164" fontId="696" fillId="0" borderId="1" xfId="0" applyNumberFormat="1" applyFont="1" applyBorder="1"/>
    <xf numFmtId="164" fontId="697" fillId="0" borderId="1" xfId="0" applyNumberFormat="1" applyFont="1" applyBorder="1"/>
    <xf numFmtId="165" fontId="698" fillId="0" borderId="1" xfId="0" applyNumberFormat="1" applyFont="1" applyBorder="1"/>
    <xf numFmtId="0" fontId="699" fillId="0" borderId="1" xfId="0" applyFont="1" applyBorder="1" applyAlignment="1">
      <alignment horizontal="center" vertical="center" wrapText="1"/>
    </xf>
    <xf numFmtId="0" fontId="700" fillId="0" borderId="1" xfId="0" applyFont="1" applyBorder="1" applyAlignment="1">
      <alignment wrapText="1"/>
    </xf>
    <xf numFmtId="164" fontId="701" fillId="0" borderId="1" xfId="0" applyNumberFormat="1" applyFont="1" applyBorder="1"/>
    <xf numFmtId="164" fontId="702" fillId="0" borderId="1" xfId="0" applyNumberFormat="1" applyFont="1" applyBorder="1"/>
    <xf numFmtId="164" fontId="703" fillId="0" borderId="1" xfId="0" applyNumberFormat="1" applyFont="1" applyBorder="1"/>
    <xf numFmtId="165" fontId="704" fillId="0" borderId="1" xfId="0" applyNumberFormat="1" applyFont="1" applyBorder="1"/>
    <xf numFmtId="0" fontId="709" fillId="0" borderId="1" xfId="0" applyFont="1" applyBorder="1" applyAlignment="1">
      <alignment horizontal="center" vertical="center" wrapText="1"/>
    </xf>
    <xf numFmtId="0" fontId="710" fillId="0" borderId="1" xfId="0" applyFont="1" applyBorder="1" applyAlignment="1">
      <alignment horizontal="center" vertical="center" wrapText="1"/>
    </xf>
    <xf numFmtId="0" fontId="711" fillId="0" borderId="1" xfId="0" applyFont="1" applyBorder="1" applyAlignment="1">
      <alignment horizontal="center" vertical="center" wrapText="1"/>
    </xf>
    <xf numFmtId="0" fontId="712" fillId="0" borderId="1" xfId="0" applyFont="1" applyBorder="1" applyAlignment="1">
      <alignment horizontal="center" vertical="center" wrapText="1"/>
    </xf>
    <xf numFmtId="0" fontId="713" fillId="0" borderId="1" xfId="0" applyFont="1" applyBorder="1" applyAlignment="1">
      <alignment horizontal="center" vertical="center" wrapText="1"/>
    </xf>
    <xf numFmtId="0" fontId="714" fillId="0" borderId="1" xfId="0" applyFont="1" applyBorder="1" applyAlignment="1">
      <alignment horizontal="center" vertical="center" wrapText="1"/>
    </xf>
    <xf numFmtId="0" fontId="715" fillId="0" borderId="1" xfId="0" applyFont="1" applyBorder="1" applyAlignment="1">
      <alignment horizontal="center" vertical="center" wrapText="1"/>
    </xf>
    <xf numFmtId="0" fontId="716" fillId="0" borderId="1" xfId="0" applyFont="1" applyBorder="1" applyAlignment="1">
      <alignment horizontal="center" vertical="center" wrapText="1"/>
    </xf>
    <xf numFmtId="0" fontId="717" fillId="0" borderId="1" xfId="0" applyFont="1" applyBorder="1" applyAlignment="1">
      <alignment horizontal="center" vertical="center" wrapText="1"/>
    </xf>
    <xf numFmtId="0" fontId="718" fillId="0" borderId="1" xfId="0" applyFont="1" applyBorder="1" applyAlignment="1">
      <alignment horizontal="center" vertical="center" wrapText="1"/>
    </xf>
    <xf numFmtId="0" fontId="719" fillId="0" borderId="1" xfId="0" applyFont="1" applyBorder="1" applyAlignment="1">
      <alignment horizontal="center" vertical="center" wrapText="1"/>
    </xf>
    <xf numFmtId="0" fontId="720" fillId="0" borderId="1" xfId="0" applyFont="1" applyBorder="1" applyAlignment="1">
      <alignment horizontal="center" vertical="center" wrapText="1"/>
    </xf>
    <xf numFmtId="0" fontId="721" fillId="0" borderId="1" xfId="0" applyFont="1" applyBorder="1" applyAlignment="1">
      <alignment horizontal="center" vertical="center" wrapText="1"/>
    </xf>
    <xf numFmtId="0" fontId="7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23" fillId="0" borderId="1" xfId="0" applyFont="1" applyBorder="1" applyAlignment="1">
      <alignment horizontal="center" vertical="center" wrapText="1"/>
    </xf>
    <xf numFmtId="0" fontId="724" fillId="0" borderId="1" xfId="0" applyFont="1" applyBorder="1" applyAlignment="1">
      <alignment wrapText="1"/>
    </xf>
    <xf numFmtId="164" fontId="725" fillId="0" borderId="1" xfId="0" applyNumberFormat="1" applyFont="1" applyBorder="1"/>
    <xf numFmtId="164" fontId="726" fillId="0" borderId="1" xfId="0" applyNumberFormat="1" applyFont="1" applyBorder="1"/>
    <xf numFmtId="164" fontId="727" fillId="0" borderId="1" xfId="0" applyNumberFormat="1" applyFont="1" applyBorder="1"/>
    <xf numFmtId="165" fontId="728" fillId="0" borderId="1" xfId="0" applyNumberFormat="1" applyFont="1" applyBorder="1"/>
    <xf numFmtId="0" fontId="729" fillId="0" borderId="1" xfId="0" applyFont="1" applyBorder="1" applyAlignment="1">
      <alignment horizontal="center" vertical="center" wrapText="1"/>
    </xf>
    <xf numFmtId="0" fontId="7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31" fillId="0" borderId="1" xfId="0" applyFont="1" applyBorder="1" applyAlignment="1">
      <alignment horizontal="center" vertical="center" wrapText="1"/>
    </xf>
    <xf numFmtId="0" fontId="732" fillId="0" borderId="1" xfId="0" applyFont="1" applyBorder="1" applyAlignment="1">
      <alignment wrapText="1"/>
    </xf>
    <xf numFmtId="164" fontId="733" fillId="0" borderId="1" xfId="0" applyNumberFormat="1" applyFont="1" applyBorder="1"/>
    <xf numFmtId="164" fontId="734" fillId="0" borderId="1" xfId="0" applyNumberFormat="1" applyFont="1" applyBorder="1"/>
    <xf numFmtId="164" fontId="735" fillId="0" borderId="1" xfId="0" applyNumberFormat="1" applyFont="1" applyBorder="1"/>
    <xf numFmtId="165" fontId="736" fillId="0" borderId="1" xfId="0" applyNumberFormat="1" applyFont="1" applyBorder="1"/>
    <xf numFmtId="0" fontId="737" fillId="0" borderId="1" xfId="0" applyFont="1" applyBorder="1" applyAlignment="1">
      <alignment horizontal="center" vertical="center" wrapText="1"/>
    </xf>
    <xf numFmtId="0" fontId="7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39" fillId="0" borderId="1" xfId="0" applyFont="1" applyBorder="1" applyAlignment="1">
      <alignment horizontal="center" vertical="center" wrapText="1"/>
    </xf>
    <xf numFmtId="0" fontId="740" fillId="0" borderId="1" xfId="0" applyFont="1" applyBorder="1" applyAlignment="1">
      <alignment wrapText="1"/>
    </xf>
    <xf numFmtId="164" fontId="741" fillId="0" borderId="1" xfId="0" applyNumberFormat="1" applyFont="1" applyBorder="1"/>
    <xf numFmtId="164" fontId="742" fillId="0" borderId="1" xfId="0" applyNumberFormat="1" applyFont="1" applyBorder="1"/>
    <xf numFmtId="164" fontId="743" fillId="0" borderId="1" xfId="0" applyNumberFormat="1" applyFont="1" applyBorder="1"/>
    <xf numFmtId="165" fontId="744" fillId="0" borderId="1" xfId="0" applyNumberFormat="1" applyFont="1" applyBorder="1"/>
    <xf numFmtId="0" fontId="745" fillId="0" borderId="1" xfId="0" applyFont="1" applyBorder="1" applyAlignment="1">
      <alignment horizontal="center" vertical="center" wrapText="1"/>
    </xf>
    <xf numFmtId="0" fontId="7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47" fillId="0" borderId="1" xfId="0" applyFont="1" applyBorder="1" applyAlignment="1">
      <alignment horizontal="center" vertical="center" wrapText="1"/>
    </xf>
    <xf numFmtId="0" fontId="748" fillId="0" borderId="1" xfId="0" applyFont="1" applyBorder="1" applyAlignment="1">
      <alignment wrapText="1"/>
    </xf>
    <xf numFmtId="164" fontId="749" fillId="0" borderId="1" xfId="0" applyNumberFormat="1" applyFont="1" applyBorder="1"/>
    <xf numFmtId="164" fontId="750" fillId="0" borderId="1" xfId="0" applyNumberFormat="1" applyFont="1" applyBorder="1"/>
    <xf numFmtId="164" fontId="751" fillId="0" borderId="1" xfId="0" applyNumberFormat="1" applyFont="1" applyBorder="1"/>
    <xf numFmtId="165" fontId="752" fillId="0" borderId="1" xfId="0" applyNumberFormat="1" applyFont="1" applyBorder="1"/>
    <xf numFmtId="0" fontId="753" fillId="0" borderId="1" xfId="0" applyFont="1" applyBorder="1" applyAlignment="1">
      <alignment horizontal="center" vertical="center" wrapText="1"/>
    </xf>
    <xf numFmtId="0" fontId="7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55" fillId="0" borderId="1" xfId="0" applyFont="1" applyBorder="1" applyAlignment="1">
      <alignment horizontal="center" vertical="center" wrapText="1"/>
    </xf>
    <xf numFmtId="0" fontId="75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57" fillId="0" borderId="1" xfId="0" applyFont="1" applyBorder="1" applyAlignment="1">
      <alignment horizontal="center" vertical="center" wrapText="1"/>
    </xf>
    <xf numFmtId="0" fontId="758" fillId="0" borderId="1" xfId="0" applyFont="1" applyBorder="1" applyAlignment="1">
      <alignment wrapText="1"/>
    </xf>
    <xf numFmtId="164" fontId="759" fillId="0" borderId="1" xfId="0" applyNumberFormat="1" applyFont="1" applyBorder="1"/>
    <xf numFmtId="164" fontId="760" fillId="0" borderId="1" xfId="0" applyNumberFormat="1" applyFont="1" applyBorder="1"/>
    <xf numFmtId="164" fontId="761" fillId="0" borderId="1" xfId="0" applyNumberFormat="1" applyFont="1" applyBorder="1"/>
    <xf numFmtId="165" fontId="762" fillId="0" borderId="1" xfId="0" applyNumberFormat="1" applyFont="1" applyBorder="1"/>
    <xf numFmtId="0" fontId="763" fillId="0" borderId="1" xfId="0" applyFont="1" applyBorder="1" applyAlignment="1">
      <alignment horizontal="center" vertical="center" wrapText="1"/>
    </xf>
    <xf numFmtId="0" fontId="764" fillId="0" borderId="1" xfId="0" applyFont="1" applyBorder="1" applyAlignment="1">
      <alignment wrapText="1"/>
    </xf>
    <xf numFmtId="164" fontId="765" fillId="0" borderId="1" xfId="0" applyNumberFormat="1" applyFont="1" applyBorder="1"/>
    <xf numFmtId="164" fontId="766" fillId="0" borderId="1" xfId="0" applyNumberFormat="1" applyFont="1" applyBorder="1"/>
    <xf numFmtId="164" fontId="767" fillId="0" borderId="1" xfId="0" applyNumberFormat="1" applyFont="1" applyBorder="1"/>
    <xf numFmtId="165" fontId="768" fillId="0" borderId="1" xfId="0" applyNumberFormat="1" applyFont="1" applyBorder="1"/>
    <xf numFmtId="0" fontId="773" fillId="0" borderId="1" xfId="0" applyFont="1" applyBorder="1" applyAlignment="1">
      <alignment horizontal="center" vertical="center" wrapText="1"/>
    </xf>
    <xf numFmtId="0" fontId="774" fillId="0" borderId="1" xfId="0" applyFont="1" applyBorder="1" applyAlignment="1">
      <alignment horizontal="center" vertical="center" wrapText="1"/>
    </xf>
    <xf numFmtId="0" fontId="775" fillId="0" borderId="1" xfId="0" applyFont="1" applyBorder="1" applyAlignment="1">
      <alignment horizontal="center" vertical="center" wrapText="1"/>
    </xf>
    <xf numFmtId="0" fontId="776" fillId="0" borderId="1" xfId="0" applyFont="1" applyBorder="1" applyAlignment="1">
      <alignment horizontal="center" vertical="center" wrapText="1"/>
    </xf>
    <xf numFmtId="0" fontId="777" fillId="0" borderId="1" xfId="0" applyFont="1" applyBorder="1" applyAlignment="1">
      <alignment horizontal="center" vertical="center" wrapText="1"/>
    </xf>
    <xf numFmtId="0" fontId="778" fillId="0" borderId="1" xfId="0" applyFont="1" applyBorder="1" applyAlignment="1">
      <alignment horizontal="center" vertical="center" wrapText="1"/>
    </xf>
    <xf numFmtId="0" fontId="779" fillId="0" borderId="1" xfId="0" applyFont="1" applyBorder="1" applyAlignment="1">
      <alignment horizontal="center" vertical="center" wrapText="1"/>
    </xf>
    <xf numFmtId="0" fontId="780" fillId="0" borderId="1" xfId="0" applyFont="1" applyBorder="1" applyAlignment="1">
      <alignment horizontal="center" vertical="center" wrapText="1"/>
    </xf>
    <xf numFmtId="0" fontId="781" fillId="0" borderId="1" xfId="0" applyFont="1" applyBorder="1" applyAlignment="1">
      <alignment horizontal="center" vertical="center" wrapText="1"/>
    </xf>
    <xf numFmtId="0" fontId="782" fillId="0" borderId="1" xfId="0" applyFont="1" applyBorder="1" applyAlignment="1">
      <alignment horizontal="center" vertical="center" wrapText="1"/>
    </xf>
    <xf numFmtId="0" fontId="783" fillId="0" borderId="1" xfId="0" applyFont="1" applyBorder="1" applyAlignment="1">
      <alignment horizontal="center" vertical="center" wrapText="1"/>
    </xf>
    <xf numFmtId="0" fontId="784" fillId="0" borderId="1" xfId="0" applyFont="1" applyBorder="1" applyAlignment="1">
      <alignment horizontal="center" vertical="center" wrapText="1"/>
    </xf>
    <xf numFmtId="0" fontId="785" fillId="0" borderId="1" xfId="0" applyFont="1" applyBorder="1" applyAlignment="1">
      <alignment horizontal="center" vertical="center" wrapText="1"/>
    </xf>
    <xf numFmtId="0" fontId="7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87" fillId="0" borderId="1" xfId="0" applyFont="1" applyBorder="1" applyAlignment="1">
      <alignment horizontal="center" vertical="center" wrapText="1"/>
    </xf>
    <xf numFmtId="0" fontId="788" fillId="0" borderId="1" xfId="0" applyFont="1" applyBorder="1" applyAlignment="1">
      <alignment wrapText="1"/>
    </xf>
    <xf numFmtId="164" fontId="789" fillId="0" borderId="1" xfId="0" applyNumberFormat="1" applyFont="1" applyBorder="1"/>
    <xf numFmtId="164" fontId="790" fillId="0" borderId="1" xfId="0" applyNumberFormat="1" applyFont="1" applyBorder="1"/>
    <xf numFmtId="164" fontId="791" fillId="0" borderId="1" xfId="0" applyNumberFormat="1" applyFont="1" applyBorder="1"/>
    <xf numFmtId="165" fontId="792" fillId="0" borderId="1" xfId="0" applyNumberFormat="1" applyFont="1" applyBorder="1"/>
    <xf numFmtId="0" fontId="793" fillId="0" borderId="1" xfId="0" applyFont="1" applyBorder="1" applyAlignment="1">
      <alignment horizontal="center" vertical="center" wrapText="1"/>
    </xf>
    <xf numFmtId="0" fontId="7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795" fillId="0" borderId="1" xfId="0" applyFont="1" applyBorder="1" applyAlignment="1">
      <alignment horizontal="center" vertical="center" wrapText="1"/>
    </xf>
    <xf numFmtId="0" fontId="796" fillId="0" borderId="1" xfId="0" applyFont="1" applyBorder="1" applyAlignment="1">
      <alignment wrapText="1"/>
    </xf>
    <xf numFmtId="164" fontId="797" fillId="0" borderId="1" xfId="0" applyNumberFormat="1" applyFont="1" applyBorder="1"/>
    <xf numFmtId="164" fontId="798" fillId="0" borderId="1" xfId="0" applyNumberFormat="1" applyFont="1" applyBorder="1"/>
    <xf numFmtId="164" fontId="799" fillId="0" borderId="1" xfId="0" applyNumberFormat="1" applyFont="1" applyBorder="1"/>
    <xf numFmtId="165" fontId="800" fillId="0" borderId="1" xfId="0" applyNumberFormat="1" applyFont="1" applyBorder="1"/>
    <xf numFmtId="0" fontId="801" fillId="0" borderId="1" xfId="0" applyFont="1" applyBorder="1" applyAlignment="1">
      <alignment horizontal="center" vertical="center" wrapText="1"/>
    </xf>
    <xf numFmtId="0" fontId="8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03" fillId="0" borderId="1" xfId="0" applyFont="1" applyBorder="1" applyAlignment="1">
      <alignment horizontal="center" vertical="center" wrapText="1"/>
    </xf>
    <xf numFmtId="0" fontId="804" fillId="0" borderId="1" xfId="0" applyFont="1" applyBorder="1" applyAlignment="1">
      <alignment wrapText="1"/>
    </xf>
    <xf numFmtId="164" fontId="805" fillId="0" borderId="1" xfId="0" applyNumberFormat="1" applyFont="1" applyBorder="1"/>
    <xf numFmtId="164" fontId="806" fillId="0" borderId="1" xfId="0" applyNumberFormat="1" applyFont="1" applyBorder="1"/>
    <xf numFmtId="164" fontId="807" fillId="0" borderId="1" xfId="0" applyNumberFormat="1" applyFont="1" applyBorder="1"/>
    <xf numFmtId="165" fontId="808" fillId="0" borderId="1" xfId="0" applyNumberFormat="1" applyFont="1" applyBorder="1"/>
    <xf numFmtId="0" fontId="809" fillId="0" borderId="1" xfId="0" applyFont="1" applyBorder="1" applyAlignment="1">
      <alignment horizontal="center" vertical="center" wrapText="1"/>
    </xf>
    <xf numFmtId="0" fontId="8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11" fillId="0" borderId="1" xfId="0" applyFont="1" applyBorder="1" applyAlignment="1">
      <alignment horizontal="center" vertical="center" wrapText="1"/>
    </xf>
    <xf numFmtId="0" fontId="812" fillId="0" borderId="1" xfId="0" applyFont="1" applyBorder="1" applyAlignment="1">
      <alignment wrapText="1"/>
    </xf>
    <xf numFmtId="164" fontId="813" fillId="0" borderId="1" xfId="0" applyNumberFormat="1" applyFont="1" applyBorder="1"/>
    <xf numFmtId="164" fontId="814" fillId="0" borderId="1" xfId="0" applyNumberFormat="1" applyFont="1" applyBorder="1"/>
    <xf numFmtId="164" fontId="815" fillId="0" borderId="1" xfId="0" applyNumberFormat="1" applyFont="1" applyBorder="1"/>
    <xf numFmtId="165" fontId="816" fillId="0" borderId="1" xfId="0" applyNumberFormat="1" applyFont="1" applyBorder="1"/>
    <xf numFmtId="0" fontId="817" fillId="0" borderId="1" xfId="0" applyFont="1" applyBorder="1" applyAlignment="1">
      <alignment horizontal="center" vertical="center" wrapText="1"/>
    </xf>
    <xf numFmtId="0" fontId="8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19" fillId="0" borderId="1" xfId="0" applyFont="1" applyBorder="1" applyAlignment="1">
      <alignment horizontal="center" vertical="center" wrapText="1"/>
    </xf>
    <xf numFmtId="0" fontId="82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21" fillId="0" borderId="1" xfId="0" applyFont="1" applyBorder="1" applyAlignment="1">
      <alignment horizontal="center" vertical="center" wrapText="1"/>
    </xf>
    <xf numFmtId="0" fontId="822" fillId="0" borderId="1" xfId="0" applyFont="1" applyBorder="1" applyAlignment="1">
      <alignment wrapText="1"/>
    </xf>
    <xf numFmtId="164" fontId="823" fillId="0" borderId="1" xfId="0" applyNumberFormat="1" applyFont="1" applyBorder="1"/>
    <xf numFmtId="164" fontId="824" fillId="0" borderId="1" xfId="0" applyNumberFormat="1" applyFont="1" applyBorder="1"/>
    <xf numFmtId="164" fontId="825" fillId="0" borderId="1" xfId="0" applyNumberFormat="1" applyFont="1" applyBorder="1"/>
    <xf numFmtId="165" fontId="826" fillId="0" borderId="1" xfId="0" applyNumberFormat="1" applyFont="1" applyBorder="1"/>
    <xf numFmtId="0" fontId="827" fillId="0" borderId="1" xfId="0" applyFont="1" applyBorder="1" applyAlignment="1">
      <alignment horizontal="center" vertical="center" wrapText="1"/>
    </xf>
    <xf numFmtId="0" fontId="828" fillId="0" borderId="1" xfId="0" applyFont="1" applyBorder="1" applyAlignment="1">
      <alignment wrapText="1"/>
    </xf>
    <xf numFmtId="164" fontId="829" fillId="0" borderId="1" xfId="0" applyNumberFormat="1" applyFont="1" applyBorder="1"/>
    <xf numFmtId="164" fontId="830" fillId="0" borderId="1" xfId="0" applyNumberFormat="1" applyFont="1" applyBorder="1"/>
    <xf numFmtId="164" fontId="831" fillId="0" borderId="1" xfId="0" applyNumberFormat="1" applyFont="1" applyBorder="1"/>
    <xf numFmtId="165" fontId="832" fillId="0" borderId="1" xfId="0" applyNumberFormat="1" applyFont="1" applyBorder="1"/>
    <xf numFmtId="0" fontId="837" fillId="0" borderId="1" xfId="0" applyFont="1" applyBorder="1" applyAlignment="1">
      <alignment horizontal="center" vertical="center" wrapText="1"/>
    </xf>
    <xf numFmtId="0" fontId="838" fillId="0" borderId="1" xfId="0" applyFont="1" applyBorder="1" applyAlignment="1">
      <alignment horizontal="center" vertical="center" wrapText="1"/>
    </xf>
    <xf numFmtId="0" fontId="839" fillId="0" borderId="1" xfId="0" applyFont="1" applyBorder="1" applyAlignment="1">
      <alignment horizontal="center" vertical="center" wrapText="1"/>
    </xf>
    <xf numFmtId="0" fontId="840" fillId="0" borderId="1" xfId="0" applyFont="1" applyBorder="1" applyAlignment="1">
      <alignment horizontal="center" vertical="center" wrapText="1"/>
    </xf>
    <xf numFmtId="0" fontId="841" fillId="0" borderId="1" xfId="0" applyFont="1" applyBorder="1" applyAlignment="1">
      <alignment horizontal="center" vertical="center" wrapText="1"/>
    </xf>
    <xf numFmtId="0" fontId="842" fillId="0" borderId="1" xfId="0" applyFont="1" applyBorder="1" applyAlignment="1">
      <alignment horizontal="center" vertical="center" wrapText="1"/>
    </xf>
    <xf numFmtId="0" fontId="843" fillId="0" borderId="1" xfId="0" applyFont="1" applyBorder="1" applyAlignment="1">
      <alignment horizontal="center" vertical="center" wrapText="1"/>
    </xf>
    <xf numFmtId="0" fontId="844" fillId="0" borderId="1" xfId="0" applyFont="1" applyBorder="1" applyAlignment="1">
      <alignment horizontal="center" vertical="center" wrapText="1"/>
    </xf>
    <xf numFmtId="0" fontId="845" fillId="0" borderId="1" xfId="0" applyFont="1" applyBorder="1" applyAlignment="1">
      <alignment horizontal="center" vertical="center" wrapText="1"/>
    </xf>
    <xf numFmtId="0" fontId="846" fillId="0" borderId="1" xfId="0" applyFont="1" applyBorder="1" applyAlignment="1">
      <alignment horizontal="center" vertical="center" wrapText="1"/>
    </xf>
    <xf numFmtId="0" fontId="847" fillId="0" borderId="1" xfId="0" applyFont="1" applyBorder="1" applyAlignment="1">
      <alignment horizontal="center" vertical="center" wrapText="1"/>
    </xf>
    <xf numFmtId="0" fontId="848" fillId="0" borderId="1" xfId="0" applyFont="1" applyBorder="1" applyAlignment="1">
      <alignment horizontal="center" vertical="center" wrapText="1"/>
    </xf>
    <xf numFmtId="0" fontId="849" fillId="0" borderId="1" xfId="0" applyFont="1" applyBorder="1" applyAlignment="1">
      <alignment horizontal="center" vertical="center" wrapText="1"/>
    </xf>
    <xf numFmtId="0" fontId="8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51" fillId="0" borderId="1" xfId="0" applyFont="1" applyBorder="1" applyAlignment="1">
      <alignment horizontal="center" vertical="center" wrapText="1"/>
    </xf>
    <xf numFmtId="0" fontId="852" fillId="0" borderId="1" xfId="0" applyFont="1" applyBorder="1" applyAlignment="1">
      <alignment wrapText="1"/>
    </xf>
    <xf numFmtId="164" fontId="853" fillId="0" borderId="1" xfId="0" applyNumberFormat="1" applyFont="1" applyBorder="1"/>
    <xf numFmtId="164" fontId="854" fillId="0" borderId="1" xfId="0" applyNumberFormat="1" applyFont="1" applyBorder="1"/>
    <xf numFmtId="164" fontId="855" fillId="0" borderId="1" xfId="0" applyNumberFormat="1" applyFont="1" applyBorder="1"/>
    <xf numFmtId="165" fontId="856" fillId="0" borderId="1" xfId="0" applyNumberFormat="1" applyFont="1" applyBorder="1"/>
    <xf numFmtId="0" fontId="857" fillId="0" borderId="1" xfId="0" applyFont="1" applyBorder="1" applyAlignment="1">
      <alignment horizontal="center" vertical="center" wrapText="1"/>
    </xf>
    <xf numFmtId="0" fontId="8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59" fillId="0" borderId="1" xfId="0" applyFont="1" applyBorder="1" applyAlignment="1">
      <alignment horizontal="center" vertical="center" wrapText="1"/>
    </xf>
    <xf numFmtId="0" fontId="860" fillId="0" borderId="1" xfId="0" applyFont="1" applyBorder="1" applyAlignment="1">
      <alignment wrapText="1"/>
    </xf>
    <xf numFmtId="164" fontId="861" fillId="0" borderId="1" xfId="0" applyNumberFormat="1" applyFont="1" applyBorder="1"/>
    <xf numFmtId="164" fontId="862" fillId="0" borderId="1" xfId="0" applyNumberFormat="1" applyFont="1" applyBorder="1"/>
    <xf numFmtId="164" fontId="863" fillId="0" borderId="1" xfId="0" applyNumberFormat="1" applyFont="1" applyBorder="1"/>
    <xf numFmtId="165" fontId="864" fillId="0" borderId="1" xfId="0" applyNumberFormat="1" applyFont="1" applyBorder="1"/>
    <xf numFmtId="0" fontId="865" fillId="0" borderId="1" xfId="0" applyFont="1" applyBorder="1" applyAlignment="1">
      <alignment horizontal="center" vertical="center" wrapText="1"/>
    </xf>
    <xf numFmtId="0" fontId="8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67" fillId="0" borderId="1" xfId="0" applyFont="1" applyBorder="1" applyAlignment="1">
      <alignment horizontal="center" vertical="center" wrapText="1"/>
    </xf>
    <xf numFmtId="0" fontId="868" fillId="0" borderId="1" xfId="0" applyFont="1" applyBorder="1" applyAlignment="1">
      <alignment wrapText="1"/>
    </xf>
    <xf numFmtId="164" fontId="869" fillId="0" borderId="1" xfId="0" applyNumberFormat="1" applyFont="1" applyBorder="1"/>
    <xf numFmtId="164" fontId="870" fillId="0" borderId="1" xfId="0" applyNumberFormat="1" applyFont="1" applyBorder="1"/>
    <xf numFmtId="164" fontId="871" fillId="0" borderId="1" xfId="0" applyNumberFormat="1" applyFont="1" applyBorder="1"/>
    <xf numFmtId="165" fontId="872" fillId="0" borderId="1" xfId="0" applyNumberFormat="1" applyFont="1" applyBorder="1"/>
    <xf numFmtId="0" fontId="873" fillId="0" borderId="1" xfId="0" applyFont="1" applyBorder="1" applyAlignment="1">
      <alignment horizontal="center" vertical="center" wrapText="1"/>
    </xf>
    <xf numFmtId="0" fontId="8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75" fillId="0" borderId="1" xfId="0" applyFont="1" applyBorder="1" applyAlignment="1">
      <alignment horizontal="center" vertical="center" wrapText="1"/>
    </xf>
    <xf numFmtId="0" fontId="876" fillId="0" borderId="1" xfId="0" applyFont="1" applyBorder="1" applyAlignment="1">
      <alignment wrapText="1"/>
    </xf>
    <xf numFmtId="164" fontId="877" fillId="0" borderId="1" xfId="0" applyNumberFormat="1" applyFont="1" applyBorder="1"/>
    <xf numFmtId="164" fontId="878" fillId="0" borderId="1" xfId="0" applyNumberFormat="1" applyFont="1" applyBorder="1"/>
    <xf numFmtId="164" fontId="879" fillId="0" borderId="1" xfId="0" applyNumberFormat="1" applyFont="1" applyBorder="1"/>
    <xf numFmtId="165" fontId="880" fillId="0" borderId="1" xfId="0" applyNumberFormat="1" applyFont="1" applyBorder="1"/>
    <xf numFmtId="0" fontId="881" fillId="0" borderId="1" xfId="0" applyFont="1" applyBorder="1" applyAlignment="1">
      <alignment horizontal="center" vertical="center" wrapText="1"/>
    </xf>
    <xf numFmtId="0" fontId="8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83" fillId="0" borderId="1" xfId="0" applyFont="1" applyBorder="1" applyAlignment="1">
      <alignment horizontal="center" vertical="center" wrapText="1"/>
    </xf>
    <xf numFmtId="0" fontId="88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885" fillId="0" borderId="1" xfId="0" applyFont="1" applyBorder="1" applyAlignment="1">
      <alignment horizontal="center" vertical="center" wrapText="1"/>
    </xf>
    <xf numFmtId="0" fontId="886" fillId="0" borderId="1" xfId="0" applyFont="1" applyBorder="1" applyAlignment="1">
      <alignment wrapText="1"/>
    </xf>
    <xf numFmtId="164" fontId="887" fillId="0" borderId="1" xfId="0" applyNumberFormat="1" applyFont="1" applyBorder="1"/>
    <xf numFmtId="164" fontId="888" fillId="0" borderId="1" xfId="0" applyNumberFormat="1" applyFont="1" applyBorder="1"/>
    <xf numFmtId="164" fontId="889" fillId="0" borderId="1" xfId="0" applyNumberFormat="1" applyFont="1" applyBorder="1"/>
    <xf numFmtId="165" fontId="890" fillId="0" borderId="1" xfId="0" applyNumberFormat="1" applyFont="1" applyBorder="1"/>
    <xf numFmtId="0" fontId="891" fillId="0" borderId="1" xfId="0" applyFont="1" applyBorder="1" applyAlignment="1">
      <alignment horizontal="center" vertical="center" wrapText="1"/>
    </xf>
    <xf numFmtId="0" fontId="892" fillId="0" borderId="1" xfId="0" applyFont="1" applyBorder="1" applyAlignment="1">
      <alignment wrapText="1"/>
    </xf>
    <xf numFmtId="164" fontId="893" fillId="0" borderId="1" xfId="0" applyNumberFormat="1" applyFont="1" applyBorder="1"/>
    <xf numFmtId="164" fontId="894" fillId="0" borderId="1" xfId="0" applyNumberFormat="1" applyFont="1" applyBorder="1"/>
    <xf numFmtId="164" fontId="895" fillId="0" borderId="1" xfId="0" applyNumberFormat="1" applyFont="1" applyBorder="1"/>
    <xf numFmtId="165" fontId="896" fillId="0" borderId="1" xfId="0" applyNumberFormat="1" applyFont="1" applyBorder="1"/>
    <xf numFmtId="0" fontId="901" fillId="0" borderId="1" xfId="0" applyFont="1" applyBorder="1" applyAlignment="1">
      <alignment horizontal="center" vertical="center" wrapText="1"/>
    </xf>
    <xf numFmtId="0" fontId="902" fillId="0" borderId="1" xfId="0" applyFont="1" applyBorder="1" applyAlignment="1">
      <alignment horizontal="center" vertical="center" wrapText="1"/>
    </xf>
    <xf numFmtId="0" fontId="903" fillId="0" borderId="1" xfId="0" applyFont="1" applyBorder="1" applyAlignment="1">
      <alignment horizontal="center" vertical="center" wrapText="1"/>
    </xf>
    <xf numFmtId="0" fontId="904" fillId="0" borderId="1" xfId="0" applyFont="1" applyBorder="1" applyAlignment="1">
      <alignment horizontal="center" vertical="center" wrapText="1"/>
    </xf>
    <xf numFmtId="0" fontId="905" fillId="0" borderId="1" xfId="0" applyFont="1" applyBorder="1" applyAlignment="1">
      <alignment horizontal="center" vertical="center" wrapText="1"/>
    </xf>
    <xf numFmtId="0" fontId="906" fillId="0" borderId="1" xfId="0" applyFont="1" applyBorder="1" applyAlignment="1">
      <alignment horizontal="center" vertical="center" wrapText="1"/>
    </xf>
    <xf numFmtId="0" fontId="907" fillId="0" borderId="1" xfId="0" applyFont="1" applyBorder="1" applyAlignment="1">
      <alignment horizontal="center" vertical="center" wrapText="1"/>
    </xf>
    <xf numFmtId="0" fontId="908" fillId="0" borderId="1" xfId="0" applyFont="1" applyBorder="1" applyAlignment="1">
      <alignment horizontal="center" vertical="center" wrapText="1"/>
    </xf>
    <xf numFmtId="0" fontId="909" fillId="0" borderId="1" xfId="0" applyFont="1" applyBorder="1" applyAlignment="1">
      <alignment horizontal="center" vertical="center" wrapText="1"/>
    </xf>
    <xf numFmtId="0" fontId="910" fillId="0" borderId="1" xfId="0" applyFont="1" applyBorder="1" applyAlignment="1">
      <alignment horizontal="center" vertical="center" wrapText="1"/>
    </xf>
    <xf numFmtId="0" fontId="911" fillId="0" borderId="1" xfId="0" applyFont="1" applyBorder="1" applyAlignment="1">
      <alignment horizontal="center" vertical="center" wrapText="1"/>
    </xf>
    <xf numFmtId="0" fontId="912" fillId="0" borderId="1" xfId="0" applyFont="1" applyBorder="1" applyAlignment="1">
      <alignment horizontal="center" vertical="center" wrapText="1"/>
    </xf>
    <xf numFmtId="0" fontId="913" fillId="0" borderId="1" xfId="0" applyFont="1" applyBorder="1" applyAlignment="1">
      <alignment horizontal="center" vertical="center" wrapText="1"/>
    </xf>
    <xf numFmtId="0" fontId="9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15" fillId="0" borderId="1" xfId="0" applyFont="1" applyBorder="1" applyAlignment="1">
      <alignment horizontal="center" vertical="center" wrapText="1"/>
    </xf>
    <xf numFmtId="0" fontId="916" fillId="0" borderId="1" xfId="0" applyFont="1" applyBorder="1" applyAlignment="1">
      <alignment wrapText="1"/>
    </xf>
    <xf numFmtId="164" fontId="917" fillId="0" borderId="1" xfId="0" applyNumberFormat="1" applyFont="1" applyBorder="1"/>
    <xf numFmtId="164" fontId="918" fillId="0" borderId="1" xfId="0" applyNumberFormat="1" applyFont="1" applyBorder="1"/>
    <xf numFmtId="164" fontId="919" fillId="0" borderId="1" xfId="0" applyNumberFormat="1" applyFont="1" applyBorder="1"/>
    <xf numFmtId="165" fontId="920" fillId="0" borderId="1" xfId="0" applyNumberFormat="1" applyFont="1" applyBorder="1"/>
    <xf numFmtId="0" fontId="921" fillId="0" borderId="1" xfId="0" applyFont="1" applyBorder="1" applyAlignment="1">
      <alignment horizontal="center" vertical="center" wrapText="1"/>
    </xf>
    <xf numFmtId="0" fontId="9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23" fillId="0" borderId="1" xfId="0" applyFont="1" applyBorder="1" applyAlignment="1">
      <alignment horizontal="center" vertical="center" wrapText="1"/>
    </xf>
    <xf numFmtId="0" fontId="924" fillId="0" borderId="1" xfId="0" applyFont="1" applyBorder="1" applyAlignment="1">
      <alignment wrapText="1"/>
    </xf>
    <xf numFmtId="164" fontId="925" fillId="0" borderId="1" xfId="0" applyNumberFormat="1" applyFont="1" applyBorder="1"/>
    <xf numFmtId="164" fontId="926" fillId="0" borderId="1" xfId="0" applyNumberFormat="1" applyFont="1" applyBorder="1"/>
    <xf numFmtId="164" fontId="927" fillId="0" borderId="1" xfId="0" applyNumberFormat="1" applyFont="1" applyBorder="1"/>
    <xf numFmtId="165" fontId="928" fillId="0" borderId="1" xfId="0" applyNumberFormat="1" applyFont="1" applyBorder="1"/>
    <xf numFmtId="0" fontId="929" fillId="0" borderId="1" xfId="0" applyFont="1" applyBorder="1" applyAlignment="1">
      <alignment horizontal="center" vertical="center" wrapText="1"/>
    </xf>
    <xf numFmtId="0" fontId="9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31" fillId="0" borderId="1" xfId="0" applyFont="1" applyBorder="1" applyAlignment="1">
      <alignment horizontal="center" vertical="center" wrapText="1"/>
    </xf>
    <xf numFmtId="0" fontId="932" fillId="0" borderId="1" xfId="0" applyFont="1" applyBorder="1" applyAlignment="1">
      <alignment wrapText="1"/>
    </xf>
    <xf numFmtId="164" fontId="933" fillId="0" borderId="1" xfId="0" applyNumberFormat="1" applyFont="1" applyBorder="1"/>
    <xf numFmtId="164" fontId="934" fillId="0" borderId="1" xfId="0" applyNumberFormat="1" applyFont="1" applyBorder="1"/>
    <xf numFmtId="164" fontId="935" fillId="0" borderId="1" xfId="0" applyNumberFormat="1" applyFont="1" applyBorder="1"/>
    <xf numFmtId="165" fontId="936" fillId="0" borderId="1" xfId="0" applyNumberFormat="1" applyFont="1" applyBorder="1"/>
    <xf numFmtId="0" fontId="937" fillId="0" borderId="1" xfId="0" applyFont="1" applyBorder="1" applyAlignment="1">
      <alignment horizontal="center" vertical="center" wrapText="1"/>
    </xf>
    <xf numFmtId="0" fontId="9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39" fillId="0" borderId="1" xfId="0" applyFont="1" applyBorder="1" applyAlignment="1">
      <alignment horizontal="center" vertical="center" wrapText="1"/>
    </xf>
    <xf numFmtId="0" fontId="940" fillId="0" borderId="1" xfId="0" applyFont="1" applyBorder="1" applyAlignment="1">
      <alignment wrapText="1"/>
    </xf>
    <xf numFmtId="164" fontId="941" fillId="0" borderId="1" xfId="0" applyNumberFormat="1" applyFont="1" applyBorder="1"/>
    <xf numFmtId="164" fontId="942" fillId="0" borderId="1" xfId="0" applyNumberFormat="1" applyFont="1" applyBorder="1"/>
    <xf numFmtId="164" fontId="943" fillId="0" borderId="1" xfId="0" applyNumberFormat="1" applyFont="1" applyBorder="1"/>
    <xf numFmtId="165" fontId="944" fillId="0" borderId="1" xfId="0" applyNumberFormat="1" applyFont="1" applyBorder="1"/>
    <xf numFmtId="0" fontId="945" fillId="0" borderId="1" xfId="0" applyFont="1" applyBorder="1" applyAlignment="1">
      <alignment horizontal="center" vertical="center" wrapText="1"/>
    </xf>
    <xf numFmtId="0" fontId="9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47" fillId="0" borderId="1" xfId="0" applyFont="1" applyBorder="1" applyAlignment="1">
      <alignment horizontal="center" vertical="center" wrapText="1"/>
    </xf>
    <xf numFmtId="0" fontId="94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49" fillId="0" borderId="1" xfId="0" applyFont="1" applyBorder="1" applyAlignment="1">
      <alignment horizontal="center" vertical="center" wrapText="1"/>
    </xf>
    <xf numFmtId="0" fontId="950" fillId="0" borderId="1" xfId="0" applyFont="1" applyBorder="1" applyAlignment="1">
      <alignment wrapText="1"/>
    </xf>
    <xf numFmtId="164" fontId="951" fillId="0" borderId="1" xfId="0" applyNumberFormat="1" applyFont="1" applyBorder="1"/>
    <xf numFmtId="164" fontId="952" fillId="0" borderId="1" xfId="0" applyNumberFormat="1" applyFont="1" applyBorder="1"/>
    <xf numFmtId="164" fontId="953" fillId="0" borderId="1" xfId="0" applyNumberFormat="1" applyFont="1" applyBorder="1"/>
    <xf numFmtId="165" fontId="954" fillId="0" borderId="1" xfId="0" applyNumberFormat="1" applyFont="1" applyBorder="1"/>
    <xf numFmtId="0" fontId="955" fillId="0" borderId="1" xfId="0" applyFont="1" applyBorder="1" applyAlignment="1">
      <alignment horizontal="center" vertical="center" wrapText="1"/>
    </xf>
    <xf numFmtId="0" fontId="956" fillId="0" borderId="1" xfId="0" applyFont="1" applyBorder="1" applyAlignment="1">
      <alignment wrapText="1"/>
    </xf>
    <xf numFmtId="164" fontId="957" fillId="0" borderId="1" xfId="0" applyNumberFormat="1" applyFont="1" applyBorder="1"/>
    <xf numFmtId="164" fontId="958" fillId="0" borderId="1" xfId="0" applyNumberFormat="1" applyFont="1" applyBorder="1"/>
    <xf numFmtId="164" fontId="959" fillId="0" borderId="1" xfId="0" applyNumberFormat="1" applyFont="1" applyBorder="1"/>
    <xf numFmtId="165" fontId="960" fillId="0" borderId="1" xfId="0" applyNumberFormat="1" applyFont="1" applyBorder="1"/>
    <xf numFmtId="0" fontId="965" fillId="0" borderId="1" xfId="0" applyFont="1" applyBorder="1" applyAlignment="1">
      <alignment horizontal="center" vertical="center" wrapText="1"/>
    </xf>
    <xf numFmtId="0" fontId="966" fillId="0" borderId="1" xfId="0" applyFont="1" applyBorder="1" applyAlignment="1">
      <alignment horizontal="center" vertical="center" wrapText="1"/>
    </xf>
    <xf numFmtId="0" fontId="967" fillId="0" borderId="1" xfId="0" applyFont="1" applyBorder="1" applyAlignment="1">
      <alignment horizontal="center" vertical="center" wrapText="1"/>
    </xf>
    <xf numFmtId="0" fontId="968" fillId="0" borderId="1" xfId="0" applyFont="1" applyBorder="1" applyAlignment="1">
      <alignment horizontal="center" vertical="center" wrapText="1"/>
    </xf>
    <xf numFmtId="0" fontId="969" fillId="0" borderId="1" xfId="0" applyFont="1" applyBorder="1" applyAlignment="1">
      <alignment horizontal="center" vertical="center" wrapText="1"/>
    </xf>
    <xf numFmtId="0" fontId="970" fillId="0" borderId="1" xfId="0" applyFont="1" applyBorder="1" applyAlignment="1">
      <alignment horizontal="center" vertical="center" wrapText="1"/>
    </xf>
    <xf numFmtId="0" fontId="971" fillId="0" borderId="1" xfId="0" applyFont="1" applyBorder="1" applyAlignment="1">
      <alignment horizontal="center" vertical="center" wrapText="1"/>
    </xf>
    <xf numFmtId="0" fontId="972" fillId="0" borderId="1" xfId="0" applyFont="1" applyBorder="1" applyAlignment="1">
      <alignment horizontal="center" vertical="center" wrapText="1"/>
    </xf>
    <xf numFmtId="0" fontId="973" fillId="0" borderId="1" xfId="0" applyFont="1" applyBorder="1" applyAlignment="1">
      <alignment horizontal="center" vertical="center" wrapText="1"/>
    </xf>
    <xf numFmtId="0" fontId="974" fillId="0" borderId="1" xfId="0" applyFont="1" applyBorder="1" applyAlignment="1">
      <alignment horizontal="center" vertical="center" wrapText="1"/>
    </xf>
    <xf numFmtId="0" fontId="975" fillId="0" borderId="1" xfId="0" applyFont="1" applyBorder="1" applyAlignment="1">
      <alignment horizontal="center" vertical="center" wrapText="1"/>
    </xf>
    <xf numFmtId="0" fontId="976" fillId="0" borderId="1" xfId="0" applyFont="1" applyBorder="1" applyAlignment="1">
      <alignment horizontal="center" vertical="center" wrapText="1"/>
    </xf>
    <xf numFmtId="0" fontId="977" fillId="0" borderId="1" xfId="0" applyFont="1" applyBorder="1" applyAlignment="1">
      <alignment horizontal="center" vertical="center" wrapText="1"/>
    </xf>
    <xf numFmtId="0" fontId="9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79" fillId="0" borderId="1" xfId="0" applyFont="1" applyBorder="1" applyAlignment="1">
      <alignment horizontal="center" vertical="center" wrapText="1"/>
    </xf>
    <xf numFmtId="0" fontId="980" fillId="0" borderId="1" xfId="0" applyFont="1" applyBorder="1" applyAlignment="1">
      <alignment wrapText="1"/>
    </xf>
    <xf numFmtId="164" fontId="981" fillId="0" borderId="1" xfId="0" applyNumberFormat="1" applyFont="1" applyBorder="1"/>
    <xf numFmtId="164" fontId="982" fillId="0" borderId="1" xfId="0" applyNumberFormat="1" applyFont="1" applyBorder="1"/>
    <xf numFmtId="164" fontId="983" fillId="0" borderId="1" xfId="0" applyNumberFormat="1" applyFont="1" applyBorder="1"/>
    <xf numFmtId="165" fontId="984" fillId="0" borderId="1" xfId="0" applyNumberFormat="1" applyFont="1" applyBorder="1"/>
    <xf numFmtId="0" fontId="985" fillId="0" borderId="1" xfId="0" applyFont="1" applyBorder="1" applyAlignment="1">
      <alignment horizontal="center" vertical="center" wrapText="1"/>
    </xf>
    <xf numFmtId="0" fontId="9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87" fillId="0" borderId="1" xfId="0" applyFont="1" applyBorder="1" applyAlignment="1">
      <alignment horizontal="center" vertical="center" wrapText="1"/>
    </xf>
    <xf numFmtId="0" fontId="988" fillId="0" borderId="1" xfId="0" applyFont="1" applyBorder="1" applyAlignment="1">
      <alignment wrapText="1"/>
    </xf>
    <xf numFmtId="164" fontId="989" fillId="0" borderId="1" xfId="0" applyNumberFormat="1" applyFont="1" applyBorder="1"/>
    <xf numFmtId="164" fontId="990" fillId="0" borderId="1" xfId="0" applyNumberFormat="1" applyFont="1" applyBorder="1"/>
    <xf numFmtId="164" fontId="991" fillId="0" borderId="1" xfId="0" applyNumberFormat="1" applyFont="1" applyBorder="1"/>
    <xf numFmtId="165" fontId="992" fillId="0" borderId="1" xfId="0" applyNumberFormat="1" applyFont="1" applyBorder="1"/>
    <xf numFmtId="0" fontId="993" fillId="0" borderId="1" xfId="0" applyFont="1" applyBorder="1" applyAlignment="1">
      <alignment horizontal="center" vertical="center" wrapText="1"/>
    </xf>
    <xf numFmtId="0" fontId="9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995" fillId="0" borderId="1" xfId="0" applyFont="1" applyBorder="1" applyAlignment="1">
      <alignment horizontal="center" vertical="center" wrapText="1"/>
    </xf>
    <xf numFmtId="0" fontId="996" fillId="0" borderId="1" xfId="0" applyFont="1" applyBorder="1" applyAlignment="1">
      <alignment wrapText="1"/>
    </xf>
    <xf numFmtId="164" fontId="997" fillId="0" borderId="1" xfId="0" applyNumberFormat="1" applyFont="1" applyBorder="1"/>
    <xf numFmtId="164" fontId="998" fillId="0" borderId="1" xfId="0" applyNumberFormat="1" applyFont="1" applyBorder="1"/>
    <xf numFmtId="164" fontId="999" fillId="0" borderId="1" xfId="0" applyNumberFormat="1" applyFont="1" applyBorder="1"/>
    <xf numFmtId="165" fontId="1000" fillId="0" borderId="1" xfId="0" applyNumberFormat="1" applyFont="1" applyBorder="1"/>
    <xf numFmtId="0" fontId="1001" fillId="0" borderId="1" xfId="0" applyFont="1" applyBorder="1" applyAlignment="1">
      <alignment horizontal="center" vertical="center" wrapText="1"/>
    </xf>
    <xf numFmtId="0" fontId="10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03" fillId="0" borderId="1" xfId="0" applyFont="1" applyBorder="1" applyAlignment="1">
      <alignment horizontal="center" vertical="center" wrapText="1"/>
    </xf>
    <xf numFmtId="0" fontId="1004" fillId="0" borderId="1" xfId="0" applyFont="1" applyBorder="1" applyAlignment="1">
      <alignment wrapText="1"/>
    </xf>
    <xf numFmtId="164" fontId="1005" fillId="0" borderId="1" xfId="0" applyNumberFormat="1" applyFont="1" applyBorder="1"/>
    <xf numFmtId="164" fontId="1006" fillId="0" borderId="1" xfId="0" applyNumberFormat="1" applyFont="1" applyBorder="1"/>
    <xf numFmtId="164" fontId="1007" fillId="0" borderId="1" xfId="0" applyNumberFormat="1" applyFont="1" applyBorder="1"/>
    <xf numFmtId="165" fontId="1008" fillId="0" borderId="1" xfId="0" applyNumberFormat="1" applyFont="1" applyBorder="1"/>
    <xf numFmtId="0" fontId="1009" fillId="0" borderId="1" xfId="0" applyFont="1" applyBorder="1" applyAlignment="1">
      <alignment horizontal="center" vertical="center" wrapText="1"/>
    </xf>
    <xf numFmtId="0" fontId="101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11" fillId="0" borderId="1" xfId="0" applyFont="1" applyBorder="1" applyAlignment="1">
      <alignment horizontal="center" vertical="center" wrapText="1"/>
    </xf>
    <xf numFmtId="0" fontId="101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13" fillId="0" borderId="1" xfId="0" applyFont="1" applyBorder="1" applyAlignment="1">
      <alignment horizontal="center" vertical="center" wrapText="1"/>
    </xf>
    <xf numFmtId="0" fontId="1014" fillId="0" borderId="1" xfId="0" applyFont="1" applyBorder="1" applyAlignment="1">
      <alignment wrapText="1"/>
    </xf>
    <xf numFmtId="164" fontId="1015" fillId="0" borderId="1" xfId="0" applyNumberFormat="1" applyFont="1" applyBorder="1"/>
    <xf numFmtId="164" fontId="1016" fillId="0" borderId="1" xfId="0" applyNumberFormat="1" applyFont="1" applyBorder="1"/>
    <xf numFmtId="164" fontId="1017" fillId="0" borderId="1" xfId="0" applyNumberFormat="1" applyFont="1" applyBorder="1"/>
    <xf numFmtId="165" fontId="1018" fillId="0" borderId="1" xfId="0" applyNumberFormat="1" applyFont="1" applyBorder="1"/>
    <xf numFmtId="0" fontId="1019" fillId="0" borderId="1" xfId="0" applyFont="1" applyBorder="1" applyAlignment="1">
      <alignment horizontal="center" vertical="center" wrapText="1"/>
    </xf>
    <xf numFmtId="0" fontId="1020" fillId="0" borderId="1" xfId="0" applyFont="1" applyBorder="1" applyAlignment="1">
      <alignment wrapText="1"/>
    </xf>
    <xf numFmtId="164" fontId="1021" fillId="0" borderId="1" xfId="0" applyNumberFormat="1" applyFont="1" applyBorder="1"/>
    <xf numFmtId="164" fontId="1022" fillId="0" borderId="1" xfId="0" applyNumberFormat="1" applyFont="1" applyBorder="1"/>
    <xf numFmtId="164" fontId="1023" fillId="0" borderId="1" xfId="0" applyNumberFormat="1" applyFont="1" applyBorder="1"/>
    <xf numFmtId="165" fontId="1024" fillId="0" borderId="1" xfId="0" applyNumberFormat="1" applyFont="1" applyBorder="1"/>
    <xf numFmtId="0" fontId="1029" fillId="0" borderId="1" xfId="0" applyFont="1" applyBorder="1" applyAlignment="1">
      <alignment horizontal="center" vertical="center" wrapText="1"/>
    </xf>
    <xf numFmtId="0" fontId="1030" fillId="0" borderId="1" xfId="0" applyFont="1" applyBorder="1" applyAlignment="1">
      <alignment horizontal="center" vertical="center" wrapText="1"/>
    </xf>
    <xf numFmtId="0" fontId="1031" fillId="0" borderId="1" xfId="0" applyFont="1" applyBorder="1" applyAlignment="1">
      <alignment horizontal="center" vertical="center" wrapText="1"/>
    </xf>
    <xf numFmtId="0" fontId="1032" fillId="0" borderId="1" xfId="0" applyFont="1" applyBorder="1" applyAlignment="1">
      <alignment horizontal="center" vertical="center" wrapText="1"/>
    </xf>
    <xf numFmtId="0" fontId="1033" fillId="0" borderId="1" xfId="0" applyFont="1" applyBorder="1" applyAlignment="1">
      <alignment horizontal="center" vertical="center" wrapText="1"/>
    </xf>
    <xf numFmtId="0" fontId="1034" fillId="0" borderId="1" xfId="0" applyFont="1" applyBorder="1" applyAlignment="1">
      <alignment horizontal="center" vertical="center" wrapText="1"/>
    </xf>
    <xf numFmtId="0" fontId="1035" fillId="0" borderId="1" xfId="0" applyFont="1" applyBorder="1" applyAlignment="1">
      <alignment horizontal="center" vertical="center" wrapText="1"/>
    </xf>
    <xf numFmtId="0" fontId="1036" fillId="0" borderId="1" xfId="0" applyFont="1" applyBorder="1" applyAlignment="1">
      <alignment horizontal="center" vertical="center" wrapText="1"/>
    </xf>
    <xf numFmtId="0" fontId="1037" fillId="0" borderId="1" xfId="0" applyFont="1" applyBorder="1" applyAlignment="1">
      <alignment horizontal="center" vertical="center" wrapText="1"/>
    </xf>
    <xf numFmtId="0" fontId="1038" fillId="0" borderId="1" xfId="0" applyFont="1" applyBorder="1" applyAlignment="1">
      <alignment horizontal="center" vertical="center" wrapText="1"/>
    </xf>
    <xf numFmtId="0" fontId="1039" fillId="0" borderId="1" xfId="0" applyFont="1" applyBorder="1" applyAlignment="1">
      <alignment horizontal="center" vertical="center" wrapText="1"/>
    </xf>
    <xf numFmtId="0" fontId="1040" fillId="0" borderId="1" xfId="0" applyFont="1" applyBorder="1" applyAlignment="1">
      <alignment horizontal="center" vertical="center" wrapText="1"/>
    </xf>
    <xf numFmtId="0" fontId="1041" fillId="0" borderId="1" xfId="0" applyFont="1" applyBorder="1" applyAlignment="1">
      <alignment horizontal="center" vertical="center" wrapText="1"/>
    </xf>
    <xf numFmtId="0" fontId="10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43" fillId="0" borderId="1" xfId="0" applyFont="1" applyBorder="1" applyAlignment="1">
      <alignment horizontal="center" vertical="center" wrapText="1"/>
    </xf>
    <xf numFmtId="0" fontId="1044" fillId="0" borderId="1" xfId="0" applyFont="1" applyBorder="1" applyAlignment="1">
      <alignment wrapText="1"/>
    </xf>
    <xf numFmtId="164" fontId="1045" fillId="0" borderId="1" xfId="0" applyNumberFormat="1" applyFont="1" applyBorder="1"/>
    <xf numFmtId="164" fontId="1046" fillId="0" borderId="1" xfId="0" applyNumberFormat="1" applyFont="1" applyBorder="1"/>
    <xf numFmtId="164" fontId="1047" fillId="0" borderId="1" xfId="0" applyNumberFormat="1" applyFont="1" applyBorder="1"/>
    <xf numFmtId="165" fontId="1048" fillId="0" borderId="1" xfId="0" applyNumberFormat="1" applyFont="1" applyBorder="1"/>
    <xf numFmtId="0" fontId="1049" fillId="0" borderId="1" xfId="0" applyFont="1" applyBorder="1" applyAlignment="1">
      <alignment horizontal="center" vertical="center" wrapText="1"/>
    </xf>
    <xf numFmtId="0" fontId="10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51" fillId="0" borderId="1" xfId="0" applyFont="1" applyBorder="1" applyAlignment="1">
      <alignment horizontal="center" vertical="center" wrapText="1"/>
    </xf>
    <xf numFmtId="0" fontId="1052" fillId="0" borderId="1" xfId="0" applyFont="1" applyBorder="1" applyAlignment="1">
      <alignment wrapText="1"/>
    </xf>
    <xf numFmtId="164" fontId="1053" fillId="0" borderId="1" xfId="0" applyNumberFormat="1" applyFont="1" applyBorder="1"/>
    <xf numFmtId="164" fontId="1054" fillId="0" borderId="1" xfId="0" applyNumberFormat="1" applyFont="1" applyBorder="1"/>
    <xf numFmtId="164" fontId="1055" fillId="0" borderId="1" xfId="0" applyNumberFormat="1" applyFont="1" applyBorder="1"/>
    <xf numFmtId="165" fontId="1056" fillId="0" borderId="1" xfId="0" applyNumberFormat="1" applyFont="1" applyBorder="1"/>
    <xf numFmtId="0" fontId="1057" fillId="0" borderId="1" xfId="0" applyFont="1" applyBorder="1" applyAlignment="1">
      <alignment horizontal="center" vertical="center" wrapText="1"/>
    </xf>
    <xf numFmtId="0" fontId="10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59" fillId="0" borderId="1" xfId="0" applyFont="1" applyBorder="1" applyAlignment="1">
      <alignment horizontal="center" vertical="center" wrapText="1"/>
    </xf>
    <xf numFmtId="0" fontId="1060" fillId="0" borderId="1" xfId="0" applyFont="1" applyBorder="1" applyAlignment="1">
      <alignment wrapText="1"/>
    </xf>
    <xf numFmtId="164" fontId="1061" fillId="0" borderId="1" xfId="0" applyNumberFormat="1" applyFont="1" applyBorder="1"/>
    <xf numFmtId="164" fontId="1062" fillId="0" borderId="1" xfId="0" applyNumberFormat="1" applyFont="1" applyBorder="1"/>
    <xf numFmtId="164" fontId="1063" fillId="0" borderId="1" xfId="0" applyNumberFormat="1" applyFont="1" applyBorder="1"/>
    <xf numFmtId="165" fontId="1064" fillId="0" borderId="1" xfId="0" applyNumberFormat="1" applyFont="1" applyBorder="1"/>
    <xf numFmtId="0" fontId="1065" fillId="0" borderId="1" xfId="0" applyFont="1" applyBorder="1" applyAlignment="1">
      <alignment horizontal="center" vertical="center" wrapText="1"/>
    </xf>
    <xf numFmtId="0" fontId="10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67" fillId="0" borderId="1" xfId="0" applyFont="1" applyBorder="1" applyAlignment="1">
      <alignment horizontal="center" vertical="center" wrapText="1"/>
    </xf>
    <xf numFmtId="0" fontId="1068" fillId="0" borderId="1" xfId="0" applyFont="1" applyBorder="1" applyAlignment="1">
      <alignment wrapText="1"/>
    </xf>
    <xf numFmtId="164" fontId="1069" fillId="0" borderId="1" xfId="0" applyNumberFormat="1" applyFont="1" applyBorder="1"/>
    <xf numFmtId="164" fontId="1070" fillId="0" borderId="1" xfId="0" applyNumberFormat="1" applyFont="1" applyBorder="1"/>
    <xf numFmtId="164" fontId="1071" fillId="0" borderId="1" xfId="0" applyNumberFormat="1" applyFont="1" applyBorder="1"/>
    <xf numFmtId="165" fontId="1072" fillId="0" borderId="1" xfId="0" applyNumberFormat="1" applyFont="1" applyBorder="1"/>
    <xf numFmtId="0" fontId="1073" fillId="0" borderId="1" xfId="0" applyFont="1" applyBorder="1" applyAlignment="1">
      <alignment horizontal="center" vertical="center" wrapText="1"/>
    </xf>
    <xf numFmtId="0" fontId="107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75" fillId="0" borderId="1" xfId="0" applyFont="1" applyBorder="1" applyAlignment="1">
      <alignment horizontal="center" vertical="center" wrapText="1"/>
    </xf>
    <xf numFmtId="0" fontId="107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077" fillId="0" borderId="1" xfId="0" applyFont="1" applyBorder="1" applyAlignment="1">
      <alignment horizontal="center" vertical="center" wrapText="1"/>
    </xf>
    <xf numFmtId="0" fontId="1078" fillId="0" borderId="1" xfId="0" applyFont="1" applyBorder="1" applyAlignment="1">
      <alignment wrapText="1"/>
    </xf>
    <xf numFmtId="164" fontId="1079" fillId="0" borderId="1" xfId="0" applyNumberFormat="1" applyFont="1" applyBorder="1"/>
    <xf numFmtId="164" fontId="1080" fillId="0" borderId="1" xfId="0" applyNumberFormat="1" applyFont="1" applyBorder="1"/>
    <xf numFmtId="164" fontId="1081" fillId="0" borderId="1" xfId="0" applyNumberFormat="1" applyFont="1" applyBorder="1"/>
    <xf numFmtId="165" fontId="1082" fillId="0" borderId="1" xfId="0" applyNumberFormat="1" applyFont="1" applyBorder="1"/>
    <xf numFmtId="0" fontId="1083" fillId="0" borderId="1" xfId="0" applyFont="1" applyBorder="1" applyAlignment="1">
      <alignment horizontal="center" vertical="center" wrapText="1"/>
    </xf>
    <xf numFmtId="0" fontId="1084" fillId="0" borderId="1" xfId="0" applyFont="1" applyBorder="1" applyAlignment="1">
      <alignment wrapText="1"/>
    </xf>
    <xf numFmtId="164" fontId="1085" fillId="0" borderId="1" xfId="0" applyNumberFormat="1" applyFont="1" applyBorder="1"/>
    <xf numFmtId="164" fontId="1086" fillId="0" borderId="1" xfId="0" applyNumberFormat="1" applyFont="1" applyBorder="1"/>
    <xf numFmtId="164" fontId="1087" fillId="0" borderId="1" xfId="0" applyNumberFormat="1" applyFont="1" applyBorder="1"/>
    <xf numFmtId="165" fontId="1088" fillId="0" borderId="1" xfId="0" applyNumberFormat="1" applyFont="1" applyBorder="1"/>
    <xf numFmtId="0" fontId="1093" fillId="0" borderId="1" xfId="0" applyFont="1" applyBorder="1" applyAlignment="1">
      <alignment horizontal="center" vertical="center" wrapText="1"/>
    </xf>
    <xf numFmtId="0" fontId="1094" fillId="0" borderId="1" xfId="0" applyFont="1" applyBorder="1" applyAlignment="1">
      <alignment horizontal="center" vertical="center" wrapText="1"/>
    </xf>
    <xf numFmtId="0" fontId="1095" fillId="0" borderId="1" xfId="0" applyFont="1" applyBorder="1" applyAlignment="1">
      <alignment horizontal="center" vertical="center" wrapText="1"/>
    </xf>
    <xf numFmtId="0" fontId="1096" fillId="0" borderId="1" xfId="0" applyFont="1" applyBorder="1" applyAlignment="1">
      <alignment horizontal="center" vertical="center" wrapText="1"/>
    </xf>
    <xf numFmtId="0" fontId="1097" fillId="0" borderId="1" xfId="0" applyFont="1" applyBorder="1" applyAlignment="1">
      <alignment horizontal="center" vertical="center" wrapText="1"/>
    </xf>
    <xf numFmtId="0" fontId="1098" fillId="0" borderId="1" xfId="0" applyFont="1" applyBorder="1" applyAlignment="1">
      <alignment horizontal="center" vertical="center" wrapText="1"/>
    </xf>
    <xf numFmtId="0" fontId="1099" fillId="0" borderId="1" xfId="0" applyFont="1" applyBorder="1" applyAlignment="1">
      <alignment horizontal="center" vertical="center" wrapText="1"/>
    </xf>
    <xf numFmtId="0" fontId="1100" fillId="0" borderId="1" xfId="0" applyFont="1" applyBorder="1" applyAlignment="1">
      <alignment horizontal="center" vertical="center" wrapText="1"/>
    </xf>
    <xf numFmtId="0" fontId="1101" fillId="0" borderId="1" xfId="0" applyFont="1" applyBorder="1" applyAlignment="1">
      <alignment horizontal="center" vertical="center" wrapText="1"/>
    </xf>
    <xf numFmtId="0" fontId="1102" fillId="0" borderId="1" xfId="0" applyFont="1" applyBorder="1" applyAlignment="1">
      <alignment horizontal="center" vertical="center" wrapText="1"/>
    </xf>
    <xf numFmtId="0" fontId="1103" fillId="0" borderId="1" xfId="0" applyFont="1" applyBorder="1" applyAlignment="1">
      <alignment horizontal="center" vertical="center" wrapText="1"/>
    </xf>
    <xf numFmtId="0" fontId="1104" fillId="0" borderId="1" xfId="0" applyFont="1" applyBorder="1" applyAlignment="1">
      <alignment horizontal="center" vertical="center" wrapText="1"/>
    </xf>
    <xf numFmtId="0" fontId="1105" fillId="0" borderId="1" xfId="0" applyFont="1" applyBorder="1" applyAlignment="1">
      <alignment horizontal="center" vertical="center" wrapText="1"/>
    </xf>
    <xf numFmtId="0" fontId="11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07" fillId="0" borderId="1" xfId="0" applyFont="1" applyBorder="1" applyAlignment="1">
      <alignment horizontal="center" vertical="center" wrapText="1"/>
    </xf>
    <xf numFmtId="0" fontId="1108" fillId="0" borderId="1" xfId="0" applyFont="1" applyBorder="1" applyAlignment="1">
      <alignment wrapText="1"/>
    </xf>
    <xf numFmtId="164" fontId="1109" fillId="0" borderId="1" xfId="0" applyNumberFormat="1" applyFont="1" applyBorder="1"/>
    <xf numFmtId="164" fontId="1110" fillId="0" borderId="1" xfId="0" applyNumberFormat="1" applyFont="1" applyBorder="1"/>
    <xf numFmtId="164" fontId="1111" fillId="0" borderId="1" xfId="0" applyNumberFormat="1" applyFont="1" applyBorder="1"/>
    <xf numFmtId="165" fontId="1112" fillId="0" borderId="1" xfId="0" applyNumberFormat="1" applyFont="1" applyBorder="1"/>
    <xf numFmtId="0" fontId="1113" fillId="0" borderId="1" xfId="0" applyFont="1" applyBorder="1" applyAlignment="1">
      <alignment horizontal="center" vertical="center" wrapText="1"/>
    </xf>
    <xf numFmtId="0" fontId="11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15" fillId="0" borderId="1" xfId="0" applyFont="1" applyBorder="1" applyAlignment="1">
      <alignment horizontal="center" vertical="center" wrapText="1"/>
    </xf>
    <xf numFmtId="0" fontId="1116" fillId="0" borderId="1" xfId="0" applyFont="1" applyBorder="1" applyAlignment="1">
      <alignment wrapText="1"/>
    </xf>
    <xf numFmtId="164" fontId="1117" fillId="0" borderId="1" xfId="0" applyNumberFormat="1" applyFont="1" applyBorder="1"/>
    <xf numFmtId="164" fontId="1118" fillId="0" borderId="1" xfId="0" applyNumberFormat="1" applyFont="1" applyBorder="1"/>
    <xf numFmtId="164" fontId="1119" fillId="0" borderId="1" xfId="0" applyNumberFormat="1" applyFont="1" applyBorder="1"/>
    <xf numFmtId="165" fontId="1120" fillId="0" borderId="1" xfId="0" applyNumberFormat="1" applyFont="1" applyBorder="1"/>
    <xf numFmtId="0" fontId="1121" fillId="0" borderId="1" xfId="0" applyFont="1" applyBorder="1" applyAlignment="1">
      <alignment horizontal="center" vertical="center" wrapText="1"/>
    </xf>
    <xf numFmtId="0" fontId="11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23" fillId="0" borderId="1" xfId="0" applyFont="1" applyBorder="1" applyAlignment="1">
      <alignment horizontal="center" vertical="center" wrapText="1"/>
    </xf>
    <xf numFmtId="0" fontId="1124" fillId="0" borderId="1" xfId="0" applyFont="1" applyBorder="1" applyAlignment="1">
      <alignment wrapText="1"/>
    </xf>
    <xf numFmtId="164" fontId="1125" fillId="0" borderId="1" xfId="0" applyNumberFormat="1" applyFont="1" applyBorder="1"/>
    <xf numFmtId="164" fontId="1126" fillId="0" borderId="1" xfId="0" applyNumberFormat="1" applyFont="1" applyBorder="1"/>
    <xf numFmtId="164" fontId="1127" fillId="0" borderId="1" xfId="0" applyNumberFormat="1" applyFont="1" applyBorder="1"/>
    <xf numFmtId="165" fontId="1128" fillId="0" borderId="1" xfId="0" applyNumberFormat="1" applyFont="1" applyBorder="1"/>
    <xf numFmtId="0" fontId="1129" fillId="0" borderId="1" xfId="0" applyFont="1" applyBorder="1" applyAlignment="1">
      <alignment horizontal="center" vertical="center" wrapText="1"/>
    </xf>
    <xf numFmtId="0" fontId="11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31" fillId="0" borderId="1" xfId="0" applyFont="1" applyBorder="1" applyAlignment="1">
      <alignment horizontal="center" vertical="center" wrapText="1"/>
    </xf>
    <xf numFmtId="0" fontId="1132" fillId="0" borderId="1" xfId="0" applyFont="1" applyBorder="1" applyAlignment="1">
      <alignment wrapText="1"/>
    </xf>
    <xf numFmtId="164" fontId="1133" fillId="0" borderId="1" xfId="0" applyNumberFormat="1" applyFont="1" applyBorder="1"/>
    <xf numFmtId="164" fontId="1134" fillId="0" borderId="1" xfId="0" applyNumberFormat="1" applyFont="1" applyBorder="1"/>
    <xf numFmtId="164" fontId="1135" fillId="0" borderId="1" xfId="0" applyNumberFormat="1" applyFont="1" applyBorder="1"/>
    <xf numFmtId="165" fontId="1136" fillId="0" borderId="1" xfId="0" applyNumberFormat="1" applyFont="1" applyBorder="1"/>
    <xf numFmtId="0" fontId="1137" fillId="0" borderId="1" xfId="0" applyFont="1" applyBorder="1" applyAlignment="1">
      <alignment horizontal="center" vertical="center" wrapText="1"/>
    </xf>
    <xf numFmtId="0" fontId="113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39" fillId="0" borderId="1" xfId="0" applyFont="1" applyBorder="1" applyAlignment="1">
      <alignment horizontal="center" vertical="center" wrapText="1"/>
    </xf>
    <xf numFmtId="0" fontId="114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41" fillId="0" borderId="1" xfId="0" applyFont="1" applyBorder="1" applyAlignment="1">
      <alignment horizontal="center" vertical="center" wrapText="1"/>
    </xf>
    <xf numFmtId="0" fontId="1142" fillId="0" borderId="1" xfId="0" applyFont="1" applyBorder="1" applyAlignment="1">
      <alignment wrapText="1"/>
    </xf>
    <xf numFmtId="164" fontId="1143" fillId="0" borderId="1" xfId="0" applyNumberFormat="1" applyFont="1" applyBorder="1"/>
    <xf numFmtId="164" fontId="1144" fillId="0" borderId="1" xfId="0" applyNumberFormat="1" applyFont="1" applyBorder="1"/>
    <xf numFmtId="164" fontId="1145" fillId="0" borderId="1" xfId="0" applyNumberFormat="1" applyFont="1" applyBorder="1"/>
    <xf numFmtId="165" fontId="1146" fillId="0" borderId="1" xfId="0" applyNumberFormat="1" applyFont="1" applyBorder="1"/>
    <xf numFmtId="0" fontId="1147" fillId="0" borderId="1" xfId="0" applyFont="1" applyBorder="1" applyAlignment="1">
      <alignment horizontal="center" vertical="center" wrapText="1"/>
    </xf>
    <xf numFmtId="0" fontId="1148" fillId="0" borderId="1" xfId="0" applyFont="1" applyBorder="1" applyAlignment="1">
      <alignment wrapText="1"/>
    </xf>
    <xf numFmtId="164" fontId="1149" fillId="0" borderId="1" xfId="0" applyNumberFormat="1" applyFont="1" applyBorder="1"/>
    <xf numFmtId="164" fontId="1150" fillId="0" borderId="1" xfId="0" applyNumberFormat="1" applyFont="1" applyBorder="1"/>
    <xf numFmtId="164" fontId="1151" fillId="0" borderId="1" xfId="0" applyNumberFormat="1" applyFont="1" applyBorder="1"/>
    <xf numFmtId="165" fontId="1152" fillId="0" borderId="1" xfId="0" applyNumberFormat="1" applyFont="1" applyBorder="1"/>
    <xf numFmtId="0" fontId="1157" fillId="0" borderId="1" xfId="0" applyFont="1" applyBorder="1" applyAlignment="1">
      <alignment horizontal="center" vertical="center" wrapText="1"/>
    </xf>
    <xf numFmtId="0" fontId="1158" fillId="0" borderId="1" xfId="0" applyFont="1" applyBorder="1" applyAlignment="1">
      <alignment horizontal="center" vertical="center" wrapText="1"/>
    </xf>
    <xf numFmtId="0" fontId="1159" fillId="0" borderId="1" xfId="0" applyFont="1" applyBorder="1" applyAlignment="1">
      <alignment horizontal="center" vertical="center" wrapText="1"/>
    </xf>
    <xf numFmtId="0" fontId="1160" fillId="0" borderId="1" xfId="0" applyFont="1" applyBorder="1" applyAlignment="1">
      <alignment horizontal="center" vertical="center" wrapText="1"/>
    </xf>
    <xf numFmtId="0" fontId="1161" fillId="0" borderId="1" xfId="0" applyFont="1" applyBorder="1" applyAlignment="1">
      <alignment horizontal="center" vertical="center" wrapText="1"/>
    </xf>
    <xf numFmtId="0" fontId="1162" fillId="0" borderId="1" xfId="0" applyFont="1" applyBorder="1" applyAlignment="1">
      <alignment horizontal="center" vertical="center" wrapText="1"/>
    </xf>
    <xf numFmtId="0" fontId="1163" fillId="0" borderId="1" xfId="0" applyFont="1" applyBorder="1" applyAlignment="1">
      <alignment horizontal="center" vertical="center" wrapText="1"/>
    </xf>
    <xf numFmtId="0" fontId="1164" fillId="0" borderId="1" xfId="0" applyFont="1" applyBorder="1" applyAlignment="1">
      <alignment horizontal="center" vertical="center" wrapText="1"/>
    </xf>
    <xf numFmtId="0" fontId="1165" fillId="0" borderId="1" xfId="0" applyFont="1" applyBorder="1" applyAlignment="1">
      <alignment horizontal="center" vertical="center" wrapText="1"/>
    </xf>
    <xf numFmtId="0" fontId="1166" fillId="0" borderId="1" xfId="0" applyFont="1" applyBorder="1" applyAlignment="1">
      <alignment horizontal="center" vertical="center" wrapText="1"/>
    </xf>
    <xf numFmtId="0" fontId="1167" fillId="0" borderId="1" xfId="0" applyFont="1" applyBorder="1" applyAlignment="1">
      <alignment horizontal="center" vertical="center" wrapText="1"/>
    </xf>
    <xf numFmtId="0" fontId="1168" fillId="0" borderId="1" xfId="0" applyFont="1" applyBorder="1" applyAlignment="1">
      <alignment horizontal="center" vertical="center" wrapText="1"/>
    </xf>
    <xf numFmtId="0" fontId="1169" fillId="0" borderId="1" xfId="0" applyFont="1" applyBorder="1" applyAlignment="1">
      <alignment horizontal="center" vertical="center" wrapText="1"/>
    </xf>
    <xf numFmtId="0" fontId="11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71" fillId="0" borderId="1" xfId="0" applyFont="1" applyBorder="1" applyAlignment="1">
      <alignment horizontal="center" vertical="center" wrapText="1"/>
    </xf>
    <xf numFmtId="0" fontId="1172" fillId="0" borderId="1" xfId="0" applyFont="1" applyBorder="1" applyAlignment="1">
      <alignment wrapText="1"/>
    </xf>
    <xf numFmtId="164" fontId="1173" fillId="0" borderId="1" xfId="0" applyNumberFormat="1" applyFont="1" applyBorder="1"/>
    <xf numFmtId="164" fontId="1174" fillId="0" borderId="1" xfId="0" applyNumberFormat="1" applyFont="1" applyBorder="1"/>
    <xf numFmtId="164" fontId="1175" fillId="0" borderId="1" xfId="0" applyNumberFormat="1" applyFont="1" applyBorder="1"/>
    <xf numFmtId="165" fontId="1176" fillId="0" borderId="1" xfId="0" applyNumberFormat="1" applyFont="1" applyBorder="1"/>
    <xf numFmtId="0" fontId="1177" fillId="0" borderId="1" xfId="0" applyFont="1" applyBorder="1" applyAlignment="1">
      <alignment horizontal="center" vertical="center" wrapText="1"/>
    </xf>
    <xf numFmtId="0" fontId="11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79" fillId="0" borderId="1" xfId="0" applyFont="1" applyBorder="1" applyAlignment="1">
      <alignment horizontal="center" vertical="center" wrapText="1"/>
    </xf>
    <xf numFmtId="0" fontId="1180" fillId="0" borderId="1" xfId="0" applyFont="1" applyBorder="1" applyAlignment="1">
      <alignment wrapText="1"/>
    </xf>
    <xf numFmtId="164" fontId="1181" fillId="0" borderId="1" xfId="0" applyNumberFormat="1" applyFont="1" applyBorder="1"/>
    <xf numFmtId="164" fontId="1182" fillId="0" borderId="1" xfId="0" applyNumberFormat="1" applyFont="1" applyBorder="1"/>
    <xf numFmtId="164" fontId="1183" fillId="0" borderId="1" xfId="0" applyNumberFormat="1" applyFont="1" applyBorder="1"/>
    <xf numFmtId="165" fontId="1184" fillId="0" borderId="1" xfId="0" applyNumberFormat="1" applyFont="1" applyBorder="1"/>
    <xf numFmtId="0" fontId="1185" fillId="0" borderId="1" xfId="0" applyFont="1" applyBorder="1" applyAlignment="1">
      <alignment horizontal="center" vertical="center" wrapText="1"/>
    </xf>
    <xf numFmtId="0" fontId="11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87" fillId="0" borderId="1" xfId="0" applyFont="1" applyBorder="1" applyAlignment="1">
      <alignment horizontal="center" vertical="center" wrapText="1"/>
    </xf>
    <xf numFmtId="0" fontId="1188" fillId="0" borderId="1" xfId="0" applyFont="1" applyBorder="1" applyAlignment="1">
      <alignment wrapText="1"/>
    </xf>
    <xf numFmtId="164" fontId="1189" fillId="0" borderId="1" xfId="0" applyNumberFormat="1" applyFont="1" applyBorder="1"/>
    <xf numFmtId="164" fontId="1190" fillId="0" borderId="1" xfId="0" applyNumberFormat="1" applyFont="1" applyBorder="1"/>
    <xf numFmtId="164" fontId="1191" fillId="0" borderId="1" xfId="0" applyNumberFormat="1" applyFont="1" applyBorder="1"/>
    <xf numFmtId="165" fontId="1192" fillId="0" borderId="1" xfId="0" applyNumberFormat="1" applyFont="1" applyBorder="1"/>
    <xf numFmtId="0" fontId="1193" fillId="0" borderId="1" xfId="0" applyFont="1" applyBorder="1" applyAlignment="1">
      <alignment horizontal="center" vertical="center" wrapText="1"/>
    </xf>
    <xf numFmtId="0" fontId="11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195" fillId="0" borderId="1" xfId="0" applyFont="1" applyBorder="1" applyAlignment="1">
      <alignment horizontal="center" vertical="center" wrapText="1"/>
    </xf>
    <xf numFmtId="0" fontId="1196" fillId="0" borderId="1" xfId="0" applyFont="1" applyBorder="1" applyAlignment="1">
      <alignment wrapText="1"/>
    </xf>
    <xf numFmtId="164" fontId="1197" fillId="0" borderId="1" xfId="0" applyNumberFormat="1" applyFont="1" applyBorder="1"/>
    <xf numFmtId="164" fontId="1198" fillId="0" borderId="1" xfId="0" applyNumberFormat="1" applyFont="1" applyBorder="1"/>
    <xf numFmtId="164" fontId="1199" fillId="0" borderId="1" xfId="0" applyNumberFormat="1" applyFont="1" applyBorder="1"/>
    <xf numFmtId="165" fontId="1200" fillId="0" borderId="1" xfId="0" applyNumberFormat="1" applyFont="1" applyBorder="1"/>
    <xf numFmtId="0" fontId="1201" fillId="0" borderId="1" xfId="0" applyFont="1" applyBorder="1" applyAlignment="1">
      <alignment horizontal="center" vertical="center" wrapText="1"/>
    </xf>
    <xf numFmtId="0" fontId="120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03" fillId="0" borderId="1" xfId="0" applyFont="1" applyBorder="1" applyAlignment="1">
      <alignment horizontal="center" vertical="center" wrapText="1"/>
    </xf>
    <xf numFmtId="0" fontId="120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05" fillId="0" borderId="1" xfId="0" applyFont="1" applyBorder="1" applyAlignment="1">
      <alignment horizontal="center" vertical="center" wrapText="1"/>
    </xf>
    <xf numFmtId="0" fontId="1206" fillId="0" borderId="1" xfId="0" applyFont="1" applyBorder="1" applyAlignment="1">
      <alignment wrapText="1"/>
    </xf>
    <xf numFmtId="164" fontId="1207" fillId="0" borderId="1" xfId="0" applyNumberFormat="1" applyFont="1" applyBorder="1"/>
    <xf numFmtId="164" fontId="1208" fillId="0" borderId="1" xfId="0" applyNumberFormat="1" applyFont="1" applyBorder="1"/>
    <xf numFmtId="164" fontId="1209" fillId="0" borderId="1" xfId="0" applyNumberFormat="1" applyFont="1" applyBorder="1"/>
    <xf numFmtId="165" fontId="1210" fillId="0" borderId="1" xfId="0" applyNumberFormat="1" applyFont="1" applyBorder="1"/>
    <xf numFmtId="0" fontId="1211" fillId="0" borderId="1" xfId="0" applyFont="1" applyBorder="1" applyAlignment="1">
      <alignment horizontal="center" vertical="center" wrapText="1"/>
    </xf>
    <xf numFmtId="0" fontId="1212" fillId="0" borderId="1" xfId="0" applyFont="1" applyBorder="1" applyAlignment="1">
      <alignment wrapText="1"/>
    </xf>
    <xf numFmtId="164" fontId="1213" fillId="0" borderId="1" xfId="0" applyNumberFormat="1" applyFont="1" applyBorder="1"/>
    <xf numFmtId="164" fontId="1214" fillId="0" borderId="1" xfId="0" applyNumberFormat="1" applyFont="1" applyBorder="1"/>
    <xf numFmtId="164" fontId="1215" fillId="0" borderId="1" xfId="0" applyNumberFormat="1" applyFont="1" applyBorder="1"/>
    <xf numFmtId="165" fontId="1216" fillId="0" borderId="1" xfId="0" applyNumberFormat="1" applyFont="1" applyBorder="1"/>
    <xf numFmtId="0" fontId="1221" fillId="0" borderId="1" xfId="0" applyFont="1" applyBorder="1" applyAlignment="1">
      <alignment horizontal="center" vertical="center" wrapText="1"/>
    </xf>
    <xf numFmtId="0" fontId="1222" fillId="0" borderId="1" xfId="0" applyFont="1" applyBorder="1" applyAlignment="1">
      <alignment horizontal="center" vertical="center" wrapText="1"/>
    </xf>
    <xf numFmtId="0" fontId="1223" fillId="0" borderId="1" xfId="0" applyFont="1" applyBorder="1" applyAlignment="1">
      <alignment horizontal="center" vertical="center" wrapText="1"/>
    </xf>
    <xf numFmtId="0" fontId="1224" fillId="0" borderId="1" xfId="0" applyFont="1" applyBorder="1" applyAlignment="1">
      <alignment horizontal="center" vertical="center" wrapText="1"/>
    </xf>
    <xf numFmtId="0" fontId="1225" fillId="0" borderId="1" xfId="0" applyFont="1" applyBorder="1" applyAlignment="1">
      <alignment horizontal="center" vertical="center" wrapText="1"/>
    </xf>
    <xf numFmtId="0" fontId="1226" fillId="0" borderId="1" xfId="0" applyFont="1" applyBorder="1" applyAlignment="1">
      <alignment horizontal="center" vertical="center" wrapText="1"/>
    </xf>
    <xf numFmtId="0" fontId="1227" fillId="0" borderId="1" xfId="0" applyFont="1" applyBorder="1" applyAlignment="1">
      <alignment horizontal="center" vertical="center" wrapText="1"/>
    </xf>
    <xf numFmtId="0" fontId="1228" fillId="0" borderId="1" xfId="0" applyFont="1" applyBorder="1" applyAlignment="1">
      <alignment horizontal="center" vertical="center" wrapText="1"/>
    </xf>
    <xf numFmtId="0" fontId="1229" fillId="0" borderId="1" xfId="0" applyFont="1" applyBorder="1" applyAlignment="1">
      <alignment horizontal="center" vertical="center" wrapText="1"/>
    </xf>
    <xf numFmtId="0" fontId="1230" fillId="0" borderId="1" xfId="0" applyFont="1" applyBorder="1" applyAlignment="1">
      <alignment horizontal="center" vertical="center" wrapText="1"/>
    </xf>
    <xf numFmtId="0" fontId="1231" fillId="0" borderId="1" xfId="0" applyFont="1" applyBorder="1" applyAlignment="1">
      <alignment horizontal="center" vertical="center" wrapText="1"/>
    </xf>
    <xf numFmtId="0" fontId="1232" fillId="0" borderId="1" xfId="0" applyFont="1" applyBorder="1" applyAlignment="1">
      <alignment horizontal="center" vertical="center" wrapText="1"/>
    </xf>
    <xf numFmtId="0" fontId="1233" fillId="0" borderId="1" xfId="0" applyFont="1" applyBorder="1" applyAlignment="1">
      <alignment horizontal="center" vertical="center" wrapText="1"/>
    </xf>
    <xf numFmtId="0" fontId="12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35" fillId="0" borderId="1" xfId="0" applyFont="1" applyBorder="1" applyAlignment="1">
      <alignment horizontal="center" vertical="center" wrapText="1"/>
    </xf>
    <xf numFmtId="0" fontId="1236" fillId="0" borderId="1" xfId="0" applyFont="1" applyBorder="1" applyAlignment="1">
      <alignment wrapText="1"/>
    </xf>
    <xf numFmtId="164" fontId="1237" fillId="0" borderId="1" xfId="0" applyNumberFormat="1" applyFont="1" applyBorder="1"/>
    <xf numFmtId="164" fontId="1238" fillId="0" borderId="1" xfId="0" applyNumberFormat="1" applyFont="1" applyBorder="1"/>
    <xf numFmtId="164" fontId="1239" fillId="0" borderId="1" xfId="0" applyNumberFormat="1" applyFont="1" applyBorder="1"/>
    <xf numFmtId="165" fontId="1240" fillId="0" borderId="1" xfId="0" applyNumberFormat="1" applyFont="1" applyBorder="1"/>
    <xf numFmtId="0" fontId="1241" fillId="0" borderId="1" xfId="0" applyFont="1" applyBorder="1" applyAlignment="1">
      <alignment horizontal="center" vertical="center" wrapText="1"/>
    </xf>
    <xf numFmtId="0" fontId="12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43" fillId="0" borderId="1" xfId="0" applyFont="1" applyBorder="1" applyAlignment="1">
      <alignment horizontal="center" vertical="center" wrapText="1"/>
    </xf>
    <xf numFmtId="0" fontId="1244" fillId="0" borderId="1" xfId="0" applyFont="1" applyBorder="1" applyAlignment="1">
      <alignment wrapText="1"/>
    </xf>
    <xf numFmtId="164" fontId="1245" fillId="0" borderId="1" xfId="0" applyNumberFormat="1" applyFont="1" applyBorder="1"/>
    <xf numFmtId="164" fontId="1246" fillId="0" borderId="1" xfId="0" applyNumberFormat="1" applyFont="1" applyBorder="1"/>
    <xf numFmtId="164" fontId="1247" fillId="0" borderId="1" xfId="0" applyNumberFormat="1" applyFont="1" applyBorder="1"/>
    <xf numFmtId="165" fontId="1248" fillId="0" borderId="1" xfId="0" applyNumberFormat="1" applyFont="1" applyBorder="1"/>
    <xf numFmtId="0" fontId="1249" fillId="0" borderId="1" xfId="0" applyFont="1" applyBorder="1" applyAlignment="1">
      <alignment horizontal="center" vertical="center" wrapText="1"/>
    </xf>
    <xf numFmtId="0" fontId="12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51" fillId="0" borderId="1" xfId="0" applyFont="1" applyBorder="1" applyAlignment="1">
      <alignment horizontal="center" vertical="center" wrapText="1"/>
    </xf>
    <xf numFmtId="0" fontId="1252" fillId="0" borderId="1" xfId="0" applyFont="1" applyBorder="1" applyAlignment="1">
      <alignment wrapText="1"/>
    </xf>
    <xf numFmtId="164" fontId="1253" fillId="0" borderId="1" xfId="0" applyNumberFormat="1" applyFont="1" applyBorder="1"/>
    <xf numFmtId="164" fontId="1254" fillId="0" borderId="1" xfId="0" applyNumberFormat="1" applyFont="1" applyBorder="1"/>
    <xf numFmtId="164" fontId="1255" fillId="0" borderId="1" xfId="0" applyNumberFormat="1" applyFont="1" applyBorder="1"/>
    <xf numFmtId="165" fontId="1256" fillId="0" borderId="1" xfId="0" applyNumberFormat="1" applyFont="1" applyBorder="1"/>
    <xf numFmtId="0" fontId="1257" fillId="0" borderId="1" xfId="0" applyFont="1" applyBorder="1" applyAlignment="1">
      <alignment horizontal="center" vertical="center" wrapText="1"/>
    </xf>
    <xf numFmtId="0" fontId="12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59" fillId="0" borderId="1" xfId="0" applyFont="1" applyBorder="1" applyAlignment="1">
      <alignment horizontal="center" vertical="center" wrapText="1"/>
    </xf>
    <xf numFmtId="0" fontId="1260" fillId="0" borderId="1" xfId="0" applyFont="1" applyBorder="1" applyAlignment="1">
      <alignment wrapText="1"/>
    </xf>
    <xf numFmtId="164" fontId="1261" fillId="0" borderId="1" xfId="0" applyNumberFormat="1" applyFont="1" applyBorder="1"/>
    <xf numFmtId="164" fontId="1262" fillId="0" borderId="1" xfId="0" applyNumberFormat="1" applyFont="1" applyBorder="1"/>
    <xf numFmtId="164" fontId="1263" fillId="0" borderId="1" xfId="0" applyNumberFormat="1" applyFont="1" applyBorder="1"/>
    <xf numFmtId="165" fontId="1264" fillId="0" borderId="1" xfId="0" applyNumberFormat="1" applyFont="1" applyBorder="1"/>
    <xf numFmtId="0" fontId="1265" fillId="0" borderId="1" xfId="0" applyFont="1" applyBorder="1" applyAlignment="1">
      <alignment horizontal="center" vertical="center" wrapText="1"/>
    </xf>
    <xf numFmtId="0" fontId="126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67" fillId="0" borderId="1" xfId="0" applyFont="1" applyBorder="1" applyAlignment="1">
      <alignment horizontal="center" vertical="center" wrapText="1"/>
    </xf>
    <xf numFmtId="0" fontId="126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69" fillId="0" borderId="1" xfId="0" applyFont="1" applyBorder="1" applyAlignment="1">
      <alignment horizontal="center" vertical="center" wrapText="1"/>
    </xf>
    <xf numFmtId="0" fontId="1270" fillId="0" borderId="1" xfId="0" applyFont="1" applyBorder="1" applyAlignment="1">
      <alignment wrapText="1"/>
    </xf>
    <xf numFmtId="164" fontId="1271" fillId="0" borderId="1" xfId="0" applyNumberFormat="1" applyFont="1" applyBorder="1"/>
    <xf numFmtId="164" fontId="1272" fillId="0" borderId="1" xfId="0" applyNumberFormat="1" applyFont="1" applyBorder="1"/>
    <xf numFmtId="164" fontId="1273" fillId="0" borderId="1" xfId="0" applyNumberFormat="1" applyFont="1" applyBorder="1"/>
    <xf numFmtId="165" fontId="1274" fillId="0" borderId="1" xfId="0" applyNumberFormat="1" applyFont="1" applyBorder="1"/>
    <xf numFmtId="0" fontId="1275" fillId="0" borderId="1" xfId="0" applyFont="1" applyBorder="1" applyAlignment="1">
      <alignment horizontal="center" vertical="center" wrapText="1"/>
    </xf>
    <xf numFmtId="0" fontId="1276" fillId="0" borderId="1" xfId="0" applyFont="1" applyBorder="1" applyAlignment="1">
      <alignment wrapText="1"/>
    </xf>
    <xf numFmtId="164" fontId="1277" fillId="0" borderId="1" xfId="0" applyNumberFormat="1" applyFont="1" applyBorder="1"/>
    <xf numFmtId="164" fontId="1278" fillId="0" borderId="1" xfId="0" applyNumberFormat="1" applyFont="1" applyBorder="1"/>
    <xf numFmtId="164" fontId="1279" fillId="0" borderId="1" xfId="0" applyNumberFormat="1" applyFont="1" applyBorder="1"/>
    <xf numFmtId="165" fontId="1280" fillId="0" borderId="1" xfId="0" applyNumberFormat="1" applyFont="1" applyBorder="1"/>
    <xf numFmtId="0" fontId="1285" fillId="0" borderId="1" xfId="0" applyFont="1" applyBorder="1" applyAlignment="1">
      <alignment horizontal="center" vertical="center" wrapText="1"/>
    </xf>
    <xf numFmtId="0" fontId="1286" fillId="0" borderId="1" xfId="0" applyFont="1" applyBorder="1" applyAlignment="1">
      <alignment horizontal="center" vertical="center" wrapText="1"/>
    </xf>
    <xf numFmtId="0" fontId="1287" fillId="0" borderId="1" xfId="0" applyFont="1" applyBorder="1" applyAlignment="1">
      <alignment horizontal="center" vertical="center" wrapText="1"/>
    </xf>
    <xf numFmtId="0" fontId="1288" fillId="0" borderId="1" xfId="0" applyFont="1" applyBorder="1" applyAlignment="1">
      <alignment horizontal="center" vertical="center" wrapText="1"/>
    </xf>
    <xf numFmtId="0" fontId="1289" fillId="0" borderId="1" xfId="0" applyFont="1" applyBorder="1" applyAlignment="1">
      <alignment horizontal="center" vertical="center" wrapText="1"/>
    </xf>
    <xf numFmtId="0" fontId="1290" fillId="0" borderId="1" xfId="0" applyFont="1" applyBorder="1" applyAlignment="1">
      <alignment horizontal="center" vertical="center" wrapText="1"/>
    </xf>
    <xf numFmtId="0" fontId="1291" fillId="0" borderId="1" xfId="0" applyFont="1" applyBorder="1" applyAlignment="1">
      <alignment horizontal="center" vertical="center" wrapText="1"/>
    </xf>
    <xf numFmtId="0" fontId="1292" fillId="0" borderId="1" xfId="0" applyFont="1" applyBorder="1" applyAlignment="1">
      <alignment horizontal="center" vertical="center" wrapText="1"/>
    </xf>
    <xf numFmtId="0" fontId="1293" fillId="0" borderId="1" xfId="0" applyFont="1" applyBorder="1" applyAlignment="1">
      <alignment horizontal="center" vertical="center" wrapText="1"/>
    </xf>
    <xf numFmtId="0" fontId="1294" fillId="0" borderId="1" xfId="0" applyFont="1" applyBorder="1" applyAlignment="1">
      <alignment horizontal="center" vertical="center" wrapText="1"/>
    </xf>
    <xf numFmtId="0" fontId="1295" fillId="0" borderId="1" xfId="0" applyFont="1" applyBorder="1" applyAlignment="1">
      <alignment horizontal="center" vertical="center" wrapText="1"/>
    </xf>
    <xf numFmtId="0" fontId="1296" fillId="0" borderId="1" xfId="0" applyFont="1" applyBorder="1" applyAlignment="1">
      <alignment horizontal="center" vertical="center" wrapText="1"/>
    </xf>
    <xf numFmtId="0" fontId="1297" fillId="0" borderId="1" xfId="0" applyFont="1" applyBorder="1" applyAlignment="1">
      <alignment horizontal="center" vertical="center" wrapText="1"/>
    </xf>
    <xf numFmtId="0" fontId="12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299" fillId="0" borderId="1" xfId="0" applyFont="1" applyBorder="1" applyAlignment="1">
      <alignment horizontal="center" vertical="center" wrapText="1"/>
    </xf>
    <xf numFmtId="0" fontId="1300" fillId="0" borderId="1" xfId="0" applyFont="1" applyBorder="1" applyAlignment="1">
      <alignment wrapText="1"/>
    </xf>
    <xf numFmtId="164" fontId="1301" fillId="0" borderId="1" xfId="0" applyNumberFormat="1" applyFont="1" applyBorder="1"/>
    <xf numFmtId="164" fontId="1302" fillId="0" borderId="1" xfId="0" applyNumberFormat="1" applyFont="1" applyBorder="1"/>
    <xf numFmtId="164" fontId="1303" fillId="0" borderId="1" xfId="0" applyNumberFormat="1" applyFont="1" applyBorder="1"/>
    <xf numFmtId="165" fontId="1304" fillId="0" borderId="1" xfId="0" applyNumberFormat="1" applyFont="1" applyBorder="1"/>
    <xf numFmtId="0" fontId="1305" fillId="0" borderId="1" xfId="0" applyFont="1" applyBorder="1" applyAlignment="1">
      <alignment horizontal="center" vertical="center" wrapText="1"/>
    </xf>
    <xf numFmtId="0" fontId="13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07" fillId="0" borderId="1" xfId="0" applyFont="1" applyBorder="1" applyAlignment="1">
      <alignment horizontal="center" vertical="center" wrapText="1"/>
    </xf>
    <xf numFmtId="0" fontId="1308" fillId="0" borderId="1" xfId="0" applyFont="1" applyBorder="1" applyAlignment="1">
      <alignment wrapText="1"/>
    </xf>
    <xf numFmtId="164" fontId="1309" fillId="0" borderId="1" xfId="0" applyNumberFormat="1" applyFont="1" applyBorder="1"/>
    <xf numFmtId="164" fontId="1310" fillId="0" borderId="1" xfId="0" applyNumberFormat="1" applyFont="1" applyBorder="1"/>
    <xf numFmtId="164" fontId="1311" fillId="0" borderId="1" xfId="0" applyNumberFormat="1" applyFont="1" applyBorder="1"/>
    <xf numFmtId="165" fontId="1312" fillId="0" borderId="1" xfId="0" applyNumberFormat="1" applyFont="1" applyBorder="1"/>
    <xf numFmtId="0" fontId="1313" fillId="0" borderId="1" xfId="0" applyFont="1" applyBorder="1" applyAlignment="1">
      <alignment horizontal="center" vertical="center" wrapText="1"/>
    </xf>
    <xf numFmtId="0" fontId="13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15" fillId="0" borderId="1" xfId="0" applyFont="1" applyBorder="1" applyAlignment="1">
      <alignment horizontal="center" vertical="center" wrapText="1"/>
    </xf>
    <xf numFmtId="0" fontId="1316" fillId="0" borderId="1" xfId="0" applyFont="1" applyBorder="1" applyAlignment="1">
      <alignment wrapText="1"/>
    </xf>
    <xf numFmtId="164" fontId="1317" fillId="0" borderId="1" xfId="0" applyNumberFormat="1" applyFont="1" applyBorder="1"/>
    <xf numFmtId="164" fontId="1318" fillId="0" borderId="1" xfId="0" applyNumberFormat="1" applyFont="1" applyBorder="1"/>
    <xf numFmtId="164" fontId="1319" fillId="0" borderId="1" xfId="0" applyNumberFormat="1" applyFont="1" applyBorder="1"/>
    <xf numFmtId="165" fontId="1320" fillId="0" borderId="1" xfId="0" applyNumberFormat="1" applyFont="1" applyBorder="1"/>
    <xf numFmtId="0" fontId="1321" fillId="0" borderId="1" xfId="0" applyFont="1" applyBorder="1" applyAlignment="1">
      <alignment horizontal="center" vertical="center" wrapText="1"/>
    </xf>
    <xf numFmtId="0" fontId="13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23" fillId="0" borderId="1" xfId="0" applyFont="1" applyBorder="1" applyAlignment="1">
      <alignment horizontal="center" vertical="center" wrapText="1"/>
    </xf>
    <xf numFmtId="0" fontId="1324" fillId="0" borderId="1" xfId="0" applyFont="1" applyBorder="1" applyAlignment="1">
      <alignment wrapText="1"/>
    </xf>
    <xf numFmtId="164" fontId="1325" fillId="0" borderId="1" xfId="0" applyNumberFormat="1" applyFont="1" applyBorder="1"/>
    <xf numFmtId="164" fontId="1326" fillId="0" borderId="1" xfId="0" applyNumberFormat="1" applyFont="1" applyBorder="1"/>
    <xf numFmtId="164" fontId="1327" fillId="0" borderId="1" xfId="0" applyNumberFormat="1" applyFont="1" applyBorder="1"/>
    <xf numFmtId="165" fontId="1328" fillId="0" borderId="1" xfId="0" applyNumberFormat="1" applyFont="1" applyBorder="1"/>
    <xf numFmtId="0" fontId="1329" fillId="0" borderId="1" xfId="0" applyFont="1" applyBorder="1" applyAlignment="1">
      <alignment horizontal="center" vertical="center" wrapText="1"/>
    </xf>
    <xf numFmtId="0" fontId="133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31" fillId="0" borderId="1" xfId="0" applyFont="1" applyBorder="1" applyAlignment="1">
      <alignment horizontal="center" vertical="center" wrapText="1"/>
    </xf>
    <xf numFmtId="0" fontId="133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33" fillId="0" borderId="1" xfId="0" applyFont="1" applyBorder="1" applyAlignment="1">
      <alignment horizontal="center" vertical="center" wrapText="1"/>
    </xf>
    <xf numFmtId="0" fontId="1334" fillId="0" borderId="1" xfId="0" applyFont="1" applyBorder="1" applyAlignment="1">
      <alignment wrapText="1"/>
    </xf>
    <xf numFmtId="164" fontId="1335" fillId="0" borderId="1" xfId="0" applyNumberFormat="1" applyFont="1" applyBorder="1"/>
    <xf numFmtId="164" fontId="1336" fillId="0" borderId="1" xfId="0" applyNumberFormat="1" applyFont="1" applyBorder="1"/>
    <xf numFmtId="164" fontId="1337" fillId="0" borderId="1" xfId="0" applyNumberFormat="1" applyFont="1" applyBorder="1"/>
    <xf numFmtId="165" fontId="1338" fillId="0" borderId="1" xfId="0" applyNumberFormat="1" applyFont="1" applyBorder="1"/>
    <xf numFmtId="0" fontId="1339" fillId="0" borderId="1" xfId="0" applyFont="1" applyBorder="1" applyAlignment="1">
      <alignment horizontal="center" vertical="center" wrapText="1"/>
    </xf>
    <xf numFmtId="0" fontId="1340" fillId="0" borderId="1" xfId="0" applyFont="1" applyBorder="1" applyAlignment="1">
      <alignment wrapText="1"/>
    </xf>
    <xf numFmtId="164" fontId="1341" fillId="0" borderId="1" xfId="0" applyNumberFormat="1" applyFont="1" applyBorder="1"/>
    <xf numFmtId="164" fontId="1342" fillId="0" borderId="1" xfId="0" applyNumberFormat="1" applyFont="1" applyBorder="1"/>
    <xf numFmtId="164" fontId="1343" fillId="0" borderId="1" xfId="0" applyNumberFormat="1" applyFont="1" applyBorder="1"/>
    <xf numFmtId="165" fontId="1344" fillId="0" borderId="1" xfId="0" applyNumberFormat="1" applyFont="1" applyBorder="1"/>
    <xf numFmtId="0" fontId="1349" fillId="0" borderId="1" xfId="0" applyFont="1" applyBorder="1" applyAlignment="1">
      <alignment horizontal="center" vertical="center" wrapText="1"/>
    </xf>
    <xf numFmtId="0" fontId="1350" fillId="0" borderId="1" xfId="0" applyFont="1" applyBorder="1" applyAlignment="1">
      <alignment horizontal="center" vertical="center" wrapText="1"/>
    </xf>
    <xf numFmtId="0" fontId="1351" fillId="0" borderId="1" xfId="0" applyFont="1" applyBorder="1" applyAlignment="1">
      <alignment horizontal="center" vertical="center" wrapText="1"/>
    </xf>
    <xf numFmtId="0" fontId="1352" fillId="0" borderId="1" xfId="0" applyFont="1" applyBorder="1" applyAlignment="1">
      <alignment horizontal="center" vertical="center" wrapText="1"/>
    </xf>
    <xf numFmtId="0" fontId="1353" fillId="0" borderId="1" xfId="0" applyFont="1" applyBorder="1" applyAlignment="1">
      <alignment horizontal="center" vertical="center" wrapText="1"/>
    </xf>
    <xf numFmtId="0" fontId="1354" fillId="0" borderId="1" xfId="0" applyFont="1" applyBorder="1" applyAlignment="1">
      <alignment horizontal="center" vertical="center" wrapText="1"/>
    </xf>
    <xf numFmtId="0" fontId="1355" fillId="0" borderId="1" xfId="0" applyFont="1" applyBorder="1" applyAlignment="1">
      <alignment horizontal="center" vertical="center" wrapText="1"/>
    </xf>
    <xf numFmtId="0" fontId="1356" fillId="0" borderId="1" xfId="0" applyFont="1" applyBorder="1" applyAlignment="1">
      <alignment horizontal="center" vertical="center" wrapText="1"/>
    </xf>
    <xf numFmtId="0" fontId="1357" fillId="0" borderId="1" xfId="0" applyFont="1" applyBorder="1" applyAlignment="1">
      <alignment horizontal="center" vertical="center" wrapText="1"/>
    </xf>
    <xf numFmtId="0" fontId="1358" fillId="0" borderId="1" xfId="0" applyFont="1" applyBorder="1" applyAlignment="1">
      <alignment horizontal="center" vertical="center" wrapText="1"/>
    </xf>
    <xf numFmtId="0" fontId="1359" fillId="0" borderId="1" xfId="0" applyFont="1" applyBorder="1" applyAlignment="1">
      <alignment horizontal="center" vertical="center" wrapText="1"/>
    </xf>
    <xf numFmtId="0" fontId="1360" fillId="0" borderId="1" xfId="0" applyFont="1" applyBorder="1" applyAlignment="1">
      <alignment horizontal="center" vertical="center" wrapText="1"/>
    </xf>
    <xf numFmtId="0" fontId="1361" fillId="0" borderId="1" xfId="0" applyFont="1" applyBorder="1" applyAlignment="1">
      <alignment horizontal="center" vertical="center" wrapText="1"/>
    </xf>
    <xf numFmtId="0" fontId="13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63" fillId="0" borderId="1" xfId="0" applyFont="1" applyBorder="1" applyAlignment="1">
      <alignment horizontal="center" vertical="center" wrapText="1"/>
    </xf>
    <xf numFmtId="0" fontId="1364" fillId="0" borderId="1" xfId="0" applyFont="1" applyBorder="1" applyAlignment="1">
      <alignment wrapText="1"/>
    </xf>
    <xf numFmtId="164" fontId="1365" fillId="0" borderId="1" xfId="0" applyNumberFormat="1" applyFont="1" applyBorder="1"/>
    <xf numFmtId="164" fontId="1366" fillId="0" borderId="1" xfId="0" applyNumberFormat="1" applyFont="1" applyBorder="1"/>
    <xf numFmtId="164" fontId="1367" fillId="0" borderId="1" xfId="0" applyNumberFormat="1" applyFont="1" applyBorder="1"/>
    <xf numFmtId="165" fontId="1368" fillId="0" borderId="1" xfId="0" applyNumberFormat="1" applyFont="1" applyBorder="1"/>
    <xf numFmtId="0" fontId="1369" fillId="0" borderId="1" xfId="0" applyFont="1" applyBorder="1" applyAlignment="1">
      <alignment horizontal="center" vertical="center" wrapText="1"/>
    </xf>
    <xf numFmtId="0" fontId="13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71" fillId="0" borderId="1" xfId="0" applyFont="1" applyBorder="1" applyAlignment="1">
      <alignment horizontal="center" vertical="center" wrapText="1"/>
    </xf>
    <xf numFmtId="0" fontId="1372" fillId="0" borderId="1" xfId="0" applyFont="1" applyBorder="1" applyAlignment="1">
      <alignment wrapText="1"/>
    </xf>
    <xf numFmtId="164" fontId="1373" fillId="0" borderId="1" xfId="0" applyNumberFormat="1" applyFont="1" applyBorder="1"/>
    <xf numFmtId="164" fontId="1374" fillId="0" borderId="1" xfId="0" applyNumberFormat="1" applyFont="1" applyBorder="1"/>
    <xf numFmtId="164" fontId="1375" fillId="0" borderId="1" xfId="0" applyNumberFormat="1" applyFont="1" applyBorder="1"/>
    <xf numFmtId="165" fontId="1376" fillId="0" borderId="1" xfId="0" applyNumberFormat="1" applyFont="1" applyBorder="1"/>
    <xf numFmtId="0" fontId="1377" fillId="0" borderId="1" xfId="0" applyFont="1" applyBorder="1" applyAlignment="1">
      <alignment horizontal="center" vertical="center" wrapText="1"/>
    </xf>
    <xf numFmtId="0" fontId="13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79" fillId="0" borderId="1" xfId="0" applyFont="1" applyBorder="1" applyAlignment="1">
      <alignment horizontal="center" vertical="center" wrapText="1"/>
    </xf>
    <xf numFmtId="0" fontId="1380" fillId="0" borderId="1" xfId="0" applyFont="1" applyBorder="1" applyAlignment="1">
      <alignment wrapText="1"/>
    </xf>
    <xf numFmtId="164" fontId="1381" fillId="0" borderId="1" xfId="0" applyNumberFormat="1" applyFont="1" applyBorder="1"/>
    <xf numFmtId="164" fontId="1382" fillId="0" borderId="1" xfId="0" applyNumberFormat="1" applyFont="1" applyBorder="1"/>
    <xf numFmtId="164" fontId="1383" fillId="0" borderId="1" xfId="0" applyNumberFormat="1" applyFont="1" applyBorder="1"/>
    <xf numFmtId="165" fontId="1384" fillId="0" borderId="1" xfId="0" applyNumberFormat="1" applyFont="1" applyBorder="1"/>
    <xf numFmtId="0" fontId="1385" fillId="0" borderId="1" xfId="0" applyFont="1" applyBorder="1" applyAlignment="1">
      <alignment horizontal="center" vertical="center" wrapText="1"/>
    </xf>
    <xf numFmtId="0" fontId="13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87" fillId="0" borderId="1" xfId="0" applyFont="1" applyBorder="1" applyAlignment="1">
      <alignment horizontal="center" vertical="center" wrapText="1"/>
    </xf>
    <xf numFmtId="0" fontId="1388" fillId="0" borderId="1" xfId="0" applyFont="1" applyBorder="1" applyAlignment="1">
      <alignment wrapText="1"/>
    </xf>
    <xf numFmtId="164" fontId="1389" fillId="0" borderId="1" xfId="0" applyNumberFormat="1" applyFont="1" applyBorder="1"/>
    <xf numFmtId="164" fontId="1390" fillId="0" borderId="1" xfId="0" applyNumberFormat="1" applyFont="1" applyBorder="1"/>
    <xf numFmtId="164" fontId="1391" fillId="0" borderId="1" xfId="0" applyNumberFormat="1" applyFont="1" applyBorder="1"/>
    <xf numFmtId="165" fontId="1392" fillId="0" borderId="1" xfId="0" applyNumberFormat="1" applyFont="1" applyBorder="1"/>
    <xf numFmtId="0" fontId="1393" fillId="0" borderId="1" xfId="0" applyFont="1" applyBorder="1" applyAlignment="1">
      <alignment horizontal="center" vertical="center" wrapText="1"/>
    </xf>
    <xf numFmtId="0" fontId="139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95" fillId="0" borderId="1" xfId="0" applyFont="1" applyBorder="1" applyAlignment="1">
      <alignment horizontal="center" vertical="center" wrapText="1"/>
    </xf>
    <xf numFmtId="0" fontId="139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397" fillId="0" borderId="1" xfId="0" applyFont="1" applyBorder="1" applyAlignment="1">
      <alignment horizontal="center" vertical="center" wrapText="1"/>
    </xf>
    <xf numFmtId="0" fontId="1398" fillId="0" borderId="1" xfId="0" applyFont="1" applyBorder="1" applyAlignment="1">
      <alignment wrapText="1"/>
    </xf>
    <xf numFmtId="164" fontId="1399" fillId="0" borderId="1" xfId="0" applyNumberFormat="1" applyFont="1" applyBorder="1"/>
    <xf numFmtId="164" fontId="1400" fillId="0" borderId="1" xfId="0" applyNumberFormat="1" applyFont="1" applyBorder="1"/>
    <xf numFmtId="164" fontId="1401" fillId="0" borderId="1" xfId="0" applyNumberFormat="1" applyFont="1" applyBorder="1"/>
    <xf numFmtId="165" fontId="1402" fillId="0" borderId="1" xfId="0" applyNumberFormat="1" applyFont="1" applyBorder="1"/>
    <xf numFmtId="0" fontId="1403" fillId="0" borderId="1" xfId="0" applyFont="1" applyBorder="1" applyAlignment="1">
      <alignment horizontal="center" vertical="center" wrapText="1"/>
    </xf>
    <xf numFmtId="0" fontId="1404" fillId="0" borderId="1" xfId="0" applyFont="1" applyBorder="1" applyAlignment="1">
      <alignment wrapText="1"/>
    </xf>
    <xf numFmtId="164" fontId="1405" fillId="0" borderId="1" xfId="0" applyNumberFormat="1" applyFont="1" applyBorder="1"/>
    <xf numFmtId="164" fontId="1406" fillId="0" borderId="1" xfId="0" applyNumberFormat="1" applyFont="1" applyBorder="1"/>
    <xf numFmtId="164" fontId="1407" fillId="0" borderId="1" xfId="0" applyNumberFormat="1" applyFont="1" applyBorder="1"/>
    <xf numFmtId="165" fontId="1408" fillId="0" borderId="1" xfId="0" applyNumberFormat="1" applyFont="1" applyBorder="1"/>
    <xf numFmtId="0" fontId="1413" fillId="0" borderId="1" xfId="0" applyFont="1" applyBorder="1" applyAlignment="1">
      <alignment horizontal="center" vertical="center" wrapText="1"/>
    </xf>
    <xf numFmtId="0" fontId="1414" fillId="0" borderId="1" xfId="0" applyFont="1" applyBorder="1" applyAlignment="1">
      <alignment horizontal="center" vertical="center" wrapText="1"/>
    </xf>
    <xf numFmtId="0" fontId="1415" fillId="0" borderId="1" xfId="0" applyFont="1" applyBorder="1" applyAlignment="1">
      <alignment horizontal="center" vertical="center" wrapText="1"/>
    </xf>
    <xf numFmtId="0" fontId="1416" fillId="0" borderId="1" xfId="0" applyFont="1" applyBorder="1" applyAlignment="1">
      <alignment horizontal="center" vertical="center" wrapText="1"/>
    </xf>
    <xf numFmtId="0" fontId="1417" fillId="0" borderId="1" xfId="0" applyFont="1" applyBorder="1" applyAlignment="1">
      <alignment horizontal="center" vertical="center" wrapText="1"/>
    </xf>
    <xf numFmtId="0" fontId="1418" fillId="0" borderId="1" xfId="0" applyFont="1" applyBorder="1" applyAlignment="1">
      <alignment horizontal="center" vertical="center" wrapText="1"/>
    </xf>
    <xf numFmtId="0" fontId="1419" fillId="0" borderId="1" xfId="0" applyFont="1" applyBorder="1" applyAlignment="1">
      <alignment horizontal="center" vertical="center" wrapText="1"/>
    </xf>
    <xf numFmtId="0" fontId="1420" fillId="0" borderId="1" xfId="0" applyFont="1" applyBorder="1" applyAlignment="1">
      <alignment horizontal="center" vertical="center" wrapText="1"/>
    </xf>
    <xf numFmtId="0" fontId="1421" fillId="0" borderId="1" xfId="0" applyFont="1" applyBorder="1" applyAlignment="1">
      <alignment horizontal="center" vertical="center" wrapText="1"/>
    </xf>
    <xf numFmtId="0" fontId="1422" fillId="0" borderId="1" xfId="0" applyFont="1" applyBorder="1" applyAlignment="1">
      <alignment horizontal="center" vertical="center" wrapText="1"/>
    </xf>
    <xf numFmtId="0" fontId="1423" fillId="0" borderId="1" xfId="0" applyFont="1" applyBorder="1" applyAlignment="1">
      <alignment horizontal="center" vertical="center" wrapText="1"/>
    </xf>
    <xf numFmtId="0" fontId="1424" fillId="0" borderId="1" xfId="0" applyFont="1" applyBorder="1" applyAlignment="1">
      <alignment horizontal="center" vertical="center" wrapText="1"/>
    </xf>
    <xf numFmtId="0" fontId="1425" fillId="0" borderId="1" xfId="0" applyFont="1" applyBorder="1" applyAlignment="1">
      <alignment horizontal="center" vertical="center" wrapText="1"/>
    </xf>
    <xf numFmtId="0" fontId="14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27" fillId="0" borderId="1" xfId="0" applyFont="1" applyBorder="1" applyAlignment="1">
      <alignment horizontal="center" vertical="center" wrapText="1"/>
    </xf>
    <xf numFmtId="0" fontId="1428" fillId="0" borderId="1" xfId="0" applyFont="1" applyBorder="1" applyAlignment="1">
      <alignment wrapText="1"/>
    </xf>
    <xf numFmtId="164" fontId="1429" fillId="0" borderId="1" xfId="0" applyNumberFormat="1" applyFont="1" applyBorder="1"/>
    <xf numFmtId="164" fontId="1430" fillId="0" borderId="1" xfId="0" applyNumberFormat="1" applyFont="1" applyBorder="1"/>
    <xf numFmtId="164" fontId="1431" fillId="0" borderId="1" xfId="0" applyNumberFormat="1" applyFont="1" applyBorder="1"/>
    <xf numFmtId="165" fontId="1432" fillId="0" borderId="1" xfId="0" applyNumberFormat="1" applyFont="1" applyBorder="1"/>
    <xf numFmtId="0" fontId="1433" fillId="0" borderId="1" xfId="0" applyFont="1" applyBorder="1" applyAlignment="1">
      <alignment horizontal="center" vertical="center" wrapText="1"/>
    </xf>
    <xf numFmtId="0" fontId="14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35" fillId="0" borderId="1" xfId="0" applyFont="1" applyBorder="1" applyAlignment="1">
      <alignment horizontal="center" vertical="center" wrapText="1"/>
    </xf>
    <xf numFmtId="0" fontId="1436" fillId="0" borderId="1" xfId="0" applyFont="1" applyBorder="1" applyAlignment="1">
      <alignment wrapText="1"/>
    </xf>
    <xf numFmtId="164" fontId="1437" fillId="0" borderId="1" xfId="0" applyNumberFormat="1" applyFont="1" applyBorder="1"/>
    <xf numFmtId="164" fontId="1438" fillId="0" borderId="1" xfId="0" applyNumberFormat="1" applyFont="1" applyBorder="1"/>
    <xf numFmtId="164" fontId="1439" fillId="0" borderId="1" xfId="0" applyNumberFormat="1" applyFont="1" applyBorder="1"/>
    <xf numFmtId="165" fontId="1440" fillId="0" borderId="1" xfId="0" applyNumberFormat="1" applyFont="1" applyBorder="1"/>
    <xf numFmtId="0" fontId="1441" fillId="0" borderId="1" xfId="0" applyFont="1" applyBorder="1" applyAlignment="1">
      <alignment horizontal="center" vertical="center" wrapText="1"/>
    </xf>
    <xf numFmtId="0" fontId="14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43" fillId="0" borderId="1" xfId="0" applyFont="1" applyBorder="1" applyAlignment="1">
      <alignment horizontal="center" vertical="center" wrapText="1"/>
    </xf>
    <xf numFmtId="0" fontId="1444" fillId="0" borderId="1" xfId="0" applyFont="1" applyBorder="1" applyAlignment="1">
      <alignment wrapText="1"/>
    </xf>
    <xf numFmtId="164" fontId="1445" fillId="0" borderId="1" xfId="0" applyNumberFormat="1" applyFont="1" applyBorder="1"/>
    <xf numFmtId="164" fontId="1446" fillId="0" borderId="1" xfId="0" applyNumberFormat="1" applyFont="1" applyBorder="1"/>
    <xf numFmtId="164" fontId="1447" fillId="0" borderId="1" xfId="0" applyNumberFormat="1" applyFont="1" applyBorder="1"/>
    <xf numFmtId="165" fontId="1448" fillId="0" borderId="1" xfId="0" applyNumberFormat="1" applyFont="1" applyBorder="1"/>
    <xf numFmtId="0" fontId="1449" fillId="0" borderId="1" xfId="0" applyFont="1" applyBorder="1" applyAlignment="1">
      <alignment horizontal="center" vertical="center" wrapText="1"/>
    </xf>
    <xf numFmtId="0" fontId="14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51" fillId="0" borderId="1" xfId="0" applyFont="1" applyBorder="1" applyAlignment="1">
      <alignment horizontal="center" vertical="center" wrapText="1"/>
    </xf>
    <xf numFmtId="0" fontId="1452" fillId="0" borderId="1" xfId="0" applyFont="1" applyBorder="1" applyAlignment="1">
      <alignment wrapText="1"/>
    </xf>
    <xf numFmtId="164" fontId="1453" fillId="0" borderId="1" xfId="0" applyNumberFormat="1" applyFont="1" applyBorder="1"/>
    <xf numFmtId="164" fontId="1454" fillId="0" borderId="1" xfId="0" applyNumberFormat="1" applyFont="1" applyBorder="1"/>
    <xf numFmtId="164" fontId="1455" fillId="0" borderId="1" xfId="0" applyNumberFormat="1" applyFont="1" applyBorder="1"/>
    <xf numFmtId="165" fontId="1456" fillId="0" borderId="1" xfId="0" applyNumberFormat="1" applyFont="1" applyBorder="1"/>
    <xf numFmtId="0" fontId="1457" fillId="0" borderId="1" xfId="0" applyFont="1" applyBorder="1" applyAlignment="1">
      <alignment horizontal="center" vertical="center" wrapText="1"/>
    </xf>
    <xf numFmtId="0" fontId="145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59" fillId="0" borderId="1" xfId="0" applyFont="1" applyBorder="1" applyAlignment="1">
      <alignment horizontal="center" vertical="center" wrapText="1"/>
    </xf>
    <xf numFmtId="0" fontId="146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61" fillId="0" borderId="1" xfId="0" applyFont="1" applyBorder="1" applyAlignment="1">
      <alignment horizontal="center" vertical="center" wrapText="1"/>
    </xf>
    <xf numFmtId="0" fontId="1462" fillId="0" borderId="1" xfId="0" applyFont="1" applyBorder="1" applyAlignment="1">
      <alignment wrapText="1"/>
    </xf>
    <xf numFmtId="164" fontId="1463" fillId="0" borderId="1" xfId="0" applyNumberFormat="1" applyFont="1" applyBorder="1"/>
    <xf numFmtId="164" fontId="1464" fillId="0" borderId="1" xfId="0" applyNumberFormat="1" applyFont="1" applyBorder="1"/>
    <xf numFmtId="164" fontId="1465" fillId="0" borderId="1" xfId="0" applyNumberFormat="1" applyFont="1" applyBorder="1"/>
    <xf numFmtId="165" fontId="1466" fillId="0" borderId="1" xfId="0" applyNumberFormat="1" applyFont="1" applyBorder="1"/>
    <xf numFmtId="0" fontId="1467" fillId="0" borderId="1" xfId="0" applyFont="1" applyBorder="1" applyAlignment="1">
      <alignment horizontal="center" vertical="center" wrapText="1"/>
    </xf>
    <xf numFmtId="0" fontId="1468" fillId="0" borderId="1" xfId="0" applyFont="1" applyBorder="1" applyAlignment="1">
      <alignment wrapText="1"/>
    </xf>
    <xf numFmtId="164" fontId="1469" fillId="0" borderId="1" xfId="0" applyNumberFormat="1" applyFont="1" applyBorder="1"/>
    <xf numFmtId="164" fontId="1470" fillId="0" borderId="1" xfId="0" applyNumberFormat="1" applyFont="1" applyBorder="1"/>
    <xf numFmtId="164" fontId="1471" fillId="0" borderId="1" xfId="0" applyNumberFormat="1" applyFont="1" applyBorder="1"/>
    <xf numFmtId="165" fontId="1472" fillId="0" borderId="1" xfId="0" applyNumberFormat="1" applyFont="1" applyBorder="1"/>
    <xf numFmtId="0" fontId="1477" fillId="0" borderId="1" xfId="0" applyFont="1" applyBorder="1" applyAlignment="1">
      <alignment horizontal="center" vertical="center" wrapText="1"/>
    </xf>
    <xf numFmtId="0" fontId="1478" fillId="0" borderId="1" xfId="0" applyFont="1" applyBorder="1" applyAlignment="1">
      <alignment horizontal="center" vertical="center" wrapText="1"/>
    </xf>
    <xf numFmtId="0" fontId="1479" fillId="0" borderId="1" xfId="0" applyFont="1" applyBorder="1" applyAlignment="1">
      <alignment horizontal="center" vertical="center" wrapText="1"/>
    </xf>
    <xf numFmtId="0" fontId="1480" fillId="0" borderId="1" xfId="0" applyFont="1" applyBorder="1" applyAlignment="1">
      <alignment horizontal="center" vertical="center" wrapText="1"/>
    </xf>
    <xf numFmtId="0" fontId="1481" fillId="0" borderId="1" xfId="0" applyFont="1" applyBorder="1" applyAlignment="1">
      <alignment horizontal="center" vertical="center" wrapText="1"/>
    </xf>
    <xf numFmtId="0" fontId="1482" fillId="0" borderId="1" xfId="0" applyFont="1" applyBorder="1" applyAlignment="1">
      <alignment horizontal="center" vertical="center" wrapText="1"/>
    </xf>
    <xf numFmtId="0" fontId="1483" fillId="0" borderId="1" xfId="0" applyFont="1" applyBorder="1" applyAlignment="1">
      <alignment horizontal="center" vertical="center" wrapText="1"/>
    </xf>
    <xf numFmtId="0" fontId="1484" fillId="0" borderId="1" xfId="0" applyFont="1" applyBorder="1" applyAlignment="1">
      <alignment horizontal="center" vertical="center" wrapText="1"/>
    </xf>
    <xf numFmtId="0" fontId="1485" fillId="0" borderId="1" xfId="0" applyFont="1" applyBorder="1" applyAlignment="1">
      <alignment horizontal="center" vertical="center" wrapText="1"/>
    </xf>
    <xf numFmtId="0" fontId="1486" fillId="0" borderId="1" xfId="0" applyFont="1" applyBorder="1" applyAlignment="1">
      <alignment horizontal="center" vertical="center" wrapText="1"/>
    </xf>
    <xf numFmtId="0" fontId="1487" fillId="0" borderId="1" xfId="0" applyFont="1" applyBorder="1" applyAlignment="1">
      <alignment horizontal="center" vertical="center" wrapText="1"/>
    </xf>
    <xf numFmtId="0" fontId="1488" fillId="0" borderId="1" xfId="0" applyFont="1" applyBorder="1" applyAlignment="1">
      <alignment horizontal="center" vertical="center" wrapText="1"/>
    </xf>
    <xf numFmtId="0" fontId="1489" fillId="0" borderId="1" xfId="0" applyFont="1" applyBorder="1" applyAlignment="1">
      <alignment horizontal="center" vertical="center" wrapText="1"/>
    </xf>
    <xf numFmtId="0" fontId="14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91" fillId="0" borderId="1" xfId="0" applyFont="1" applyBorder="1" applyAlignment="1">
      <alignment horizontal="center" vertical="center" wrapText="1"/>
    </xf>
    <xf numFmtId="0" fontId="1492" fillId="0" borderId="1" xfId="0" applyFont="1" applyBorder="1" applyAlignment="1">
      <alignment wrapText="1"/>
    </xf>
    <xf numFmtId="164" fontId="1493" fillId="0" borderId="1" xfId="0" applyNumberFormat="1" applyFont="1" applyBorder="1"/>
    <xf numFmtId="164" fontId="1494" fillId="0" borderId="1" xfId="0" applyNumberFormat="1" applyFont="1" applyBorder="1"/>
    <xf numFmtId="164" fontId="1495" fillId="0" borderId="1" xfId="0" applyNumberFormat="1" applyFont="1" applyBorder="1"/>
    <xf numFmtId="165" fontId="1496" fillId="0" borderId="1" xfId="0" applyNumberFormat="1" applyFont="1" applyBorder="1"/>
    <xf numFmtId="0" fontId="1497" fillId="0" borderId="1" xfId="0" applyFont="1" applyBorder="1" applyAlignment="1">
      <alignment horizontal="center" vertical="center" wrapText="1"/>
    </xf>
    <xf numFmtId="0" fontId="14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499" fillId="0" borderId="1" xfId="0" applyFont="1" applyBorder="1" applyAlignment="1">
      <alignment horizontal="center" vertical="center" wrapText="1"/>
    </xf>
    <xf numFmtId="0" fontId="1500" fillId="0" borderId="1" xfId="0" applyFont="1" applyBorder="1" applyAlignment="1">
      <alignment wrapText="1"/>
    </xf>
    <xf numFmtId="164" fontId="1501" fillId="0" borderId="1" xfId="0" applyNumberFormat="1" applyFont="1" applyBorder="1"/>
    <xf numFmtId="164" fontId="1502" fillId="0" borderId="1" xfId="0" applyNumberFormat="1" applyFont="1" applyBorder="1"/>
    <xf numFmtId="164" fontId="1503" fillId="0" borderId="1" xfId="0" applyNumberFormat="1" applyFont="1" applyBorder="1"/>
    <xf numFmtId="165" fontId="1504" fillId="0" borderId="1" xfId="0" applyNumberFormat="1" applyFont="1" applyBorder="1"/>
    <xf numFmtId="0" fontId="1505" fillId="0" borderId="1" xfId="0" applyFont="1" applyBorder="1" applyAlignment="1">
      <alignment horizontal="center" vertical="center" wrapText="1"/>
    </xf>
    <xf numFmtId="0" fontId="15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07" fillId="0" borderId="1" xfId="0" applyFont="1" applyBorder="1" applyAlignment="1">
      <alignment horizontal="center" vertical="center" wrapText="1"/>
    </xf>
    <xf numFmtId="0" fontId="1508" fillId="0" borderId="1" xfId="0" applyFont="1" applyBorder="1" applyAlignment="1">
      <alignment wrapText="1"/>
    </xf>
    <xf numFmtId="164" fontId="1509" fillId="0" borderId="1" xfId="0" applyNumberFormat="1" applyFont="1" applyBorder="1"/>
    <xf numFmtId="164" fontId="1510" fillId="0" borderId="1" xfId="0" applyNumberFormat="1" applyFont="1" applyBorder="1"/>
    <xf numFmtId="164" fontId="1511" fillId="0" borderId="1" xfId="0" applyNumberFormat="1" applyFont="1" applyBorder="1"/>
    <xf numFmtId="165" fontId="1512" fillId="0" borderId="1" xfId="0" applyNumberFormat="1" applyFont="1" applyBorder="1"/>
    <xf numFmtId="0" fontId="1513" fillId="0" borderId="1" xfId="0" applyFont="1" applyBorder="1" applyAlignment="1">
      <alignment horizontal="center" vertical="center" wrapText="1"/>
    </xf>
    <xf numFmtId="0" fontId="15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15" fillId="0" borderId="1" xfId="0" applyFont="1" applyBorder="1" applyAlignment="1">
      <alignment horizontal="center" vertical="center" wrapText="1"/>
    </xf>
    <xf numFmtId="0" fontId="1516" fillId="0" borderId="1" xfId="0" applyFont="1" applyBorder="1" applyAlignment="1">
      <alignment wrapText="1"/>
    </xf>
    <xf numFmtId="164" fontId="1517" fillId="0" borderId="1" xfId="0" applyNumberFormat="1" applyFont="1" applyBorder="1"/>
    <xf numFmtId="164" fontId="1518" fillId="0" borderId="1" xfId="0" applyNumberFormat="1" applyFont="1" applyBorder="1"/>
    <xf numFmtId="164" fontId="1519" fillId="0" borderId="1" xfId="0" applyNumberFormat="1" applyFont="1" applyBorder="1"/>
    <xf numFmtId="165" fontId="1520" fillId="0" borderId="1" xfId="0" applyNumberFormat="1" applyFont="1" applyBorder="1"/>
    <xf numFmtId="0" fontId="1521" fillId="0" borderId="1" xfId="0" applyFont="1" applyBorder="1" applyAlignment="1">
      <alignment horizontal="center" vertical="center" wrapText="1"/>
    </xf>
    <xf numFmtId="0" fontId="152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23" fillId="0" borderId="1" xfId="0" applyFont="1" applyBorder="1" applyAlignment="1">
      <alignment horizontal="center" vertical="center" wrapText="1"/>
    </xf>
    <xf numFmtId="0" fontId="152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25" fillId="0" borderId="1" xfId="0" applyFont="1" applyBorder="1" applyAlignment="1">
      <alignment horizontal="center" vertical="center" wrapText="1"/>
    </xf>
    <xf numFmtId="0" fontId="1526" fillId="0" borderId="1" xfId="0" applyFont="1" applyBorder="1" applyAlignment="1">
      <alignment wrapText="1"/>
    </xf>
    <xf numFmtId="164" fontId="1527" fillId="0" borderId="1" xfId="0" applyNumberFormat="1" applyFont="1" applyBorder="1"/>
    <xf numFmtId="164" fontId="1528" fillId="0" borderId="1" xfId="0" applyNumberFormat="1" applyFont="1" applyBorder="1"/>
    <xf numFmtId="164" fontId="1529" fillId="0" borderId="1" xfId="0" applyNumberFormat="1" applyFont="1" applyBorder="1"/>
    <xf numFmtId="165" fontId="1530" fillId="0" borderId="1" xfId="0" applyNumberFormat="1" applyFont="1" applyBorder="1"/>
    <xf numFmtId="0" fontId="1531" fillId="0" borderId="1" xfId="0" applyFont="1" applyBorder="1" applyAlignment="1">
      <alignment horizontal="center" vertical="center" wrapText="1"/>
    </xf>
    <xf numFmtId="0" fontId="1532" fillId="0" borderId="1" xfId="0" applyFont="1" applyBorder="1" applyAlignment="1">
      <alignment wrapText="1"/>
    </xf>
    <xf numFmtId="164" fontId="1533" fillId="0" borderId="1" xfId="0" applyNumberFormat="1" applyFont="1" applyBorder="1"/>
    <xf numFmtId="164" fontId="1534" fillId="0" borderId="1" xfId="0" applyNumberFormat="1" applyFont="1" applyBorder="1"/>
    <xf numFmtId="164" fontId="1535" fillId="0" borderId="1" xfId="0" applyNumberFormat="1" applyFont="1" applyBorder="1"/>
    <xf numFmtId="165" fontId="1536" fillId="0" borderId="1" xfId="0" applyNumberFormat="1" applyFont="1" applyBorder="1"/>
    <xf numFmtId="0" fontId="1541" fillId="0" borderId="1" xfId="0" applyFont="1" applyBorder="1" applyAlignment="1">
      <alignment horizontal="center" vertical="center" wrapText="1"/>
    </xf>
    <xf numFmtId="0" fontId="1542" fillId="0" borderId="1" xfId="0" applyFont="1" applyBorder="1" applyAlignment="1">
      <alignment horizontal="center" vertical="center" wrapText="1"/>
    </xf>
    <xf numFmtId="0" fontId="1543" fillId="0" borderId="1" xfId="0" applyFont="1" applyBorder="1" applyAlignment="1">
      <alignment horizontal="center" vertical="center" wrapText="1"/>
    </xf>
    <xf numFmtId="0" fontId="1544" fillId="0" borderId="1" xfId="0" applyFont="1" applyBorder="1" applyAlignment="1">
      <alignment horizontal="center" vertical="center" wrapText="1"/>
    </xf>
    <xf numFmtId="0" fontId="1545" fillId="0" borderId="1" xfId="0" applyFont="1" applyBorder="1" applyAlignment="1">
      <alignment horizontal="center" vertical="center" wrapText="1"/>
    </xf>
    <xf numFmtId="0" fontId="1546" fillId="0" borderId="1" xfId="0" applyFont="1" applyBorder="1" applyAlignment="1">
      <alignment horizontal="center" vertical="center" wrapText="1"/>
    </xf>
    <xf numFmtId="0" fontId="1547" fillId="0" borderId="1" xfId="0" applyFont="1" applyBorder="1" applyAlignment="1">
      <alignment horizontal="center" vertical="center" wrapText="1"/>
    </xf>
    <xf numFmtId="0" fontId="1548" fillId="0" borderId="1" xfId="0" applyFont="1" applyBorder="1" applyAlignment="1">
      <alignment horizontal="center" vertical="center" wrapText="1"/>
    </xf>
    <xf numFmtId="0" fontId="1549" fillId="0" borderId="1" xfId="0" applyFont="1" applyBorder="1" applyAlignment="1">
      <alignment horizontal="center" vertical="center" wrapText="1"/>
    </xf>
    <xf numFmtId="0" fontId="1550" fillId="0" borderId="1" xfId="0" applyFont="1" applyBorder="1" applyAlignment="1">
      <alignment horizontal="center" vertical="center" wrapText="1"/>
    </xf>
    <xf numFmtId="0" fontId="1551" fillId="0" borderId="1" xfId="0" applyFont="1" applyBorder="1" applyAlignment="1">
      <alignment horizontal="center" vertical="center" wrapText="1"/>
    </xf>
    <xf numFmtId="0" fontId="1552" fillId="0" borderId="1" xfId="0" applyFont="1" applyBorder="1" applyAlignment="1">
      <alignment horizontal="center" vertical="center" wrapText="1"/>
    </xf>
    <xf numFmtId="0" fontId="1553" fillId="0" borderId="1" xfId="0" applyFont="1" applyBorder="1" applyAlignment="1">
      <alignment horizontal="center" vertical="center" wrapText="1"/>
    </xf>
    <xf numFmtId="0" fontId="15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55" fillId="0" borderId="1" xfId="0" applyFont="1" applyBorder="1" applyAlignment="1">
      <alignment horizontal="center" vertical="center" wrapText="1"/>
    </xf>
    <xf numFmtId="0" fontId="1556" fillId="0" borderId="1" xfId="0" applyFont="1" applyBorder="1" applyAlignment="1">
      <alignment wrapText="1"/>
    </xf>
    <xf numFmtId="164" fontId="1557" fillId="0" borderId="1" xfId="0" applyNumberFormat="1" applyFont="1" applyBorder="1"/>
    <xf numFmtId="164" fontId="1558" fillId="0" borderId="1" xfId="0" applyNumberFormat="1" applyFont="1" applyBorder="1"/>
    <xf numFmtId="164" fontId="1559" fillId="0" borderId="1" xfId="0" applyNumberFormat="1" applyFont="1" applyBorder="1"/>
    <xf numFmtId="165" fontId="1560" fillId="0" borderId="1" xfId="0" applyNumberFormat="1" applyFont="1" applyBorder="1"/>
    <xf numFmtId="0" fontId="1561" fillId="0" borderId="1" xfId="0" applyFont="1" applyBorder="1" applyAlignment="1">
      <alignment horizontal="center" vertical="center" wrapText="1"/>
    </xf>
    <xf numFmtId="0" fontId="15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63" fillId="0" borderId="1" xfId="0" applyFont="1" applyBorder="1" applyAlignment="1">
      <alignment horizontal="center" vertical="center" wrapText="1"/>
    </xf>
    <xf numFmtId="0" fontId="1564" fillId="0" borderId="1" xfId="0" applyFont="1" applyBorder="1" applyAlignment="1">
      <alignment wrapText="1"/>
    </xf>
    <xf numFmtId="164" fontId="1565" fillId="0" borderId="1" xfId="0" applyNumberFormat="1" applyFont="1" applyBorder="1"/>
    <xf numFmtId="164" fontId="1566" fillId="0" borderId="1" xfId="0" applyNumberFormat="1" applyFont="1" applyBorder="1"/>
    <xf numFmtId="164" fontId="1567" fillId="0" borderId="1" xfId="0" applyNumberFormat="1" applyFont="1" applyBorder="1"/>
    <xf numFmtId="165" fontId="1568" fillId="0" borderId="1" xfId="0" applyNumberFormat="1" applyFont="1" applyBorder="1"/>
    <xf numFmtId="0" fontId="1569" fillId="0" borderId="1" xfId="0" applyFont="1" applyBorder="1" applyAlignment="1">
      <alignment horizontal="center" vertical="center" wrapText="1"/>
    </xf>
    <xf numFmtId="0" fontId="15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71" fillId="0" borderId="1" xfId="0" applyFont="1" applyBorder="1" applyAlignment="1">
      <alignment horizontal="center" vertical="center" wrapText="1"/>
    </xf>
    <xf numFmtId="0" fontId="1572" fillId="0" borderId="1" xfId="0" applyFont="1" applyBorder="1" applyAlignment="1">
      <alignment wrapText="1"/>
    </xf>
    <xf numFmtId="164" fontId="1573" fillId="0" borderId="1" xfId="0" applyNumberFormat="1" applyFont="1" applyBorder="1"/>
    <xf numFmtId="164" fontId="1574" fillId="0" borderId="1" xfId="0" applyNumberFormat="1" applyFont="1" applyBorder="1"/>
    <xf numFmtId="164" fontId="1575" fillId="0" borderId="1" xfId="0" applyNumberFormat="1" applyFont="1" applyBorder="1"/>
    <xf numFmtId="165" fontId="1576" fillId="0" borderId="1" xfId="0" applyNumberFormat="1" applyFont="1" applyBorder="1"/>
    <xf numFmtId="0" fontId="1577" fillId="0" borderId="1" xfId="0" applyFont="1" applyBorder="1" applyAlignment="1">
      <alignment horizontal="center" vertical="center" wrapText="1"/>
    </xf>
    <xf numFmtId="0" fontId="15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79" fillId="0" borderId="1" xfId="0" applyFont="1" applyBorder="1" applyAlignment="1">
      <alignment horizontal="center" vertical="center" wrapText="1"/>
    </xf>
    <xf numFmtId="0" fontId="1580" fillId="0" borderId="1" xfId="0" applyFont="1" applyBorder="1" applyAlignment="1">
      <alignment wrapText="1"/>
    </xf>
    <xf numFmtId="164" fontId="1581" fillId="0" borderId="1" xfId="0" applyNumberFormat="1" applyFont="1" applyBorder="1"/>
    <xf numFmtId="164" fontId="1582" fillId="0" borderId="1" xfId="0" applyNumberFormat="1" applyFont="1" applyBorder="1"/>
    <xf numFmtId="164" fontId="1583" fillId="0" borderId="1" xfId="0" applyNumberFormat="1" applyFont="1" applyBorder="1"/>
    <xf numFmtId="165" fontId="1584" fillId="0" borderId="1" xfId="0" applyNumberFormat="1" applyFont="1" applyBorder="1"/>
    <xf numFmtId="0" fontId="1585" fillId="0" borderId="1" xfId="0" applyFont="1" applyBorder="1" applyAlignment="1">
      <alignment horizontal="center" vertical="center" wrapText="1"/>
    </xf>
    <xf numFmtId="0" fontId="158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87" fillId="0" borderId="1" xfId="0" applyFont="1" applyBorder="1" applyAlignment="1">
      <alignment horizontal="center" vertical="center" wrapText="1"/>
    </xf>
    <xf numFmtId="0" fontId="158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589" fillId="0" borderId="1" xfId="0" applyFont="1" applyBorder="1" applyAlignment="1">
      <alignment horizontal="center" vertical="center" wrapText="1"/>
    </xf>
    <xf numFmtId="0" fontId="1590" fillId="0" borderId="1" xfId="0" applyFont="1" applyBorder="1" applyAlignment="1">
      <alignment wrapText="1"/>
    </xf>
    <xf numFmtId="164" fontId="1591" fillId="0" borderId="1" xfId="0" applyNumberFormat="1" applyFont="1" applyBorder="1"/>
    <xf numFmtId="164" fontId="1592" fillId="0" borderId="1" xfId="0" applyNumberFormat="1" applyFont="1" applyBorder="1"/>
    <xf numFmtId="164" fontId="1593" fillId="0" borderId="1" xfId="0" applyNumberFormat="1" applyFont="1" applyBorder="1"/>
    <xf numFmtId="165" fontId="1594" fillId="0" borderId="1" xfId="0" applyNumberFormat="1" applyFont="1" applyBorder="1"/>
    <xf numFmtId="0" fontId="1595" fillId="0" borderId="1" xfId="0" applyFont="1" applyBorder="1" applyAlignment="1">
      <alignment horizontal="center" vertical="center" wrapText="1"/>
    </xf>
    <xf numFmtId="0" fontId="1596" fillId="0" borderId="1" xfId="0" applyFont="1" applyBorder="1" applyAlignment="1">
      <alignment wrapText="1"/>
    </xf>
    <xf numFmtId="164" fontId="1597" fillId="0" borderId="1" xfId="0" applyNumberFormat="1" applyFont="1" applyBorder="1"/>
    <xf numFmtId="164" fontId="1598" fillId="0" borderId="1" xfId="0" applyNumberFormat="1" applyFont="1" applyBorder="1"/>
    <xf numFmtId="164" fontId="1599" fillId="0" borderId="1" xfId="0" applyNumberFormat="1" applyFont="1" applyBorder="1"/>
    <xf numFmtId="165" fontId="1600" fillId="0" borderId="1" xfId="0" applyNumberFormat="1" applyFont="1" applyBorder="1"/>
    <xf numFmtId="0" fontId="1605" fillId="0" borderId="1" xfId="0" applyFont="1" applyBorder="1" applyAlignment="1">
      <alignment horizontal="center" vertical="center" wrapText="1"/>
    </xf>
    <xf numFmtId="0" fontId="1606" fillId="0" borderId="1" xfId="0" applyFont="1" applyBorder="1" applyAlignment="1">
      <alignment horizontal="center" vertical="center" wrapText="1"/>
    </xf>
    <xf numFmtId="0" fontId="1607" fillId="0" borderId="1" xfId="0" applyFont="1" applyBorder="1" applyAlignment="1">
      <alignment horizontal="center" vertical="center" wrapText="1"/>
    </xf>
    <xf numFmtId="0" fontId="1608" fillId="0" borderId="1" xfId="0" applyFont="1" applyBorder="1" applyAlignment="1">
      <alignment horizontal="center" vertical="center" wrapText="1"/>
    </xf>
    <xf numFmtId="0" fontId="1609" fillId="0" borderId="1" xfId="0" applyFont="1" applyBorder="1" applyAlignment="1">
      <alignment horizontal="center" vertical="center" wrapText="1"/>
    </xf>
    <xf numFmtId="0" fontId="1610" fillId="0" borderId="1" xfId="0" applyFont="1" applyBorder="1" applyAlignment="1">
      <alignment horizontal="center" vertical="center" wrapText="1"/>
    </xf>
    <xf numFmtId="0" fontId="1611" fillId="0" borderId="1" xfId="0" applyFont="1" applyBorder="1" applyAlignment="1">
      <alignment horizontal="center" vertical="center" wrapText="1"/>
    </xf>
    <xf numFmtId="0" fontId="1612" fillId="0" borderId="1" xfId="0" applyFont="1" applyBorder="1" applyAlignment="1">
      <alignment horizontal="center" vertical="center" wrapText="1"/>
    </xf>
    <xf numFmtId="0" fontId="1613" fillId="0" borderId="1" xfId="0" applyFont="1" applyBorder="1" applyAlignment="1">
      <alignment horizontal="center" vertical="center" wrapText="1"/>
    </xf>
    <xf numFmtId="0" fontId="1614" fillId="0" borderId="1" xfId="0" applyFont="1" applyBorder="1" applyAlignment="1">
      <alignment horizontal="center" vertical="center" wrapText="1"/>
    </xf>
    <xf numFmtId="0" fontId="1615" fillId="0" borderId="1" xfId="0" applyFont="1" applyBorder="1" applyAlignment="1">
      <alignment horizontal="center" vertical="center" wrapText="1"/>
    </xf>
    <xf numFmtId="0" fontId="1616" fillId="0" borderId="1" xfId="0" applyFont="1" applyBorder="1" applyAlignment="1">
      <alignment horizontal="center" vertical="center" wrapText="1"/>
    </xf>
    <xf numFmtId="0" fontId="1617" fillId="0" borderId="1" xfId="0" applyFont="1" applyBorder="1" applyAlignment="1">
      <alignment horizontal="center" vertical="center" wrapText="1"/>
    </xf>
    <xf numFmtId="0" fontId="161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19" fillId="0" borderId="1" xfId="0" applyFont="1" applyBorder="1" applyAlignment="1">
      <alignment horizontal="center" vertical="center" wrapText="1"/>
    </xf>
    <xf numFmtId="0" fontId="1620" fillId="0" borderId="1" xfId="0" applyFont="1" applyBorder="1" applyAlignment="1">
      <alignment wrapText="1"/>
    </xf>
    <xf numFmtId="164" fontId="1621" fillId="0" borderId="1" xfId="0" applyNumberFormat="1" applyFont="1" applyBorder="1"/>
    <xf numFmtId="164" fontId="1622" fillId="0" borderId="1" xfId="0" applyNumberFormat="1" applyFont="1" applyBorder="1"/>
    <xf numFmtId="164" fontId="1623" fillId="0" borderId="1" xfId="0" applyNumberFormat="1" applyFont="1" applyBorder="1"/>
    <xf numFmtId="165" fontId="1624" fillId="0" borderId="1" xfId="0" applyNumberFormat="1" applyFont="1" applyBorder="1"/>
    <xf numFmtId="0" fontId="1625" fillId="0" borderId="1" xfId="0" applyFont="1" applyBorder="1" applyAlignment="1">
      <alignment horizontal="center" vertical="center" wrapText="1"/>
    </xf>
    <xf numFmtId="0" fontId="162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27" fillId="0" borderId="1" xfId="0" applyFont="1" applyBorder="1" applyAlignment="1">
      <alignment horizontal="center" vertical="center" wrapText="1"/>
    </xf>
    <xf numFmtId="0" fontId="1628" fillId="0" borderId="1" xfId="0" applyFont="1" applyBorder="1" applyAlignment="1">
      <alignment wrapText="1"/>
    </xf>
    <xf numFmtId="164" fontId="1629" fillId="0" borderId="1" xfId="0" applyNumberFormat="1" applyFont="1" applyBorder="1"/>
    <xf numFmtId="164" fontId="1630" fillId="0" borderId="1" xfId="0" applyNumberFormat="1" applyFont="1" applyBorder="1"/>
    <xf numFmtId="164" fontId="1631" fillId="0" borderId="1" xfId="0" applyNumberFormat="1" applyFont="1" applyBorder="1"/>
    <xf numFmtId="165" fontId="1632" fillId="0" borderId="1" xfId="0" applyNumberFormat="1" applyFont="1" applyBorder="1"/>
    <xf numFmtId="0" fontId="1633" fillId="0" borderId="1" xfId="0" applyFont="1" applyBorder="1" applyAlignment="1">
      <alignment horizontal="center" vertical="center" wrapText="1"/>
    </xf>
    <xf numFmtId="0" fontId="163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35" fillId="0" borderId="1" xfId="0" applyFont="1" applyBorder="1" applyAlignment="1">
      <alignment horizontal="center" vertical="center" wrapText="1"/>
    </xf>
    <xf numFmtId="0" fontId="1636" fillId="0" borderId="1" xfId="0" applyFont="1" applyBorder="1" applyAlignment="1">
      <alignment wrapText="1"/>
    </xf>
    <xf numFmtId="164" fontId="1637" fillId="0" borderId="1" xfId="0" applyNumberFormat="1" applyFont="1" applyBorder="1"/>
    <xf numFmtId="164" fontId="1638" fillId="0" borderId="1" xfId="0" applyNumberFormat="1" applyFont="1" applyBorder="1"/>
    <xf numFmtId="164" fontId="1639" fillId="0" borderId="1" xfId="0" applyNumberFormat="1" applyFont="1" applyBorder="1"/>
    <xf numFmtId="165" fontId="1640" fillId="0" borderId="1" xfId="0" applyNumberFormat="1" applyFont="1" applyBorder="1"/>
    <xf numFmtId="0" fontId="1641" fillId="0" borderId="1" xfId="0" applyFont="1" applyBorder="1" applyAlignment="1">
      <alignment horizontal="center" vertical="center" wrapText="1"/>
    </xf>
    <xf numFmtId="0" fontId="164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43" fillId="0" borderId="1" xfId="0" applyFont="1" applyBorder="1" applyAlignment="1">
      <alignment horizontal="center" vertical="center" wrapText="1"/>
    </xf>
    <xf numFmtId="0" fontId="1644" fillId="0" borderId="1" xfId="0" applyFont="1" applyBorder="1" applyAlignment="1">
      <alignment wrapText="1"/>
    </xf>
    <xf numFmtId="164" fontId="1645" fillId="0" borderId="1" xfId="0" applyNumberFormat="1" applyFont="1" applyBorder="1"/>
    <xf numFmtId="164" fontId="1646" fillId="0" borderId="1" xfId="0" applyNumberFormat="1" applyFont="1" applyBorder="1"/>
    <xf numFmtId="164" fontId="1647" fillId="0" borderId="1" xfId="0" applyNumberFormat="1" applyFont="1" applyBorder="1"/>
    <xf numFmtId="165" fontId="1648" fillId="0" borderId="1" xfId="0" applyNumberFormat="1" applyFont="1" applyBorder="1"/>
    <xf numFmtId="0" fontId="1649" fillId="0" borderId="1" xfId="0" applyFont="1" applyBorder="1" applyAlignment="1">
      <alignment horizontal="center" vertical="center" wrapText="1"/>
    </xf>
    <xf numFmtId="0" fontId="165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51" fillId="0" borderId="1" xfId="0" applyFont="1" applyBorder="1" applyAlignment="1">
      <alignment horizontal="center" vertical="center" wrapText="1"/>
    </xf>
    <xf numFmtId="0" fontId="165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53" fillId="0" borderId="1" xfId="0" applyFont="1" applyBorder="1" applyAlignment="1">
      <alignment horizontal="center" vertical="center" wrapText="1"/>
    </xf>
    <xf numFmtId="0" fontId="1654" fillId="0" borderId="1" xfId="0" applyFont="1" applyBorder="1" applyAlignment="1">
      <alignment wrapText="1"/>
    </xf>
    <xf numFmtId="164" fontId="1655" fillId="0" borderId="1" xfId="0" applyNumberFormat="1" applyFont="1" applyBorder="1"/>
    <xf numFmtId="164" fontId="1656" fillId="0" borderId="1" xfId="0" applyNumberFormat="1" applyFont="1" applyBorder="1"/>
    <xf numFmtId="164" fontId="1657" fillId="0" borderId="1" xfId="0" applyNumberFormat="1" applyFont="1" applyBorder="1"/>
    <xf numFmtId="165" fontId="1658" fillId="0" borderId="1" xfId="0" applyNumberFormat="1" applyFont="1" applyBorder="1"/>
    <xf numFmtId="0" fontId="1659" fillId="0" borderId="1" xfId="0" applyFont="1" applyBorder="1" applyAlignment="1">
      <alignment horizontal="center" vertical="center" wrapText="1"/>
    </xf>
    <xf numFmtId="0" fontId="1660" fillId="0" borderId="1" xfId="0" applyFont="1" applyBorder="1" applyAlignment="1">
      <alignment wrapText="1"/>
    </xf>
    <xf numFmtId="164" fontId="1661" fillId="0" borderId="1" xfId="0" applyNumberFormat="1" applyFont="1" applyBorder="1"/>
    <xf numFmtId="164" fontId="1662" fillId="0" borderId="1" xfId="0" applyNumberFormat="1" applyFont="1" applyBorder="1"/>
    <xf numFmtId="164" fontId="1663" fillId="0" borderId="1" xfId="0" applyNumberFormat="1" applyFont="1" applyBorder="1"/>
    <xf numFmtId="165" fontId="1664" fillId="0" borderId="1" xfId="0" applyNumberFormat="1" applyFont="1" applyBorder="1"/>
    <xf numFmtId="0" fontId="1669" fillId="0" borderId="1" xfId="0" applyFont="1" applyBorder="1" applyAlignment="1">
      <alignment horizontal="center" vertical="center" wrapText="1"/>
    </xf>
    <xf numFmtId="0" fontId="1670" fillId="0" borderId="1" xfId="0" applyFont="1" applyBorder="1" applyAlignment="1">
      <alignment horizontal="center" vertical="center" wrapText="1"/>
    </xf>
    <xf numFmtId="0" fontId="1671" fillId="0" borderId="1" xfId="0" applyFont="1" applyBorder="1" applyAlignment="1">
      <alignment horizontal="center" vertical="center" wrapText="1"/>
    </xf>
    <xf numFmtId="0" fontId="1672" fillId="0" borderId="1" xfId="0" applyFont="1" applyBorder="1" applyAlignment="1">
      <alignment horizontal="center" vertical="center" wrapText="1"/>
    </xf>
    <xf numFmtId="0" fontId="1673" fillId="0" borderId="1" xfId="0" applyFont="1" applyBorder="1" applyAlignment="1">
      <alignment horizontal="center" vertical="center" wrapText="1"/>
    </xf>
    <xf numFmtId="0" fontId="1674" fillId="0" borderId="1" xfId="0" applyFont="1" applyBorder="1" applyAlignment="1">
      <alignment horizontal="center" vertical="center" wrapText="1"/>
    </xf>
    <xf numFmtId="0" fontId="1675" fillId="0" borderId="1" xfId="0" applyFont="1" applyBorder="1" applyAlignment="1">
      <alignment horizontal="center" vertical="center" wrapText="1"/>
    </xf>
    <xf numFmtId="0" fontId="1676" fillId="0" borderId="1" xfId="0" applyFont="1" applyBorder="1" applyAlignment="1">
      <alignment horizontal="center" vertical="center" wrapText="1"/>
    </xf>
    <xf numFmtId="0" fontId="1677" fillId="0" borderId="1" xfId="0" applyFont="1" applyBorder="1" applyAlignment="1">
      <alignment horizontal="center" vertical="center" wrapText="1"/>
    </xf>
    <xf numFmtId="0" fontId="1678" fillId="0" borderId="1" xfId="0" applyFont="1" applyBorder="1" applyAlignment="1">
      <alignment horizontal="center" vertical="center" wrapText="1"/>
    </xf>
    <xf numFmtId="0" fontId="1679" fillId="0" borderId="1" xfId="0" applyFont="1" applyBorder="1" applyAlignment="1">
      <alignment horizontal="center" vertical="center" wrapText="1"/>
    </xf>
    <xf numFmtId="0" fontId="1680" fillId="0" borderId="1" xfId="0" applyFont="1" applyBorder="1" applyAlignment="1">
      <alignment horizontal="center" vertical="center" wrapText="1"/>
    </xf>
    <xf numFmtId="0" fontId="1681" fillId="0" borderId="1" xfId="0" applyFont="1" applyBorder="1" applyAlignment="1">
      <alignment horizontal="center" vertical="center" wrapText="1"/>
    </xf>
    <xf numFmtId="0" fontId="168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83" fillId="0" borderId="1" xfId="0" applyFont="1" applyBorder="1" applyAlignment="1">
      <alignment horizontal="center" vertical="center" wrapText="1"/>
    </xf>
    <xf numFmtId="0" fontId="1684" fillId="0" borderId="1" xfId="0" applyFont="1" applyBorder="1" applyAlignment="1">
      <alignment wrapText="1"/>
    </xf>
    <xf numFmtId="164" fontId="1685" fillId="0" borderId="1" xfId="0" applyNumberFormat="1" applyFont="1" applyBorder="1"/>
    <xf numFmtId="164" fontId="1686" fillId="0" borderId="1" xfId="0" applyNumberFormat="1" applyFont="1" applyBorder="1"/>
    <xf numFmtId="164" fontId="1687" fillId="0" borderId="1" xfId="0" applyNumberFormat="1" applyFont="1" applyBorder="1"/>
    <xf numFmtId="165" fontId="1688" fillId="0" borderId="1" xfId="0" applyNumberFormat="1" applyFont="1" applyBorder="1"/>
    <xf numFmtId="0" fontId="1689" fillId="0" borderId="1" xfId="0" applyFont="1" applyBorder="1" applyAlignment="1">
      <alignment horizontal="center" vertical="center" wrapText="1"/>
    </xf>
    <xf numFmtId="0" fontId="169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91" fillId="0" borderId="1" xfId="0" applyFont="1" applyBorder="1" applyAlignment="1">
      <alignment horizontal="center" vertical="center" wrapText="1"/>
    </xf>
    <xf numFmtId="0" fontId="1692" fillId="0" borderId="1" xfId="0" applyFont="1" applyBorder="1" applyAlignment="1">
      <alignment wrapText="1"/>
    </xf>
    <xf numFmtId="164" fontId="1693" fillId="0" borderId="1" xfId="0" applyNumberFormat="1" applyFont="1" applyBorder="1"/>
    <xf numFmtId="164" fontId="1694" fillId="0" borderId="1" xfId="0" applyNumberFormat="1" applyFont="1" applyBorder="1"/>
    <xf numFmtId="164" fontId="1695" fillId="0" borderId="1" xfId="0" applyNumberFormat="1" applyFont="1" applyBorder="1"/>
    <xf numFmtId="165" fontId="1696" fillId="0" borderId="1" xfId="0" applyNumberFormat="1" applyFont="1" applyBorder="1"/>
    <xf numFmtId="0" fontId="1697" fillId="0" borderId="1" xfId="0" applyFont="1" applyBorder="1" applyAlignment="1">
      <alignment horizontal="center" vertical="center" wrapText="1"/>
    </xf>
    <xf numFmtId="0" fontId="169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699" fillId="0" borderId="1" xfId="0" applyFont="1" applyBorder="1" applyAlignment="1">
      <alignment horizontal="center" vertical="center" wrapText="1"/>
    </xf>
    <xf numFmtId="0" fontId="1700" fillId="0" borderId="1" xfId="0" applyFont="1" applyBorder="1" applyAlignment="1">
      <alignment wrapText="1"/>
    </xf>
    <xf numFmtId="164" fontId="1701" fillId="0" borderId="1" xfId="0" applyNumberFormat="1" applyFont="1" applyBorder="1"/>
    <xf numFmtId="164" fontId="1702" fillId="0" borderId="1" xfId="0" applyNumberFormat="1" applyFont="1" applyBorder="1"/>
    <xf numFmtId="164" fontId="1703" fillId="0" borderId="1" xfId="0" applyNumberFormat="1" applyFont="1" applyBorder="1"/>
    <xf numFmtId="165" fontId="1704" fillId="0" borderId="1" xfId="0" applyNumberFormat="1" applyFont="1" applyBorder="1"/>
    <xf numFmtId="0" fontId="1705" fillId="0" borderId="1" xfId="0" applyFont="1" applyBorder="1" applyAlignment="1">
      <alignment horizontal="center" vertical="center" wrapText="1"/>
    </xf>
    <xf numFmtId="0" fontId="170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07" fillId="0" borderId="1" xfId="0" applyFont="1" applyBorder="1" applyAlignment="1">
      <alignment horizontal="center" vertical="center" wrapText="1"/>
    </xf>
    <xf numFmtId="0" fontId="1708" fillId="0" borderId="1" xfId="0" applyFont="1" applyBorder="1" applyAlignment="1">
      <alignment wrapText="1"/>
    </xf>
    <xf numFmtId="164" fontId="1709" fillId="0" borderId="1" xfId="0" applyNumberFormat="1" applyFont="1" applyBorder="1"/>
    <xf numFmtId="164" fontId="1710" fillId="0" borderId="1" xfId="0" applyNumberFormat="1" applyFont="1" applyBorder="1"/>
    <xf numFmtId="164" fontId="1711" fillId="0" borderId="1" xfId="0" applyNumberFormat="1" applyFont="1" applyBorder="1"/>
    <xf numFmtId="165" fontId="1712" fillId="0" borderId="1" xfId="0" applyNumberFormat="1" applyFont="1" applyBorder="1"/>
    <xf numFmtId="0" fontId="1713" fillId="0" borderId="1" xfId="0" applyFont="1" applyBorder="1" applyAlignment="1">
      <alignment horizontal="center" vertical="center" wrapText="1"/>
    </xf>
    <xf numFmtId="0" fontId="171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15" fillId="0" borderId="1" xfId="0" applyFont="1" applyBorder="1" applyAlignment="1">
      <alignment horizontal="center" vertical="center" wrapText="1"/>
    </xf>
    <xf numFmtId="0" fontId="171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17" fillId="0" borderId="1" xfId="0" applyFont="1" applyBorder="1" applyAlignment="1">
      <alignment horizontal="center" vertical="center" wrapText="1"/>
    </xf>
    <xf numFmtId="0" fontId="1718" fillId="0" borderId="1" xfId="0" applyFont="1" applyBorder="1" applyAlignment="1">
      <alignment wrapText="1"/>
    </xf>
    <xf numFmtId="164" fontId="1719" fillId="0" borderId="1" xfId="0" applyNumberFormat="1" applyFont="1" applyBorder="1"/>
    <xf numFmtId="164" fontId="1720" fillId="0" borderId="1" xfId="0" applyNumberFormat="1" applyFont="1" applyBorder="1"/>
    <xf numFmtId="164" fontId="1721" fillId="0" borderId="1" xfId="0" applyNumberFormat="1" applyFont="1" applyBorder="1"/>
    <xf numFmtId="165" fontId="1722" fillId="0" borderId="1" xfId="0" applyNumberFormat="1" applyFont="1" applyBorder="1"/>
    <xf numFmtId="0" fontId="1723" fillId="0" borderId="1" xfId="0" applyFont="1" applyBorder="1" applyAlignment="1">
      <alignment horizontal="center" vertical="center" wrapText="1"/>
    </xf>
    <xf numFmtId="0" fontId="1724" fillId="0" borderId="1" xfId="0" applyFont="1" applyBorder="1" applyAlignment="1">
      <alignment wrapText="1"/>
    </xf>
    <xf numFmtId="164" fontId="1725" fillId="0" borderId="1" xfId="0" applyNumberFormat="1" applyFont="1" applyBorder="1"/>
    <xf numFmtId="164" fontId="1726" fillId="0" borderId="1" xfId="0" applyNumberFormat="1" applyFont="1" applyBorder="1"/>
    <xf numFmtId="164" fontId="1727" fillId="0" borderId="1" xfId="0" applyNumberFormat="1" applyFont="1" applyBorder="1"/>
    <xf numFmtId="165" fontId="1728" fillId="0" borderId="1" xfId="0" applyNumberFormat="1" applyFont="1" applyBorder="1"/>
    <xf numFmtId="0" fontId="1733" fillId="0" borderId="1" xfId="0" applyFont="1" applyBorder="1" applyAlignment="1">
      <alignment horizontal="center" vertical="center" wrapText="1"/>
    </xf>
    <xf numFmtId="0" fontId="1734" fillId="0" borderId="1" xfId="0" applyFont="1" applyBorder="1" applyAlignment="1">
      <alignment horizontal="center" vertical="center" wrapText="1"/>
    </xf>
    <xf numFmtId="0" fontId="1735" fillId="0" borderId="1" xfId="0" applyFont="1" applyBorder="1" applyAlignment="1">
      <alignment horizontal="center" vertical="center" wrapText="1"/>
    </xf>
    <xf numFmtId="0" fontId="1736" fillId="0" borderId="1" xfId="0" applyFont="1" applyBorder="1" applyAlignment="1">
      <alignment horizontal="center" vertical="center" wrapText="1"/>
    </xf>
    <xf numFmtId="0" fontId="1737" fillId="0" borderId="1" xfId="0" applyFont="1" applyBorder="1" applyAlignment="1">
      <alignment horizontal="center" vertical="center" wrapText="1"/>
    </xf>
    <xf numFmtId="0" fontId="1738" fillId="0" borderId="1" xfId="0" applyFont="1" applyBorder="1" applyAlignment="1">
      <alignment horizontal="center" vertical="center" wrapText="1"/>
    </xf>
    <xf numFmtId="0" fontId="1739" fillId="0" borderId="1" xfId="0" applyFont="1" applyBorder="1" applyAlignment="1">
      <alignment horizontal="center" vertical="center" wrapText="1"/>
    </xf>
    <xf numFmtId="0" fontId="1740" fillId="0" borderId="1" xfId="0" applyFont="1" applyBorder="1" applyAlignment="1">
      <alignment horizontal="center" vertical="center" wrapText="1"/>
    </xf>
    <xf numFmtId="0" fontId="1741" fillId="0" borderId="1" xfId="0" applyFont="1" applyBorder="1" applyAlignment="1">
      <alignment horizontal="center" vertical="center" wrapText="1"/>
    </xf>
    <xf numFmtId="0" fontId="1742" fillId="0" borderId="1" xfId="0" applyFont="1" applyBorder="1" applyAlignment="1">
      <alignment horizontal="center" vertical="center" wrapText="1"/>
    </xf>
    <xf numFmtId="0" fontId="1743" fillId="0" borderId="1" xfId="0" applyFont="1" applyBorder="1" applyAlignment="1">
      <alignment horizontal="center" vertical="center" wrapText="1"/>
    </xf>
    <xf numFmtId="0" fontId="1744" fillId="0" borderId="1" xfId="0" applyFont="1" applyBorder="1" applyAlignment="1">
      <alignment horizontal="center" vertical="center" wrapText="1"/>
    </xf>
    <xf numFmtId="0" fontId="1745" fillId="0" borderId="1" xfId="0" applyFont="1" applyBorder="1" applyAlignment="1">
      <alignment horizontal="center" vertical="center" wrapText="1"/>
    </xf>
    <xf numFmtId="0" fontId="1746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47" fillId="0" borderId="1" xfId="0" applyFont="1" applyBorder="1" applyAlignment="1">
      <alignment horizontal="center" vertical="center" wrapText="1"/>
    </xf>
    <xf numFmtId="0" fontId="1748" fillId="0" borderId="1" xfId="0" applyFont="1" applyBorder="1" applyAlignment="1">
      <alignment wrapText="1"/>
    </xf>
    <xf numFmtId="164" fontId="1749" fillId="0" borderId="1" xfId="0" applyNumberFormat="1" applyFont="1" applyBorder="1"/>
    <xf numFmtId="164" fontId="1750" fillId="0" borderId="1" xfId="0" applyNumberFormat="1" applyFont="1" applyBorder="1"/>
    <xf numFmtId="164" fontId="1751" fillId="0" borderId="1" xfId="0" applyNumberFormat="1" applyFont="1" applyBorder="1"/>
    <xf numFmtId="165" fontId="1752" fillId="0" borderId="1" xfId="0" applyNumberFormat="1" applyFont="1" applyBorder="1"/>
    <xf numFmtId="0" fontId="1753" fillId="0" borderId="1" xfId="0" applyFont="1" applyBorder="1" applyAlignment="1">
      <alignment horizontal="center" vertical="center" wrapText="1"/>
    </xf>
    <xf numFmtId="0" fontId="1754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55" fillId="0" borderId="1" xfId="0" applyFont="1" applyBorder="1" applyAlignment="1">
      <alignment horizontal="center" vertical="center" wrapText="1"/>
    </xf>
    <xf numFmtId="0" fontId="1756" fillId="0" borderId="1" xfId="0" applyFont="1" applyBorder="1" applyAlignment="1">
      <alignment wrapText="1"/>
    </xf>
    <xf numFmtId="164" fontId="1757" fillId="0" borderId="1" xfId="0" applyNumberFormat="1" applyFont="1" applyBorder="1"/>
    <xf numFmtId="164" fontId="1758" fillId="0" borderId="1" xfId="0" applyNumberFormat="1" applyFont="1" applyBorder="1"/>
    <xf numFmtId="164" fontId="1759" fillId="0" borderId="1" xfId="0" applyNumberFormat="1" applyFont="1" applyBorder="1"/>
    <xf numFmtId="165" fontId="1760" fillId="0" borderId="1" xfId="0" applyNumberFormat="1" applyFont="1" applyBorder="1"/>
    <xf numFmtId="0" fontId="1761" fillId="0" borderId="1" xfId="0" applyFont="1" applyBorder="1" applyAlignment="1">
      <alignment horizontal="center" vertical="center" wrapText="1"/>
    </xf>
    <xf numFmtId="0" fontId="1762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63" fillId="0" borderId="1" xfId="0" applyFont="1" applyBorder="1" applyAlignment="1">
      <alignment horizontal="center" vertical="center" wrapText="1"/>
    </xf>
    <xf numFmtId="0" fontId="1764" fillId="0" borderId="1" xfId="0" applyFont="1" applyBorder="1" applyAlignment="1">
      <alignment wrapText="1"/>
    </xf>
    <xf numFmtId="164" fontId="1765" fillId="0" borderId="1" xfId="0" applyNumberFormat="1" applyFont="1" applyBorder="1"/>
    <xf numFmtId="164" fontId="1766" fillId="0" borderId="1" xfId="0" applyNumberFormat="1" applyFont="1" applyBorder="1"/>
    <xf numFmtId="164" fontId="1767" fillId="0" borderId="1" xfId="0" applyNumberFormat="1" applyFont="1" applyBorder="1"/>
    <xf numFmtId="165" fontId="1768" fillId="0" borderId="1" xfId="0" applyNumberFormat="1" applyFont="1" applyBorder="1"/>
    <xf numFmtId="0" fontId="1769" fillId="0" borderId="1" xfId="0" applyFont="1" applyBorder="1" applyAlignment="1">
      <alignment horizontal="center" vertical="center" wrapText="1"/>
    </xf>
    <xf numFmtId="0" fontId="177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71" fillId="0" borderId="1" xfId="0" applyFont="1" applyBorder="1" applyAlignment="1">
      <alignment horizontal="center" vertical="center" wrapText="1"/>
    </xf>
    <xf numFmtId="0" fontId="1772" fillId="0" borderId="1" xfId="0" applyFont="1" applyBorder="1" applyAlignment="1">
      <alignment wrapText="1"/>
    </xf>
    <xf numFmtId="164" fontId="1773" fillId="0" borderId="1" xfId="0" applyNumberFormat="1" applyFont="1" applyBorder="1"/>
    <xf numFmtId="164" fontId="1774" fillId="0" borderId="1" xfId="0" applyNumberFormat="1" applyFont="1" applyBorder="1"/>
    <xf numFmtId="164" fontId="1775" fillId="0" borderId="1" xfId="0" applyNumberFormat="1" applyFont="1" applyBorder="1"/>
    <xf numFmtId="165" fontId="1776" fillId="0" borderId="1" xfId="0" applyNumberFormat="1" applyFont="1" applyBorder="1"/>
    <xf numFmtId="0" fontId="1777" fillId="0" borderId="1" xfId="0" applyFont="1" applyBorder="1" applyAlignment="1">
      <alignment horizontal="center" vertical="center" wrapText="1"/>
    </xf>
    <xf numFmtId="0" fontId="1778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79" fillId="0" borderId="1" xfId="0" applyFont="1" applyBorder="1" applyAlignment="1">
      <alignment horizontal="center" vertical="center" wrapText="1"/>
    </xf>
    <xf numFmtId="0" fontId="1780" fillId="0" borderId="1" xfId="0" applyFont="1" applyBorder="1" applyAlignment="1">
      <alignment wrapText="1"/>
    </xf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164" fontId="0" fillId="0" borderId="1" xfId="0" applyNumberFormat="1" applyBorder="1"/>
    <xf numFmtId="164" fontId="0" fillId="0" borderId="1" xfId="0" applyNumberFormat="1" applyBorder="1"/>
    <xf numFmtId="165" fontId="0" fillId="0" borderId="1" xfId="0" applyNumberFormat="1" applyBorder="1"/>
    <xf numFmtId="0" fontId="1781" fillId="0" borderId="1" xfId="0" applyFont="1" applyBorder="1" applyAlignment="1">
      <alignment horizontal="center" vertical="center" wrapText="1"/>
    </xf>
    <xf numFmtId="0" fontId="1782" fillId="0" borderId="1" xfId="0" applyFont="1" applyBorder="1" applyAlignment="1">
      <alignment wrapText="1"/>
    </xf>
    <xf numFmtId="164" fontId="1783" fillId="0" borderId="1" xfId="0" applyNumberFormat="1" applyFont="1" applyBorder="1"/>
    <xf numFmtId="164" fontId="1784" fillId="0" borderId="1" xfId="0" applyNumberFormat="1" applyFont="1" applyBorder="1"/>
    <xf numFmtId="164" fontId="1785" fillId="0" borderId="1" xfId="0" applyNumberFormat="1" applyFont="1" applyBorder="1"/>
    <xf numFmtId="165" fontId="1786" fillId="0" borderId="1" xfId="0" applyNumberFormat="1" applyFont="1" applyBorder="1"/>
    <xf numFmtId="0" fontId="1787" fillId="0" borderId="1" xfId="0" applyFont="1" applyBorder="1" applyAlignment="1">
      <alignment horizontal="center" vertical="center" wrapText="1"/>
    </xf>
    <xf numFmtId="0" fontId="1788" fillId="0" borderId="1" xfId="0" applyFont="1" applyBorder="1" applyAlignment="1">
      <alignment wrapText="1"/>
    </xf>
    <xf numFmtId="164" fontId="1789" fillId="0" borderId="1" xfId="0" applyNumberFormat="1" applyFont="1" applyBorder="1"/>
    <xf numFmtId="164" fontId="1790" fillId="0" borderId="1" xfId="0" applyNumberFormat="1" applyFont="1" applyBorder="1"/>
    <xf numFmtId="164" fontId="1791" fillId="0" borderId="1" xfId="0" applyNumberFormat="1" applyFont="1" applyBorder="1"/>
    <xf numFmtId="165" fontId="1792" fillId="0" borderId="1" xfId="0" applyNumberFormat="1" applyFont="1" applyBorder="1"/>
    <xf numFmtId="0" fontId="1" fillId="0" borderId="1" xfId="0" applyFont="1" applyBorder="1" applyAlignment="1">
      <alignment horizontal="center" vertical="center"/>
    </xf>
    <xf numFmtId="0" fontId="0" fillId="2" borderId="2" xfId="0" applyNumberFormat="1" applyFont="1" applyFill="1" applyBorder="1"/>
    <xf numFmtId="0" fontId="0" fillId="2" borderId="3" xfId="0" applyNumberFormat="1" applyFont="1" applyFill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4" xfId="0" applyNumberFormat="1" applyFont="1" applyFill="1" applyBorder="1"/>
    <xf numFmtId="0" fontId="65" fillId="0" borderId="1" xfId="0" applyFont="1" applyBorder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130" fillId="0" borderId="1" xfId="0" applyFont="1" applyBorder="1" applyAlignment="1">
      <alignment horizontal="center" vertical="center"/>
    </xf>
    <xf numFmtId="0" fontId="131" fillId="0" borderId="1" xfId="0" applyFont="1" applyBorder="1" applyAlignment="1">
      <alignment horizontal="center" vertical="center"/>
    </xf>
    <xf numFmtId="0" fontId="132" fillId="0" borderId="1" xfId="0" applyFont="1" applyBorder="1" applyAlignment="1">
      <alignment horizontal="center" vertical="center"/>
    </xf>
    <xf numFmtId="0" fontId="193" fillId="0" borderId="1" xfId="0" applyFont="1" applyBorder="1" applyAlignment="1">
      <alignment horizontal="center" vertical="center"/>
    </xf>
    <xf numFmtId="0" fontId="194" fillId="0" borderId="1" xfId="0" applyFont="1" applyBorder="1" applyAlignment="1">
      <alignment horizontal="center" vertical="center"/>
    </xf>
    <xf numFmtId="0" fontId="195" fillId="0" borderId="1" xfId="0" applyFont="1" applyBorder="1" applyAlignment="1">
      <alignment horizontal="center" vertical="center"/>
    </xf>
    <xf numFmtId="0" fontId="196" fillId="0" borderId="1" xfId="0" applyFont="1" applyBorder="1" applyAlignment="1">
      <alignment horizontal="center" vertical="center"/>
    </xf>
    <xf numFmtId="0" fontId="257" fillId="0" borderId="1" xfId="0" applyFont="1" applyBorder="1" applyAlignment="1">
      <alignment horizontal="center" vertical="center"/>
    </xf>
    <xf numFmtId="0" fontId="258" fillId="0" borderId="1" xfId="0" applyFont="1" applyBorder="1" applyAlignment="1">
      <alignment horizontal="center" vertical="center"/>
    </xf>
    <xf numFmtId="0" fontId="259" fillId="0" borderId="1" xfId="0" applyFont="1" applyBorder="1" applyAlignment="1">
      <alignment horizontal="center" vertical="center"/>
    </xf>
    <xf numFmtId="0" fontId="260" fillId="0" borderId="1" xfId="0" applyFont="1" applyBorder="1" applyAlignment="1">
      <alignment horizontal="center" vertical="center"/>
    </xf>
    <xf numFmtId="0" fontId="321" fillId="0" borderId="1" xfId="0" applyFont="1" applyBorder="1" applyAlignment="1">
      <alignment horizontal="center" vertical="center"/>
    </xf>
    <xf numFmtId="0" fontId="322" fillId="0" borderId="1" xfId="0" applyFont="1" applyBorder="1" applyAlignment="1">
      <alignment horizontal="center" vertical="center"/>
    </xf>
    <xf numFmtId="0" fontId="323" fillId="0" borderId="1" xfId="0" applyFont="1" applyBorder="1" applyAlignment="1">
      <alignment horizontal="center" vertical="center"/>
    </xf>
    <xf numFmtId="0" fontId="324" fillId="0" borderId="1" xfId="0" applyFont="1" applyBorder="1" applyAlignment="1">
      <alignment horizontal="center" vertical="center"/>
    </xf>
    <xf numFmtId="0" fontId="385" fillId="0" borderId="1" xfId="0" applyFont="1" applyBorder="1" applyAlignment="1">
      <alignment horizontal="center" vertical="center"/>
    </xf>
    <xf numFmtId="0" fontId="386" fillId="0" borderId="1" xfId="0" applyFont="1" applyBorder="1" applyAlignment="1">
      <alignment horizontal="center" vertical="center"/>
    </xf>
    <xf numFmtId="0" fontId="387" fillId="0" borderId="1" xfId="0" applyFont="1" applyBorder="1" applyAlignment="1">
      <alignment horizontal="center" vertical="center"/>
    </xf>
    <xf numFmtId="0" fontId="388" fillId="0" borderId="1" xfId="0" applyFont="1" applyBorder="1" applyAlignment="1">
      <alignment horizontal="center" vertical="center"/>
    </xf>
    <xf numFmtId="0" fontId="449" fillId="0" borderId="1" xfId="0" applyFont="1" applyBorder="1" applyAlignment="1">
      <alignment horizontal="center" vertical="center"/>
    </xf>
    <xf numFmtId="0" fontId="450" fillId="0" borderId="1" xfId="0" applyFont="1" applyBorder="1" applyAlignment="1">
      <alignment horizontal="center" vertical="center"/>
    </xf>
    <xf numFmtId="0" fontId="451" fillId="0" borderId="1" xfId="0" applyFont="1" applyBorder="1" applyAlignment="1">
      <alignment horizontal="center" vertical="center"/>
    </xf>
    <xf numFmtId="0" fontId="452" fillId="0" borderId="1" xfId="0" applyFont="1" applyBorder="1" applyAlignment="1">
      <alignment horizontal="center" vertical="center"/>
    </xf>
    <xf numFmtId="0" fontId="513" fillId="0" borderId="1" xfId="0" applyFont="1" applyBorder="1" applyAlignment="1">
      <alignment horizontal="center" vertical="center"/>
    </xf>
    <xf numFmtId="0" fontId="514" fillId="0" borderId="1" xfId="0" applyFont="1" applyBorder="1" applyAlignment="1">
      <alignment horizontal="center" vertical="center"/>
    </xf>
    <xf numFmtId="0" fontId="515" fillId="0" borderId="1" xfId="0" applyFont="1" applyBorder="1" applyAlignment="1">
      <alignment horizontal="center" vertical="center"/>
    </xf>
    <xf numFmtId="0" fontId="516" fillId="0" borderId="1" xfId="0" applyFont="1" applyBorder="1" applyAlignment="1">
      <alignment horizontal="center" vertical="center"/>
    </xf>
    <xf numFmtId="0" fontId="577" fillId="0" borderId="1" xfId="0" applyFont="1" applyBorder="1" applyAlignment="1">
      <alignment horizontal="center" vertical="center"/>
    </xf>
    <xf numFmtId="0" fontId="578" fillId="0" borderId="1" xfId="0" applyFont="1" applyBorder="1" applyAlignment="1">
      <alignment horizontal="center" vertical="center"/>
    </xf>
    <xf numFmtId="0" fontId="579" fillId="0" borderId="1" xfId="0" applyFont="1" applyBorder="1" applyAlignment="1">
      <alignment horizontal="center" vertical="center"/>
    </xf>
    <xf numFmtId="0" fontId="580" fillId="0" borderId="1" xfId="0" applyFont="1" applyBorder="1" applyAlignment="1">
      <alignment horizontal="center" vertical="center"/>
    </xf>
    <xf numFmtId="0" fontId="641" fillId="0" borderId="1" xfId="0" applyFont="1" applyBorder="1" applyAlignment="1">
      <alignment horizontal="center" vertical="center"/>
    </xf>
    <xf numFmtId="0" fontId="642" fillId="0" borderId="1" xfId="0" applyFont="1" applyBorder="1" applyAlignment="1">
      <alignment horizontal="center" vertical="center"/>
    </xf>
    <xf numFmtId="0" fontId="643" fillId="0" borderId="1" xfId="0" applyFont="1" applyBorder="1" applyAlignment="1">
      <alignment horizontal="center" vertical="center"/>
    </xf>
    <xf numFmtId="0" fontId="644" fillId="0" borderId="1" xfId="0" applyFont="1" applyBorder="1" applyAlignment="1">
      <alignment horizontal="center" vertical="center"/>
    </xf>
    <xf numFmtId="0" fontId="705" fillId="0" borderId="1" xfId="0" applyFont="1" applyBorder="1" applyAlignment="1">
      <alignment horizontal="center" vertical="center"/>
    </xf>
    <xf numFmtId="0" fontId="706" fillId="0" borderId="1" xfId="0" applyFont="1" applyBorder="1" applyAlignment="1">
      <alignment horizontal="center" vertical="center"/>
    </xf>
    <xf numFmtId="0" fontId="707" fillId="0" borderId="1" xfId="0" applyFont="1" applyBorder="1" applyAlignment="1">
      <alignment horizontal="center" vertical="center"/>
    </xf>
    <xf numFmtId="0" fontId="708" fillId="0" borderId="1" xfId="0" applyFont="1" applyBorder="1" applyAlignment="1">
      <alignment horizontal="center" vertical="center"/>
    </xf>
    <xf numFmtId="0" fontId="769" fillId="0" borderId="1" xfId="0" applyFont="1" applyBorder="1" applyAlignment="1">
      <alignment horizontal="center" vertical="center"/>
    </xf>
    <xf numFmtId="0" fontId="770" fillId="0" borderId="1" xfId="0" applyFont="1" applyBorder="1" applyAlignment="1">
      <alignment horizontal="center" vertical="center"/>
    </xf>
    <xf numFmtId="0" fontId="771" fillId="0" borderId="1" xfId="0" applyFont="1" applyBorder="1" applyAlignment="1">
      <alignment horizontal="center" vertical="center"/>
    </xf>
    <xf numFmtId="0" fontId="772" fillId="0" borderId="1" xfId="0" applyFont="1" applyBorder="1" applyAlignment="1">
      <alignment horizontal="center" vertical="center"/>
    </xf>
    <xf numFmtId="0" fontId="833" fillId="0" borderId="1" xfId="0" applyFont="1" applyBorder="1" applyAlignment="1">
      <alignment horizontal="center" vertical="center"/>
    </xf>
    <xf numFmtId="0" fontId="834" fillId="0" borderId="1" xfId="0" applyFont="1" applyBorder="1" applyAlignment="1">
      <alignment horizontal="center" vertical="center"/>
    </xf>
    <xf numFmtId="0" fontId="835" fillId="0" borderId="1" xfId="0" applyFont="1" applyBorder="1" applyAlignment="1">
      <alignment horizontal="center" vertical="center"/>
    </xf>
    <xf numFmtId="0" fontId="836" fillId="0" borderId="1" xfId="0" applyFont="1" applyBorder="1" applyAlignment="1">
      <alignment horizontal="center" vertical="center"/>
    </xf>
    <xf numFmtId="0" fontId="897" fillId="0" borderId="1" xfId="0" applyFont="1" applyBorder="1" applyAlignment="1">
      <alignment horizontal="center" vertical="center"/>
    </xf>
    <xf numFmtId="0" fontId="898" fillId="0" borderId="1" xfId="0" applyFont="1" applyBorder="1" applyAlignment="1">
      <alignment horizontal="center" vertical="center"/>
    </xf>
    <xf numFmtId="0" fontId="899" fillId="0" borderId="1" xfId="0" applyFont="1" applyBorder="1" applyAlignment="1">
      <alignment horizontal="center" vertical="center"/>
    </xf>
    <xf numFmtId="0" fontId="900" fillId="0" borderId="1" xfId="0" applyFont="1" applyBorder="1" applyAlignment="1">
      <alignment horizontal="center" vertical="center"/>
    </xf>
    <xf numFmtId="0" fontId="961" fillId="0" borderId="1" xfId="0" applyFont="1" applyBorder="1" applyAlignment="1">
      <alignment horizontal="center" vertical="center"/>
    </xf>
    <xf numFmtId="0" fontId="962" fillId="0" borderId="1" xfId="0" applyFont="1" applyBorder="1" applyAlignment="1">
      <alignment horizontal="center" vertical="center"/>
    </xf>
    <xf numFmtId="0" fontId="963" fillId="0" borderId="1" xfId="0" applyFont="1" applyBorder="1" applyAlignment="1">
      <alignment horizontal="center" vertical="center"/>
    </xf>
    <xf numFmtId="0" fontId="964" fillId="0" borderId="1" xfId="0" applyFont="1" applyBorder="1" applyAlignment="1">
      <alignment horizontal="center" vertical="center"/>
    </xf>
    <xf numFmtId="0" fontId="1025" fillId="0" borderId="1" xfId="0" applyFont="1" applyBorder="1" applyAlignment="1">
      <alignment horizontal="center" vertical="center"/>
    </xf>
    <xf numFmtId="0" fontId="1026" fillId="0" borderId="1" xfId="0" applyFont="1" applyBorder="1" applyAlignment="1">
      <alignment horizontal="center" vertical="center"/>
    </xf>
    <xf numFmtId="0" fontId="1027" fillId="0" borderId="1" xfId="0" applyFont="1" applyBorder="1" applyAlignment="1">
      <alignment horizontal="center" vertical="center"/>
    </xf>
    <xf numFmtId="0" fontId="1028" fillId="0" borderId="1" xfId="0" applyFont="1" applyBorder="1" applyAlignment="1">
      <alignment horizontal="center" vertical="center"/>
    </xf>
    <xf numFmtId="0" fontId="1089" fillId="0" borderId="1" xfId="0" applyFont="1" applyBorder="1" applyAlignment="1">
      <alignment horizontal="center" vertical="center"/>
    </xf>
    <xf numFmtId="0" fontId="1090" fillId="0" borderId="1" xfId="0" applyFont="1" applyBorder="1" applyAlignment="1">
      <alignment horizontal="center" vertical="center"/>
    </xf>
    <xf numFmtId="0" fontId="1091" fillId="0" borderId="1" xfId="0" applyFont="1" applyBorder="1" applyAlignment="1">
      <alignment horizontal="center" vertical="center"/>
    </xf>
    <xf numFmtId="0" fontId="1092" fillId="0" borderId="1" xfId="0" applyFont="1" applyBorder="1" applyAlignment="1">
      <alignment horizontal="center" vertical="center"/>
    </xf>
    <xf numFmtId="0" fontId="1153" fillId="0" borderId="1" xfId="0" applyFont="1" applyBorder="1" applyAlignment="1">
      <alignment horizontal="center" vertical="center"/>
    </xf>
    <xf numFmtId="0" fontId="1154" fillId="0" borderId="1" xfId="0" applyFont="1" applyBorder="1" applyAlignment="1">
      <alignment horizontal="center" vertical="center"/>
    </xf>
    <xf numFmtId="0" fontId="1155" fillId="0" borderId="1" xfId="0" applyFont="1" applyBorder="1" applyAlignment="1">
      <alignment horizontal="center" vertical="center"/>
    </xf>
    <xf numFmtId="0" fontId="1156" fillId="0" borderId="1" xfId="0" applyFont="1" applyBorder="1" applyAlignment="1">
      <alignment horizontal="center" vertical="center"/>
    </xf>
    <xf numFmtId="0" fontId="1217" fillId="0" borderId="1" xfId="0" applyFont="1" applyBorder="1" applyAlignment="1">
      <alignment horizontal="center" vertical="center"/>
    </xf>
    <xf numFmtId="0" fontId="1218" fillId="0" borderId="1" xfId="0" applyFont="1" applyBorder="1" applyAlignment="1">
      <alignment horizontal="center" vertical="center"/>
    </xf>
    <xf numFmtId="0" fontId="1219" fillId="0" borderId="1" xfId="0" applyFont="1" applyBorder="1" applyAlignment="1">
      <alignment horizontal="center" vertical="center"/>
    </xf>
    <xf numFmtId="0" fontId="1220" fillId="0" borderId="1" xfId="0" applyFont="1" applyBorder="1" applyAlignment="1">
      <alignment horizontal="center" vertical="center"/>
    </xf>
    <xf numFmtId="0" fontId="1281" fillId="0" borderId="1" xfId="0" applyFont="1" applyBorder="1" applyAlignment="1">
      <alignment horizontal="center" vertical="center"/>
    </xf>
    <xf numFmtId="0" fontId="1282" fillId="0" borderId="1" xfId="0" applyFont="1" applyBorder="1" applyAlignment="1">
      <alignment horizontal="center" vertical="center"/>
    </xf>
    <xf numFmtId="0" fontId="1283" fillId="0" borderId="1" xfId="0" applyFont="1" applyBorder="1" applyAlignment="1">
      <alignment horizontal="center" vertical="center"/>
    </xf>
    <xf numFmtId="0" fontId="1284" fillId="0" borderId="1" xfId="0" applyFont="1" applyBorder="1" applyAlignment="1">
      <alignment horizontal="center" vertical="center"/>
    </xf>
    <xf numFmtId="0" fontId="1345" fillId="0" borderId="1" xfId="0" applyFont="1" applyBorder="1" applyAlignment="1">
      <alignment horizontal="center" vertical="center"/>
    </xf>
    <xf numFmtId="0" fontId="1346" fillId="0" borderId="1" xfId="0" applyFont="1" applyBorder="1" applyAlignment="1">
      <alignment horizontal="center" vertical="center"/>
    </xf>
    <xf numFmtId="0" fontId="1347" fillId="0" borderId="1" xfId="0" applyFont="1" applyBorder="1" applyAlignment="1">
      <alignment horizontal="center" vertical="center"/>
    </xf>
    <xf numFmtId="0" fontId="1348" fillId="0" borderId="1" xfId="0" applyFont="1" applyBorder="1" applyAlignment="1">
      <alignment horizontal="center" vertical="center"/>
    </xf>
    <xf numFmtId="0" fontId="1409" fillId="0" borderId="1" xfId="0" applyFont="1" applyBorder="1" applyAlignment="1">
      <alignment horizontal="center" vertical="center"/>
    </xf>
    <xf numFmtId="0" fontId="1410" fillId="0" borderId="1" xfId="0" applyFont="1" applyBorder="1" applyAlignment="1">
      <alignment horizontal="center" vertical="center"/>
    </xf>
    <xf numFmtId="0" fontId="1411" fillId="0" borderId="1" xfId="0" applyFont="1" applyBorder="1" applyAlignment="1">
      <alignment horizontal="center" vertical="center"/>
    </xf>
    <xf numFmtId="0" fontId="1412" fillId="0" borderId="1" xfId="0" applyFont="1" applyBorder="1" applyAlignment="1">
      <alignment horizontal="center" vertical="center"/>
    </xf>
    <xf numFmtId="0" fontId="1473" fillId="0" borderId="1" xfId="0" applyFont="1" applyBorder="1" applyAlignment="1">
      <alignment horizontal="center" vertical="center"/>
    </xf>
    <xf numFmtId="0" fontId="1474" fillId="0" borderId="1" xfId="0" applyFont="1" applyBorder="1" applyAlignment="1">
      <alignment horizontal="center" vertical="center"/>
    </xf>
    <xf numFmtId="0" fontId="1475" fillId="0" borderId="1" xfId="0" applyFont="1" applyBorder="1" applyAlignment="1">
      <alignment horizontal="center" vertical="center"/>
    </xf>
    <xf numFmtId="0" fontId="1476" fillId="0" borderId="1" xfId="0" applyFont="1" applyBorder="1" applyAlignment="1">
      <alignment horizontal="center" vertical="center"/>
    </xf>
    <xf numFmtId="0" fontId="1537" fillId="0" borderId="1" xfId="0" applyFont="1" applyBorder="1" applyAlignment="1">
      <alignment horizontal="center" vertical="center"/>
    </xf>
    <xf numFmtId="0" fontId="1538" fillId="0" borderId="1" xfId="0" applyFont="1" applyBorder="1" applyAlignment="1">
      <alignment horizontal="center" vertical="center"/>
    </xf>
    <xf numFmtId="0" fontId="1539" fillId="0" borderId="1" xfId="0" applyFont="1" applyBorder="1" applyAlignment="1">
      <alignment horizontal="center" vertical="center"/>
    </xf>
    <xf numFmtId="0" fontId="1540" fillId="0" borderId="1" xfId="0" applyFont="1" applyBorder="1" applyAlignment="1">
      <alignment horizontal="center" vertical="center"/>
    </xf>
    <xf numFmtId="0" fontId="1601" fillId="0" borderId="1" xfId="0" applyFont="1" applyBorder="1" applyAlignment="1">
      <alignment horizontal="center" vertical="center"/>
    </xf>
    <xf numFmtId="0" fontId="1602" fillId="0" borderId="1" xfId="0" applyFont="1" applyBorder="1" applyAlignment="1">
      <alignment horizontal="center" vertical="center"/>
    </xf>
    <xf numFmtId="0" fontId="1603" fillId="0" borderId="1" xfId="0" applyFont="1" applyBorder="1" applyAlignment="1">
      <alignment horizontal="center" vertical="center"/>
    </xf>
    <xf numFmtId="0" fontId="1604" fillId="0" borderId="1" xfId="0" applyFont="1" applyBorder="1" applyAlignment="1">
      <alignment horizontal="center" vertical="center"/>
    </xf>
    <xf numFmtId="0" fontId="1665" fillId="0" borderId="1" xfId="0" applyFont="1" applyBorder="1" applyAlignment="1">
      <alignment horizontal="center" vertical="center"/>
    </xf>
    <xf numFmtId="0" fontId="1666" fillId="0" borderId="1" xfId="0" applyFont="1" applyBorder="1" applyAlignment="1">
      <alignment horizontal="center" vertical="center"/>
    </xf>
    <xf numFmtId="0" fontId="1667" fillId="0" borderId="1" xfId="0" applyFont="1" applyBorder="1" applyAlignment="1">
      <alignment horizontal="center" vertical="center"/>
    </xf>
    <xf numFmtId="0" fontId="1668" fillId="0" borderId="1" xfId="0" applyFont="1" applyBorder="1" applyAlignment="1">
      <alignment horizontal="center" vertical="center"/>
    </xf>
    <xf numFmtId="0" fontId="1729" fillId="0" borderId="1" xfId="0" applyFont="1" applyBorder="1" applyAlignment="1">
      <alignment horizontal="center" vertical="center"/>
    </xf>
    <xf numFmtId="0" fontId="1730" fillId="0" borderId="1" xfId="0" applyFont="1" applyBorder="1" applyAlignment="1">
      <alignment horizontal="center" vertical="center"/>
    </xf>
    <xf numFmtId="0" fontId="1731" fillId="0" borderId="1" xfId="0" applyFont="1" applyBorder="1" applyAlignment="1">
      <alignment horizontal="center" vertical="center"/>
    </xf>
    <xf numFmtId="0" fontId="173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0"/>
  <sheetViews>
    <sheetView tabSelected="1" workbookViewId="0">
      <selection sqref="A1:F1"/>
    </sheetView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25" t="s">
        <v>0</v>
      </c>
      <c r="B1" s="11426"/>
      <c r="C1" s="11426"/>
      <c r="D1" s="11426"/>
      <c r="E1" s="11426"/>
      <c r="F1" s="11427"/>
    </row>
    <row r="2" spans="1:6" x14ac:dyDescent="0.3">
      <c r="A2" s="11428" t="s">
        <v>1</v>
      </c>
      <c r="B2" s="11426"/>
      <c r="C2" s="11426"/>
      <c r="D2" s="11426"/>
      <c r="E2" s="11426"/>
      <c r="F2" s="11427"/>
    </row>
    <row r="3" spans="1:6" x14ac:dyDescent="0.3">
      <c r="A3" s="11429" t="s">
        <v>2</v>
      </c>
      <c r="B3" s="11426"/>
      <c r="C3" s="11426"/>
      <c r="D3" s="11426"/>
      <c r="E3" s="11426"/>
      <c r="F3" s="11427"/>
    </row>
    <row r="4" spans="1:6" x14ac:dyDescent="0.3">
      <c r="A4" s="11430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" t="s">
        <v>4</v>
      </c>
      <c r="B6" s="2" t="s">
        <v>5</v>
      </c>
      <c r="C6" s="3" t="s">
        <v>6</v>
      </c>
      <c r="D6" s="4" t="s">
        <v>7</v>
      </c>
      <c r="E6" s="5" t="s">
        <v>8</v>
      </c>
      <c r="F6" s="6" t="s">
        <v>9</v>
      </c>
    </row>
    <row r="7" spans="1:6" ht="28.8" x14ac:dyDescent="0.3">
      <c r="A7" s="7" t="s">
        <v>10</v>
      </c>
      <c r="B7" s="8" t="s">
        <v>11</v>
      </c>
      <c r="C7" s="9" t="s">
        <v>12</v>
      </c>
      <c r="D7" s="10" t="s">
        <v>13</v>
      </c>
      <c r="E7" s="11" t="s">
        <v>14</v>
      </c>
      <c r="F7" s="12" t="s">
        <v>15</v>
      </c>
    </row>
    <row r="9" spans="1:6" x14ac:dyDescent="0.3">
      <c r="A9" s="13" t="s">
        <v>16</v>
      </c>
      <c r="B9" s="14" t="s">
        <v>17</v>
      </c>
      <c r="C9" s="15"/>
      <c r="D9" s="16"/>
      <c r="E9" s="17"/>
      <c r="F9" s="18"/>
    </row>
    <row r="10" spans="1:6" x14ac:dyDescent="0.3">
      <c r="A10" s="19" t="s">
        <v>18</v>
      </c>
      <c r="B10" s="20" t="s">
        <v>19</v>
      </c>
      <c r="C10" s="21">
        <v>67974000</v>
      </c>
      <c r="D10" s="22">
        <v>65393000</v>
      </c>
      <c r="E10" s="23">
        <f>D10-C10</f>
        <v>-2581000</v>
      </c>
      <c r="F10" s="24">
        <f>IF(C10 = 0, 0, E10 / C10)</f>
        <v>-3.7970400447229824E-2</v>
      </c>
    </row>
    <row r="11" spans="1:6" x14ac:dyDescent="0.3">
      <c r="A11" s="25" t="s">
        <v>20</v>
      </c>
      <c r="B11" s="26" t="s">
        <v>21</v>
      </c>
      <c r="C11" s="27">
        <v>17965000</v>
      </c>
      <c r="D11" s="28">
        <v>17538000</v>
      </c>
      <c r="E11" s="29">
        <f>D11 - C11</f>
        <v>-427000</v>
      </c>
      <c r="F11" s="30">
        <f>IF(C11 = 0, 0, E11 / C11)</f>
        <v>-2.3768438630670748E-2</v>
      </c>
    </row>
    <row r="12" spans="1:6" x14ac:dyDescent="0.3">
      <c r="A12" s="31" t="s">
        <v>22</v>
      </c>
      <c r="B12" s="32" t="s">
        <v>23</v>
      </c>
      <c r="C12" s="33">
        <v>38479000</v>
      </c>
      <c r="D12" s="34">
        <v>37545000</v>
      </c>
      <c r="E12" s="35">
        <f>D12 - C12</f>
        <v>-934000</v>
      </c>
      <c r="F12" s="36">
        <f>IF(C12 = 0, 0, E12 / C12)</f>
        <v>-2.427298006704956E-2</v>
      </c>
    </row>
    <row r="13" spans="1:6" x14ac:dyDescent="0.3">
      <c r="A13" s="37" t="s">
        <v>24</v>
      </c>
      <c r="B13" s="38" t="s">
        <v>25</v>
      </c>
      <c r="C13" s="39">
        <v>42444000</v>
      </c>
      <c r="D13" s="40">
        <v>52261000</v>
      </c>
      <c r="E13" s="41">
        <f>D13 - C13</f>
        <v>9817000</v>
      </c>
      <c r="F13" s="42">
        <f>IF(C13 = 0, 0, E13 / C13)</f>
        <v>0.23129299783243804</v>
      </c>
    </row>
    <row r="14" spans="1:6" x14ac:dyDescent="0.3">
      <c r="A14" s="43"/>
      <c r="B14" s="44" t="s">
        <v>26</v>
      </c>
      <c r="C14" s="45">
        <f>SUM(C10:C13)</f>
        <v>166862000</v>
      </c>
      <c r="D14" s="46">
        <f>SUM(D10:D13)</f>
        <v>172737000</v>
      </c>
      <c r="E14" s="47">
        <f>D14 - C14</f>
        <v>5875000</v>
      </c>
      <c r="F14" s="48">
        <f>IF(C14 = 0, 0, E14 / C14)</f>
        <v>3.5208735362155553E-2</v>
      </c>
    </row>
    <row r="16" spans="1:6" x14ac:dyDescent="0.3">
      <c r="A16" s="49" t="s">
        <v>27</v>
      </c>
      <c r="B16" s="50" t="s">
        <v>28</v>
      </c>
      <c r="C16" s="51"/>
      <c r="D16" s="52"/>
      <c r="E16" s="53"/>
      <c r="F16" s="54"/>
    </row>
    <row r="17" spans="1:6" x14ac:dyDescent="0.3">
      <c r="A17" s="55" t="s">
        <v>18</v>
      </c>
      <c r="B17" s="56" t="s">
        <v>29</v>
      </c>
      <c r="C17" s="57">
        <v>15647000</v>
      </c>
      <c r="D17" s="58">
        <v>15512000</v>
      </c>
      <c r="E17" s="59">
        <f>D17 - C17</f>
        <v>-135000</v>
      </c>
      <c r="F17" s="60">
        <f>IF(C17 = 0, 0, E17 / C17)</f>
        <v>-8.6278519844059567E-3</v>
      </c>
    </row>
    <row r="18" spans="1:6" x14ac:dyDescent="0.3">
      <c r="A18" s="61" t="s">
        <v>20</v>
      </c>
      <c r="B18" s="62" t="s">
        <v>30</v>
      </c>
      <c r="C18" s="63">
        <v>4135000</v>
      </c>
      <c r="D18" s="64">
        <v>4160000</v>
      </c>
      <c r="E18" s="65">
        <f>D18 - C18</f>
        <v>25000</v>
      </c>
      <c r="F18" s="66">
        <f>IF(C18 = 0, 0, E18 / C18)</f>
        <v>6.0459492140266021E-3</v>
      </c>
    </row>
    <row r="19" spans="1:6" x14ac:dyDescent="0.3">
      <c r="A19" s="67" t="s">
        <v>22</v>
      </c>
      <c r="B19" s="68" t="s">
        <v>31</v>
      </c>
      <c r="C19" s="69">
        <v>8857000</v>
      </c>
      <c r="D19" s="70">
        <v>8906000</v>
      </c>
      <c r="E19" s="71">
        <f>D19 - C19</f>
        <v>49000</v>
      </c>
      <c r="F19" s="72">
        <f>IF(C19 = 0, 0, E19 / C19)</f>
        <v>5.532347295924128E-3</v>
      </c>
    </row>
    <row r="20" spans="1:6" x14ac:dyDescent="0.3">
      <c r="A20" s="73" t="s">
        <v>24</v>
      </c>
      <c r="B20" s="74" t="s">
        <v>32</v>
      </c>
      <c r="C20" s="75">
        <v>9770000</v>
      </c>
      <c r="D20" s="76">
        <v>11650000</v>
      </c>
      <c r="E20" s="77">
        <f>D20 - C20</f>
        <v>1880000</v>
      </c>
      <c r="F20" s="78">
        <f>IF(C20 = 0, 0, E20 / C20)</f>
        <v>0.19242579324462641</v>
      </c>
    </row>
    <row r="21" spans="1:6" x14ac:dyDescent="0.3">
      <c r="A21" s="79"/>
      <c r="B21" s="80" t="s">
        <v>33</v>
      </c>
      <c r="C21" s="81">
        <f>SUM(C17:C20)</f>
        <v>38409000</v>
      </c>
      <c r="D21" s="82">
        <f>SUM(D17:D20)</f>
        <v>40228000</v>
      </c>
      <c r="E21" s="83">
        <f>D21 - C21</f>
        <v>1819000</v>
      </c>
      <c r="F21" s="84">
        <f>IF(C21 = 0, 0, E21 / C21)</f>
        <v>4.7358691973235438E-2</v>
      </c>
    </row>
    <row r="23" spans="1:6" x14ac:dyDescent="0.3">
      <c r="A23" s="85" t="s">
        <v>34</v>
      </c>
      <c r="B23" s="86" t="s">
        <v>35</v>
      </c>
      <c r="C23" s="87"/>
      <c r="D23" s="88"/>
      <c r="E23" s="89"/>
      <c r="F23" s="90"/>
    </row>
    <row r="24" spans="1:6" x14ac:dyDescent="0.3">
      <c r="A24" s="91" t="s">
        <v>18</v>
      </c>
      <c r="B24" s="92" t="s">
        <v>36</v>
      </c>
      <c r="C24" s="93">
        <v>43673000</v>
      </c>
      <c r="D24" s="94">
        <v>47357000</v>
      </c>
      <c r="E24" s="95">
        <f>D24 - C24</f>
        <v>3684000</v>
      </c>
      <c r="F24" s="96">
        <f>IF(C24 = 0, 0, E24 / C24)</f>
        <v>8.43541776383578E-2</v>
      </c>
    </row>
    <row r="25" spans="1:6" x14ac:dyDescent="0.3">
      <c r="A25" s="97" t="s">
        <v>20</v>
      </c>
      <c r="B25" s="98" t="s">
        <v>37</v>
      </c>
      <c r="C25" s="99">
        <v>18289000</v>
      </c>
      <c r="D25" s="100">
        <v>19424000</v>
      </c>
      <c r="E25" s="101">
        <f>D25 - C25</f>
        <v>1135000</v>
      </c>
      <c r="F25" s="102">
        <f>IF(C25 = 0, 0, E25 / C25)</f>
        <v>6.2059161244463888E-2</v>
      </c>
    </row>
    <row r="26" spans="1:6" x14ac:dyDescent="0.3">
      <c r="A26" s="103"/>
      <c r="B26" s="104" t="s">
        <v>38</v>
      </c>
      <c r="C26" s="105">
        <f>SUM(C24:C25)</f>
        <v>61962000</v>
      </c>
      <c r="D26" s="106">
        <f>SUM(D24:D25)</f>
        <v>66781000</v>
      </c>
      <c r="E26" s="107">
        <f>D26 - C26</f>
        <v>4819000</v>
      </c>
      <c r="F26" s="108">
        <f>IF(C26 = 0, 0, E26 / C26)</f>
        <v>7.7773474064749368E-2</v>
      </c>
    </row>
    <row r="28" spans="1:6" x14ac:dyDescent="0.3">
      <c r="A28" s="109" t="s">
        <v>39</v>
      </c>
      <c r="B28" s="110" t="s">
        <v>40</v>
      </c>
      <c r="C28" s="111"/>
      <c r="D28" s="112"/>
      <c r="E28" s="113"/>
      <c r="F28" s="114"/>
    </row>
    <row r="29" spans="1:6" x14ac:dyDescent="0.3">
      <c r="A29" s="115" t="s">
        <v>18</v>
      </c>
      <c r="B29" s="116" t="s">
        <v>41</v>
      </c>
      <c r="C29" s="117">
        <v>13734000</v>
      </c>
      <c r="D29" s="118">
        <v>11876000</v>
      </c>
      <c r="E29" s="119">
        <f>D29 - C29</f>
        <v>-1858000</v>
      </c>
      <c r="F29" s="120">
        <f>IF(C29 = 0, 0, E29 / C29)</f>
        <v>-0.13528469491772244</v>
      </c>
    </row>
    <row r="30" spans="1:6" x14ac:dyDescent="0.3">
      <c r="A30" s="121" t="s">
        <v>20</v>
      </c>
      <c r="B30" s="122" t="s">
        <v>42</v>
      </c>
      <c r="C30" s="123">
        <v>12662000</v>
      </c>
      <c r="D30" s="124">
        <v>10950000</v>
      </c>
      <c r="E30" s="125">
        <f>D30 - C30</f>
        <v>-1712000</v>
      </c>
      <c r="F30" s="126">
        <f>IF(C30 = 0, 0, E30 / C30)</f>
        <v>-0.1352077081029853</v>
      </c>
    </row>
    <row r="31" spans="1:6" x14ac:dyDescent="0.3">
      <c r="A31" s="127" t="s">
        <v>22</v>
      </c>
      <c r="B31" s="128" t="s">
        <v>43</v>
      </c>
      <c r="C31" s="129">
        <v>9241000</v>
      </c>
      <c r="D31" s="130">
        <v>7001000</v>
      </c>
      <c r="E31" s="131">
        <f>D31 - C31</f>
        <v>-2240000</v>
      </c>
      <c r="F31" s="132">
        <f>IF(C31 = 0, 0, E31 / C31)</f>
        <v>-0.24239800887349855</v>
      </c>
    </row>
    <row r="32" spans="1:6" x14ac:dyDescent="0.3">
      <c r="A32" s="133"/>
      <c r="B32" s="134" t="s">
        <v>44</v>
      </c>
      <c r="C32" s="135">
        <f>SUM(C29:C31)</f>
        <v>35637000</v>
      </c>
      <c r="D32" s="136">
        <f>SUM(D29:D31)</f>
        <v>29827000</v>
      </c>
      <c r="E32" s="137">
        <f>D32 - C32</f>
        <v>-5810000</v>
      </c>
      <c r="F32" s="138">
        <f>IF(C32 = 0, 0, E32 / C32)</f>
        <v>-0.16303280298566097</v>
      </c>
    </row>
    <row r="34" spans="1:6" x14ac:dyDescent="0.3">
      <c r="A34" s="139" t="s">
        <v>45</v>
      </c>
      <c r="B34" s="140" t="s">
        <v>46</v>
      </c>
      <c r="C34" s="141"/>
      <c r="D34" s="142"/>
      <c r="E34" s="143"/>
      <c r="F34" s="144"/>
    </row>
    <row r="35" spans="1:6" x14ac:dyDescent="0.3">
      <c r="A35" s="145" t="s">
        <v>18</v>
      </c>
      <c r="B35" s="146" t="s">
        <v>46</v>
      </c>
      <c r="C35" s="147">
        <v>8558000</v>
      </c>
      <c r="D35" s="148">
        <v>8257000</v>
      </c>
      <c r="E35" s="149">
        <f>D35 - C35</f>
        <v>-301000</v>
      </c>
      <c r="F35" s="150">
        <f>IF(C35 = 0, 0, E35 / C35)</f>
        <v>-3.5171769104931055E-2</v>
      </c>
    </row>
    <row r="37" spans="1:6" x14ac:dyDescent="0.3">
      <c r="A37" s="151" t="s">
        <v>47</v>
      </c>
      <c r="B37" s="152" t="s">
        <v>48</v>
      </c>
      <c r="C37" s="153"/>
      <c r="D37" s="154"/>
      <c r="E37" s="155"/>
      <c r="F37" s="156"/>
    </row>
    <row r="38" spans="1:6" x14ac:dyDescent="0.3">
      <c r="A38" s="157" t="s">
        <v>18</v>
      </c>
      <c r="B38" s="158" t="s">
        <v>49</v>
      </c>
      <c r="C38" s="159">
        <v>2403000</v>
      </c>
      <c r="D38" s="160">
        <v>4990000</v>
      </c>
      <c r="E38" s="161">
        <f t="shared" ref="E38:E78" si="0">D38 - C38</f>
        <v>2587000</v>
      </c>
      <c r="F38" s="162">
        <f t="shared" ref="F38:F78" si="1">IF(C38 = 0, 0, E38 / C38)</f>
        <v>1.0765709529754472</v>
      </c>
    </row>
    <row r="39" spans="1:6" x14ac:dyDescent="0.3">
      <c r="A39" s="163" t="s">
        <v>20</v>
      </c>
      <c r="B39" s="164" t="s">
        <v>50</v>
      </c>
      <c r="C39" s="165">
        <v>59288000</v>
      </c>
      <c r="D39" s="166">
        <v>63232000</v>
      </c>
      <c r="E39" s="167">
        <f t="shared" si="0"/>
        <v>3944000</v>
      </c>
      <c r="F39" s="168">
        <f t="shared" si="1"/>
        <v>6.6522736472810692E-2</v>
      </c>
    </row>
    <row r="40" spans="1:6" x14ac:dyDescent="0.3">
      <c r="A40" s="169" t="s">
        <v>22</v>
      </c>
      <c r="B40" s="170" t="s">
        <v>51</v>
      </c>
      <c r="C40" s="171">
        <v>58851000</v>
      </c>
      <c r="D40" s="172">
        <v>71023000</v>
      </c>
      <c r="E40" s="173">
        <f t="shared" si="0"/>
        <v>12172000</v>
      </c>
      <c r="F40" s="174">
        <f t="shared" si="1"/>
        <v>0.20682741159878337</v>
      </c>
    </row>
    <row r="41" spans="1:6" x14ac:dyDescent="0.3">
      <c r="A41" s="175" t="s">
        <v>24</v>
      </c>
      <c r="B41" s="176" t="s">
        <v>52</v>
      </c>
      <c r="C41" s="177">
        <v>16962000</v>
      </c>
      <c r="D41" s="178">
        <v>16368000</v>
      </c>
      <c r="E41" s="179">
        <f t="shared" si="0"/>
        <v>-594000</v>
      </c>
      <c r="F41" s="180">
        <f t="shared" si="1"/>
        <v>-3.5019455252918288E-2</v>
      </c>
    </row>
    <row r="42" spans="1:6" x14ac:dyDescent="0.3">
      <c r="A42" s="181" t="s">
        <v>53</v>
      </c>
      <c r="B42" s="182" t="s">
        <v>54</v>
      </c>
      <c r="C42" s="183">
        <v>387000</v>
      </c>
      <c r="D42" s="184">
        <v>401000</v>
      </c>
      <c r="E42" s="185">
        <f t="shared" si="0"/>
        <v>14000</v>
      </c>
      <c r="F42" s="186">
        <f t="shared" si="1"/>
        <v>3.6175710594315243E-2</v>
      </c>
    </row>
    <row r="43" spans="1:6" x14ac:dyDescent="0.3">
      <c r="A43" s="187" t="s">
        <v>55</v>
      </c>
      <c r="B43" s="188" t="s">
        <v>56</v>
      </c>
      <c r="C43" s="189">
        <v>954000</v>
      </c>
      <c r="D43" s="190">
        <v>1073000</v>
      </c>
      <c r="E43" s="191">
        <f t="shared" si="0"/>
        <v>119000</v>
      </c>
      <c r="F43" s="192">
        <f t="shared" si="1"/>
        <v>0.12473794549266247</v>
      </c>
    </row>
    <row r="44" spans="1:6" x14ac:dyDescent="0.3">
      <c r="A44" s="193" t="s">
        <v>57</v>
      </c>
      <c r="B44" s="194" t="s">
        <v>58</v>
      </c>
      <c r="C44" s="195">
        <v>0</v>
      </c>
      <c r="D44" s="196">
        <v>0</v>
      </c>
      <c r="E44" s="197">
        <f t="shared" si="0"/>
        <v>0</v>
      </c>
      <c r="F44" s="198">
        <f t="shared" si="1"/>
        <v>0</v>
      </c>
    </row>
    <row r="45" spans="1:6" x14ac:dyDescent="0.3">
      <c r="A45" s="199" t="s">
        <v>59</v>
      </c>
      <c r="B45" s="200" t="s">
        <v>60</v>
      </c>
      <c r="C45" s="201">
        <v>3689000</v>
      </c>
      <c r="D45" s="202">
        <v>4284000</v>
      </c>
      <c r="E45" s="203">
        <f t="shared" si="0"/>
        <v>595000</v>
      </c>
      <c r="F45" s="204">
        <f t="shared" si="1"/>
        <v>0.16129032258064516</v>
      </c>
    </row>
    <row r="46" spans="1:6" x14ac:dyDescent="0.3">
      <c r="A46" s="205" t="s">
        <v>61</v>
      </c>
      <c r="B46" s="206" t="s">
        <v>62</v>
      </c>
      <c r="C46" s="207">
        <v>100000</v>
      </c>
      <c r="D46" s="208">
        <v>119000</v>
      </c>
      <c r="E46" s="209">
        <f t="shared" si="0"/>
        <v>19000</v>
      </c>
      <c r="F46" s="210">
        <f t="shared" si="1"/>
        <v>0.19</v>
      </c>
    </row>
    <row r="47" spans="1:6" x14ac:dyDescent="0.3">
      <c r="A47" s="211" t="s">
        <v>63</v>
      </c>
      <c r="B47" s="212" t="s">
        <v>64</v>
      </c>
      <c r="C47" s="213">
        <v>62000</v>
      </c>
      <c r="D47" s="214">
        <v>112000</v>
      </c>
      <c r="E47" s="215">
        <f t="shared" si="0"/>
        <v>50000</v>
      </c>
      <c r="F47" s="216">
        <f t="shared" si="1"/>
        <v>0.80645161290322576</v>
      </c>
    </row>
    <row r="48" spans="1:6" x14ac:dyDescent="0.3">
      <c r="A48" s="217" t="s">
        <v>65</v>
      </c>
      <c r="B48" s="218" t="s">
        <v>66</v>
      </c>
      <c r="C48" s="219">
        <v>7396000</v>
      </c>
      <c r="D48" s="220">
        <v>4288000</v>
      </c>
      <c r="E48" s="221">
        <f t="shared" si="0"/>
        <v>-3108000</v>
      </c>
      <c r="F48" s="222">
        <f t="shared" si="1"/>
        <v>-0.42022714981070847</v>
      </c>
    </row>
    <row r="49" spans="1:6" x14ac:dyDescent="0.3">
      <c r="A49" s="223" t="s">
        <v>67</v>
      </c>
      <c r="B49" s="224" t="s">
        <v>68</v>
      </c>
      <c r="C49" s="225">
        <v>22000</v>
      </c>
      <c r="D49" s="226">
        <v>84000</v>
      </c>
      <c r="E49" s="227">
        <f t="shared" si="0"/>
        <v>62000</v>
      </c>
      <c r="F49" s="228">
        <f t="shared" si="1"/>
        <v>2.8181818181818183</v>
      </c>
    </row>
    <row r="50" spans="1:6" x14ac:dyDescent="0.3">
      <c r="A50" s="229" t="s">
        <v>69</v>
      </c>
      <c r="B50" s="230" t="s">
        <v>70</v>
      </c>
      <c r="C50" s="231">
        <v>108000</v>
      </c>
      <c r="D50" s="232">
        <v>439000</v>
      </c>
      <c r="E50" s="233">
        <f t="shared" si="0"/>
        <v>331000</v>
      </c>
      <c r="F50" s="234">
        <f t="shared" si="1"/>
        <v>3.0648148148148149</v>
      </c>
    </row>
    <row r="51" spans="1:6" x14ac:dyDescent="0.3">
      <c r="A51" s="235" t="s">
        <v>71</v>
      </c>
      <c r="B51" s="236" t="s">
        <v>72</v>
      </c>
      <c r="C51" s="237">
        <v>515000</v>
      </c>
      <c r="D51" s="238">
        <v>213000</v>
      </c>
      <c r="E51" s="239">
        <f t="shared" si="0"/>
        <v>-302000</v>
      </c>
      <c r="F51" s="240">
        <f t="shared" si="1"/>
        <v>-0.58640776699029129</v>
      </c>
    </row>
    <row r="52" spans="1:6" x14ac:dyDescent="0.3">
      <c r="A52" s="241" t="s">
        <v>73</v>
      </c>
      <c r="B52" s="242" t="s">
        <v>74</v>
      </c>
      <c r="C52" s="243">
        <v>817000</v>
      </c>
      <c r="D52" s="244">
        <v>854000</v>
      </c>
      <c r="E52" s="245">
        <f t="shared" si="0"/>
        <v>37000</v>
      </c>
      <c r="F52" s="246">
        <f t="shared" si="1"/>
        <v>4.528763769889841E-2</v>
      </c>
    </row>
    <row r="53" spans="1:6" x14ac:dyDescent="0.3">
      <c r="A53" s="247" t="s">
        <v>75</v>
      </c>
      <c r="B53" s="248" t="s">
        <v>76</v>
      </c>
      <c r="C53" s="249">
        <v>1715000</v>
      </c>
      <c r="D53" s="250">
        <v>2157000</v>
      </c>
      <c r="E53" s="251">
        <f t="shared" si="0"/>
        <v>442000</v>
      </c>
      <c r="F53" s="252">
        <f t="shared" si="1"/>
        <v>0.25772594752186589</v>
      </c>
    </row>
    <row r="54" spans="1:6" x14ac:dyDescent="0.3">
      <c r="A54" s="253" t="s">
        <v>77</v>
      </c>
      <c r="B54" s="254" t="s">
        <v>78</v>
      </c>
      <c r="C54" s="255">
        <v>3962000</v>
      </c>
      <c r="D54" s="256">
        <v>2972000</v>
      </c>
      <c r="E54" s="257">
        <f t="shared" si="0"/>
        <v>-990000</v>
      </c>
      <c r="F54" s="258">
        <f t="shared" si="1"/>
        <v>-0.24987380111055021</v>
      </c>
    </row>
    <row r="55" spans="1:6" x14ac:dyDescent="0.3">
      <c r="A55" s="259" t="s">
        <v>79</v>
      </c>
      <c r="B55" s="260" t="s">
        <v>80</v>
      </c>
      <c r="C55" s="261">
        <v>4774000</v>
      </c>
      <c r="D55" s="262">
        <v>4240000</v>
      </c>
      <c r="E55" s="263">
        <f t="shared" si="0"/>
        <v>-534000</v>
      </c>
      <c r="F55" s="264">
        <f t="shared" si="1"/>
        <v>-0.11185588604943443</v>
      </c>
    </row>
    <row r="56" spans="1:6" x14ac:dyDescent="0.3">
      <c r="A56" s="265" t="s">
        <v>81</v>
      </c>
      <c r="B56" s="266" t="s">
        <v>82</v>
      </c>
      <c r="C56" s="267">
        <v>664000</v>
      </c>
      <c r="D56" s="268">
        <v>695000</v>
      </c>
      <c r="E56" s="269">
        <f t="shared" si="0"/>
        <v>31000</v>
      </c>
      <c r="F56" s="270">
        <f t="shared" si="1"/>
        <v>4.6686746987951805E-2</v>
      </c>
    </row>
    <row r="57" spans="1:6" x14ac:dyDescent="0.3">
      <c r="A57" s="271" t="s">
        <v>83</v>
      </c>
      <c r="B57" s="272" t="s">
        <v>84</v>
      </c>
      <c r="C57" s="273">
        <v>609000</v>
      </c>
      <c r="D57" s="274">
        <v>0</v>
      </c>
      <c r="E57" s="275">
        <f t="shared" si="0"/>
        <v>-609000</v>
      </c>
      <c r="F57" s="276">
        <f t="shared" si="1"/>
        <v>-1</v>
      </c>
    </row>
    <row r="58" spans="1:6" x14ac:dyDescent="0.3">
      <c r="A58" s="277" t="s">
        <v>85</v>
      </c>
      <c r="B58" s="278" t="s">
        <v>86</v>
      </c>
      <c r="C58" s="279">
        <v>13000</v>
      </c>
      <c r="D58" s="280">
        <v>632000</v>
      </c>
      <c r="E58" s="281">
        <f t="shared" si="0"/>
        <v>619000</v>
      </c>
      <c r="F58" s="282">
        <f t="shared" si="1"/>
        <v>47.615384615384613</v>
      </c>
    </row>
    <row r="59" spans="1:6" x14ac:dyDescent="0.3">
      <c r="A59" s="283" t="s">
        <v>87</v>
      </c>
      <c r="B59" s="284" t="s">
        <v>88</v>
      </c>
      <c r="C59" s="285">
        <v>3122000</v>
      </c>
      <c r="D59" s="286">
        <v>3573000</v>
      </c>
      <c r="E59" s="287">
        <f t="shared" si="0"/>
        <v>451000</v>
      </c>
      <c r="F59" s="288">
        <f t="shared" si="1"/>
        <v>0.14445868033311979</v>
      </c>
    </row>
    <row r="60" spans="1:6" x14ac:dyDescent="0.3">
      <c r="A60" s="289" t="s">
        <v>89</v>
      </c>
      <c r="B60" s="290" t="s">
        <v>90</v>
      </c>
      <c r="C60" s="291">
        <v>102000</v>
      </c>
      <c r="D60" s="292">
        <v>103000</v>
      </c>
      <c r="E60" s="293">
        <f t="shared" si="0"/>
        <v>1000</v>
      </c>
      <c r="F60" s="294">
        <f t="shared" si="1"/>
        <v>9.8039215686274508E-3</v>
      </c>
    </row>
    <row r="61" spans="1:6" x14ac:dyDescent="0.3">
      <c r="A61" s="295" t="s">
        <v>91</v>
      </c>
      <c r="B61" s="296" t="s">
        <v>92</v>
      </c>
      <c r="C61" s="297">
        <v>5766000</v>
      </c>
      <c r="D61" s="298">
        <v>2369000</v>
      </c>
      <c r="E61" s="299">
        <f t="shared" si="0"/>
        <v>-3397000</v>
      </c>
      <c r="F61" s="300">
        <f t="shared" si="1"/>
        <v>-0.58914325355532426</v>
      </c>
    </row>
    <row r="62" spans="1:6" x14ac:dyDescent="0.3">
      <c r="A62" s="301" t="s">
        <v>93</v>
      </c>
      <c r="B62" s="302" t="s">
        <v>94</v>
      </c>
      <c r="C62" s="303">
        <v>439000</v>
      </c>
      <c r="D62" s="304">
        <v>508000</v>
      </c>
      <c r="E62" s="305">
        <f t="shared" si="0"/>
        <v>69000</v>
      </c>
      <c r="F62" s="306">
        <f t="shared" si="1"/>
        <v>0.15717539863325741</v>
      </c>
    </row>
    <row r="63" spans="1:6" x14ac:dyDescent="0.3">
      <c r="A63" s="307" t="s">
        <v>95</v>
      </c>
      <c r="B63" s="308" t="s">
        <v>96</v>
      </c>
      <c r="C63" s="309">
        <v>265000</v>
      </c>
      <c r="D63" s="310">
        <v>264000</v>
      </c>
      <c r="E63" s="311">
        <f t="shared" si="0"/>
        <v>-1000</v>
      </c>
      <c r="F63" s="312">
        <f t="shared" si="1"/>
        <v>-3.7735849056603774E-3</v>
      </c>
    </row>
    <row r="64" spans="1:6" x14ac:dyDescent="0.3">
      <c r="A64" s="313" t="s">
        <v>97</v>
      </c>
      <c r="B64" s="314" t="s">
        <v>98</v>
      </c>
      <c r="C64" s="315">
        <v>0</v>
      </c>
      <c r="D64" s="316">
        <v>0</v>
      </c>
      <c r="E64" s="317">
        <f t="shared" si="0"/>
        <v>0</v>
      </c>
      <c r="F64" s="318">
        <f t="shared" si="1"/>
        <v>0</v>
      </c>
    </row>
    <row r="65" spans="1:6" x14ac:dyDescent="0.3">
      <c r="A65" s="319" t="s">
        <v>99</v>
      </c>
      <c r="B65" s="320" t="s">
        <v>100</v>
      </c>
      <c r="C65" s="321">
        <v>6005000</v>
      </c>
      <c r="D65" s="322">
        <v>6616000</v>
      </c>
      <c r="E65" s="323">
        <f t="shared" si="0"/>
        <v>611000</v>
      </c>
      <c r="F65" s="324">
        <f t="shared" si="1"/>
        <v>0.10174854288093256</v>
      </c>
    </row>
    <row r="66" spans="1:6" x14ac:dyDescent="0.3">
      <c r="A66" s="325" t="s">
        <v>101</v>
      </c>
      <c r="B66" s="326" t="s">
        <v>102</v>
      </c>
      <c r="C66" s="327">
        <v>115000</v>
      </c>
      <c r="D66" s="328">
        <v>0</v>
      </c>
      <c r="E66" s="329">
        <f t="shared" si="0"/>
        <v>-115000</v>
      </c>
      <c r="F66" s="330">
        <f t="shared" si="1"/>
        <v>-1</v>
      </c>
    </row>
    <row r="67" spans="1:6" x14ac:dyDescent="0.3">
      <c r="A67" s="331" t="s">
        <v>103</v>
      </c>
      <c r="B67" s="332" t="s">
        <v>104</v>
      </c>
      <c r="C67" s="333">
        <v>0</v>
      </c>
      <c r="D67" s="334">
        <v>0</v>
      </c>
      <c r="E67" s="335">
        <f t="shared" si="0"/>
        <v>0</v>
      </c>
      <c r="F67" s="336">
        <f t="shared" si="1"/>
        <v>0</v>
      </c>
    </row>
    <row r="68" spans="1:6" x14ac:dyDescent="0.3">
      <c r="A68" s="337" t="s">
        <v>105</v>
      </c>
      <c r="B68" s="338" t="s">
        <v>106</v>
      </c>
      <c r="C68" s="339">
        <v>598000</v>
      </c>
      <c r="D68" s="340">
        <v>5219000</v>
      </c>
      <c r="E68" s="341">
        <f t="shared" si="0"/>
        <v>4621000</v>
      </c>
      <c r="F68" s="342">
        <f t="shared" si="1"/>
        <v>7.7274247491638794</v>
      </c>
    </row>
    <row r="69" spans="1:6" x14ac:dyDescent="0.3">
      <c r="A69" s="343" t="s">
        <v>107</v>
      </c>
      <c r="B69" s="344" t="s">
        <v>108</v>
      </c>
      <c r="C69" s="345">
        <v>4649000</v>
      </c>
      <c r="D69" s="346">
        <v>4190000</v>
      </c>
      <c r="E69" s="347">
        <f t="shared" si="0"/>
        <v>-459000</v>
      </c>
      <c r="F69" s="348">
        <f t="shared" si="1"/>
        <v>-9.8730909873090994E-2</v>
      </c>
    </row>
    <row r="70" spans="1:6" x14ac:dyDescent="0.3">
      <c r="A70" s="349" t="s">
        <v>109</v>
      </c>
      <c r="B70" s="350" t="s">
        <v>110</v>
      </c>
      <c r="C70" s="351">
        <v>340000</v>
      </c>
      <c r="D70" s="352">
        <v>384000</v>
      </c>
      <c r="E70" s="353">
        <f t="shared" si="0"/>
        <v>44000</v>
      </c>
      <c r="F70" s="354">
        <f t="shared" si="1"/>
        <v>0.12941176470588237</v>
      </c>
    </row>
    <row r="71" spans="1:6" x14ac:dyDescent="0.3">
      <c r="A71" s="355" t="s">
        <v>111</v>
      </c>
      <c r="B71" s="356" t="s">
        <v>112</v>
      </c>
      <c r="C71" s="357">
        <v>266000</v>
      </c>
      <c r="D71" s="358">
        <v>276000</v>
      </c>
      <c r="E71" s="359">
        <f t="shared" si="0"/>
        <v>10000</v>
      </c>
      <c r="F71" s="360">
        <f t="shared" si="1"/>
        <v>3.7593984962406013E-2</v>
      </c>
    </row>
    <row r="72" spans="1:6" x14ac:dyDescent="0.3">
      <c r="A72" s="361" t="s">
        <v>113</v>
      </c>
      <c r="B72" s="362" t="s">
        <v>114</v>
      </c>
      <c r="C72" s="363">
        <v>2367000</v>
      </c>
      <c r="D72" s="364">
        <v>2329000</v>
      </c>
      <c r="E72" s="365">
        <f t="shared" si="0"/>
        <v>-38000</v>
      </c>
      <c r="F72" s="366">
        <f t="shared" si="1"/>
        <v>-1.6054076890578792E-2</v>
      </c>
    </row>
    <row r="73" spans="1:6" x14ac:dyDescent="0.3">
      <c r="A73" s="367" t="s">
        <v>115</v>
      </c>
      <c r="B73" s="368" t="s">
        <v>116</v>
      </c>
      <c r="C73" s="369">
        <v>11208000</v>
      </c>
      <c r="D73" s="370">
        <v>10685000</v>
      </c>
      <c r="E73" s="371">
        <f t="shared" si="0"/>
        <v>-523000</v>
      </c>
      <c r="F73" s="372">
        <f t="shared" si="1"/>
        <v>-4.6663097787294792E-2</v>
      </c>
    </row>
    <row r="74" spans="1:6" x14ac:dyDescent="0.3">
      <c r="A74" s="373" t="s">
        <v>117</v>
      </c>
      <c r="B74" s="374" t="s">
        <v>118</v>
      </c>
      <c r="C74" s="375">
        <v>224000</v>
      </c>
      <c r="D74" s="376">
        <v>241000</v>
      </c>
      <c r="E74" s="377">
        <f t="shared" si="0"/>
        <v>17000</v>
      </c>
      <c r="F74" s="378">
        <f t="shared" si="1"/>
        <v>7.5892857142857137E-2</v>
      </c>
    </row>
    <row r="75" spans="1:6" x14ac:dyDescent="0.3">
      <c r="A75" s="379" t="s">
        <v>119</v>
      </c>
      <c r="B75" s="380" t="s">
        <v>120</v>
      </c>
      <c r="C75" s="381">
        <v>463000</v>
      </c>
      <c r="D75" s="382">
        <v>459000</v>
      </c>
      <c r="E75" s="383">
        <f t="shared" si="0"/>
        <v>-4000</v>
      </c>
      <c r="F75" s="384">
        <f t="shared" si="1"/>
        <v>-8.6393088552915772E-3</v>
      </c>
    </row>
    <row r="76" spans="1:6" x14ac:dyDescent="0.3">
      <c r="A76" s="385" t="s">
        <v>121</v>
      </c>
      <c r="B76" s="386" t="s">
        <v>122</v>
      </c>
      <c r="C76" s="387">
        <v>917000</v>
      </c>
      <c r="D76" s="388">
        <v>945000</v>
      </c>
      <c r="E76" s="389">
        <f t="shared" si="0"/>
        <v>28000</v>
      </c>
      <c r="F76" s="390">
        <f t="shared" si="1"/>
        <v>3.0534351145038167E-2</v>
      </c>
    </row>
    <row r="77" spans="1:6" x14ac:dyDescent="0.3">
      <c r="A77" s="391" t="s">
        <v>123</v>
      </c>
      <c r="B77" s="392" t="s">
        <v>124</v>
      </c>
      <c r="C77" s="393">
        <v>-2669000</v>
      </c>
      <c r="D77" s="394">
        <v>-5575000</v>
      </c>
      <c r="E77" s="395">
        <f t="shared" si="0"/>
        <v>-2906000</v>
      </c>
      <c r="F77" s="396">
        <f t="shared" si="1"/>
        <v>1.0887973023604347</v>
      </c>
    </row>
    <row r="78" spans="1:6" x14ac:dyDescent="0.3">
      <c r="A78" s="397"/>
      <c r="B78" s="398" t="s">
        <v>125</v>
      </c>
      <c r="C78" s="399">
        <f>SUM(C38:C77)</f>
        <v>197468000</v>
      </c>
      <c r="D78" s="400">
        <f>SUM(D38:D77)</f>
        <v>210762000</v>
      </c>
      <c r="E78" s="401">
        <f t="shared" si="0"/>
        <v>13294000</v>
      </c>
      <c r="F78" s="402">
        <f t="shared" si="1"/>
        <v>6.7322300322077505E-2</v>
      </c>
    </row>
    <row r="80" spans="1:6" x14ac:dyDescent="0.3">
      <c r="A80" s="403"/>
      <c r="B80" s="404" t="s">
        <v>126</v>
      </c>
      <c r="C80" s="405">
        <f>C14+C21+C26+C32+C35+C78</f>
        <v>508896000</v>
      </c>
      <c r="D80" s="406">
        <f>D14+D21+D26+D32+D35+D78</f>
        <v>528592000</v>
      </c>
      <c r="E80" s="407">
        <f>D80 - C80</f>
        <v>19696000</v>
      </c>
      <c r="F80" s="408">
        <f>IF(C80 = 0, 0, E80 / C80)</f>
        <v>3.8703389297616804E-2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64" t="s">
        <v>135</v>
      </c>
      <c r="B1" s="11426"/>
      <c r="C1" s="11426"/>
      <c r="D1" s="11426"/>
      <c r="E1" s="11426"/>
      <c r="F1" s="11427"/>
    </row>
    <row r="2" spans="1:6" x14ac:dyDescent="0.3">
      <c r="A2" s="11465" t="s">
        <v>1</v>
      </c>
      <c r="B2" s="11426"/>
      <c r="C2" s="11426"/>
      <c r="D2" s="11426"/>
      <c r="E2" s="11426"/>
      <c r="F2" s="11427"/>
    </row>
    <row r="3" spans="1:6" x14ac:dyDescent="0.3">
      <c r="A3" s="11466" t="s">
        <v>2</v>
      </c>
      <c r="B3" s="11426"/>
      <c r="C3" s="11426"/>
      <c r="D3" s="11426"/>
      <c r="E3" s="11426"/>
      <c r="F3" s="11427"/>
    </row>
    <row r="4" spans="1:6" x14ac:dyDescent="0.3">
      <c r="A4" s="1146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3673" t="s">
        <v>4</v>
      </c>
      <c r="B6" s="3674" t="s">
        <v>5</v>
      </c>
      <c r="C6" s="3675" t="s">
        <v>6</v>
      </c>
      <c r="D6" s="3676" t="s">
        <v>7</v>
      </c>
      <c r="E6" s="3677" t="s">
        <v>8</v>
      </c>
      <c r="F6" s="3678" t="s">
        <v>9</v>
      </c>
    </row>
    <row r="7" spans="1:6" ht="28.8" x14ac:dyDescent="0.3">
      <c r="A7" s="3679" t="s">
        <v>10</v>
      </c>
      <c r="B7" s="3680" t="s">
        <v>11</v>
      </c>
      <c r="C7" s="3681" t="s">
        <v>12</v>
      </c>
      <c r="D7" s="3682" t="s">
        <v>13</v>
      </c>
      <c r="E7" s="3683" t="s">
        <v>14</v>
      </c>
      <c r="F7" s="3684" t="s">
        <v>15</v>
      </c>
    </row>
    <row r="9" spans="1:6" x14ac:dyDescent="0.3">
      <c r="A9" s="3685" t="s">
        <v>16</v>
      </c>
      <c r="B9" s="3686" t="s">
        <v>17</v>
      </c>
      <c r="C9" s="3687"/>
      <c r="D9" s="3688"/>
      <c r="E9" s="3689"/>
      <c r="F9" s="3690"/>
    </row>
    <row r="10" spans="1:6" x14ac:dyDescent="0.3">
      <c r="A10" s="3691" t="s">
        <v>18</v>
      </c>
      <c r="B10" s="3692" t="s">
        <v>19</v>
      </c>
      <c r="C10" s="3693">
        <v>158856710</v>
      </c>
      <c r="D10" s="3694">
        <v>162944161</v>
      </c>
      <c r="E10" s="3695">
        <f>D10-C10</f>
        <v>4087451</v>
      </c>
      <c r="F10" s="3696">
        <f>IF(C10 = 0, 0, E10 / C10)</f>
        <v>2.5730427125174631E-2</v>
      </c>
    </row>
    <row r="11" spans="1:6" x14ac:dyDescent="0.3">
      <c r="A11" s="3697" t="s">
        <v>20</v>
      </c>
      <c r="B11" s="3698" t="s">
        <v>21</v>
      </c>
      <c r="C11" s="3699">
        <v>49788860</v>
      </c>
      <c r="D11" s="3700">
        <v>33153823</v>
      </c>
      <c r="E11" s="3701">
        <f>D11 - C11</f>
        <v>-16635037</v>
      </c>
      <c r="F11" s="3702">
        <f>IF(C11 = 0, 0, E11 / C11)</f>
        <v>-0.33411162657670812</v>
      </c>
    </row>
    <row r="12" spans="1:6" x14ac:dyDescent="0.3">
      <c r="A12" s="3703" t="s">
        <v>22</v>
      </c>
      <c r="B12" s="3704" t="s">
        <v>23</v>
      </c>
      <c r="C12" s="3705">
        <v>92995948</v>
      </c>
      <c r="D12" s="3706">
        <v>116919603</v>
      </c>
      <c r="E12" s="3707">
        <f>D12 - C12</f>
        <v>23923655</v>
      </c>
      <c r="F12" s="3708">
        <f>IF(C12 = 0, 0, E12 / C12)</f>
        <v>0.25725481071497869</v>
      </c>
    </row>
    <row r="13" spans="1:6" x14ac:dyDescent="0.3">
      <c r="A13" s="3709" t="s">
        <v>24</v>
      </c>
      <c r="B13" s="3710" t="s">
        <v>25</v>
      </c>
      <c r="C13" s="3711">
        <v>140263201</v>
      </c>
      <c r="D13" s="3712">
        <v>151593967</v>
      </c>
      <c r="E13" s="3713">
        <f>D13 - C13</f>
        <v>11330766</v>
      </c>
      <c r="F13" s="3714">
        <f>IF(C13 = 0, 0, E13 / C13)</f>
        <v>8.0782171797148708E-2</v>
      </c>
    </row>
    <row r="14" spans="1:6" x14ac:dyDescent="0.3">
      <c r="A14" s="3715"/>
      <c r="B14" s="3716" t="s">
        <v>26</v>
      </c>
      <c r="C14" s="3717">
        <f>SUM(C10:C13)</f>
        <v>441904719</v>
      </c>
      <c r="D14" s="3718">
        <f>SUM(D10:D13)</f>
        <v>464611554</v>
      </c>
      <c r="E14" s="3719">
        <f>D14 - C14</f>
        <v>22706835</v>
      </c>
      <c r="F14" s="3720">
        <f>IF(C14 = 0, 0, E14 / C14)</f>
        <v>5.1384006605279087E-2</v>
      </c>
    </row>
    <row r="16" spans="1:6" x14ac:dyDescent="0.3">
      <c r="A16" s="3721" t="s">
        <v>27</v>
      </c>
      <c r="B16" s="3722" t="s">
        <v>28</v>
      </c>
      <c r="C16" s="3723"/>
      <c r="D16" s="3724"/>
      <c r="E16" s="3725"/>
      <c r="F16" s="3726"/>
    </row>
    <row r="17" spans="1:6" x14ac:dyDescent="0.3">
      <c r="A17" s="3727" t="s">
        <v>18</v>
      </c>
      <c r="B17" s="3728" t="s">
        <v>29</v>
      </c>
      <c r="C17" s="3729">
        <v>37570787</v>
      </c>
      <c r="D17" s="3730">
        <v>40840033</v>
      </c>
      <c r="E17" s="3731">
        <f>D17 - C17</f>
        <v>3269246</v>
      </c>
      <c r="F17" s="3732">
        <f>IF(C17 = 0, 0, E17 / C17)</f>
        <v>8.7015637974259097E-2</v>
      </c>
    </row>
    <row r="18" spans="1:6" x14ac:dyDescent="0.3">
      <c r="A18" s="3733" t="s">
        <v>20</v>
      </c>
      <c r="B18" s="3734" t="s">
        <v>30</v>
      </c>
      <c r="C18" s="3735">
        <v>11775434</v>
      </c>
      <c r="D18" s="3736">
        <v>8309615</v>
      </c>
      <c r="E18" s="3737">
        <f>D18 - C18</f>
        <v>-3465819</v>
      </c>
      <c r="F18" s="3738">
        <f>IF(C18 = 0, 0, E18 / C18)</f>
        <v>-0.29432622186154667</v>
      </c>
    </row>
    <row r="19" spans="1:6" x14ac:dyDescent="0.3">
      <c r="A19" s="3739" t="s">
        <v>22</v>
      </c>
      <c r="B19" s="3740" t="s">
        <v>31</v>
      </c>
      <c r="C19" s="3741">
        <v>21994230</v>
      </c>
      <c r="D19" s="3742">
        <v>29304520</v>
      </c>
      <c r="E19" s="3743">
        <f>D19 - C19</f>
        <v>7310290</v>
      </c>
      <c r="F19" s="3744">
        <f>IF(C19 = 0, 0, E19 / C19)</f>
        <v>0.3323730814854623</v>
      </c>
    </row>
    <row r="20" spans="1:6" x14ac:dyDescent="0.3">
      <c r="A20" s="3745" t="s">
        <v>24</v>
      </c>
      <c r="B20" s="3746" t="s">
        <v>32</v>
      </c>
      <c r="C20" s="3747">
        <v>33173285</v>
      </c>
      <c r="D20" s="3748">
        <v>37995241</v>
      </c>
      <c r="E20" s="3749">
        <f>D20 - C20</f>
        <v>4821956</v>
      </c>
      <c r="F20" s="3750">
        <f>IF(C20 = 0, 0, E20 / C20)</f>
        <v>0.14535660245887616</v>
      </c>
    </row>
    <row r="21" spans="1:6" x14ac:dyDescent="0.3">
      <c r="A21" s="3751"/>
      <c r="B21" s="3752" t="s">
        <v>33</v>
      </c>
      <c r="C21" s="3753">
        <f>SUM(C17:C20)</f>
        <v>104513736</v>
      </c>
      <c r="D21" s="3754">
        <f>SUM(D17:D20)</f>
        <v>116449409</v>
      </c>
      <c r="E21" s="3755">
        <f>D21 - C21</f>
        <v>11935673</v>
      </c>
      <c r="F21" s="3756">
        <f>IF(C21 = 0, 0, E21 / C21)</f>
        <v>0.11420195523390342</v>
      </c>
    </row>
    <row r="23" spans="1:6" x14ac:dyDescent="0.3">
      <c r="A23" s="3757" t="s">
        <v>34</v>
      </c>
      <c r="B23" s="3758" t="s">
        <v>35</v>
      </c>
      <c r="C23" s="3759"/>
      <c r="D23" s="3760"/>
      <c r="E23" s="3761"/>
      <c r="F23" s="3762"/>
    </row>
    <row r="24" spans="1:6" x14ac:dyDescent="0.3">
      <c r="A24" s="3763" t="s">
        <v>18</v>
      </c>
      <c r="B24" s="3764" t="s">
        <v>36</v>
      </c>
      <c r="C24" s="3765">
        <v>149788631</v>
      </c>
      <c r="D24" s="3766">
        <v>170657086</v>
      </c>
      <c r="E24" s="3767">
        <f>D24 - C24</f>
        <v>20868455</v>
      </c>
      <c r="F24" s="3768">
        <f>IF(C24 = 0, 0, E24 / C24)</f>
        <v>0.13931935194734504</v>
      </c>
    </row>
    <row r="25" spans="1:6" x14ac:dyDescent="0.3">
      <c r="A25" s="3769" t="s">
        <v>20</v>
      </c>
      <c r="B25" s="3770" t="s">
        <v>37</v>
      </c>
      <c r="C25" s="3771">
        <v>62534573</v>
      </c>
      <c r="D25" s="3772">
        <v>84433196</v>
      </c>
      <c r="E25" s="3773">
        <f>D25 - C25</f>
        <v>21898623</v>
      </c>
      <c r="F25" s="3774">
        <f>IF(C25 = 0, 0, E25 / C25)</f>
        <v>0.35018425727477182</v>
      </c>
    </row>
    <row r="26" spans="1:6" x14ac:dyDescent="0.3">
      <c r="A26" s="3775"/>
      <c r="B26" s="3776" t="s">
        <v>38</v>
      </c>
      <c r="C26" s="3777">
        <f>SUM(C24:C25)</f>
        <v>212323204</v>
      </c>
      <c r="D26" s="3778">
        <f>SUM(D24:D25)</f>
        <v>255090282</v>
      </c>
      <c r="E26" s="3779">
        <f>D26 - C26</f>
        <v>42767078</v>
      </c>
      <c r="F26" s="3780">
        <f>IF(C26 = 0, 0, E26 / C26)</f>
        <v>0.20142441897212515</v>
      </c>
    </row>
    <row r="28" spans="1:6" x14ac:dyDescent="0.3">
      <c r="A28" s="3781" t="s">
        <v>39</v>
      </c>
      <c r="B28" s="3782" t="s">
        <v>40</v>
      </c>
      <c r="C28" s="3783"/>
      <c r="D28" s="3784"/>
      <c r="E28" s="3785"/>
      <c r="F28" s="3786"/>
    </row>
    <row r="29" spans="1:6" x14ac:dyDescent="0.3">
      <c r="A29" s="3787" t="s">
        <v>18</v>
      </c>
      <c r="B29" s="3788" t="s">
        <v>41</v>
      </c>
      <c r="C29" s="3789">
        <v>26505573</v>
      </c>
      <c r="D29" s="3790">
        <v>29721340</v>
      </c>
      <c r="E29" s="3791">
        <f>D29 - C29</f>
        <v>3215767</v>
      </c>
      <c r="F29" s="3792">
        <f>IF(C29 = 0, 0, E29 / C29)</f>
        <v>0.12132418340852318</v>
      </c>
    </row>
    <row r="30" spans="1:6" x14ac:dyDescent="0.3">
      <c r="A30" s="3793" t="s">
        <v>20</v>
      </c>
      <c r="B30" s="3794" t="s">
        <v>42</v>
      </c>
      <c r="C30" s="3795">
        <v>20131933</v>
      </c>
      <c r="D30" s="3796">
        <v>22397972</v>
      </c>
      <c r="E30" s="3797">
        <f>D30 - C30</f>
        <v>2266039</v>
      </c>
      <c r="F30" s="3798">
        <f>IF(C30 = 0, 0, E30 / C30)</f>
        <v>0.11255943480439758</v>
      </c>
    </row>
    <row r="31" spans="1:6" x14ac:dyDescent="0.3">
      <c r="A31" s="3799" t="s">
        <v>22</v>
      </c>
      <c r="B31" s="3800" t="s">
        <v>43</v>
      </c>
      <c r="C31" s="3801">
        <v>529413</v>
      </c>
      <c r="D31" s="3802">
        <v>323697</v>
      </c>
      <c r="E31" s="3803">
        <f>D31 - C31</f>
        <v>-205716</v>
      </c>
      <c r="F31" s="3804">
        <f>IF(C31 = 0, 0, E31 / C31)</f>
        <v>-0.38857375999456001</v>
      </c>
    </row>
    <row r="32" spans="1:6" x14ac:dyDescent="0.3">
      <c r="A32" s="3805"/>
      <c r="B32" s="3806" t="s">
        <v>44</v>
      </c>
      <c r="C32" s="3807">
        <f>SUM(C29:C31)</f>
        <v>47166919</v>
      </c>
      <c r="D32" s="3808">
        <f>SUM(D29:D31)</f>
        <v>52443009</v>
      </c>
      <c r="E32" s="3809">
        <f>D32 - C32</f>
        <v>5276090</v>
      </c>
      <c r="F32" s="3810">
        <f>IF(C32 = 0, 0, E32 / C32)</f>
        <v>0.11185996693996485</v>
      </c>
    </row>
    <row r="34" spans="1:6" x14ac:dyDescent="0.3">
      <c r="A34" s="3811" t="s">
        <v>45</v>
      </c>
      <c r="B34" s="3812" t="s">
        <v>46</v>
      </c>
      <c r="C34" s="3813"/>
      <c r="D34" s="3814"/>
      <c r="E34" s="3815"/>
      <c r="F34" s="3816"/>
    </row>
    <row r="35" spans="1:6" x14ac:dyDescent="0.3">
      <c r="A35" s="3817" t="s">
        <v>18</v>
      </c>
      <c r="B35" s="3818" t="s">
        <v>46</v>
      </c>
      <c r="C35" s="3819">
        <v>11394617</v>
      </c>
      <c r="D35" s="3820">
        <v>16116314</v>
      </c>
      <c r="E35" s="3821">
        <f>D35 - C35</f>
        <v>4721697</v>
      </c>
      <c r="F35" s="3822">
        <f>IF(C35 = 0, 0, E35 / C35)</f>
        <v>0.41437961451446764</v>
      </c>
    </row>
    <row r="37" spans="1:6" x14ac:dyDescent="0.3">
      <c r="A37" s="3823" t="s">
        <v>47</v>
      </c>
      <c r="B37" s="3824" t="s">
        <v>48</v>
      </c>
      <c r="C37" s="3825"/>
      <c r="D37" s="3826"/>
      <c r="E37" s="3827"/>
      <c r="F37" s="3828"/>
    </row>
    <row r="38" spans="1:6" x14ac:dyDescent="0.3">
      <c r="A38" s="3829" t="s">
        <v>18</v>
      </c>
      <c r="B38" s="3830" t="s">
        <v>49</v>
      </c>
      <c r="C38" s="3831">
        <v>0</v>
      </c>
      <c r="D38" s="3832">
        <v>0</v>
      </c>
      <c r="E38" s="3833">
        <f t="shared" ref="E38:E78" si="0">D38 - C38</f>
        <v>0</v>
      </c>
      <c r="F38" s="3834">
        <f t="shared" ref="F38:F78" si="1">IF(C38 = 0, 0, E38 / C38)</f>
        <v>0</v>
      </c>
    </row>
    <row r="39" spans="1:6" x14ac:dyDescent="0.3">
      <c r="A39" s="3835" t="s">
        <v>20</v>
      </c>
      <c r="B39" s="3836" t="s">
        <v>50</v>
      </c>
      <c r="C39" s="3837">
        <v>6350006</v>
      </c>
      <c r="D39" s="3838">
        <v>7399540</v>
      </c>
      <c r="E39" s="3839">
        <f t="shared" si="0"/>
        <v>1049534</v>
      </c>
      <c r="F39" s="3840">
        <f t="shared" si="1"/>
        <v>0.16528078871106577</v>
      </c>
    </row>
    <row r="40" spans="1:6" x14ac:dyDescent="0.3">
      <c r="A40" s="3841" t="s">
        <v>22</v>
      </c>
      <c r="B40" s="3842" t="s">
        <v>51</v>
      </c>
      <c r="C40" s="3843">
        <v>0</v>
      </c>
      <c r="D40" s="3844">
        <v>0</v>
      </c>
      <c r="E40" s="3845">
        <f t="shared" si="0"/>
        <v>0</v>
      </c>
      <c r="F40" s="3846">
        <f t="shared" si="1"/>
        <v>0</v>
      </c>
    </row>
    <row r="41" spans="1:6" x14ac:dyDescent="0.3">
      <c r="A41" s="3847" t="s">
        <v>24</v>
      </c>
      <c r="B41" s="3848" t="s">
        <v>52</v>
      </c>
      <c r="C41" s="3849">
        <v>1890370</v>
      </c>
      <c r="D41" s="3850">
        <v>1315580</v>
      </c>
      <c r="E41" s="3851">
        <f t="shared" si="0"/>
        <v>-574790</v>
      </c>
      <c r="F41" s="3852">
        <f t="shared" si="1"/>
        <v>-0.30406216772377892</v>
      </c>
    </row>
    <row r="42" spans="1:6" x14ac:dyDescent="0.3">
      <c r="A42" s="3853" t="s">
        <v>53</v>
      </c>
      <c r="B42" s="3854" t="s">
        <v>54</v>
      </c>
      <c r="C42" s="3855">
        <v>2829191</v>
      </c>
      <c r="D42" s="3856">
        <v>2982579</v>
      </c>
      <c r="E42" s="3857">
        <f t="shared" si="0"/>
        <v>153388</v>
      </c>
      <c r="F42" s="3858">
        <f t="shared" si="1"/>
        <v>5.4216205268573243E-2</v>
      </c>
    </row>
    <row r="43" spans="1:6" x14ac:dyDescent="0.3">
      <c r="A43" s="3859" t="s">
        <v>55</v>
      </c>
      <c r="B43" s="3860" t="s">
        <v>56</v>
      </c>
      <c r="C43" s="3861">
        <v>744201</v>
      </c>
      <c r="D43" s="3862">
        <v>814469</v>
      </c>
      <c r="E43" s="3863">
        <f t="shared" si="0"/>
        <v>70268</v>
      </c>
      <c r="F43" s="3864">
        <f t="shared" si="1"/>
        <v>9.4420727733502102E-2</v>
      </c>
    </row>
    <row r="44" spans="1:6" x14ac:dyDescent="0.3">
      <c r="A44" s="3865" t="s">
        <v>57</v>
      </c>
      <c r="B44" s="3866" t="s">
        <v>58</v>
      </c>
      <c r="C44" s="3867">
        <v>5035</v>
      </c>
      <c r="D44" s="3868">
        <v>14930</v>
      </c>
      <c r="E44" s="3869">
        <f t="shared" si="0"/>
        <v>9895</v>
      </c>
      <c r="F44" s="3870">
        <f t="shared" si="1"/>
        <v>1.9652432969215492</v>
      </c>
    </row>
    <row r="45" spans="1:6" x14ac:dyDescent="0.3">
      <c r="A45" s="3871" t="s">
        <v>59</v>
      </c>
      <c r="B45" s="3872" t="s">
        <v>60</v>
      </c>
      <c r="C45" s="3873">
        <v>9902804</v>
      </c>
      <c r="D45" s="3874">
        <v>10394090</v>
      </c>
      <c r="E45" s="3875">
        <f t="shared" si="0"/>
        <v>491286</v>
      </c>
      <c r="F45" s="3876">
        <f t="shared" si="1"/>
        <v>4.9610797103527449E-2</v>
      </c>
    </row>
    <row r="46" spans="1:6" x14ac:dyDescent="0.3">
      <c r="A46" s="3877" t="s">
        <v>61</v>
      </c>
      <c r="B46" s="3878" t="s">
        <v>62</v>
      </c>
      <c r="C46" s="3879">
        <v>1177013</v>
      </c>
      <c r="D46" s="3880">
        <v>1500801</v>
      </c>
      <c r="E46" s="3881">
        <f t="shared" si="0"/>
        <v>323788</v>
      </c>
      <c r="F46" s="3882">
        <f t="shared" si="1"/>
        <v>0.27509296838692521</v>
      </c>
    </row>
    <row r="47" spans="1:6" x14ac:dyDescent="0.3">
      <c r="A47" s="3883" t="s">
        <v>63</v>
      </c>
      <c r="B47" s="3884" t="s">
        <v>64</v>
      </c>
      <c r="C47" s="3885">
        <v>3183119</v>
      </c>
      <c r="D47" s="3886">
        <v>3072798</v>
      </c>
      <c r="E47" s="3887">
        <f t="shared" si="0"/>
        <v>-110321</v>
      </c>
      <c r="F47" s="3888">
        <f t="shared" si="1"/>
        <v>-3.4658145045786855E-2</v>
      </c>
    </row>
    <row r="48" spans="1:6" x14ac:dyDescent="0.3">
      <c r="A48" s="3889" t="s">
        <v>65</v>
      </c>
      <c r="B48" s="3890" t="s">
        <v>66</v>
      </c>
      <c r="C48" s="3891">
        <v>11942109</v>
      </c>
      <c r="D48" s="3892">
        <v>12388863</v>
      </c>
      <c r="E48" s="3893">
        <f t="shared" si="0"/>
        <v>446754</v>
      </c>
      <c r="F48" s="3894">
        <f t="shared" si="1"/>
        <v>3.7409975072242266E-2</v>
      </c>
    </row>
    <row r="49" spans="1:6" x14ac:dyDescent="0.3">
      <c r="A49" s="3895" t="s">
        <v>67</v>
      </c>
      <c r="B49" s="3896" t="s">
        <v>68</v>
      </c>
      <c r="C49" s="3897">
        <v>0</v>
      </c>
      <c r="D49" s="3898">
        <v>0</v>
      </c>
      <c r="E49" s="3899">
        <f t="shared" si="0"/>
        <v>0</v>
      </c>
      <c r="F49" s="3900">
        <f t="shared" si="1"/>
        <v>0</v>
      </c>
    </row>
    <row r="50" spans="1:6" x14ac:dyDescent="0.3">
      <c r="A50" s="3901" t="s">
        <v>69</v>
      </c>
      <c r="B50" s="3902" t="s">
        <v>70</v>
      </c>
      <c r="C50" s="3903">
        <v>55018</v>
      </c>
      <c r="D50" s="3904">
        <v>172400</v>
      </c>
      <c r="E50" s="3905">
        <f t="shared" si="0"/>
        <v>117382</v>
      </c>
      <c r="F50" s="3906">
        <f t="shared" si="1"/>
        <v>2.1335199389290778</v>
      </c>
    </row>
    <row r="51" spans="1:6" x14ac:dyDescent="0.3">
      <c r="A51" s="3907" t="s">
        <v>71</v>
      </c>
      <c r="B51" s="3908" t="s">
        <v>72</v>
      </c>
      <c r="C51" s="3909">
        <v>2298799</v>
      </c>
      <c r="D51" s="3910">
        <v>1464059</v>
      </c>
      <c r="E51" s="3911">
        <f t="shared" si="0"/>
        <v>-834740</v>
      </c>
      <c r="F51" s="3912">
        <f t="shared" si="1"/>
        <v>-0.36312004659824543</v>
      </c>
    </row>
    <row r="52" spans="1:6" x14ac:dyDescent="0.3">
      <c r="A52" s="3913" t="s">
        <v>73</v>
      </c>
      <c r="B52" s="3914" t="s">
        <v>74</v>
      </c>
      <c r="C52" s="3915">
        <v>1904311</v>
      </c>
      <c r="D52" s="3916">
        <v>1780677</v>
      </c>
      <c r="E52" s="3917">
        <f t="shared" si="0"/>
        <v>-123634</v>
      </c>
      <c r="F52" s="3918">
        <f t="shared" si="1"/>
        <v>-6.4923218949005698E-2</v>
      </c>
    </row>
    <row r="53" spans="1:6" x14ac:dyDescent="0.3">
      <c r="A53" s="3919" t="s">
        <v>75</v>
      </c>
      <c r="B53" s="3920" t="s">
        <v>76</v>
      </c>
      <c r="C53" s="3921">
        <v>5842762</v>
      </c>
      <c r="D53" s="3922">
        <v>6836201</v>
      </c>
      <c r="E53" s="3923">
        <f t="shared" si="0"/>
        <v>993439</v>
      </c>
      <c r="F53" s="3924">
        <f t="shared" si="1"/>
        <v>0.17002900340626573</v>
      </c>
    </row>
    <row r="54" spans="1:6" x14ac:dyDescent="0.3">
      <c r="A54" s="3925" t="s">
        <v>77</v>
      </c>
      <c r="B54" s="3926" t="s">
        <v>78</v>
      </c>
      <c r="C54" s="3927">
        <v>10484706</v>
      </c>
      <c r="D54" s="3928">
        <v>10459667</v>
      </c>
      <c r="E54" s="3929">
        <f t="shared" si="0"/>
        <v>-25039</v>
      </c>
      <c r="F54" s="3930">
        <f t="shared" si="1"/>
        <v>-2.388145170689574E-3</v>
      </c>
    </row>
    <row r="55" spans="1:6" x14ac:dyDescent="0.3">
      <c r="A55" s="3931" t="s">
        <v>79</v>
      </c>
      <c r="B55" s="3932" t="s">
        <v>80</v>
      </c>
      <c r="C55" s="3933">
        <v>16437338</v>
      </c>
      <c r="D55" s="3934">
        <v>15951350</v>
      </c>
      <c r="E55" s="3935">
        <f t="shared" si="0"/>
        <v>-485988</v>
      </c>
      <c r="F55" s="3936">
        <f t="shared" si="1"/>
        <v>-2.9566101275036141E-2</v>
      </c>
    </row>
    <row r="56" spans="1:6" x14ac:dyDescent="0.3">
      <c r="A56" s="3937" t="s">
        <v>81</v>
      </c>
      <c r="B56" s="3938" t="s">
        <v>82</v>
      </c>
      <c r="C56" s="3939">
        <v>2587479</v>
      </c>
      <c r="D56" s="3940">
        <v>2632852</v>
      </c>
      <c r="E56" s="3941">
        <f t="shared" si="0"/>
        <v>45373</v>
      </c>
      <c r="F56" s="3942">
        <f t="shared" si="1"/>
        <v>1.7535601255121297E-2</v>
      </c>
    </row>
    <row r="57" spans="1:6" x14ac:dyDescent="0.3">
      <c r="A57" s="3943" t="s">
        <v>83</v>
      </c>
      <c r="B57" s="3944" t="s">
        <v>84</v>
      </c>
      <c r="C57" s="3945">
        <v>1556211</v>
      </c>
      <c r="D57" s="3946">
        <v>1367921</v>
      </c>
      <c r="E57" s="3947">
        <f t="shared" si="0"/>
        <v>-188290</v>
      </c>
      <c r="F57" s="3948">
        <f t="shared" si="1"/>
        <v>-0.1209925903364004</v>
      </c>
    </row>
    <row r="58" spans="1:6" x14ac:dyDescent="0.3">
      <c r="A58" s="3949" t="s">
        <v>85</v>
      </c>
      <c r="B58" s="3950" t="s">
        <v>86</v>
      </c>
      <c r="C58" s="3951">
        <v>52084</v>
      </c>
      <c r="D58" s="3952">
        <v>80840</v>
      </c>
      <c r="E58" s="3953">
        <f t="shared" si="0"/>
        <v>28756</v>
      </c>
      <c r="F58" s="3954">
        <f t="shared" si="1"/>
        <v>0.55210813301589745</v>
      </c>
    </row>
    <row r="59" spans="1:6" x14ac:dyDescent="0.3">
      <c r="A59" s="3955" t="s">
        <v>87</v>
      </c>
      <c r="B59" s="3956" t="s">
        <v>88</v>
      </c>
      <c r="C59" s="3957">
        <v>662805</v>
      </c>
      <c r="D59" s="3958">
        <v>599528</v>
      </c>
      <c r="E59" s="3959">
        <f t="shared" si="0"/>
        <v>-63277</v>
      </c>
      <c r="F59" s="3960">
        <f t="shared" si="1"/>
        <v>-9.5468501293744013E-2</v>
      </c>
    </row>
    <row r="60" spans="1:6" x14ac:dyDescent="0.3">
      <c r="A60" s="3961" t="s">
        <v>89</v>
      </c>
      <c r="B60" s="3962" t="s">
        <v>90</v>
      </c>
      <c r="C60" s="3963">
        <v>903</v>
      </c>
      <c r="D60" s="3964">
        <v>14024</v>
      </c>
      <c r="E60" s="3965">
        <f t="shared" si="0"/>
        <v>13121</v>
      </c>
      <c r="F60" s="3966">
        <f t="shared" si="1"/>
        <v>14.530454042081949</v>
      </c>
    </row>
    <row r="61" spans="1:6" x14ac:dyDescent="0.3">
      <c r="A61" s="3967" t="s">
        <v>91</v>
      </c>
      <c r="B61" s="3968" t="s">
        <v>92</v>
      </c>
      <c r="C61" s="3969">
        <v>5509698</v>
      </c>
      <c r="D61" s="3970">
        <v>5565739</v>
      </c>
      <c r="E61" s="3971">
        <f t="shared" si="0"/>
        <v>56041</v>
      </c>
      <c r="F61" s="3972">
        <f t="shared" si="1"/>
        <v>1.017133788458097E-2</v>
      </c>
    </row>
    <row r="62" spans="1:6" x14ac:dyDescent="0.3">
      <c r="A62" s="3973" t="s">
        <v>93</v>
      </c>
      <c r="B62" s="3974" t="s">
        <v>94</v>
      </c>
      <c r="C62" s="3975">
        <v>343383</v>
      </c>
      <c r="D62" s="3976">
        <v>278766</v>
      </c>
      <c r="E62" s="3977">
        <f t="shared" si="0"/>
        <v>-64617</v>
      </c>
      <c r="F62" s="3978">
        <f t="shared" si="1"/>
        <v>-0.18817763255606712</v>
      </c>
    </row>
    <row r="63" spans="1:6" x14ac:dyDescent="0.3">
      <c r="A63" s="3979" t="s">
        <v>95</v>
      </c>
      <c r="B63" s="3980" t="s">
        <v>96</v>
      </c>
      <c r="C63" s="3981">
        <v>2024034</v>
      </c>
      <c r="D63" s="3982">
        <v>2731401</v>
      </c>
      <c r="E63" s="3983">
        <f t="shared" si="0"/>
        <v>707367</v>
      </c>
      <c r="F63" s="3984">
        <f t="shared" si="1"/>
        <v>0.34948375373140966</v>
      </c>
    </row>
    <row r="64" spans="1:6" x14ac:dyDescent="0.3">
      <c r="A64" s="3985" t="s">
        <v>97</v>
      </c>
      <c r="B64" s="3986" t="s">
        <v>98</v>
      </c>
      <c r="C64" s="3987">
        <v>372691</v>
      </c>
      <c r="D64" s="3988">
        <v>888148</v>
      </c>
      <c r="E64" s="3989">
        <f t="shared" si="0"/>
        <v>515457</v>
      </c>
      <c r="F64" s="3990">
        <f t="shared" si="1"/>
        <v>1.38306801076495</v>
      </c>
    </row>
    <row r="65" spans="1:6" x14ac:dyDescent="0.3">
      <c r="A65" s="3991" t="s">
        <v>99</v>
      </c>
      <c r="B65" s="3992" t="s">
        <v>100</v>
      </c>
      <c r="C65" s="3993">
        <v>163076367</v>
      </c>
      <c r="D65" s="3994">
        <v>222178128</v>
      </c>
      <c r="E65" s="3995">
        <f t="shared" si="0"/>
        <v>59101761</v>
      </c>
      <c r="F65" s="3996">
        <f t="shared" si="1"/>
        <v>0.36241769477241298</v>
      </c>
    </row>
    <row r="66" spans="1:6" x14ac:dyDescent="0.3">
      <c r="A66" s="3997" t="s">
        <v>101</v>
      </c>
      <c r="B66" s="3998" t="s">
        <v>102</v>
      </c>
      <c r="C66" s="3999">
        <v>0</v>
      </c>
      <c r="D66" s="4000">
        <v>0</v>
      </c>
      <c r="E66" s="4001">
        <f t="shared" si="0"/>
        <v>0</v>
      </c>
      <c r="F66" s="4002">
        <f t="shared" si="1"/>
        <v>0</v>
      </c>
    </row>
    <row r="67" spans="1:6" x14ac:dyDescent="0.3">
      <c r="A67" s="4003" t="s">
        <v>103</v>
      </c>
      <c r="B67" s="4004" t="s">
        <v>104</v>
      </c>
      <c r="C67" s="4005">
        <v>3574069</v>
      </c>
      <c r="D67" s="4006">
        <v>2216623</v>
      </c>
      <c r="E67" s="4007">
        <f t="shared" si="0"/>
        <v>-1357446</v>
      </c>
      <c r="F67" s="4008">
        <f t="shared" si="1"/>
        <v>-0.37980408324517517</v>
      </c>
    </row>
    <row r="68" spans="1:6" x14ac:dyDescent="0.3">
      <c r="A68" s="4009" t="s">
        <v>105</v>
      </c>
      <c r="B68" s="4010" t="s">
        <v>106</v>
      </c>
      <c r="C68" s="4011">
        <v>7486228</v>
      </c>
      <c r="D68" s="4012">
        <v>6936896</v>
      </c>
      <c r="E68" s="4013">
        <f t="shared" si="0"/>
        <v>-549332</v>
      </c>
      <c r="F68" s="4014">
        <f t="shared" si="1"/>
        <v>-7.3379010096940672E-2</v>
      </c>
    </row>
    <row r="69" spans="1:6" x14ac:dyDescent="0.3">
      <c r="A69" s="4015" t="s">
        <v>107</v>
      </c>
      <c r="B69" s="4016" t="s">
        <v>108</v>
      </c>
      <c r="C69" s="4017">
        <v>6263004</v>
      </c>
      <c r="D69" s="4018">
        <v>2865623</v>
      </c>
      <c r="E69" s="4019">
        <f t="shared" si="0"/>
        <v>-3397381</v>
      </c>
      <c r="F69" s="4020">
        <f t="shared" si="1"/>
        <v>-0.54245231202151556</v>
      </c>
    </row>
    <row r="70" spans="1:6" x14ac:dyDescent="0.3">
      <c r="A70" s="4021" t="s">
        <v>109</v>
      </c>
      <c r="B70" s="4022" t="s">
        <v>110</v>
      </c>
      <c r="C70" s="4023">
        <v>183242</v>
      </c>
      <c r="D70" s="4024">
        <v>79781</v>
      </c>
      <c r="E70" s="4025">
        <f t="shared" si="0"/>
        <v>-103461</v>
      </c>
      <c r="F70" s="4026">
        <f t="shared" si="1"/>
        <v>-0.56461400770565695</v>
      </c>
    </row>
    <row r="71" spans="1:6" x14ac:dyDescent="0.3">
      <c r="A71" s="4027" t="s">
        <v>111</v>
      </c>
      <c r="B71" s="4028" t="s">
        <v>112</v>
      </c>
      <c r="C71" s="4029">
        <v>1656789</v>
      </c>
      <c r="D71" s="4030">
        <v>1610408</v>
      </c>
      <c r="E71" s="4031">
        <f t="shared" si="0"/>
        <v>-46381</v>
      </c>
      <c r="F71" s="4032">
        <f t="shared" si="1"/>
        <v>-2.7994512276457655E-2</v>
      </c>
    </row>
    <row r="72" spans="1:6" x14ac:dyDescent="0.3">
      <c r="A72" s="4033" t="s">
        <v>113</v>
      </c>
      <c r="B72" s="4034" t="s">
        <v>114</v>
      </c>
      <c r="C72" s="4035">
        <v>2775593</v>
      </c>
      <c r="D72" s="4036">
        <v>5051920</v>
      </c>
      <c r="E72" s="4037">
        <f t="shared" si="0"/>
        <v>2276327</v>
      </c>
      <c r="F72" s="4038">
        <f t="shared" si="1"/>
        <v>0.82012276295551978</v>
      </c>
    </row>
    <row r="73" spans="1:6" x14ac:dyDescent="0.3">
      <c r="A73" s="4039" t="s">
        <v>115</v>
      </c>
      <c r="B73" s="4040" t="s">
        <v>116</v>
      </c>
      <c r="C73" s="4041">
        <v>56749927</v>
      </c>
      <c r="D73" s="4042">
        <v>67202815</v>
      </c>
      <c r="E73" s="4043">
        <f t="shared" si="0"/>
        <v>10452888</v>
      </c>
      <c r="F73" s="4044">
        <f t="shared" si="1"/>
        <v>0.18419209596516309</v>
      </c>
    </row>
    <row r="74" spans="1:6" x14ac:dyDescent="0.3">
      <c r="A74" s="4045" t="s">
        <v>117</v>
      </c>
      <c r="B74" s="4046" t="s">
        <v>118</v>
      </c>
      <c r="C74" s="4047">
        <v>1338240</v>
      </c>
      <c r="D74" s="4048">
        <v>1691569</v>
      </c>
      <c r="E74" s="4049">
        <f t="shared" si="0"/>
        <v>353329</v>
      </c>
      <c r="F74" s="4050">
        <f t="shared" si="1"/>
        <v>0.26402513749402201</v>
      </c>
    </row>
    <row r="75" spans="1:6" x14ac:dyDescent="0.3">
      <c r="A75" s="4051" t="s">
        <v>119</v>
      </c>
      <c r="B75" s="4052" t="s">
        <v>120</v>
      </c>
      <c r="C75" s="4053">
        <v>5868708</v>
      </c>
      <c r="D75" s="4054">
        <v>7265876</v>
      </c>
      <c r="E75" s="4055">
        <f t="shared" si="0"/>
        <v>1397168</v>
      </c>
      <c r="F75" s="4056">
        <f t="shared" si="1"/>
        <v>0.23807079854714189</v>
      </c>
    </row>
    <row r="76" spans="1:6" x14ac:dyDescent="0.3">
      <c r="A76" s="4057" t="s">
        <v>121</v>
      </c>
      <c r="B76" s="4058" t="s">
        <v>122</v>
      </c>
      <c r="C76" s="4059">
        <v>29759167</v>
      </c>
      <c r="D76" s="4060">
        <v>27417966</v>
      </c>
      <c r="E76" s="4061">
        <f t="shared" si="0"/>
        <v>-2341201</v>
      </c>
      <c r="F76" s="4062">
        <f t="shared" si="1"/>
        <v>-7.8671590505204669E-2</v>
      </c>
    </row>
    <row r="77" spans="1:6" x14ac:dyDescent="0.3">
      <c r="A77" s="4063" t="s">
        <v>123</v>
      </c>
      <c r="B77" s="4064" t="s">
        <v>124</v>
      </c>
      <c r="C77" s="4065">
        <v>332535</v>
      </c>
      <c r="D77" s="4066">
        <v>-71515</v>
      </c>
      <c r="E77" s="4067">
        <f t="shared" si="0"/>
        <v>-404050</v>
      </c>
      <c r="F77" s="4068">
        <f t="shared" si="1"/>
        <v>-1.2150600688649316</v>
      </c>
    </row>
    <row r="78" spans="1:6" x14ac:dyDescent="0.3">
      <c r="A78" s="4069"/>
      <c r="B78" s="4070" t="s">
        <v>125</v>
      </c>
      <c r="C78" s="4071">
        <f>SUM(C38:C77)</f>
        <v>367219939</v>
      </c>
      <c r="D78" s="4072">
        <f>SUM(D38:D77)</f>
        <v>435153313</v>
      </c>
      <c r="E78" s="4073">
        <f t="shared" si="0"/>
        <v>67933374</v>
      </c>
      <c r="F78" s="4074">
        <f t="shared" si="1"/>
        <v>0.18499369665218532</v>
      </c>
    </row>
    <row r="80" spans="1:6" x14ac:dyDescent="0.3">
      <c r="A80" s="4075"/>
      <c r="B80" s="4076" t="s">
        <v>126</v>
      </c>
      <c r="C80" s="4077">
        <f>C14+C21+C26+C32+C35+C78</f>
        <v>1184523134</v>
      </c>
      <c r="D80" s="4078">
        <f>D14+D21+D26+D32+D35+D78</f>
        <v>1339863881</v>
      </c>
      <c r="E80" s="4079">
        <f>D80 - C80</f>
        <v>155340747</v>
      </c>
      <c r="F80" s="4080">
        <f>IF(C80 = 0, 0, E80 / C80)</f>
        <v>0.13114201195499825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68" t="s">
        <v>136</v>
      </c>
      <c r="B1" s="11426"/>
      <c r="C1" s="11426"/>
      <c r="D1" s="11426"/>
      <c r="E1" s="11426"/>
      <c r="F1" s="11427"/>
    </row>
    <row r="2" spans="1:6" x14ac:dyDescent="0.3">
      <c r="A2" s="11469" t="s">
        <v>1</v>
      </c>
      <c r="B2" s="11426"/>
      <c r="C2" s="11426"/>
      <c r="D2" s="11426"/>
      <c r="E2" s="11426"/>
      <c r="F2" s="11427"/>
    </row>
    <row r="3" spans="1:6" x14ac:dyDescent="0.3">
      <c r="A3" s="11470" t="s">
        <v>2</v>
      </c>
      <c r="B3" s="11426"/>
      <c r="C3" s="11426"/>
      <c r="D3" s="11426"/>
      <c r="E3" s="11426"/>
      <c r="F3" s="11427"/>
    </row>
    <row r="4" spans="1:6" x14ac:dyDescent="0.3">
      <c r="A4" s="1147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4081" t="s">
        <v>4</v>
      </c>
      <c r="B6" s="4082" t="s">
        <v>5</v>
      </c>
      <c r="C6" s="4083" t="s">
        <v>6</v>
      </c>
      <c r="D6" s="4084" t="s">
        <v>7</v>
      </c>
      <c r="E6" s="4085" t="s">
        <v>8</v>
      </c>
      <c r="F6" s="4086" t="s">
        <v>9</v>
      </c>
    </row>
    <row r="7" spans="1:6" ht="28.8" x14ac:dyDescent="0.3">
      <c r="A7" s="4087" t="s">
        <v>10</v>
      </c>
      <c r="B7" s="4088" t="s">
        <v>11</v>
      </c>
      <c r="C7" s="4089" t="s">
        <v>12</v>
      </c>
      <c r="D7" s="4090" t="s">
        <v>13</v>
      </c>
      <c r="E7" s="4091" t="s">
        <v>14</v>
      </c>
      <c r="F7" s="4092" t="s">
        <v>15</v>
      </c>
    </row>
    <row r="9" spans="1:6" x14ac:dyDescent="0.3">
      <c r="A9" s="4093" t="s">
        <v>16</v>
      </c>
      <c r="B9" s="4094" t="s">
        <v>17</v>
      </c>
      <c r="C9" s="4095"/>
      <c r="D9" s="4096"/>
      <c r="E9" s="4097"/>
      <c r="F9" s="4098"/>
    </row>
    <row r="10" spans="1:6" x14ac:dyDescent="0.3">
      <c r="A10" s="4099" t="s">
        <v>18</v>
      </c>
      <c r="B10" s="4100" t="s">
        <v>19</v>
      </c>
      <c r="C10" s="4101">
        <v>45391011</v>
      </c>
      <c r="D10" s="4102">
        <v>55828595</v>
      </c>
      <c r="E10" s="4103">
        <f>D10-C10</f>
        <v>10437584</v>
      </c>
      <c r="F10" s="4104">
        <f>IF(C10 = 0, 0, E10 / C10)</f>
        <v>0.22994826002002908</v>
      </c>
    </row>
    <row r="11" spans="1:6" x14ac:dyDescent="0.3">
      <c r="A11" s="4105" t="s">
        <v>20</v>
      </c>
      <c r="B11" s="4106" t="s">
        <v>21</v>
      </c>
      <c r="C11" s="4107">
        <v>11956617</v>
      </c>
      <c r="D11" s="4108">
        <v>17222047</v>
      </c>
      <c r="E11" s="4109">
        <f>D11 - C11</f>
        <v>5265430</v>
      </c>
      <c r="F11" s="4110">
        <f>IF(C11 = 0, 0, E11 / C11)</f>
        <v>0.44037790957090955</v>
      </c>
    </row>
    <row r="12" spans="1:6" x14ac:dyDescent="0.3">
      <c r="A12" s="4111" t="s">
        <v>22</v>
      </c>
      <c r="B12" s="4112" t="s">
        <v>23</v>
      </c>
      <c r="C12" s="4113">
        <v>53493632</v>
      </c>
      <c r="D12" s="4114">
        <v>35709082</v>
      </c>
      <c r="E12" s="4115">
        <f>D12 - C12</f>
        <v>-17784550</v>
      </c>
      <c r="F12" s="4116">
        <f>IF(C12 = 0, 0, E12 / C12)</f>
        <v>-0.33246106751547549</v>
      </c>
    </row>
    <row r="13" spans="1:6" x14ac:dyDescent="0.3">
      <c r="A13" s="4117" t="s">
        <v>24</v>
      </c>
      <c r="B13" s="4118" t="s">
        <v>25</v>
      </c>
      <c r="C13" s="4119">
        <v>6581648</v>
      </c>
      <c r="D13" s="4120">
        <v>29538874</v>
      </c>
      <c r="E13" s="4121">
        <f>D13 - C13</f>
        <v>22957226</v>
      </c>
      <c r="F13" s="4122">
        <f>IF(C13 = 0, 0, E13 / C13)</f>
        <v>3.4880665146480032</v>
      </c>
    </row>
    <row r="14" spans="1:6" x14ac:dyDescent="0.3">
      <c r="A14" s="4123"/>
      <c r="B14" s="4124" t="s">
        <v>26</v>
      </c>
      <c r="C14" s="4125">
        <f>SUM(C10:C13)</f>
        <v>117422908</v>
      </c>
      <c r="D14" s="4126">
        <f>SUM(D10:D13)</f>
        <v>138298598</v>
      </c>
      <c r="E14" s="4127">
        <f>D14 - C14</f>
        <v>20875690</v>
      </c>
      <c r="F14" s="4128">
        <f>IF(C14 = 0, 0, E14 / C14)</f>
        <v>0.17778209001602993</v>
      </c>
    </row>
    <row r="16" spans="1:6" x14ac:dyDescent="0.3">
      <c r="A16" s="4129" t="s">
        <v>27</v>
      </c>
      <c r="B16" s="4130" t="s">
        <v>28</v>
      </c>
      <c r="C16" s="4131"/>
      <c r="D16" s="4132"/>
      <c r="E16" s="4133"/>
      <c r="F16" s="4134"/>
    </row>
    <row r="17" spans="1:6" x14ac:dyDescent="0.3">
      <c r="A17" s="4135" t="s">
        <v>18</v>
      </c>
      <c r="B17" s="4136" t="s">
        <v>29</v>
      </c>
      <c r="C17" s="4137">
        <v>26045581</v>
      </c>
      <c r="D17" s="4138">
        <v>44879536</v>
      </c>
      <c r="E17" s="4139">
        <f>D17 - C17</f>
        <v>18833955</v>
      </c>
      <c r="F17" s="4140">
        <f>IF(C17 = 0, 0, E17 / C17)</f>
        <v>0.72311518026800781</v>
      </c>
    </row>
    <row r="18" spans="1:6" x14ac:dyDescent="0.3">
      <c r="A18" s="4141" t="s">
        <v>20</v>
      </c>
      <c r="B18" s="4142" t="s">
        <v>30</v>
      </c>
      <c r="C18" s="4143">
        <v>3553167</v>
      </c>
      <c r="D18" s="4144">
        <v>13844473</v>
      </c>
      <c r="E18" s="4145">
        <f>D18 - C18</f>
        <v>10291306</v>
      </c>
      <c r="F18" s="4146">
        <f>IF(C18 = 0, 0, E18 / C18)</f>
        <v>2.8963755432829359</v>
      </c>
    </row>
    <row r="19" spans="1:6" x14ac:dyDescent="0.3">
      <c r="A19" s="4147" t="s">
        <v>22</v>
      </c>
      <c r="B19" s="4148" t="s">
        <v>31</v>
      </c>
      <c r="C19" s="4149">
        <v>15385804</v>
      </c>
      <c r="D19" s="4150">
        <v>28705845</v>
      </c>
      <c r="E19" s="4151">
        <f>D19 - C19</f>
        <v>13320041</v>
      </c>
      <c r="F19" s="4152">
        <f>IF(C19 = 0, 0, E19 / C19)</f>
        <v>0.86573577825377213</v>
      </c>
    </row>
    <row r="20" spans="1:6" x14ac:dyDescent="0.3">
      <c r="A20" s="4153" t="s">
        <v>24</v>
      </c>
      <c r="B20" s="4154" t="s">
        <v>32</v>
      </c>
      <c r="C20" s="4155">
        <v>44504449</v>
      </c>
      <c r="D20" s="4156">
        <v>23745733</v>
      </c>
      <c r="E20" s="4157">
        <f>D20 - C20</f>
        <v>-20758716</v>
      </c>
      <c r="F20" s="4158">
        <f>IF(C20 = 0, 0, E20 / C20)</f>
        <v>-0.46644136634519395</v>
      </c>
    </row>
    <row r="21" spans="1:6" x14ac:dyDescent="0.3">
      <c r="A21" s="4159"/>
      <c r="B21" s="4160" t="s">
        <v>33</v>
      </c>
      <c r="C21" s="4161">
        <f>SUM(C17:C20)</f>
        <v>89489001</v>
      </c>
      <c r="D21" s="4162">
        <f>SUM(D17:D20)</f>
        <v>111175587</v>
      </c>
      <c r="E21" s="4163">
        <f>D21 - C21</f>
        <v>21686586</v>
      </c>
      <c r="F21" s="4164">
        <f>IF(C21 = 0, 0, E21 / C21)</f>
        <v>0.24233800531531244</v>
      </c>
    </row>
    <row r="23" spans="1:6" x14ac:dyDescent="0.3">
      <c r="A23" s="4165" t="s">
        <v>34</v>
      </c>
      <c r="B23" s="4166" t="s">
        <v>35</v>
      </c>
      <c r="C23" s="4167"/>
      <c r="D23" s="4168"/>
      <c r="E23" s="4169"/>
      <c r="F23" s="4170"/>
    </row>
    <row r="24" spans="1:6" x14ac:dyDescent="0.3">
      <c r="A24" s="4171" t="s">
        <v>18</v>
      </c>
      <c r="B24" s="4172" t="s">
        <v>36</v>
      </c>
      <c r="C24" s="4173">
        <v>39038057</v>
      </c>
      <c r="D24" s="4174">
        <v>43472880</v>
      </c>
      <c r="E24" s="4175">
        <f>D24 - C24</f>
        <v>4434823</v>
      </c>
      <c r="F24" s="4176">
        <f>IF(C24 = 0, 0, E24 / C24)</f>
        <v>0.11360255455336826</v>
      </c>
    </row>
    <row r="25" spans="1:6" x14ac:dyDescent="0.3">
      <c r="A25" s="4177" t="s">
        <v>20</v>
      </c>
      <c r="B25" s="4178" t="s">
        <v>37</v>
      </c>
      <c r="C25" s="4179">
        <v>32210663</v>
      </c>
      <c r="D25" s="4180">
        <v>34920101</v>
      </c>
      <c r="E25" s="4181">
        <f>D25 - C25</f>
        <v>2709438</v>
      </c>
      <c r="F25" s="4182">
        <f>IF(C25 = 0, 0, E25 / C25)</f>
        <v>8.4116182271690584E-2</v>
      </c>
    </row>
    <row r="26" spans="1:6" x14ac:dyDescent="0.3">
      <c r="A26" s="4183"/>
      <c r="B26" s="4184" t="s">
        <v>38</v>
      </c>
      <c r="C26" s="4185">
        <f>SUM(C24:C25)</f>
        <v>71248720</v>
      </c>
      <c r="D26" s="4186">
        <f>SUM(D24:D25)</f>
        <v>78392981</v>
      </c>
      <c r="E26" s="4187">
        <f>D26 - C26</f>
        <v>7144261</v>
      </c>
      <c r="F26" s="4188">
        <f>IF(C26 = 0, 0, E26 / C26)</f>
        <v>0.1002721312046027</v>
      </c>
    </row>
    <row r="28" spans="1:6" x14ac:dyDescent="0.3">
      <c r="A28" s="4189" t="s">
        <v>39</v>
      </c>
      <c r="B28" s="4190" t="s">
        <v>40</v>
      </c>
      <c r="C28" s="4191"/>
      <c r="D28" s="4192"/>
      <c r="E28" s="4193"/>
      <c r="F28" s="4194"/>
    </row>
    <row r="29" spans="1:6" x14ac:dyDescent="0.3">
      <c r="A29" s="4195" t="s">
        <v>18</v>
      </c>
      <c r="B29" s="4196" t="s">
        <v>41</v>
      </c>
      <c r="C29" s="4197">
        <v>9955081</v>
      </c>
      <c r="D29" s="4198">
        <v>10492961</v>
      </c>
      <c r="E29" s="4199">
        <f>D29 - C29</f>
        <v>537880</v>
      </c>
      <c r="F29" s="4200">
        <f>IF(C29 = 0, 0, E29 / C29)</f>
        <v>5.4030700503592086E-2</v>
      </c>
    </row>
    <row r="30" spans="1:6" x14ac:dyDescent="0.3">
      <c r="A30" s="4201" t="s">
        <v>20</v>
      </c>
      <c r="B30" s="4202" t="s">
        <v>42</v>
      </c>
      <c r="C30" s="4203">
        <v>8854017</v>
      </c>
      <c r="D30" s="4204">
        <v>9563824</v>
      </c>
      <c r="E30" s="4205">
        <f>D30 - C30</f>
        <v>709807</v>
      </c>
      <c r="F30" s="4206">
        <f>IF(C30 = 0, 0, E30 / C30)</f>
        <v>8.0167792765701712E-2</v>
      </c>
    </row>
    <row r="31" spans="1:6" x14ac:dyDescent="0.3">
      <c r="A31" s="4207" t="s">
        <v>22</v>
      </c>
      <c r="B31" s="4208" t="s">
        <v>43</v>
      </c>
      <c r="C31" s="4209">
        <v>0</v>
      </c>
      <c r="D31" s="4210">
        <v>0</v>
      </c>
      <c r="E31" s="4211">
        <f>D31 - C31</f>
        <v>0</v>
      </c>
      <c r="F31" s="4212">
        <f>IF(C31 = 0, 0, E31 / C31)</f>
        <v>0</v>
      </c>
    </row>
    <row r="32" spans="1:6" x14ac:dyDescent="0.3">
      <c r="A32" s="4213"/>
      <c r="B32" s="4214" t="s">
        <v>44</v>
      </c>
      <c r="C32" s="4215">
        <f>SUM(C29:C31)</f>
        <v>18809098</v>
      </c>
      <c r="D32" s="4216">
        <f>SUM(D29:D31)</f>
        <v>20056785</v>
      </c>
      <c r="E32" s="4217">
        <f>D32 - C32</f>
        <v>1247687</v>
      </c>
      <c r="F32" s="4218">
        <f>IF(C32 = 0, 0, E32 / C32)</f>
        <v>6.6334228254858366E-2</v>
      </c>
    </row>
    <row r="34" spans="1:6" x14ac:dyDescent="0.3">
      <c r="A34" s="4219" t="s">
        <v>45</v>
      </c>
      <c r="B34" s="4220" t="s">
        <v>46</v>
      </c>
      <c r="C34" s="4221"/>
      <c r="D34" s="4222"/>
      <c r="E34" s="4223"/>
      <c r="F34" s="4224"/>
    </row>
    <row r="35" spans="1:6" x14ac:dyDescent="0.3">
      <c r="A35" s="4225" t="s">
        <v>18</v>
      </c>
      <c r="B35" s="4226" t="s">
        <v>46</v>
      </c>
      <c r="C35" s="4227">
        <v>28880</v>
      </c>
      <c r="D35" s="4228">
        <v>37593</v>
      </c>
      <c r="E35" s="4229">
        <f>D35 - C35</f>
        <v>8713</v>
      </c>
      <c r="F35" s="4230">
        <f>IF(C35 = 0, 0, E35 / C35)</f>
        <v>0.30169667590027699</v>
      </c>
    </row>
    <row r="37" spans="1:6" x14ac:dyDescent="0.3">
      <c r="A37" s="4231" t="s">
        <v>47</v>
      </c>
      <c r="B37" s="4232" t="s">
        <v>48</v>
      </c>
      <c r="C37" s="4233"/>
      <c r="D37" s="4234"/>
      <c r="E37" s="4235"/>
      <c r="F37" s="4236"/>
    </row>
    <row r="38" spans="1:6" x14ac:dyDescent="0.3">
      <c r="A38" s="4237" t="s">
        <v>18</v>
      </c>
      <c r="B38" s="4238" t="s">
        <v>49</v>
      </c>
      <c r="C38" s="4239">
        <v>3156271</v>
      </c>
      <c r="D38" s="4240">
        <v>4055334</v>
      </c>
      <c r="E38" s="4241">
        <f t="shared" ref="E38:E78" si="0">D38 - C38</f>
        <v>899063</v>
      </c>
      <c r="F38" s="4242">
        <f t="shared" ref="F38:F78" si="1">IF(C38 = 0, 0, E38 / C38)</f>
        <v>0.28484974832642695</v>
      </c>
    </row>
    <row r="39" spans="1:6" x14ac:dyDescent="0.3">
      <c r="A39" s="4243" t="s">
        <v>20</v>
      </c>
      <c r="B39" s="4244" t="s">
        <v>50</v>
      </c>
      <c r="C39" s="4245">
        <v>25394930</v>
      </c>
      <c r="D39" s="4246">
        <v>26138136</v>
      </c>
      <c r="E39" s="4247">
        <f t="shared" si="0"/>
        <v>743206</v>
      </c>
      <c r="F39" s="4248">
        <f t="shared" si="1"/>
        <v>2.9265920402222017E-2</v>
      </c>
    </row>
    <row r="40" spans="1:6" x14ac:dyDescent="0.3">
      <c r="A40" s="4249" t="s">
        <v>22</v>
      </c>
      <c r="B40" s="4250" t="s">
        <v>51</v>
      </c>
      <c r="C40" s="4251">
        <v>0</v>
      </c>
      <c r="D40" s="4252">
        <v>0</v>
      </c>
      <c r="E40" s="4253">
        <f t="shared" si="0"/>
        <v>0</v>
      </c>
      <c r="F40" s="4254">
        <f t="shared" si="1"/>
        <v>0</v>
      </c>
    </row>
    <row r="41" spans="1:6" x14ac:dyDescent="0.3">
      <c r="A41" s="4255" t="s">
        <v>24</v>
      </c>
      <c r="B41" s="4256" t="s">
        <v>52</v>
      </c>
      <c r="C41" s="4257">
        <v>46809797</v>
      </c>
      <c r="D41" s="4258">
        <v>20570662</v>
      </c>
      <c r="E41" s="4259">
        <f t="shared" si="0"/>
        <v>-26239135</v>
      </c>
      <c r="F41" s="4260">
        <f t="shared" si="1"/>
        <v>-0.56054793401475334</v>
      </c>
    </row>
    <row r="42" spans="1:6" x14ac:dyDescent="0.3">
      <c r="A42" s="4261" t="s">
        <v>53</v>
      </c>
      <c r="B42" s="4262" t="s">
        <v>54</v>
      </c>
      <c r="C42" s="4263">
        <v>104653</v>
      </c>
      <c r="D42" s="4264">
        <v>128056</v>
      </c>
      <c r="E42" s="4265">
        <f t="shared" si="0"/>
        <v>23403</v>
      </c>
      <c r="F42" s="4266">
        <f t="shared" si="1"/>
        <v>0.22362474081010578</v>
      </c>
    </row>
    <row r="43" spans="1:6" x14ac:dyDescent="0.3">
      <c r="A43" s="4267" t="s">
        <v>55</v>
      </c>
      <c r="B43" s="4268" t="s">
        <v>56</v>
      </c>
      <c r="C43" s="4269">
        <v>482419</v>
      </c>
      <c r="D43" s="4270">
        <v>517963</v>
      </c>
      <c r="E43" s="4271">
        <f t="shared" si="0"/>
        <v>35544</v>
      </c>
      <c r="F43" s="4272">
        <f t="shared" si="1"/>
        <v>7.3678690101343439E-2</v>
      </c>
    </row>
    <row r="44" spans="1:6" x14ac:dyDescent="0.3">
      <c r="A44" s="4273" t="s">
        <v>57</v>
      </c>
      <c r="B44" s="4274" t="s">
        <v>58</v>
      </c>
      <c r="C44" s="4275">
        <v>36702</v>
      </c>
      <c r="D44" s="4276">
        <v>0</v>
      </c>
      <c r="E44" s="4277">
        <f t="shared" si="0"/>
        <v>-36702</v>
      </c>
      <c r="F44" s="4278">
        <f t="shared" si="1"/>
        <v>-1</v>
      </c>
    </row>
    <row r="45" spans="1:6" x14ac:dyDescent="0.3">
      <c r="A45" s="4279" t="s">
        <v>59</v>
      </c>
      <c r="B45" s="4280" t="s">
        <v>60</v>
      </c>
      <c r="C45" s="4281">
        <v>2676541</v>
      </c>
      <c r="D45" s="4282">
        <v>2494418</v>
      </c>
      <c r="E45" s="4283">
        <f t="shared" si="0"/>
        <v>-182123</v>
      </c>
      <c r="F45" s="4284">
        <f t="shared" si="1"/>
        <v>-6.8044165958974667E-2</v>
      </c>
    </row>
    <row r="46" spans="1:6" x14ac:dyDescent="0.3">
      <c r="A46" s="4285" t="s">
        <v>61</v>
      </c>
      <c r="B46" s="4286" t="s">
        <v>62</v>
      </c>
      <c r="C46" s="4287">
        <v>1269046</v>
      </c>
      <c r="D46" s="4288">
        <v>898643</v>
      </c>
      <c r="E46" s="4289">
        <f t="shared" si="0"/>
        <v>-370403</v>
      </c>
      <c r="F46" s="4290">
        <f t="shared" si="1"/>
        <v>-0.29187515661370828</v>
      </c>
    </row>
    <row r="47" spans="1:6" x14ac:dyDescent="0.3">
      <c r="A47" s="4291" t="s">
        <v>63</v>
      </c>
      <c r="B47" s="4292" t="s">
        <v>64</v>
      </c>
      <c r="C47" s="4293">
        <v>83876</v>
      </c>
      <c r="D47" s="4294">
        <v>89252</v>
      </c>
      <c r="E47" s="4295">
        <f t="shared" si="0"/>
        <v>5376</v>
      </c>
      <c r="F47" s="4296">
        <f t="shared" si="1"/>
        <v>6.4094615861509843E-2</v>
      </c>
    </row>
    <row r="48" spans="1:6" x14ac:dyDescent="0.3">
      <c r="A48" s="4297" t="s">
        <v>65</v>
      </c>
      <c r="B48" s="4298" t="s">
        <v>66</v>
      </c>
      <c r="C48" s="4299">
        <v>3128112</v>
      </c>
      <c r="D48" s="4300">
        <v>2260512</v>
      </c>
      <c r="E48" s="4301">
        <f t="shared" si="0"/>
        <v>-867600</v>
      </c>
      <c r="F48" s="4302">
        <f t="shared" si="1"/>
        <v>-0.27735579800211757</v>
      </c>
    </row>
    <row r="49" spans="1:6" x14ac:dyDescent="0.3">
      <c r="A49" s="4303" t="s">
        <v>67</v>
      </c>
      <c r="B49" s="4304" t="s">
        <v>68</v>
      </c>
      <c r="C49" s="4305">
        <v>72816</v>
      </c>
      <c r="D49" s="4306">
        <v>105290</v>
      </c>
      <c r="E49" s="4307">
        <f t="shared" si="0"/>
        <v>32474</v>
      </c>
      <c r="F49" s="4308">
        <f t="shared" si="1"/>
        <v>0.44597341243682709</v>
      </c>
    </row>
    <row r="50" spans="1:6" x14ac:dyDescent="0.3">
      <c r="A50" s="4309" t="s">
        <v>69</v>
      </c>
      <c r="B50" s="4310" t="s">
        <v>70</v>
      </c>
      <c r="C50" s="4311">
        <v>756697</v>
      </c>
      <c r="D50" s="4312">
        <v>155132</v>
      </c>
      <c r="E50" s="4313">
        <f t="shared" si="0"/>
        <v>-601565</v>
      </c>
      <c r="F50" s="4314">
        <f t="shared" si="1"/>
        <v>-0.79498795422738555</v>
      </c>
    </row>
    <row r="51" spans="1:6" x14ac:dyDescent="0.3">
      <c r="A51" s="4315" t="s">
        <v>71</v>
      </c>
      <c r="B51" s="4316" t="s">
        <v>72</v>
      </c>
      <c r="C51" s="4317">
        <v>0</v>
      </c>
      <c r="D51" s="4318">
        <v>0</v>
      </c>
      <c r="E51" s="4319">
        <f t="shared" si="0"/>
        <v>0</v>
      </c>
      <c r="F51" s="4320">
        <f t="shared" si="1"/>
        <v>0</v>
      </c>
    </row>
    <row r="52" spans="1:6" x14ac:dyDescent="0.3">
      <c r="A52" s="4321" t="s">
        <v>73</v>
      </c>
      <c r="B52" s="4322" t="s">
        <v>74</v>
      </c>
      <c r="C52" s="4323">
        <v>540596</v>
      </c>
      <c r="D52" s="4324">
        <v>487696</v>
      </c>
      <c r="E52" s="4325">
        <f t="shared" si="0"/>
        <v>-52900</v>
      </c>
      <c r="F52" s="4326">
        <f t="shared" si="1"/>
        <v>-9.7854960081095677E-2</v>
      </c>
    </row>
    <row r="53" spans="1:6" x14ac:dyDescent="0.3">
      <c r="A53" s="4327" t="s">
        <v>75</v>
      </c>
      <c r="B53" s="4328" t="s">
        <v>76</v>
      </c>
      <c r="C53" s="4329">
        <v>3045993</v>
      </c>
      <c r="D53" s="4330">
        <v>2570587</v>
      </c>
      <c r="E53" s="4331">
        <f t="shared" si="0"/>
        <v>-475406</v>
      </c>
      <c r="F53" s="4332">
        <f t="shared" si="1"/>
        <v>-0.15607586754138963</v>
      </c>
    </row>
    <row r="54" spans="1:6" x14ac:dyDescent="0.3">
      <c r="A54" s="4333" t="s">
        <v>77</v>
      </c>
      <c r="B54" s="4334" t="s">
        <v>78</v>
      </c>
      <c r="C54" s="4335">
        <v>0</v>
      </c>
      <c r="D54" s="4336">
        <v>0</v>
      </c>
      <c r="E54" s="4337">
        <f t="shared" si="0"/>
        <v>0</v>
      </c>
      <c r="F54" s="4338">
        <f t="shared" si="1"/>
        <v>0</v>
      </c>
    </row>
    <row r="55" spans="1:6" x14ac:dyDescent="0.3">
      <c r="A55" s="4339" t="s">
        <v>79</v>
      </c>
      <c r="B55" s="4340" t="s">
        <v>80</v>
      </c>
      <c r="C55" s="4341">
        <v>7126638</v>
      </c>
      <c r="D55" s="4342">
        <v>8188872</v>
      </c>
      <c r="E55" s="4343">
        <f t="shared" si="0"/>
        <v>1062234</v>
      </c>
      <c r="F55" s="4344">
        <f t="shared" si="1"/>
        <v>0.14905120759606424</v>
      </c>
    </row>
    <row r="56" spans="1:6" x14ac:dyDescent="0.3">
      <c r="A56" s="4345" t="s">
        <v>81</v>
      </c>
      <c r="B56" s="4346" t="s">
        <v>82</v>
      </c>
      <c r="C56" s="4347">
        <v>271214</v>
      </c>
      <c r="D56" s="4348">
        <v>262191</v>
      </c>
      <c r="E56" s="4349">
        <f t="shared" si="0"/>
        <v>-9023</v>
      </c>
      <c r="F56" s="4350">
        <f t="shared" si="1"/>
        <v>-3.3268931544831758E-2</v>
      </c>
    </row>
    <row r="57" spans="1:6" x14ac:dyDescent="0.3">
      <c r="A57" s="4351" t="s">
        <v>83</v>
      </c>
      <c r="B57" s="4352" t="s">
        <v>84</v>
      </c>
      <c r="C57" s="4353">
        <v>232244</v>
      </c>
      <c r="D57" s="4354">
        <v>136574</v>
      </c>
      <c r="E57" s="4355">
        <f t="shared" si="0"/>
        <v>-95670</v>
      </c>
      <c r="F57" s="4356">
        <f t="shared" si="1"/>
        <v>-0.41193744510084224</v>
      </c>
    </row>
    <row r="58" spans="1:6" x14ac:dyDescent="0.3">
      <c r="A58" s="4357" t="s">
        <v>85</v>
      </c>
      <c r="B58" s="4358" t="s">
        <v>86</v>
      </c>
      <c r="C58" s="4359">
        <v>0</v>
      </c>
      <c r="D58" s="4360">
        <v>0</v>
      </c>
      <c r="E58" s="4361">
        <f t="shared" si="0"/>
        <v>0</v>
      </c>
      <c r="F58" s="4362">
        <f t="shared" si="1"/>
        <v>0</v>
      </c>
    </row>
    <row r="59" spans="1:6" x14ac:dyDescent="0.3">
      <c r="A59" s="4363" t="s">
        <v>87</v>
      </c>
      <c r="B59" s="4364" t="s">
        <v>88</v>
      </c>
      <c r="C59" s="4365">
        <v>0</v>
      </c>
      <c r="D59" s="4366">
        <v>0</v>
      </c>
      <c r="E59" s="4367">
        <f t="shared" si="0"/>
        <v>0</v>
      </c>
      <c r="F59" s="4368">
        <f t="shared" si="1"/>
        <v>0</v>
      </c>
    </row>
    <row r="60" spans="1:6" x14ac:dyDescent="0.3">
      <c r="A60" s="4369" t="s">
        <v>89</v>
      </c>
      <c r="B60" s="4370" t="s">
        <v>90</v>
      </c>
      <c r="C60" s="4371">
        <v>0</v>
      </c>
      <c r="D60" s="4372">
        <v>0</v>
      </c>
      <c r="E60" s="4373">
        <f t="shared" si="0"/>
        <v>0</v>
      </c>
      <c r="F60" s="4374">
        <f t="shared" si="1"/>
        <v>0</v>
      </c>
    </row>
    <row r="61" spans="1:6" x14ac:dyDescent="0.3">
      <c r="A61" s="4375" t="s">
        <v>91</v>
      </c>
      <c r="B61" s="4376" t="s">
        <v>92</v>
      </c>
      <c r="C61" s="4377">
        <v>0</v>
      </c>
      <c r="D61" s="4378">
        <v>0</v>
      </c>
      <c r="E61" s="4379">
        <f t="shared" si="0"/>
        <v>0</v>
      </c>
      <c r="F61" s="4380">
        <f t="shared" si="1"/>
        <v>0</v>
      </c>
    </row>
    <row r="62" spans="1:6" x14ac:dyDescent="0.3">
      <c r="A62" s="4381" t="s">
        <v>93</v>
      </c>
      <c r="B62" s="4382" t="s">
        <v>94</v>
      </c>
      <c r="C62" s="4383">
        <v>606849</v>
      </c>
      <c r="D62" s="4384">
        <v>542191</v>
      </c>
      <c r="E62" s="4385">
        <f t="shared" si="0"/>
        <v>-64658</v>
      </c>
      <c r="F62" s="4386">
        <f t="shared" si="1"/>
        <v>-0.10654709820729703</v>
      </c>
    </row>
    <row r="63" spans="1:6" x14ac:dyDescent="0.3">
      <c r="A63" s="4387" t="s">
        <v>95</v>
      </c>
      <c r="B63" s="4388" t="s">
        <v>96</v>
      </c>
      <c r="C63" s="4389">
        <v>270420</v>
      </c>
      <c r="D63" s="4390">
        <v>210521</v>
      </c>
      <c r="E63" s="4391">
        <f t="shared" si="0"/>
        <v>-59899</v>
      </c>
      <c r="F63" s="4392">
        <f t="shared" si="1"/>
        <v>-0.22150358701279491</v>
      </c>
    </row>
    <row r="64" spans="1:6" x14ac:dyDescent="0.3">
      <c r="A64" s="4393" t="s">
        <v>97</v>
      </c>
      <c r="B64" s="4394" t="s">
        <v>98</v>
      </c>
      <c r="C64" s="4395">
        <v>20741</v>
      </c>
      <c r="D64" s="4396">
        <v>11909</v>
      </c>
      <c r="E64" s="4397">
        <f t="shared" si="0"/>
        <v>-8832</v>
      </c>
      <c r="F64" s="4398">
        <f t="shared" si="1"/>
        <v>-0.42582324863796345</v>
      </c>
    </row>
    <row r="65" spans="1:6" x14ac:dyDescent="0.3">
      <c r="A65" s="4399" t="s">
        <v>99</v>
      </c>
      <c r="B65" s="4400" t="s">
        <v>100</v>
      </c>
      <c r="C65" s="4401">
        <v>229809</v>
      </c>
      <c r="D65" s="4402">
        <v>267480</v>
      </c>
      <c r="E65" s="4403">
        <f t="shared" si="0"/>
        <v>37671</v>
      </c>
      <c r="F65" s="4404">
        <f t="shared" si="1"/>
        <v>0.16392308395232563</v>
      </c>
    </row>
    <row r="66" spans="1:6" x14ac:dyDescent="0.3">
      <c r="A66" s="4405" t="s">
        <v>101</v>
      </c>
      <c r="B66" s="4406" t="s">
        <v>102</v>
      </c>
      <c r="C66" s="4407">
        <v>4365047</v>
      </c>
      <c r="D66" s="4408">
        <v>4721688</v>
      </c>
      <c r="E66" s="4409">
        <f t="shared" si="0"/>
        <v>356641</v>
      </c>
      <c r="F66" s="4410">
        <f t="shared" si="1"/>
        <v>8.170381670575369E-2</v>
      </c>
    </row>
    <row r="67" spans="1:6" x14ac:dyDescent="0.3">
      <c r="A67" s="4411" t="s">
        <v>103</v>
      </c>
      <c r="B67" s="4412" t="s">
        <v>104</v>
      </c>
      <c r="C67" s="4413">
        <v>43712</v>
      </c>
      <c r="D67" s="4414">
        <v>116234</v>
      </c>
      <c r="E67" s="4415">
        <f t="shared" si="0"/>
        <v>72522</v>
      </c>
      <c r="F67" s="4416">
        <f t="shared" si="1"/>
        <v>1.6590867496339678</v>
      </c>
    </row>
    <row r="68" spans="1:6" x14ac:dyDescent="0.3">
      <c r="A68" s="4417" t="s">
        <v>105</v>
      </c>
      <c r="B68" s="4418" t="s">
        <v>106</v>
      </c>
      <c r="C68" s="4419">
        <v>5114741</v>
      </c>
      <c r="D68" s="4420">
        <v>5267518</v>
      </c>
      <c r="E68" s="4421">
        <f t="shared" si="0"/>
        <v>152777</v>
      </c>
      <c r="F68" s="4422">
        <f t="shared" si="1"/>
        <v>2.9869938673336538E-2</v>
      </c>
    </row>
    <row r="69" spans="1:6" x14ac:dyDescent="0.3">
      <c r="A69" s="4423" t="s">
        <v>107</v>
      </c>
      <c r="B69" s="4424" t="s">
        <v>108</v>
      </c>
      <c r="C69" s="4425">
        <v>1530905</v>
      </c>
      <c r="D69" s="4426">
        <v>1885017</v>
      </c>
      <c r="E69" s="4427">
        <f t="shared" si="0"/>
        <v>354112</v>
      </c>
      <c r="F69" s="4428">
        <f t="shared" si="1"/>
        <v>0.23130893164500738</v>
      </c>
    </row>
    <row r="70" spans="1:6" x14ac:dyDescent="0.3">
      <c r="A70" s="4429" t="s">
        <v>109</v>
      </c>
      <c r="B70" s="4430" t="s">
        <v>110</v>
      </c>
      <c r="C70" s="4431">
        <v>433393</v>
      </c>
      <c r="D70" s="4432">
        <v>475373</v>
      </c>
      <c r="E70" s="4433">
        <f t="shared" si="0"/>
        <v>41980</v>
      </c>
      <c r="F70" s="4434">
        <f t="shared" si="1"/>
        <v>9.6863585706275832E-2</v>
      </c>
    </row>
    <row r="71" spans="1:6" x14ac:dyDescent="0.3">
      <c r="A71" s="4435" t="s">
        <v>111</v>
      </c>
      <c r="B71" s="4436" t="s">
        <v>112</v>
      </c>
      <c r="C71" s="4437">
        <v>0</v>
      </c>
      <c r="D71" s="4438">
        <v>0</v>
      </c>
      <c r="E71" s="4439">
        <f t="shared" si="0"/>
        <v>0</v>
      </c>
      <c r="F71" s="4440">
        <f t="shared" si="1"/>
        <v>0</v>
      </c>
    </row>
    <row r="72" spans="1:6" x14ac:dyDescent="0.3">
      <c r="A72" s="4441" t="s">
        <v>113</v>
      </c>
      <c r="B72" s="4442" t="s">
        <v>114</v>
      </c>
      <c r="C72" s="4443">
        <v>819296</v>
      </c>
      <c r="D72" s="4444">
        <v>969728</v>
      </c>
      <c r="E72" s="4445">
        <f t="shared" si="0"/>
        <v>150432</v>
      </c>
      <c r="F72" s="4446">
        <f t="shared" si="1"/>
        <v>0.18361129555130259</v>
      </c>
    </row>
    <row r="73" spans="1:6" x14ac:dyDescent="0.3">
      <c r="A73" s="4447" t="s">
        <v>115</v>
      </c>
      <c r="B73" s="4448" t="s">
        <v>116</v>
      </c>
      <c r="C73" s="4449">
        <v>763540</v>
      </c>
      <c r="D73" s="4450">
        <v>922504</v>
      </c>
      <c r="E73" s="4451">
        <f t="shared" si="0"/>
        <v>158964</v>
      </c>
      <c r="F73" s="4452">
        <f t="shared" si="1"/>
        <v>0.2081934148833067</v>
      </c>
    </row>
    <row r="74" spans="1:6" x14ac:dyDescent="0.3">
      <c r="A74" s="4453" t="s">
        <v>117</v>
      </c>
      <c r="B74" s="4454" t="s">
        <v>118</v>
      </c>
      <c r="C74" s="4455">
        <v>180717</v>
      </c>
      <c r="D74" s="4456">
        <v>161911</v>
      </c>
      <c r="E74" s="4457">
        <f t="shared" si="0"/>
        <v>-18806</v>
      </c>
      <c r="F74" s="4458">
        <f t="shared" si="1"/>
        <v>-0.10406325912891427</v>
      </c>
    </row>
    <row r="75" spans="1:6" x14ac:dyDescent="0.3">
      <c r="A75" s="4459" t="s">
        <v>119</v>
      </c>
      <c r="B75" s="4460" t="s">
        <v>120</v>
      </c>
      <c r="C75" s="4461">
        <v>1812329</v>
      </c>
      <c r="D75" s="4462">
        <v>1785181</v>
      </c>
      <c r="E75" s="4463">
        <f t="shared" si="0"/>
        <v>-27148</v>
      </c>
      <c r="F75" s="4464">
        <f t="shared" si="1"/>
        <v>-1.4979620146231727E-2</v>
      </c>
    </row>
    <row r="76" spans="1:6" x14ac:dyDescent="0.3">
      <c r="A76" s="4465" t="s">
        <v>121</v>
      </c>
      <c r="B76" s="4466" t="s">
        <v>122</v>
      </c>
      <c r="C76" s="4467">
        <v>0</v>
      </c>
      <c r="D76" s="4468">
        <v>0</v>
      </c>
      <c r="E76" s="4469">
        <f t="shared" si="0"/>
        <v>0</v>
      </c>
      <c r="F76" s="4470">
        <f t="shared" si="1"/>
        <v>0</v>
      </c>
    </row>
    <row r="77" spans="1:6" x14ac:dyDescent="0.3">
      <c r="A77" s="4471" t="s">
        <v>123</v>
      </c>
      <c r="B77" s="4472" t="s">
        <v>124</v>
      </c>
      <c r="C77" s="4473">
        <v>17488065</v>
      </c>
      <c r="D77" s="4474">
        <v>32577112</v>
      </c>
      <c r="E77" s="4475">
        <f t="shared" si="0"/>
        <v>15089047</v>
      </c>
      <c r="F77" s="4476">
        <f t="shared" si="1"/>
        <v>0.86281970017837883</v>
      </c>
    </row>
    <row r="78" spans="1:6" x14ac:dyDescent="0.3">
      <c r="A78" s="4477"/>
      <c r="B78" s="4478" t="s">
        <v>125</v>
      </c>
      <c r="C78" s="4479">
        <f>SUM(C38:C77)</f>
        <v>128868109</v>
      </c>
      <c r="D78" s="4480">
        <f>SUM(D38:D77)</f>
        <v>118973685</v>
      </c>
      <c r="E78" s="4481">
        <f t="shared" si="0"/>
        <v>-9894424</v>
      </c>
      <c r="F78" s="4482">
        <f t="shared" si="1"/>
        <v>-7.6779461394905699E-2</v>
      </c>
    </row>
    <row r="80" spans="1:6" x14ac:dyDescent="0.3">
      <c r="A80" s="4483"/>
      <c r="B80" s="4484" t="s">
        <v>126</v>
      </c>
      <c r="C80" s="4485">
        <f>C14+C21+C26+C32+C35+C78</f>
        <v>425866716</v>
      </c>
      <c r="D80" s="4486">
        <f>D14+D21+D26+D32+D35+D78</f>
        <v>466935229</v>
      </c>
      <c r="E80" s="4487">
        <f>D80 - C80</f>
        <v>41068513</v>
      </c>
      <c r="F80" s="4488">
        <f>IF(C80 = 0, 0, E80 / C80)</f>
        <v>9.6435132066061718E-2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72" t="s">
        <v>137</v>
      </c>
      <c r="B1" s="11426"/>
      <c r="C1" s="11426"/>
      <c r="D1" s="11426"/>
      <c r="E1" s="11426"/>
      <c r="F1" s="11427"/>
    </row>
    <row r="2" spans="1:6" x14ac:dyDescent="0.3">
      <c r="A2" s="11473" t="s">
        <v>1</v>
      </c>
      <c r="B2" s="11426"/>
      <c r="C2" s="11426"/>
      <c r="D2" s="11426"/>
      <c r="E2" s="11426"/>
      <c r="F2" s="11427"/>
    </row>
    <row r="3" spans="1:6" x14ac:dyDescent="0.3">
      <c r="A3" s="11474" t="s">
        <v>2</v>
      </c>
      <c r="B3" s="11426"/>
      <c r="C3" s="11426"/>
      <c r="D3" s="11426"/>
      <c r="E3" s="11426"/>
      <c r="F3" s="11427"/>
    </row>
    <row r="4" spans="1:6" x14ac:dyDescent="0.3">
      <c r="A4" s="1147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4489" t="s">
        <v>4</v>
      </c>
      <c r="B6" s="4490" t="s">
        <v>5</v>
      </c>
      <c r="C6" s="4491" t="s">
        <v>6</v>
      </c>
      <c r="D6" s="4492" t="s">
        <v>7</v>
      </c>
      <c r="E6" s="4493" t="s">
        <v>8</v>
      </c>
      <c r="F6" s="4494" t="s">
        <v>9</v>
      </c>
    </row>
    <row r="7" spans="1:6" ht="28.8" x14ac:dyDescent="0.3">
      <c r="A7" s="4495" t="s">
        <v>10</v>
      </c>
      <c r="B7" s="4496" t="s">
        <v>11</v>
      </c>
      <c r="C7" s="4497" t="s">
        <v>12</v>
      </c>
      <c r="D7" s="4498" t="s">
        <v>13</v>
      </c>
      <c r="E7" s="4499" t="s">
        <v>14</v>
      </c>
      <c r="F7" s="4500" t="s">
        <v>15</v>
      </c>
    </row>
    <row r="9" spans="1:6" x14ac:dyDescent="0.3">
      <c r="A9" s="4501" t="s">
        <v>16</v>
      </c>
      <c r="B9" s="4502" t="s">
        <v>17</v>
      </c>
      <c r="C9" s="4503"/>
      <c r="D9" s="4504"/>
      <c r="E9" s="4505"/>
      <c r="F9" s="4506"/>
    </row>
    <row r="10" spans="1:6" x14ac:dyDescent="0.3">
      <c r="A10" s="4507" t="s">
        <v>18</v>
      </c>
      <c r="B10" s="4508" t="s">
        <v>19</v>
      </c>
      <c r="C10" s="4509">
        <v>9169998</v>
      </c>
      <c r="D10" s="4510">
        <v>9176722</v>
      </c>
      <c r="E10" s="4511">
        <f>D10-C10</f>
        <v>6724</v>
      </c>
      <c r="F10" s="4512">
        <f>IF(C10 = 0, 0, E10 / C10)</f>
        <v>7.3326079242329171E-4</v>
      </c>
    </row>
    <row r="11" spans="1:6" x14ac:dyDescent="0.3">
      <c r="A11" s="4513" t="s">
        <v>20</v>
      </c>
      <c r="B11" s="4514" t="s">
        <v>21</v>
      </c>
      <c r="C11" s="4515">
        <v>107166</v>
      </c>
      <c r="D11" s="4516">
        <v>105761</v>
      </c>
      <c r="E11" s="4517">
        <f>D11 - C11</f>
        <v>-1405</v>
      </c>
      <c r="F11" s="4518">
        <f>IF(C11 = 0, 0, E11 / C11)</f>
        <v>-1.311050146501689E-2</v>
      </c>
    </row>
    <row r="12" spans="1:6" x14ac:dyDescent="0.3">
      <c r="A12" s="4519" t="s">
        <v>22</v>
      </c>
      <c r="B12" s="4520" t="s">
        <v>23</v>
      </c>
      <c r="C12" s="4521">
        <v>6285602</v>
      </c>
      <c r="D12" s="4522">
        <v>6420413</v>
      </c>
      <c r="E12" s="4523">
        <f>D12 - C12</f>
        <v>134811</v>
      </c>
      <c r="F12" s="4524">
        <f>IF(C12 = 0, 0, E12 / C12)</f>
        <v>2.1447587677361692E-2</v>
      </c>
    </row>
    <row r="13" spans="1:6" x14ac:dyDescent="0.3">
      <c r="A13" s="4525" t="s">
        <v>24</v>
      </c>
      <c r="B13" s="4526" t="s">
        <v>25</v>
      </c>
      <c r="C13" s="4527">
        <v>6824476</v>
      </c>
      <c r="D13" s="4528">
        <v>6252635</v>
      </c>
      <c r="E13" s="4529">
        <f>D13 - C13</f>
        <v>-571841</v>
      </c>
      <c r="F13" s="4530">
        <f>IF(C13 = 0, 0, E13 / C13)</f>
        <v>-8.3792660418177164E-2</v>
      </c>
    </row>
    <row r="14" spans="1:6" x14ac:dyDescent="0.3">
      <c r="A14" s="4531"/>
      <c r="B14" s="4532" t="s">
        <v>26</v>
      </c>
      <c r="C14" s="4533">
        <f>SUM(C10:C13)</f>
        <v>22387242</v>
      </c>
      <c r="D14" s="4534">
        <f>SUM(D10:D13)</f>
        <v>21955531</v>
      </c>
      <c r="E14" s="4535">
        <f>D14 - C14</f>
        <v>-431711</v>
      </c>
      <c r="F14" s="4536">
        <f>IF(C14 = 0, 0, E14 / C14)</f>
        <v>-1.9283795654685826E-2</v>
      </c>
    </row>
    <row r="16" spans="1:6" x14ac:dyDescent="0.3">
      <c r="A16" s="4537" t="s">
        <v>27</v>
      </c>
      <c r="B16" s="4538" t="s">
        <v>28</v>
      </c>
      <c r="C16" s="4539"/>
      <c r="D16" s="4540"/>
      <c r="E16" s="4541"/>
      <c r="F16" s="4542"/>
    </row>
    <row r="17" spans="1:6" x14ac:dyDescent="0.3">
      <c r="A17" s="4543" t="s">
        <v>18</v>
      </c>
      <c r="B17" s="4544" t="s">
        <v>29</v>
      </c>
      <c r="C17" s="4545">
        <v>1934769</v>
      </c>
      <c r="D17" s="4546">
        <v>1896297</v>
      </c>
      <c r="E17" s="4547">
        <f>D17 - C17</f>
        <v>-38472</v>
      </c>
      <c r="F17" s="4548">
        <f>IF(C17 = 0, 0, E17 / C17)</f>
        <v>-1.9884544356458058E-2</v>
      </c>
    </row>
    <row r="18" spans="1:6" x14ac:dyDescent="0.3">
      <c r="A18" s="4549" t="s">
        <v>20</v>
      </c>
      <c r="B18" s="4550" t="s">
        <v>30</v>
      </c>
      <c r="C18" s="4551">
        <v>22611</v>
      </c>
      <c r="D18" s="4552">
        <v>21855</v>
      </c>
      <c r="E18" s="4553">
        <f>D18 - C18</f>
        <v>-756</v>
      </c>
      <c r="F18" s="4554">
        <f>IF(C18 = 0, 0, E18 / C18)</f>
        <v>-3.3435053734907787E-2</v>
      </c>
    </row>
    <row r="19" spans="1:6" x14ac:dyDescent="0.3">
      <c r="A19" s="4555" t="s">
        <v>22</v>
      </c>
      <c r="B19" s="4556" t="s">
        <v>31</v>
      </c>
      <c r="C19" s="4557">
        <v>1326193</v>
      </c>
      <c r="D19" s="4558">
        <v>1326727</v>
      </c>
      <c r="E19" s="4559">
        <f>D19 - C19</f>
        <v>534</v>
      </c>
      <c r="F19" s="4560">
        <f>IF(C19 = 0, 0, E19 / C19)</f>
        <v>4.026563252859878E-4</v>
      </c>
    </row>
    <row r="20" spans="1:6" x14ac:dyDescent="0.3">
      <c r="A20" s="4561" t="s">
        <v>24</v>
      </c>
      <c r="B20" s="4562" t="s">
        <v>32</v>
      </c>
      <c r="C20" s="4563">
        <v>1439890</v>
      </c>
      <c r="D20" s="4564">
        <v>1292057</v>
      </c>
      <c r="E20" s="4565">
        <f>D20 - C20</f>
        <v>-147833</v>
      </c>
      <c r="F20" s="4566">
        <f>IF(C20 = 0, 0, E20 / C20)</f>
        <v>-0.1026696483759176</v>
      </c>
    </row>
    <row r="21" spans="1:6" x14ac:dyDescent="0.3">
      <c r="A21" s="4567"/>
      <c r="B21" s="4568" t="s">
        <v>33</v>
      </c>
      <c r="C21" s="4569">
        <f>SUM(C17:C20)</f>
        <v>4723463</v>
      </c>
      <c r="D21" s="4570">
        <f>SUM(D17:D20)</f>
        <v>4536936</v>
      </c>
      <c r="E21" s="4571">
        <f>D21 - C21</f>
        <v>-186527</v>
      </c>
      <c r="F21" s="4572">
        <f>IF(C21 = 0, 0, E21 / C21)</f>
        <v>-3.9489459322535184E-2</v>
      </c>
    </row>
    <row r="23" spans="1:6" x14ac:dyDescent="0.3">
      <c r="A23" s="4573" t="s">
        <v>34</v>
      </c>
      <c r="B23" s="4574" t="s">
        <v>35</v>
      </c>
      <c r="C23" s="4575"/>
      <c r="D23" s="4576"/>
      <c r="E23" s="4577"/>
      <c r="F23" s="4578"/>
    </row>
    <row r="24" spans="1:6" x14ac:dyDescent="0.3">
      <c r="A24" s="4579" t="s">
        <v>18</v>
      </c>
      <c r="B24" s="4580" t="s">
        <v>36</v>
      </c>
      <c r="C24" s="4581">
        <v>2827099</v>
      </c>
      <c r="D24" s="4582">
        <v>2002550</v>
      </c>
      <c r="E24" s="4583">
        <f>D24 - C24</f>
        <v>-824549</v>
      </c>
      <c r="F24" s="4584">
        <f>IF(C24 = 0, 0, E24 / C24)</f>
        <v>-0.291659046959445</v>
      </c>
    </row>
    <row r="25" spans="1:6" x14ac:dyDescent="0.3">
      <c r="A25" s="4585" t="s">
        <v>20</v>
      </c>
      <c r="B25" s="4586" t="s">
        <v>37</v>
      </c>
      <c r="C25" s="4587">
        <v>6832527</v>
      </c>
      <c r="D25" s="4588">
        <v>8696126</v>
      </c>
      <c r="E25" s="4589">
        <f>D25 - C25</f>
        <v>1863599</v>
      </c>
      <c r="F25" s="4590">
        <f>IF(C25 = 0, 0, E25 / C25)</f>
        <v>0.27275398984885096</v>
      </c>
    </row>
    <row r="26" spans="1:6" x14ac:dyDescent="0.3">
      <c r="A26" s="4591"/>
      <c r="B26" s="4592" t="s">
        <v>38</v>
      </c>
      <c r="C26" s="4593">
        <f>SUM(C24:C25)</f>
        <v>9659626</v>
      </c>
      <c r="D26" s="4594">
        <f>SUM(D24:D25)</f>
        <v>10698676</v>
      </c>
      <c r="E26" s="4595">
        <f>D26 - C26</f>
        <v>1039050</v>
      </c>
      <c r="F26" s="4596">
        <f>IF(C26 = 0, 0, E26 / C26)</f>
        <v>0.10756627637550356</v>
      </c>
    </row>
    <row r="28" spans="1:6" x14ac:dyDescent="0.3">
      <c r="A28" s="4597" t="s">
        <v>39</v>
      </c>
      <c r="B28" s="4598" t="s">
        <v>40</v>
      </c>
      <c r="C28" s="4599"/>
      <c r="D28" s="4600"/>
      <c r="E28" s="4601"/>
      <c r="F28" s="4602"/>
    </row>
    <row r="29" spans="1:6" x14ac:dyDescent="0.3">
      <c r="A29" s="4603" t="s">
        <v>18</v>
      </c>
      <c r="B29" s="4604" t="s">
        <v>41</v>
      </c>
      <c r="C29" s="4605">
        <v>426950</v>
      </c>
      <c r="D29" s="4606">
        <v>467729</v>
      </c>
      <c r="E29" s="4607">
        <f>D29 - C29</f>
        <v>40779</v>
      </c>
      <c r="F29" s="4608">
        <f>IF(C29 = 0, 0, E29 / C29)</f>
        <v>9.551235507670687E-2</v>
      </c>
    </row>
    <row r="30" spans="1:6" x14ac:dyDescent="0.3">
      <c r="A30" s="4609" t="s">
        <v>20</v>
      </c>
      <c r="B30" s="4610" t="s">
        <v>42</v>
      </c>
      <c r="C30" s="4611">
        <v>1981260</v>
      </c>
      <c r="D30" s="4612">
        <v>1945463</v>
      </c>
      <c r="E30" s="4613">
        <f>D30 - C30</f>
        <v>-35797</v>
      </c>
      <c r="F30" s="4614">
        <f>IF(C30 = 0, 0, E30 / C30)</f>
        <v>-1.806779524141203E-2</v>
      </c>
    </row>
    <row r="31" spans="1:6" x14ac:dyDescent="0.3">
      <c r="A31" s="4615" t="s">
        <v>22</v>
      </c>
      <c r="B31" s="4616" t="s">
        <v>43</v>
      </c>
      <c r="C31" s="4617">
        <v>0</v>
      </c>
      <c r="D31" s="4618">
        <v>0</v>
      </c>
      <c r="E31" s="4619">
        <f>D31 - C31</f>
        <v>0</v>
      </c>
      <c r="F31" s="4620">
        <f>IF(C31 = 0, 0, E31 / C31)</f>
        <v>0</v>
      </c>
    </row>
    <row r="32" spans="1:6" x14ac:dyDescent="0.3">
      <c r="A32" s="4621"/>
      <c r="B32" s="4622" t="s">
        <v>44</v>
      </c>
      <c r="C32" s="4623">
        <f>SUM(C29:C31)</f>
        <v>2408210</v>
      </c>
      <c r="D32" s="4624">
        <f>SUM(D29:D31)</f>
        <v>2413192</v>
      </c>
      <c r="E32" s="4625">
        <f>D32 - C32</f>
        <v>4982</v>
      </c>
      <c r="F32" s="4626">
        <f>IF(C32 = 0, 0, E32 / C32)</f>
        <v>2.0687564622686558E-3</v>
      </c>
    </row>
    <row r="34" spans="1:6" x14ac:dyDescent="0.3">
      <c r="A34" s="4627" t="s">
        <v>45</v>
      </c>
      <c r="B34" s="4628" t="s">
        <v>46</v>
      </c>
      <c r="C34" s="4629"/>
      <c r="D34" s="4630"/>
      <c r="E34" s="4631"/>
      <c r="F34" s="4632"/>
    </row>
    <row r="35" spans="1:6" x14ac:dyDescent="0.3">
      <c r="A35" s="4633" t="s">
        <v>18</v>
      </c>
      <c r="B35" s="4634" t="s">
        <v>46</v>
      </c>
      <c r="C35" s="4635">
        <v>796688</v>
      </c>
      <c r="D35" s="4636">
        <v>814756</v>
      </c>
      <c r="E35" s="4637">
        <f>D35 - C35</f>
        <v>18068</v>
      </c>
      <c r="F35" s="4638">
        <f>IF(C35 = 0, 0, E35 / C35)</f>
        <v>2.267889060711345E-2</v>
      </c>
    </row>
    <row r="37" spans="1:6" x14ac:dyDescent="0.3">
      <c r="A37" s="4639" t="s">
        <v>47</v>
      </c>
      <c r="B37" s="4640" t="s">
        <v>48</v>
      </c>
      <c r="C37" s="4641"/>
      <c r="D37" s="4642"/>
      <c r="E37" s="4643"/>
      <c r="F37" s="4644"/>
    </row>
    <row r="38" spans="1:6" x14ac:dyDescent="0.3">
      <c r="A38" s="4645" t="s">
        <v>18</v>
      </c>
      <c r="B38" s="4646" t="s">
        <v>49</v>
      </c>
      <c r="C38" s="4647">
        <v>0</v>
      </c>
      <c r="D38" s="4648">
        <v>0</v>
      </c>
      <c r="E38" s="4649">
        <f t="shared" ref="E38:E78" si="0">D38 - C38</f>
        <v>0</v>
      </c>
      <c r="F38" s="4650">
        <f t="shared" ref="F38:F78" si="1">IF(C38 = 0, 0, E38 / C38)</f>
        <v>0</v>
      </c>
    </row>
    <row r="39" spans="1:6" x14ac:dyDescent="0.3">
      <c r="A39" s="4651" t="s">
        <v>20</v>
      </c>
      <c r="B39" s="4652" t="s">
        <v>50</v>
      </c>
      <c r="C39" s="4653">
        <v>5923698</v>
      </c>
      <c r="D39" s="4654">
        <v>6126197</v>
      </c>
      <c r="E39" s="4655">
        <f t="shared" si="0"/>
        <v>202499</v>
      </c>
      <c r="F39" s="4656">
        <f t="shared" si="1"/>
        <v>3.4184558362023179E-2</v>
      </c>
    </row>
    <row r="40" spans="1:6" x14ac:dyDescent="0.3">
      <c r="A40" s="4657" t="s">
        <v>22</v>
      </c>
      <c r="B40" s="4658" t="s">
        <v>51</v>
      </c>
      <c r="C40" s="4659">
        <v>0</v>
      </c>
      <c r="D40" s="4660">
        <v>0</v>
      </c>
      <c r="E40" s="4661">
        <f t="shared" si="0"/>
        <v>0</v>
      </c>
      <c r="F40" s="4662">
        <f t="shared" si="1"/>
        <v>0</v>
      </c>
    </row>
    <row r="41" spans="1:6" x14ac:dyDescent="0.3">
      <c r="A41" s="4663" t="s">
        <v>24</v>
      </c>
      <c r="B41" s="4664" t="s">
        <v>52</v>
      </c>
      <c r="C41" s="4665">
        <v>333955</v>
      </c>
      <c r="D41" s="4666">
        <v>337653</v>
      </c>
      <c r="E41" s="4667">
        <f t="shared" si="0"/>
        <v>3698</v>
      </c>
      <c r="F41" s="4668">
        <f t="shared" si="1"/>
        <v>1.1073348205596563E-2</v>
      </c>
    </row>
    <row r="42" spans="1:6" x14ac:dyDescent="0.3">
      <c r="A42" s="4669" t="s">
        <v>53</v>
      </c>
      <c r="B42" s="4670" t="s">
        <v>54</v>
      </c>
      <c r="C42" s="4671">
        <v>433129</v>
      </c>
      <c r="D42" s="4672">
        <v>19502</v>
      </c>
      <c r="E42" s="4673">
        <f t="shared" si="0"/>
        <v>-413627</v>
      </c>
      <c r="F42" s="4674">
        <f t="shared" si="1"/>
        <v>-0.95497415319685364</v>
      </c>
    </row>
    <row r="43" spans="1:6" x14ac:dyDescent="0.3">
      <c r="A43" s="4675" t="s">
        <v>55</v>
      </c>
      <c r="B43" s="4676" t="s">
        <v>56</v>
      </c>
      <c r="C43" s="4677">
        <v>20583</v>
      </c>
      <c r="D43" s="4678">
        <v>59866</v>
      </c>
      <c r="E43" s="4679">
        <f t="shared" si="0"/>
        <v>39283</v>
      </c>
      <c r="F43" s="4680">
        <f t="shared" si="1"/>
        <v>1.9085167371131517</v>
      </c>
    </row>
    <row r="44" spans="1:6" x14ac:dyDescent="0.3">
      <c r="A44" s="4681" t="s">
        <v>57</v>
      </c>
      <c r="B44" s="4682" t="s">
        <v>58</v>
      </c>
      <c r="C44" s="4683">
        <v>470902</v>
      </c>
      <c r="D44" s="4684">
        <v>524909</v>
      </c>
      <c r="E44" s="4685">
        <f t="shared" si="0"/>
        <v>54007</v>
      </c>
      <c r="F44" s="4686">
        <f t="shared" si="1"/>
        <v>0.11468840650496281</v>
      </c>
    </row>
    <row r="45" spans="1:6" x14ac:dyDescent="0.3">
      <c r="A45" s="4687" t="s">
        <v>59</v>
      </c>
      <c r="B45" s="4688" t="s">
        <v>60</v>
      </c>
      <c r="C45" s="4689">
        <v>713242</v>
      </c>
      <c r="D45" s="4690">
        <v>809924</v>
      </c>
      <c r="E45" s="4691">
        <f t="shared" si="0"/>
        <v>96682</v>
      </c>
      <c r="F45" s="4692">
        <f t="shared" si="1"/>
        <v>0.13555286985342982</v>
      </c>
    </row>
    <row r="46" spans="1:6" x14ac:dyDescent="0.3">
      <c r="A46" s="4693" t="s">
        <v>61</v>
      </c>
      <c r="B46" s="4694" t="s">
        <v>62</v>
      </c>
      <c r="C46" s="4695">
        <v>250450</v>
      </c>
      <c r="D46" s="4696">
        <v>134846</v>
      </c>
      <c r="E46" s="4697">
        <f t="shared" si="0"/>
        <v>-115604</v>
      </c>
      <c r="F46" s="4698">
        <f t="shared" si="1"/>
        <v>-0.46158514673587542</v>
      </c>
    </row>
    <row r="47" spans="1:6" x14ac:dyDescent="0.3">
      <c r="A47" s="4699" t="s">
        <v>63</v>
      </c>
      <c r="B47" s="4700" t="s">
        <v>64</v>
      </c>
      <c r="C47" s="4701">
        <v>219669</v>
      </c>
      <c r="D47" s="4702">
        <v>57574</v>
      </c>
      <c r="E47" s="4703">
        <f t="shared" si="0"/>
        <v>-162095</v>
      </c>
      <c r="F47" s="4704">
        <f t="shared" si="1"/>
        <v>-0.73790566716286776</v>
      </c>
    </row>
    <row r="48" spans="1:6" x14ac:dyDescent="0.3">
      <c r="A48" s="4705" t="s">
        <v>65</v>
      </c>
      <c r="B48" s="4706" t="s">
        <v>66</v>
      </c>
      <c r="C48" s="4707">
        <v>-18644</v>
      </c>
      <c r="D48" s="4708">
        <v>149966</v>
      </c>
      <c r="E48" s="4709">
        <f t="shared" si="0"/>
        <v>168610</v>
      </c>
      <c r="F48" s="4710">
        <f t="shared" si="1"/>
        <v>-9.0436601587642134</v>
      </c>
    </row>
    <row r="49" spans="1:6" x14ac:dyDescent="0.3">
      <c r="A49" s="4711" t="s">
        <v>67</v>
      </c>
      <c r="B49" s="4712" t="s">
        <v>68</v>
      </c>
      <c r="C49" s="4713">
        <v>18481</v>
      </c>
      <c r="D49" s="4714">
        <v>0</v>
      </c>
      <c r="E49" s="4715">
        <f t="shared" si="0"/>
        <v>-18481</v>
      </c>
      <c r="F49" s="4716">
        <f t="shared" si="1"/>
        <v>-1</v>
      </c>
    </row>
    <row r="50" spans="1:6" x14ac:dyDescent="0.3">
      <c r="A50" s="4717" t="s">
        <v>69</v>
      </c>
      <c r="B50" s="4718" t="s">
        <v>70</v>
      </c>
      <c r="C50" s="4719">
        <v>74931</v>
      </c>
      <c r="D50" s="4720">
        <v>-28265</v>
      </c>
      <c r="E50" s="4721">
        <f t="shared" si="0"/>
        <v>-103196</v>
      </c>
      <c r="F50" s="4722">
        <f t="shared" si="1"/>
        <v>-1.3772137032736784</v>
      </c>
    </row>
    <row r="51" spans="1:6" x14ac:dyDescent="0.3">
      <c r="A51" s="4723" t="s">
        <v>71</v>
      </c>
      <c r="B51" s="4724" t="s">
        <v>72</v>
      </c>
      <c r="C51" s="4725">
        <v>0</v>
      </c>
      <c r="D51" s="4726">
        <v>0</v>
      </c>
      <c r="E51" s="4727">
        <f t="shared" si="0"/>
        <v>0</v>
      </c>
      <c r="F51" s="4728">
        <f t="shared" si="1"/>
        <v>0</v>
      </c>
    </row>
    <row r="52" spans="1:6" x14ac:dyDescent="0.3">
      <c r="A52" s="4729" t="s">
        <v>73</v>
      </c>
      <c r="B52" s="4730" t="s">
        <v>74</v>
      </c>
      <c r="C52" s="4731">
        <v>193365</v>
      </c>
      <c r="D52" s="4732">
        <v>174183</v>
      </c>
      <c r="E52" s="4733">
        <f t="shared" si="0"/>
        <v>-19182</v>
      </c>
      <c r="F52" s="4734">
        <f t="shared" si="1"/>
        <v>-9.9200992940811417E-2</v>
      </c>
    </row>
    <row r="53" spans="1:6" x14ac:dyDescent="0.3">
      <c r="A53" s="4735" t="s">
        <v>75</v>
      </c>
      <c r="B53" s="4736" t="s">
        <v>76</v>
      </c>
      <c r="C53" s="4737">
        <v>269205</v>
      </c>
      <c r="D53" s="4738">
        <v>151024</v>
      </c>
      <c r="E53" s="4739">
        <f t="shared" si="0"/>
        <v>-118181</v>
      </c>
      <c r="F53" s="4740">
        <f t="shared" si="1"/>
        <v>-0.43900001857320631</v>
      </c>
    </row>
    <row r="54" spans="1:6" x14ac:dyDescent="0.3">
      <c r="A54" s="4741" t="s">
        <v>77</v>
      </c>
      <c r="B54" s="4742" t="s">
        <v>78</v>
      </c>
      <c r="C54" s="4743">
        <v>415328</v>
      </c>
      <c r="D54" s="4744">
        <v>273790</v>
      </c>
      <c r="E54" s="4745">
        <f t="shared" si="0"/>
        <v>-141538</v>
      </c>
      <c r="F54" s="4746">
        <f t="shared" si="1"/>
        <v>-0.34078607750982354</v>
      </c>
    </row>
    <row r="55" spans="1:6" x14ac:dyDescent="0.3">
      <c r="A55" s="4747" t="s">
        <v>79</v>
      </c>
      <c r="B55" s="4748" t="s">
        <v>80</v>
      </c>
      <c r="C55" s="4749">
        <v>1028490</v>
      </c>
      <c r="D55" s="4750">
        <v>1029551</v>
      </c>
      <c r="E55" s="4751">
        <f t="shared" si="0"/>
        <v>1061</v>
      </c>
      <c r="F55" s="4752">
        <f t="shared" si="1"/>
        <v>1.0316094468589875E-3</v>
      </c>
    </row>
    <row r="56" spans="1:6" x14ac:dyDescent="0.3">
      <c r="A56" s="4753" t="s">
        <v>81</v>
      </c>
      <c r="B56" s="4754" t="s">
        <v>82</v>
      </c>
      <c r="C56" s="4755">
        <v>182764</v>
      </c>
      <c r="D56" s="4756">
        <v>143231</v>
      </c>
      <c r="E56" s="4757">
        <f t="shared" si="0"/>
        <v>-39533</v>
      </c>
      <c r="F56" s="4758">
        <f t="shared" si="1"/>
        <v>-0.2163062747587052</v>
      </c>
    </row>
    <row r="57" spans="1:6" x14ac:dyDescent="0.3">
      <c r="A57" s="4759" t="s">
        <v>83</v>
      </c>
      <c r="B57" s="4760" t="s">
        <v>84</v>
      </c>
      <c r="C57" s="4761">
        <v>27810</v>
      </c>
      <c r="D57" s="4762">
        <v>7015</v>
      </c>
      <c r="E57" s="4763">
        <f t="shared" si="0"/>
        <v>-20795</v>
      </c>
      <c r="F57" s="4764">
        <f t="shared" si="1"/>
        <v>-0.74775260697590795</v>
      </c>
    </row>
    <row r="58" spans="1:6" x14ac:dyDescent="0.3">
      <c r="A58" s="4765" t="s">
        <v>85</v>
      </c>
      <c r="B58" s="4766" t="s">
        <v>86</v>
      </c>
      <c r="C58" s="4767">
        <v>0</v>
      </c>
      <c r="D58" s="4768">
        <v>7957</v>
      </c>
      <c r="E58" s="4769">
        <f t="shared" si="0"/>
        <v>7957</v>
      </c>
      <c r="F58" s="4770">
        <f t="shared" si="1"/>
        <v>0</v>
      </c>
    </row>
    <row r="59" spans="1:6" x14ac:dyDescent="0.3">
      <c r="A59" s="4771" t="s">
        <v>87</v>
      </c>
      <c r="B59" s="4772" t="s">
        <v>88</v>
      </c>
      <c r="C59" s="4773">
        <v>8456</v>
      </c>
      <c r="D59" s="4774">
        <v>25987</v>
      </c>
      <c r="E59" s="4775">
        <f t="shared" si="0"/>
        <v>17531</v>
      </c>
      <c r="F59" s="4776">
        <f t="shared" si="1"/>
        <v>2.0732024597918639</v>
      </c>
    </row>
    <row r="60" spans="1:6" x14ac:dyDescent="0.3">
      <c r="A60" s="4777" t="s">
        <v>89</v>
      </c>
      <c r="B60" s="4778" t="s">
        <v>90</v>
      </c>
      <c r="C60" s="4779">
        <v>0</v>
      </c>
      <c r="D60" s="4780">
        <v>0</v>
      </c>
      <c r="E60" s="4781">
        <f t="shared" si="0"/>
        <v>0</v>
      </c>
      <c r="F60" s="4782">
        <f t="shared" si="1"/>
        <v>0</v>
      </c>
    </row>
    <row r="61" spans="1:6" x14ac:dyDescent="0.3">
      <c r="A61" s="4783" t="s">
        <v>91</v>
      </c>
      <c r="B61" s="4784" t="s">
        <v>92</v>
      </c>
      <c r="C61" s="4785">
        <v>316641</v>
      </c>
      <c r="D61" s="4786">
        <v>311031</v>
      </c>
      <c r="E61" s="4787">
        <f t="shared" si="0"/>
        <v>-5610</v>
      </c>
      <c r="F61" s="4788">
        <f t="shared" si="1"/>
        <v>-1.7717225501435379E-2</v>
      </c>
    </row>
    <row r="62" spans="1:6" x14ac:dyDescent="0.3">
      <c r="A62" s="4789" t="s">
        <v>93</v>
      </c>
      <c r="B62" s="4790" t="s">
        <v>94</v>
      </c>
      <c r="C62" s="4791">
        <v>27202</v>
      </c>
      <c r="D62" s="4792">
        <v>28800</v>
      </c>
      <c r="E62" s="4793">
        <f t="shared" si="0"/>
        <v>1598</v>
      </c>
      <c r="F62" s="4794">
        <f t="shared" si="1"/>
        <v>5.8745680464671712E-2</v>
      </c>
    </row>
    <row r="63" spans="1:6" x14ac:dyDescent="0.3">
      <c r="A63" s="4795" t="s">
        <v>95</v>
      </c>
      <c r="B63" s="4796" t="s">
        <v>96</v>
      </c>
      <c r="C63" s="4797">
        <v>48537</v>
      </c>
      <c r="D63" s="4798">
        <v>0</v>
      </c>
      <c r="E63" s="4799">
        <f t="shared" si="0"/>
        <v>-48537</v>
      </c>
      <c r="F63" s="4800">
        <f t="shared" si="1"/>
        <v>-1</v>
      </c>
    </row>
    <row r="64" spans="1:6" x14ac:dyDescent="0.3">
      <c r="A64" s="4801" t="s">
        <v>97</v>
      </c>
      <c r="B64" s="4802" t="s">
        <v>98</v>
      </c>
      <c r="C64" s="4803">
        <v>30843</v>
      </c>
      <c r="D64" s="4804">
        <v>19758</v>
      </c>
      <c r="E64" s="4805">
        <f t="shared" si="0"/>
        <v>-11085</v>
      </c>
      <c r="F64" s="4806">
        <f t="shared" si="1"/>
        <v>-0.35940083649450444</v>
      </c>
    </row>
    <row r="65" spans="1:6" x14ac:dyDescent="0.3">
      <c r="A65" s="4807" t="s">
        <v>99</v>
      </c>
      <c r="B65" s="4808" t="s">
        <v>100</v>
      </c>
      <c r="C65" s="4809">
        <v>2567635</v>
      </c>
      <c r="D65" s="4810">
        <v>6110677</v>
      </c>
      <c r="E65" s="4811">
        <f t="shared" si="0"/>
        <v>3543042</v>
      </c>
      <c r="F65" s="4812">
        <f t="shared" si="1"/>
        <v>1.3798853809049962</v>
      </c>
    </row>
    <row r="66" spans="1:6" x14ac:dyDescent="0.3">
      <c r="A66" s="4813" t="s">
        <v>101</v>
      </c>
      <c r="B66" s="4814" t="s">
        <v>102</v>
      </c>
      <c r="C66" s="4815">
        <v>-40887</v>
      </c>
      <c r="D66" s="4816">
        <v>445438</v>
      </c>
      <c r="E66" s="4817">
        <f t="shared" si="0"/>
        <v>486325</v>
      </c>
      <c r="F66" s="4818">
        <f t="shared" si="1"/>
        <v>-11.894367402841979</v>
      </c>
    </row>
    <row r="67" spans="1:6" x14ac:dyDescent="0.3">
      <c r="A67" s="4819" t="s">
        <v>103</v>
      </c>
      <c r="B67" s="4820" t="s">
        <v>104</v>
      </c>
      <c r="C67" s="4821">
        <v>150258</v>
      </c>
      <c r="D67" s="4822">
        <v>127929</v>
      </c>
      <c r="E67" s="4823">
        <f t="shared" si="0"/>
        <v>-22329</v>
      </c>
      <c r="F67" s="4824">
        <f t="shared" si="1"/>
        <v>-0.14860440043125825</v>
      </c>
    </row>
    <row r="68" spans="1:6" x14ac:dyDescent="0.3">
      <c r="A68" s="4825" t="s">
        <v>105</v>
      </c>
      <c r="B68" s="4826" t="s">
        <v>106</v>
      </c>
      <c r="C68" s="4827">
        <v>424201</v>
      </c>
      <c r="D68" s="4828">
        <v>379454</v>
      </c>
      <c r="E68" s="4829">
        <f t="shared" si="0"/>
        <v>-44747</v>
      </c>
      <c r="F68" s="4830">
        <f t="shared" si="1"/>
        <v>-0.10548537132161405</v>
      </c>
    </row>
    <row r="69" spans="1:6" x14ac:dyDescent="0.3">
      <c r="A69" s="4831" t="s">
        <v>107</v>
      </c>
      <c r="B69" s="4832" t="s">
        <v>108</v>
      </c>
      <c r="C69" s="4833">
        <v>140496</v>
      </c>
      <c r="D69" s="4834">
        <v>5848</v>
      </c>
      <c r="E69" s="4835">
        <f t="shared" si="0"/>
        <v>-134648</v>
      </c>
      <c r="F69" s="4836">
        <f t="shared" si="1"/>
        <v>-0.95837603917549252</v>
      </c>
    </row>
    <row r="70" spans="1:6" x14ac:dyDescent="0.3">
      <c r="A70" s="4837" t="s">
        <v>109</v>
      </c>
      <c r="B70" s="4838" t="s">
        <v>110</v>
      </c>
      <c r="C70" s="4839">
        <v>185796</v>
      </c>
      <c r="D70" s="4840">
        <v>38212</v>
      </c>
      <c r="E70" s="4841">
        <f t="shared" si="0"/>
        <v>-147584</v>
      </c>
      <c r="F70" s="4842">
        <f t="shared" si="1"/>
        <v>-0.79433357015220996</v>
      </c>
    </row>
    <row r="71" spans="1:6" x14ac:dyDescent="0.3">
      <c r="A71" s="4843" t="s">
        <v>111</v>
      </c>
      <c r="B71" s="4844" t="s">
        <v>112</v>
      </c>
      <c r="C71" s="4845">
        <v>93615</v>
      </c>
      <c r="D71" s="4846">
        <v>32202</v>
      </c>
      <c r="E71" s="4847">
        <f t="shared" si="0"/>
        <v>-61413</v>
      </c>
      <c r="F71" s="4848">
        <f t="shared" si="1"/>
        <v>-0.65601666399615444</v>
      </c>
    </row>
    <row r="72" spans="1:6" x14ac:dyDescent="0.3">
      <c r="A72" s="4849" t="s">
        <v>113</v>
      </c>
      <c r="B72" s="4850" t="s">
        <v>114</v>
      </c>
      <c r="C72" s="4851">
        <v>209037</v>
      </c>
      <c r="D72" s="4852">
        <v>344635</v>
      </c>
      <c r="E72" s="4853">
        <f t="shared" si="0"/>
        <v>135598</v>
      </c>
      <c r="F72" s="4854">
        <f t="shared" si="1"/>
        <v>0.64867942038969173</v>
      </c>
    </row>
    <row r="73" spans="1:6" x14ac:dyDescent="0.3">
      <c r="A73" s="4855" t="s">
        <v>115</v>
      </c>
      <c r="B73" s="4856" t="s">
        <v>116</v>
      </c>
      <c r="C73" s="4857">
        <v>5787</v>
      </c>
      <c r="D73" s="4858">
        <v>0</v>
      </c>
      <c r="E73" s="4859">
        <f t="shared" si="0"/>
        <v>-5787</v>
      </c>
      <c r="F73" s="4860">
        <f t="shared" si="1"/>
        <v>-1</v>
      </c>
    </row>
    <row r="74" spans="1:6" x14ac:dyDescent="0.3">
      <c r="A74" s="4861" t="s">
        <v>117</v>
      </c>
      <c r="B74" s="4862" t="s">
        <v>118</v>
      </c>
      <c r="C74" s="4863">
        <v>134096</v>
      </c>
      <c r="D74" s="4864">
        <v>82090</v>
      </c>
      <c r="E74" s="4865">
        <f t="shared" si="0"/>
        <v>-52006</v>
      </c>
      <c r="F74" s="4866">
        <f t="shared" si="1"/>
        <v>-0.38782663166686554</v>
      </c>
    </row>
    <row r="75" spans="1:6" x14ac:dyDescent="0.3">
      <c r="A75" s="4867" t="s">
        <v>119</v>
      </c>
      <c r="B75" s="4868" t="s">
        <v>120</v>
      </c>
      <c r="C75" s="4869">
        <v>2018872</v>
      </c>
      <c r="D75" s="4870">
        <v>2944245</v>
      </c>
      <c r="E75" s="4871">
        <f t="shared" si="0"/>
        <v>925373</v>
      </c>
      <c r="F75" s="4872">
        <f t="shared" si="1"/>
        <v>0.45836140181249729</v>
      </c>
    </row>
    <row r="76" spans="1:6" x14ac:dyDescent="0.3">
      <c r="A76" s="4873" t="s">
        <v>121</v>
      </c>
      <c r="B76" s="4874" t="s">
        <v>122</v>
      </c>
      <c r="C76" s="4875">
        <v>3563137</v>
      </c>
      <c r="D76" s="4876">
        <v>3395583</v>
      </c>
      <c r="E76" s="4877">
        <f t="shared" si="0"/>
        <v>-167554</v>
      </c>
      <c r="F76" s="4878">
        <f t="shared" si="1"/>
        <v>-4.7024293480716572E-2</v>
      </c>
    </row>
    <row r="77" spans="1:6" x14ac:dyDescent="0.3">
      <c r="A77" s="4879" t="s">
        <v>123</v>
      </c>
      <c r="B77" s="4880" t="s">
        <v>124</v>
      </c>
      <c r="C77" s="4881">
        <v>3378691</v>
      </c>
      <c r="D77" s="4882">
        <v>4764879</v>
      </c>
      <c r="E77" s="4883">
        <f t="shared" si="0"/>
        <v>1386188</v>
      </c>
      <c r="F77" s="4884">
        <f t="shared" si="1"/>
        <v>0.4102736829144778</v>
      </c>
    </row>
    <row r="78" spans="1:6" x14ac:dyDescent="0.3">
      <c r="A78" s="4885"/>
      <c r="B78" s="4886" t="s">
        <v>125</v>
      </c>
      <c r="C78" s="4887">
        <f>SUM(C38:C77)</f>
        <v>23819771</v>
      </c>
      <c r="D78" s="4888">
        <f>SUM(D38:D77)</f>
        <v>29035691</v>
      </c>
      <c r="E78" s="4889">
        <f t="shared" si="0"/>
        <v>5215920</v>
      </c>
      <c r="F78" s="4890">
        <f t="shared" si="1"/>
        <v>0.21897439736091501</v>
      </c>
    </row>
    <row r="80" spans="1:6" x14ac:dyDescent="0.3">
      <c r="A80" s="4891"/>
      <c r="B80" s="4892" t="s">
        <v>126</v>
      </c>
      <c r="C80" s="4893">
        <f>C14+C21+C26+C32+C35+C78</f>
        <v>63795000</v>
      </c>
      <c r="D80" s="4894">
        <f>D14+D21+D26+D32+D35+D78</f>
        <v>69454782</v>
      </c>
      <c r="E80" s="4895">
        <f>D80 - C80</f>
        <v>5659782</v>
      </c>
      <c r="F80" s="4896">
        <f>IF(C80 = 0, 0, E80 / C80)</f>
        <v>8.8718269456853988E-2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76" t="s">
        <v>138</v>
      </c>
      <c r="B1" s="11426"/>
      <c r="C1" s="11426"/>
      <c r="D1" s="11426"/>
      <c r="E1" s="11426"/>
      <c r="F1" s="11427"/>
    </row>
    <row r="2" spans="1:6" x14ac:dyDescent="0.3">
      <c r="A2" s="11477" t="s">
        <v>1</v>
      </c>
      <c r="B2" s="11426"/>
      <c r="C2" s="11426"/>
      <c r="D2" s="11426"/>
      <c r="E2" s="11426"/>
      <c r="F2" s="11427"/>
    </row>
    <row r="3" spans="1:6" x14ac:dyDescent="0.3">
      <c r="A3" s="11478" t="s">
        <v>2</v>
      </c>
      <c r="B3" s="11426"/>
      <c r="C3" s="11426"/>
      <c r="D3" s="11426"/>
      <c r="E3" s="11426"/>
      <c r="F3" s="11427"/>
    </row>
    <row r="4" spans="1:6" x14ac:dyDescent="0.3">
      <c r="A4" s="1147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4897" t="s">
        <v>4</v>
      </c>
      <c r="B6" s="4898" t="s">
        <v>5</v>
      </c>
      <c r="C6" s="4899" t="s">
        <v>6</v>
      </c>
      <c r="D6" s="4900" t="s">
        <v>7</v>
      </c>
      <c r="E6" s="4901" t="s">
        <v>8</v>
      </c>
      <c r="F6" s="4902" t="s">
        <v>9</v>
      </c>
    </row>
    <row r="7" spans="1:6" ht="28.8" x14ac:dyDescent="0.3">
      <c r="A7" s="4903" t="s">
        <v>10</v>
      </c>
      <c r="B7" s="4904" t="s">
        <v>11</v>
      </c>
      <c r="C7" s="4905" t="s">
        <v>12</v>
      </c>
      <c r="D7" s="4906" t="s">
        <v>13</v>
      </c>
      <c r="E7" s="4907" t="s">
        <v>14</v>
      </c>
      <c r="F7" s="4908" t="s">
        <v>15</v>
      </c>
    </row>
    <row r="9" spans="1:6" x14ac:dyDescent="0.3">
      <c r="A9" s="4909" t="s">
        <v>16</v>
      </c>
      <c r="B9" s="4910" t="s">
        <v>17</v>
      </c>
      <c r="C9" s="4911"/>
      <c r="D9" s="4912"/>
      <c r="E9" s="4913"/>
      <c r="F9" s="4914"/>
    </row>
    <row r="10" spans="1:6" x14ac:dyDescent="0.3">
      <c r="A10" s="4915" t="s">
        <v>18</v>
      </c>
      <c r="B10" s="4916" t="s">
        <v>19</v>
      </c>
      <c r="C10" s="4917">
        <v>49108030</v>
      </c>
      <c r="D10" s="4918">
        <v>50740696</v>
      </c>
      <c r="E10" s="4919">
        <f>D10-C10</f>
        <v>1632666</v>
      </c>
      <c r="F10" s="4920">
        <f>IF(C10 = 0, 0, E10 / C10)</f>
        <v>3.3246416115653592E-2</v>
      </c>
    </row>
    <row r="11" spans="1:6" x14ac:dyDescent="0.3">
      <c r="A11" s="4921" t="s">
        <v>20</v>
      </c>
      <c r="B11" s="4922" t="s">
        <v>21</v>
      </c>
      <c r="C11" s="4923">
        <v>143557</v>
      </c>
      <c r="D11" s="4924">
        <v>0</v>
      </c>
      <c r="E11" s="4925">
        <f>D11 - C11</f>
        <v>-143557</v>
      </c>
      <c r="F11" s="4926">
        <f>IF(C11 = 0, 0, E11 / C11)</f>
        <v>-1</v>
      </c>
    </row>
    <row r="12" spans="1:6" x14ac:dyDescent="0.3">
      <c r="A12" s="4927" t="s">
        <v>22</v>
      </c>
      <c r="B12" s="4928" t="s">
        <v>23</v>
      </c>
      <c r="C12" s="4929">
        <v>39318256</v>
      </c>
      <c r="D12" s="4930">
        <v>39956859</v>
      </c>
      <c r="E12" s="4931">
        <f>D12 - C12</f>
        <v>638603</v>
      </c>
      <c r="F12" s="4932">
        <f>IF(C12 = 0, 0, E12 / C12)</f>
        <v>1.6241895367892209E-2</v>
      </c>
    </row>
    <row r="13" spans="1:6" x14ac:dyDescent="0.3">
      <c r="A13" s="4933" t="s">
        <v>24</v>
      </c>
      <c r="B13" s="4934" t="s">
        <v>25</v>
      </c>
      <c r="C13" s="4935">
        <v>50392765</v>
      </c>
      <c r="D13" s="4936">
        <v>43518826</v>
      </c>
      <c r="E13" s="4937">
        <f>D13 - C13</f>
        <v>-6873939</v>
      </c>
      <c r="F13" s="4938">
        <f>IF(C13 = 0, 0, E13 / C13)</f>
        <v>-0.13640726005012824</v>
      </c>
    </row>
    <row r="14" spans="1:6" x14ac:dyDescent="0.3">
      <c r="A14" s="4939"/>
      <c r="B14" s="4940" t="s">
        <v>26</v>
      </c>
      <c r="C14" s="4941">
        <f>SUM(C10:C13)</f>
        <v>138962608</v>
      </c>
      <c r="D14" s="4942">
        <f>SUM(D10:D13)</f>
        <v>134216381</v>
      </c>
      <c r="E14" s="4943">
        <f>D14 - C14</f>
        <v>-4746227</v>
      </c>
      <c r="F14" s="4944">
        <f>IF(C14 = 0, 0, E14 / C14)</f>
        <v>-3.4154705847201719E-2</v>
      </c>
    </row>
    <row r="16" spans="1:6" x14ac:dyDescent="0.3">
      <c r="A16" s="4945" t="s">
        <v>27</v>
      </c>
      <c r="B16" s="4946" t="s">
        <v>28</v>
      </c>
      <c r="C16" s="4947"/>
      <c r="D16" s="4948"/>
      <c r="E16" s="4949"/>
      <c r="F16" s="4950"/>
    </row>
    <row r="17" spans="1:6" x14ac:dyDescent="0.3">
      <c r="A17" s="4951" t="s">
        <v>18</v>
      </c>
      <c r="B17" s="4952" t="s">
        <v>29</v>
      </c>
      <c r="C17" s="4953">
        <v>13753573</v>
      </c>
      <c r="D17" s="4954">
        <v>13459972</v>
      </c>
      <c r="E17" s="4955">
        <f>D17 - C17</f>
        <v>-293601</v>
      </c>
      <c r="F17" s="4956">
        <f>IF(C17 = 0, 0, E17 / C17)</f>
        <v>-2.134725281932193E-2</v>
      </c>
    </row>
    <row r="18" spans="1:6" x14ac:dyDescent="0.3">
      <c r="A18" s="4957" t="s">
        <v>20</v>
      </c>
      <c r="B18" s="4958" t="s">
        <v>30</v>
      </c>
      <c r="C18" s="4959">
        <v>40206</v>
      </c>
      <c r="D18" s="4960">
        <v>0</v>
      </c>
      <c r="E18" s="4961">
        <f>D18 - C18</f>
        <v>-40206</v>
      </c>
      <c r="F18" s="4962">
        <f>IF(C18 = 0, 0, E18 / C18)</f>
        <v>-1</v>
      </c>
    </row>
    <row r="19" spans="1:6" x14ac:dyDescent="0.3">
      <c r="A19" s="4963" t="s">
        <v>22</v>
      </c>
      <c r="B19" s="4964" t="s">
        <v>31</v>
      </c>
      <c r="C19" s="4965">
        <v>11011774</v>
      </c>
      <c r="D19" s="4966">
        <v>10599346</v>
      </c>
      <c r="E19" s="4967">
        <f>D19 - C19</f>
        <v>-412428</v>
      </c>
      <c r="F19" s="4968">
        <f>IF(C19 = 0, 0, E19 / C19)</f>
        <v>-3.7453365824616454E-2</v>
      </c>
    </row>
    <row r="20" spans="1:6" x14ac:dyDescent="0.3">
      <c r="A20" s="4969" t="s">
        <v>24</v>
      </c>
      <c r="B20" s="4970" t="s">
        <v>32</v>
      </c>
      <c r="C20" s="4971">
        <v>14113386</v>
      </c>
      <c r="D20" s="4972">
        <v>11544228</v>
      </c>
      <c r="E20" s="4973">
        <f>D20 - C20</f>
        <v>-2569158</v>
      </c>
      <c r="F20" s="4974">
        <f>IF(C20 = 0, 0, E20 / C20)</f>
        <v>-0.18203696830795954</v>
      </c>
    </row>
    <row r="21" spans="1:6" x14ac:dyDescent="0.3">
      <c r="A21" s="4975"/>
      <c r="B21" s="4976" t="s">
        <v>33</v>
      </c>
      <c r="C21" s="4977">
        <f>SUM(C17:C20)</f>
        <v>38918939</v>
      </c>
      <c r="D21" s="4978">
        <f>SUM(D17:D20)</f>
        <v>35603546</v>
      </c>
      <c r="E21" s="4979">
        <f>D21 - C21</f>
        <v>-3315393</v>
      </c>
      <c r="F21" s="4980">
        <f>IF(C21 = 0, 0, E21 / C21)</f>
        <v>-8.5187137295803461E-2</v>
      </c>
    </row>
    <row r="23" spans="1:6" x14ac:dyDescent="0.3">
      <c r="A23" s="4981" t="s">
        <v>34</v>
      </c>
      <c r="B23" s="4982" t="s">
        <v>35</v>
      </c>
      <c r="C23" s="4983"/>
      <c r="D23" s="4984"/>
      <c r="E23" s="4985"/>
      <c r="F23" s="4986"/>
    </row>
    <row r="24" spans="1:6" x14ac:dyDescent="0.3">
      <c r="A24" s="4987" t="s">
        <v>18</v>
      </c>
      <c r="B24" s="4988" t="s">
        <v>36</v>
      </c>
      <c r="C24" s="4989">
        <v>25245886</v>
      </c>
      <c r="D24" s="4990">
        <v>23647449</v>
      </c>
      <c r="E24" s="4991">
        <f>D24 - C24</f>
        <v>-1598437</v>
      </c>
      <c r="F24" s="4992">
        <f>IF(C24 = 0, 0, E24 / C24)</f>
        <v>-6.3314751559917531E-2</v>
      </c>
    </row>
    <row r="25" spans="1:6" x14ac:dyDescent="0.3">
      <c r="A25" s="4993" t="s">
        <v>20</v>
      </c>
      <c r="B25" s="4994" t="s">
        <v>37</v>
      </c>
      <c r="C25" s="4995">
        <v>18477532</v>
      </c>
      <c r="D25" s="4996">
        <v>25806975</v>
      </c>
      <c r="E25" s="4997">
        <f>D25 - C25</f>
        <v>7329443</v>
      </c>
      <c r="F25" s="4998">
        <f>IF(C25 = 0, 0, E25 / C25)</f>
        <v>0.39666785585867204</v>
      </c>
    </row>
    <row r="26" spans="1:6" x14ac:dyDescent="0.3">
      <c r="A26" s="4999"/>
      <c r="B26" s="5000" t="s">
        <v>38</v>
      </c>
      <c r="C26" s="5001">
        <f>SUM(C24:C25)</f>
        <v>43723418</v>
      </c>
      <c r="D26" s="5002">
        <f>SUM(D24:D25)</f>
        <v>49454424</v>
      </c>
      <c r="E26" s="5003">
        <f>D26 - C26</f>
        <v>5731006</v>
      </c>
      <c r="F26" s="5004">
        <f>IF(C26 = 0, 0, E26 / C26)</f>
        <v>0.13107406195919999</v>
      </c>
    </row>
    <row r="28" spans="1:6" x14ac:dyDescent="0.3">
      <c r="A28" s="5005" t="s">
        <v>39</v>
      </c>
      <c r="B28" s="5006" t="s">
        <v>40</v>
      </c>
      <c r="C28" s="5007"/>
      <c r="D28" s="5008"/>
      <c r="E28" s="5009"/>
      <c r="F28" s="5010"/>
    </row>
    <row r="29" spans="1:6" x14ac:dyDescent="0.3">
      <c r="A29" s="5011" t="s">
        <v>18</v>
      </c>
      <c r="B29" s="5012" t="s">
        <v>41</v>
      </c>
      <c r="C29" s="5013">
        <v>5658005</v>
      </c>
      <c r="D29" s="5014">
        <v>3978874</v>
      </c>
      <c r="E29" s="5015">
        <f>D29 - C29</f>
        <v>-1679131</v>
      </c>
      <c r="F29" s="5016">
        <f>IF(C29 = 0, 0, E29 / C29)</f>
        <v>-0.29677085827955257</v>
      </c>
    </row>
    <row r="30" spans="1:6" x14ac:dyDescent="0.3">
      <c r="A30" s="5017" t="s">
        <v>20</v>
      </c>
      <c r="B30" s="5018" t="s">
        <v>42</v>
      </c>
      <c r="C30" s="5019">
        <v>12936502</v>
      </c>
      <c r="D30" s="5020">
        <v>15041537</v>
      </c>
      <c r="E30" s="5021">
        <f>D30 - C30</f>
        <v>2105035</v>
      </c>
      <c r="F30" s="5022">
        <f>IF(C30 = 0, 0, E30 / C30)</f>
        <v>0.16272057160428685</v>
      </c>
    </row>
    <row r="31" spans="1:6" x14ac:dyDescent="0.3">
      <c r="A31" s="5023" t="s">
        <v>22</v>
      </c>
      <c r="B31" s="5024" t="s">
        <v>43</v>
      </c>
      <c r="C31" s="5025">
        <v>698642</v>
      </c>
      <c r="D31" s="5026">
        <v>513390</v>
      </c>
      <c r="E31" s="5027">
        <f>D31 - C31</f>
        <v>-185252</v>
      </c>
      <c r="F31" s="5028">
        <f>IF(C31 = 0, 0, E31 / C31)</f>
        <v>-0.26516012492807473</v>
      </c>
    </row>
    <row r="32" spans="1:6" x14ac:dyDescent="0.3">
      <c r="A32" s="5029"/>
      <c r="B32" s="5030" t="s">
        <v>44</v>
      </c>
      <c r="C32" s="5031">
        <f>SUM(C29:C31)</f>
        <v>19293149</v>
      </c>
      <c r="D32" s="5032">
        <f>SUM(D29:D31)</f>
        <v>19533801</v>
      </c>
      <c r="E32" s="5033">
        <f>D32 - C32</f>
        <v>240652</v>
      </c>
      <c r="F32" s="5034">
        <f>IF(C32 = 0, 0, E32 / C32)</f>
        <v>1.247344329326436E-2</v>
      </c>
    </row>
    <row r="34" spans="1:6" x14ac:dyDescent="0.3">
      <c r="A34" s="5035" t="s">
        <v>45</v>
      </c>
      <c r="B34" s="5036" t="s">
        <v>46</v>
      </c>
      <c r="C34" s="5037"/>
      <c r="D34" s="5038"/>
      <c r="E34" s="5039"/>
      <c r="F34" s="5040"/>
    </row>
    <row r="35" spans="1:6" x14ac:dyDescent="0.3">
      <c r="A35" s="5041" t="s">
        <v>18</v>
      </c>
      <c r="B35" s="5042" t="s">
        <v>46</v>
      </c>
      <c r="C35" s="5043">
        <v>3302242</v>
      </c>
      <c r="D35" s="5044">
        <v>3342910</v>
      </c>
      <c r="E35" s="5045">
        <f>D35 - C35</f>
        <v>40668</v>
      </c>
      <c r="F35" s="5046">
        <f>IF(C35 = 0, 0, E35 / C35)</f>
        <v>1.2315269444213961E-2</v>
      </c>
    </row>
    <row r="37" spans="1:6" x14ac:dyDescent="0.3">
      <c r="A37" s="5047" t="s">
        <v>47</v>
      </c>
      <c r="B37" s="5048" t="s">
        <v>48</v>
      </c>
      <c r="C37" s="5049"/>
      <c r="D37" s="5050"/>
      <c r="E37" s="5051"/>
      <c r="F37" s="5052"/>
    </row>
    <row r="38" spans="1:6" x14ac:dyDescent="0.3">
      <c r="A38" s="5053" t="s">
        <v>18</v>
      </c>
      <c r="B38" s="5054" t="s">
        <v>49</v>
      </c>
      <c r="C38" s="5055">
        <v>563439</v>
      </c>
      <c r="D38" s="5056">
        <v>661872</v>
      </c>
      <c r="E38" s="5057">
        <f t="shared" ref="E38:E78" si="0">D38 - C38</f>
        <v>98433</v>
      </c>
      <c r="F38" s="5058">
        <f t="shared" ref="F38:F78" si="1">IF(C38 = 0, 0, E38 / C38)</f>
        <v>0.17470036685426463</v>
      </c>
    </row>
    <row r="39" spans="1:6" x14ac:dyDescent="0.3">
      <c r="A39" s="5059" t="s">
        <v>20</v>
      </c>
      <c r="B39" s="5060" t="s">
        <v>50</v>
      </c>
      <c r="C39" s="5061">
        <v>0</v>
      </c>
      <c r="D39" s="5062">
        <v>0</v>
      </c>
      <c r="E39" s="5063">
        <f t="shared" si="0"/>
        <v>0</v>
      </c>
      <c r="F39" s="5064">
        <f t="shared" si="1"/>
        <v>0</v>
      </c>
    </row>
    <row r="40" spans="1:6" x14ac:dyDescent="0.3">
      <c r="A40" s="5065" t="s">
        <v>22</v>
      </c>
      <c r="B40" s="5066" t="s">
        <v>51</v>
      </c>
      <c r="C40" s="5067">
        <v>64360</v>
      </c>
      <c r="D40" s="5068">
        <v>90529</v>
      </c>
      <c r="E40" s="5069">
        <f t="shared" si="0"/>
        <v>26169</v>
      </c>
      <c r="F40" s="5070">
        <f t="shared" si="1"/>
        <v>0.40660348042262273</v>
      </c>
    </row>
    <row r="41" spans="1:6" x14ac:dyDescent="0.3">
      <c r="A41" s="5071" t="s">
        <v>24</v>
      </c>
      <c r="B41" s="5072" t="s">
        <v>52</v>
      </c>
      <c r="C41" s="5073">
        <v>1264606</v>
      </c>
      <c r="D41" s="5074">
        <v>630909</v>
      </c>
      <c r="E41" s="5075">
        <f t="shared" si="0"/>
        <v>-633697</v>
      </c>
      <c r="F41" s="5076">
        <f t="shared" si="1"/>
        <v>-0.5011023196157538</v>
      </c>
    </row>
    <row r="42" spans="1:6" x14ac:dyDescent="0.3">
      <c r="A42" s="5077" t="s">
        <v>53</v>
      </c>
      <c r="B42" s="5078" t="s">
        <v>54</v>
      </c>
      <c r="C42" s="5079">
        <v>174294</v>
      </c>
      <c r="D42" s="5080">
        <v>231928</v>
      </c>
      <c r="E42" s="5081">
        <f t="shared" si="0"/>
        <v>57634</v>
      </c>
      <c r="F42" s="5082">
        <f t="shared" si="1"/>
        <v>0.33067116481347608</v>
      </c>
    </row>
    <row r="43" spans="1:6" x14ac:dyDescent="0.3">
      <c r="A43" s="5083" t="s">
        <v>55</v>
      </c>
      <c r="B43" s="5084" t="s">
        <v>56</v>
      </c>
      <c r="C43" s="5085">
        <v>814197</v>
      </c>
      <c r="D43" s="5086">
        <v>656527</v>
      </c>
      <c r="E43" s="5087">
        <f t="shared" si="0"/>
        <v>-157670</v>
      </c>
      <c r="F43" s="5088">
        <f t="shared" si="1"/>
        <v>-0.19365092231978256</v>
      </c>
    </row>
    <row r="44" spans="1:6" x14ac:dyDescent="0.3">
      <c r="A44" s="5089" t="s">
        <v>57</v>
      </c>
      <c r="B44" s="5090" t="s">
        <v>58</v>
      </c>
      <c r="C44" s="5091">
        <v>1803</v>
      </c>
      <c r="D44" s="5092">
        <v>52375</v>
      </c>
      <c r="E44" s="5093">
        <f t="shared" si="0"/>
        <v>50572</v>
      </c>
      <c r="F44" s="5094">
        <f t="shared" si="1"/>
        <v>28.048807542983916</v>
      </c>
    </row>
    <row r="45" spans="1:6" x14ac:dyDescent="0.3">
      <c r="A45" s="5095" t="s">
        <v>59</v>
      </c>
      <c r="B45" s="5096" t="s">
        <v>60</v>
      </c>
      <c r="C45" s="5097">
        <v>2724476</v>
      </c>
      <c r="D45" s="5098">
        <v>3056265</v>
      </c>
      <c r="E45" s="5099">
        <f t="shared" si="0"/>
        <v>331789</v>
      </c>
      <c r="F45" s="5100">
        <f t="shared" si="1"/>
        <v>0.12178084886781898</v>
      </c>
    </row>
    <row r="46" spans="1:6" x14ac:dyDescent="0.3">
      <c r="A46" s="5101" t="s">
        <v>61</v>
      </c>
      <c r="B46" s="5102" t="s">
        <v>62</v>
      </c>
      <c r="C46" s="5103">
        <v>1078620</v>
      </c>
      <c r="D46" s="5104">
        <v>1277</v>
      </c>
      <c r="E46" s="5105">
        <f t="shared" si="0"/>
        <v>-1077343</v>
      </c>
      <c r="F46" s="5106">
        <f t="shared" si="1"/>
        <v>-0.99881607980567766</v>
      </c>
    </row>
    <row r="47" spans="1:6" x14ac:dyDescent="0.3">
      <c r="A47" s="5107" t="s">
        <v>63</v>
      </c>
      <c r="B47" s="5108" t="s">
        <v>64</v>
      </c>
      <c r="C47" s="5109">
        <v>0</v>
      </c>
      <c r="D47" s="5110">
        <v>0</v>
      </c>
      <c r="E47" s="5111">
        <f t="shared" si="0"/>
        <v>0</v>
      </c>
      <c r="F47" s="5112">
        <f t="shared" si="1"/>
        <v>0</v>
      </c>
    </row>
    <row r="48" spans="1:6" x14ac:dyDescent="0.3">
      <c r="A48" s="5113" t="s">
        <v>65</v>
      </c>
      <c r="B48" s="5114" t="s">
        <v>66</v>
      </c>
      <c r="C48" s="5115">
        <v>1913515</v>
      </c>
      <c r="D48" s="5116">
        <v>3577872</v>
      </c>
      <c r="E48" s="5117">
        <f t="shared" si="0"/>
        <v>1664357</v>
      </c>
      <c r="F48" s="5118">
        <f t="shared" si="1"/>
        <v>0.8697904118859795</v>
      </c>
    </row>
    <row r="49" spans="1:6" x14ac:dyDescent="0.3">
      <c r="A49" s="5119" t="s">
        <v>67</v>
      </c>
      <c r="B49" s="5120" t="s">
        <v>68</v>
      </c>
      <c r="C49" s="5121">
        <v>1517179</v>
      </c>
      <c r="D49" s="5122">
        <v>1862005</v>
      </c>
      <c r="E49" s="5123">
        <f t="shared" si="0"/>
        <v>344826</v>
      </c>
      <c r="F49" s="5124">
        <f t="shared" si="1"/>
        <v>0.22728102616764403</v>
      </c>
    </row>
    <row r="50" spans="1:6" x14ac:dyDescent="0.3">
      <c r="A50" s="5125" t="s">
        <v>69</v>
      </c>
      <c r="B50" s="5126" t="s">
        <v>70</v>
      </c>
      <c r="C50" s="5127">
        <v>319216</v>
      </c>
      <c r="D50" s="5128">
        <v>604145</v>
      </c>
      <c r="E50" s="5129">
        <f t="shared" si="0"/>
        <v>284929</v>
      </c>
      <c r="F50" s="5130">
        <f t="shared" si="1"/>
        <v>0.89258997042754751</v>
      </c>
    </row>
    <row r="51" spans="1:6" x14ac:dyDescent="0.3">
      <c r="A51" s="5131" t="s">
        <v>71</v>
      </c>
      <c r="B51" s="5132" t="s">
        <v>72</v>
      </c>
      <c r="C51" s="5133">
        <v>906880</v>
      </c>
      <c r="D51" s="5134">
        <v>315080</v>
      </c>
      <c r="E51" s="5135">
        <f t="shared" si="0"/>
        <v>-591800</v>
      </c>
      <c r="F51" s="5136">
        <f t="shared" si="1"/>
        <v>-0.6525670430486944</v>
      </c>
    </row>
    <row r="52" spans="1:6" x14ac:dyDescent="0.3">
      <c r="A52" s="5137" t="s">
        <v>73</v>
      </c>
      <c r="B52" s="5138" t="s">
        <v>74</v>
      </c>
      <c r="C52" s="5139">
        <v>298502</v>
      </c>
      <c r="D52" s="5140">
        <v>291499</v>
      </c>
      <c r="E52" s="5141">
        <f t="shared" si="0"/>
        <v>-7003</v>
      </c>
      <c r="F52" s="5142">
        <f t="shared" si="1"/>
        <v>-2.3460479326771679E-2</v>
      </c>
    </row>
    <row r="53" spans="1:6" x14ac:dyDescent="0.3">
      <c r="A53" s="5143" t="s">
        <v>75</v>
      </c>
      <c r="B53" s="5144" t="s">
        <v>76</v>
      </c>
      <c r="C53" s="5145">
        <v>988129</v>
      </c>
      <c r="D53" s="5146">
        <v>473352</v>
      </c>
      <c r="E53" s="5147">
        <f t="shared" si="0"/>
        <v>-514777</v>
      </c>
      <c r="F53" s="5148">
        <f t="shared" si="1"/>
        <v>-0.52096133197183769</v>
      </c>
    </row>
    <row r="54" spans="1:6" x14ac:dyDescent="0.3">
      <c r="A54" s="5149" t="s">
        <v>77</v>
      </c>
      <c r="B54" s="5150" t="s">
        <v>78</v>
      </c>
      <c r="C54" s="5151">
        <v>2076961</v>
      </c>
      <c r="D54" s="5152">
        <v>1850795</v>
      </c>
      <c r="E54" s="5153">
        <f t="shared" si="0"/>
        <v>-226166</v>
      </c>
      <c r="F54" s="5154">
        <f t="shared" si="1"/>
        <v>-0.10889275243974249</v>
      </c>
    </row>
    <row r="55" spans="1:6" x14ac:dyDescent="0.3">
      <c r="A55" s="5155" t="s">
        <v>79</v>
      </c>
      <c r="B55" s="5156" t="s">
        <v>80</v>
      </c>
      <c r="C55" s="5157">
        <v>10858141</v>
      </c>
      <c r="D55" s="5158">
        <v>6227681</v>
      </c>
      <c r="E55" s="5159">
        <f t="shared" si="0"/>
        <v>-4630460</v>
      </c>
      <c r="F55" s="5160">
        <f t="shared" si="1"/>
        <v>-0.42645053144916795</v>
      </c>
    </row>
    <row r="56" spans="1:6" x14ac:dyDescent="0.3">
      <c r="A56" s="5161" t="s">
        <v>81</v>
      </c>
      <c r="B56" s="5162" t="s">
        <v>82</v>
      </c>
      <c r="C56" s="5163">
        <v>800601</v>
      </c>
      <c r="D56" s="5164">
        <v>381411</v>
      </c>
      <c r="E56" s="5165">
        <f t="shared" si="0"/>
        <v>-419190</v>
      </c>
      <c r="F56" s="5166">
        <f t="shared" si="1"/>
        <v>-0.5235941498948915</v>
      </c>
    </row>
    <row r="57" spans="1:6" x14ac:dyDescent="0.3">
      <c r="A57" s="5167" t="s">
        <v>83</v>
      </c>
      <c r="B57" s="5168" t="s">
        <v>84</v>
      </c>
      <c r="C57" s="5169">
        <v>288013</v>
      </c>
      <c r="D57" s="5170">
        <v>276783</v>
      </c>
      <c r="E57" s="5171">
        <f t="shared" si="0"/>
        <v>-11230</v>
      </c>
      <c r="F57" s="5172">
        <f t="shared" si="1"/>
        <v>-3.8991295531798913E-2</v>
      </c>
    </row>
    <row r="58" spans="1:6" x14ac:dyDescent="0.3">
      <c r="A58" s="5173" t="s">
        <v>85</v>
      </c>
      <c r="B58" s="5174" t="s">
        <v>86</v>
      </c>
      <c r="C58" s="5175">
        <v>2192</v>
      </c>
      <c r="D58" s="5176">
        <v>0</v>
      </c>
      <c r="E58" s="5177">
        <f t="shared" si="0"/>
        <v>-2192</v>
      </c>
      <c r="F58" s="5178">
        <f t="shared" si="1"/>
        <v>-1</v>
      </c>
    </row>
    <row r="59" spans="1:6" x14ac:dyDescent="0.3">
      <c r="A59" s="5179" t="s">
        <v>87</v>
      </c>
      <c r="B59" s="5180" t="s">
        <v>88</v>
      </c>
      <c r="C59" s="5181">
        <v>45354</v>
      </c>
      <c r="D59" s="5182">
        <v>135326</v>
      </c>
      <c r="E59" s="5183">
        <f t="shared" si="0"/>
        <v>89972</v>
      </c>
      <c r="F59" s="5184">
        <f t="shared" si="1"/>
        <v>1.9837721038938132</v>
      </c>
    </row>
    <row r="60" spans="1:6" x14ac:dyDescent="0.3">
      <c r="A60" s="5185" t="s">
        <v>89</v>
      </c>
      <c r="B60" s="5186" t="s">
        <v>90</v>
      </c>
      <c r="C60" s="5187">
        <v>0</v>
      </c>
      <c r="D60" s="5188">
        <v>0</v>
      </c>
      <c r="E60" s="5189">
        <f t="shared" si="0"/>
        <v>0</v>
      </c>
      <c r="F60" s="5190">
        <f t="shared" si="1"/>
        <v>0</v>
      </c>
    </row>
    <row r="61" spans="1:6" x14ac:dyDescent="0.3">
      <c r="A61" s="5191" t="s">
        <v>91</v>
      </c>
      <c r="B61" s="5192" t="s">
        <v>92</v>
      </c>
      <c r="C61" s="5193">
        <v>1215296</v>
      </c>
      <c r="D61" s="5194">
        <v>681824</v>
      </c>
      <c r="E61" s="5195">
        <f t="shared" si="0"/>
        <v>-533472</v>
      </c>
      <c r="F61" s="5196">
        <f t="shared" si="1"/>
        <v>-0.43896466375269894</v>
      </c>
    </row>
    <row r="62" spans="1:6" x14ac:dyDescent="0.3">
      <c r="A62" s="5197" t="s">
        <v>93</v>
      </c>
      <c r="B62" s="5198" t="s">
        <v>94</v>
      </c>
      <c r="C62" s="5199">
        <v>522084</v>
      </c>
      <c r="D62" s="5200">
        <v>434233</v>
      </c>
      <c r="E62" s="5201">
        <f t="shared" si="0"/>
        <v>-87851</v>
      </c>
      <c r="F62" s="5202">
        <f t="shared" si="1"/>
        <v>-0.16826985695788418</v>
      </c>
    </row>
    <row r="63" spans="1:6" x14ac:dyDescent="0.3">
      <c r="A63" s="5203" t="s">
        <v>95</v>
      </c>
      <c r="B63" s="5204" t="s">
        <v>96</v>
      </c>
      <c r="C63" s="5205">
        <v>148612</v>
      </c>
      <c r="D63" s="5206">
        <v>106323</v>
      </c>
      <c r="E63" s="5207">
        <f t="shared" si="0"/>
        <v>-42289</v>
      </c>
      <c r="F63" s="5208">
        <f t="shared" si="1"/>
        <v>-0.2845597932872177</v>
      </c>
    </row>
    <row r="64" spans="1:6" x14ac:dyDescent="0.3">
      <c r="A64" s="5209" t="s">
        <v>97</v>
      </c>
      <c r="B64" s="5210" t="s">
        <v>98</v>
      </c>
      <c r="C64" s="5211">
        <v>1305374</v>
      </c>
      <c r="D64" s="5212">
        <v>332931</v>
      </c>
      <c r="E64" s="5213">
        <f t="shared" si="0"/>
        <v>-972443</v>
      </c>
      <c r="F64" s="5214">
        <f t="shared" si="1"/>
        <v>-0.74495355354097748</v>
      </c>
    </row>
    <row r="65" spans="1:6" x14ac:dyDescent="0.3">
      <c r="A65" s="5215" t="s">
        <v>99</v>
      </c>
      <c r="B65" s="5216" t="s">
        <v>100</v>
      </c>
      <c r="C65" s="5217">
        <v>19492119</v>
      </c>
      <c r="D65" s="5218">
        <v>21059945</v>
      </c>
      <c r="E65" s="5219">
        <f t="shared" si="0"/>
        <v>1567826</v>
      </c>
      <c r="F65" s="5220">
        <f t="shared" si="1"/>
        <v>8.0433840979526133E-2</v>
      </c>
    </row>
    <row r="66" spans="1:6" x14ac:dyDescent="0.3">
      <c r="A66" s="5221" t="s">
        <v>101</v>
      </c>
      <c r="B66" s="5222" t="s">
        <v>102</v>
      </c>
      <c r="C66" s="5223">
        <v>192645</v>
      </c>
      <c r="D66" s="5224">
        <v>45684</v>
      </c>
      <c r="E66" s="5225">
        <f t="shared" si="0"/>
        <v>-146961</v>
      </c>
      <c r="F66" s="5226">
        <f t="shared" si="1"/>
        <v>-0.76285914505956554</v>
      </c>
    </row>
    <row r="67" spans="1:6" x14ac:dyDescent="0.3">
      <c r="A67" s="5227" t="s">
        <v>103</v>
      </c>
      <c r="B67" s="5228" t="s">
        <v>104</v>
      </c>
      <c r="C67" s="5229">
        <v>92137</v>
      </c>
      <c r="D67" s="5230">
        <v>-9643</v>
      </c>
      <c r="E67" s="5231">
        <f t="shared" si="0"/>
        <v>-101780</v>
      </c>
      <c r="F67" s="5232">
        <f t="shared" si="1"/>
        <v>-1.1046593659441919</v>
      </c>
    </row>
    <row r="68" spans="1:6" x14ac:dyDescent="0.3">
      <c r="A68" s="5233" t="s">
        <v>105</v>
      </c>
      <c r="B68" s="5234" t="s">
        <v>106</v>
      </c>
      <c r="C68" s="5235">
        <v>2059305</v>
      </c>
      <c r="D68" s="5236">
        <v>1170032</v>
      </c>
      <c r="E68" s="5237">
        <f t="shared" si="0"/>
        <v>-889273</v>
      </c>
      <c r="F68" s="5238">
        <f t="shared" si="1"/>
        <v>-0.43183161309276674</v>
      </c>
    </row>
    <row r="69" spans="1:6" x14ac:dyDescent="0.3">
      <c r="A69" s="5239" t="s">
        <v>107</v>
      </c>
      <c r="B69" s="5240" t="s">
        <v>108</v>
      </c>
      <c r="C69" s="5241">
        <v>983514</v>
      </c>
      <c r="D69" s="5242">
        <v>903045</v>
      </c>
      <c r="E69" s="5243">
        <f t="shared" si="0"/>
        <v>-80469</v>
      </c>
      <c r="F69" s="5244">
        <f t="shared" si="1"/>
        <v>-8.1817849059596506E-2</v>
      </c>
    </row>
    <row r="70" spans="1:6" x14ac:dyDescent="0.3">
      <c r="A70" s="5245" t="s">
        <v>109</v>
      </c>
      <c r="B70" s="5246" t="s">
        <v>110</v>
      </c>
      <c r="C70" s="5247">
        <v>324271</v>
      </c>
      <c r="D70" s="5248">
        <v>402499</v>
      </c>
      <c r="E70" s="5249">
        <f t="shared" si="0"/>
        <v>78228</v>
      </c>
      <c r="F70" s="5250">
        <f t="shared" si="1"/>
        <v>0.24124266431472441</v>
      </c>
    </row>
    <row r="71" spans="1:6" x14ac:dyDescent="0.3">
      <c r="A71" s="5251" t="s">
        <v>111</v>
      </c>
      <c r="B71" s="5252" t="s">
        <v>112</v>
      </c>
      <c r="C71" s="5253">
        <v>334439</v>
      </c>
      <c r="D71" s="5254">
        <v>385144</v>
      </c>
      <c r="E71" s="5255">
        <f t="shared" si="0"/>
        <v>50705</v>
      </c>
      <c r="F71" s="5256">
        <f t="shared" si="1"/>
        <v>0.15161210265549174</v>
      </c>
    </row>
    <row r="72" spans="1:6" x14ac:dyDescent="0.3">
      <c r="A72" s="5257" t="s">
        <v>113</v>
      </c>
      <c r="B72" s="5258" t="s">
        <v>114</v>
      </c>
      <c r="C72" s="5259">
        <v>46075</v>
      </c>
      <c r="D72" s="5260">
        <v>61405</v>
      </c>
      <c r="E72" s="5261">
        <f t="shared" si="0"/>
        <v>15330</v>
      </c>
      <c r="F72" s="5262">
        <f t="shared" si="1"/>
        <v>0.33271839392295172</v>
      </c>
    </row>
    <row r="73" spans="1:6" x14ac:dyDescent="0.3">
      <c r="A73" s="5263" t="s">
        <v>115</v>
      </c>
      <c r="B73" s="5264" t="s">
        <v>116</v>
      </c>
      <c r="C73" s="5265">
        <v>13198580</v>
      </c>
      <c r="D73" s="5266">
        <v>14586748</v>
      </c>
      <c r="E73" s="5267">
        <f t="shared" si="0"/>
        <v>1388168</v>
      </c>
      <c r="F73" s="5268">
        <f t="shared" si="1"/>
        <v>0.10517555676443981</v>
      </c>
    </row>
    <row r="74" spans="1:6" x14ac:dyDescent="0.3">
      <c r="A74" s="5269" t="s">
        <v>117</v>
      </c>
      <c r="B74" s="5270" t="s">
        <v>118</v>
      </c>
      <c r="C74" s="5271">
        <v>0</v>
      </c>
      <c r="D74" s="5272">
        <v>0</v>
      </c>
      <c r="E74" s="5273">
        <f t="shared" si="0"/>
        <v>0</v>
      </c>
      <c r="F74" s="5274">
        <f t="shared" si="1"/>
        <v>0</v>
      </c>
    </row>
    <row r="75" spans="1:6" x14ac:dyDescent="0.3">
      <c r="A75" s="5275" t="s">
        <v>119</v>
      </c>
      <c r="B75" s="5276" t="s">
        <v>120</v>
      </c>
      <c r="C75" s="5277">
        <v>12085552</v>
      </c>
      <c r="D75" s="5278">
        <v>11698939</v>
      </c>
      <c r="E75" s="5279">
        <f t="shared" si="0"/>
        <v>-386613</v>
      </c>
      <c r="F75" s="5280">
        <f t="shared" si="1"/>
        <v>-3.198968487330988E-2</v>
      </c>
    </row>
    <row r="76" spans="1:6" x14ac:dyDescent="0.3">
      <c r="A76" s="5281" t="s">
        <v>121</v>
      </c>
      <c r="B76" s="5282" t="s">
        <v>122</v>
      </c>
      <c r="C76" s="5283">
        <v>6834140</v>
      </c>
      <c r="D76" s="5284">
        <v>18631046</v>
      </c>
      <c r="E76" s="5285">
        <f t="shared" si="0"/>
        <v>11796906</v>
      </c>
      <c r="F76" s="5286">
        <f t="shared" si="1"/>
        <v>1.726172715220935</v>
      </c>
    </row>
    <row r="77" spans="1:6" x14ac:dyDescent="0.3">
      <c r="A77" s="5287" t="s">
        <v>123</v>
      </c>
      <c r="B77" s="5288" t="s">
        <v>124</v>
      </c>
      <c r="C77" s="5289">
        <v>1275153</v>
      </c>
      <c r="D77" s="5290">
        <v>1686456</v>
      </c>
      <c r="E77" s="5291">
        <f t="shared" si="0"/>
        <v>411303</v>
      </c>
      <c r="F77" s="5292">
        <f t="shared" si="1"/>
        <v>0.32255188200945301</v>
      </c>
    </row>
    <row r="78" spans="1:6" x14ac:dyDescent="0.3">
      <c r="A78" s="5293"/>
      <c r="B78" s="5294" t="s">
        <v>125</v>
      </c>
      <c r="C78" s="5295">
        <f>SUM(C38:C77)</f>
        <v>86809774</v>
      </c>
      <c r="D78" s="5296">
        <f>SUM(D38:D77)</f>
        <v>93554242</v>
      </c>
      <c r="E78" s="5297">
        <f t="shared" si="0"/>
        <v>6744468</v>
      </c>
      <c r="F78" s="5298">
        <f t="shared" si="1"/>
        <v>7.7692495778182769E-2</v>
      </c>
    </row>
    <row r="80" spans="1:6" x14ac:dyDescent="0.3">
      <c r="A80" s="5299"/>
      <c r="B80" s="5300" t="s">
        <v>126</v>
      </c>
      <c r="C80" s="5301">
        <f>C14+C21+C26+C32+C35+C78</f>
        <v>331010130</v>
      </c>
      <c r="D80" s="5302">
        <f>D14+D21+D26+D32+D35+D78</f>
        <v>335705304</v>
      </c>
      <c r="E80" s="5303">
        <f>D80 - C80</f>
        <v>4695174</v>
      </c>
      <c r="F80" s="5304">
        <f>IF(C80 = 0, 0, E80 / C80)</f>
        <v>1.4184381607898224E-2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80" t="s">
        <v>139</v>
      </c>
      <c r="B1" s="11426"/>
      <c r="C1" s="11426"/>
      <c r="D1" s="11426"/>
      <c r="E1" s="11426"/>
      <c r="F1" s="11427"/>
    </row>
    <row r="2" spans="1:6" x14ac:dyDescent="0.3">
      <c r="A2" s="11481" t="s">
        <v>1</v>
      </c>
      <c r="B2" s="11426"/>
      <c r="C2" s="11426"/>
      <c r="D2" s="11426"/>
      <c r="E2" s="11426"/>
      <c r="F2" s="11427"/>
    </row>
    <row r="3" spans="1:6" x14ac:dyDescent="0.3">
      <c r="A3" s="11482" t="s">
        <v>2</v>
      </c>
      <c r="B3" s="11426"/>
      <c r="C3" s="11426"/>
      <c r="D3" s="11426"/>
      <c r="E3" s="11426"/>
      <c r="F3" s="11427"/>
    </row>
    <row r="4" spans="1:6" x14ac:dyDescent="0.3">
      <c r="A4" s="1148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5305" t="s">
        <v>4</v>
      </c>
      <c r="B6" s="5306" t="s">
        <v>5</v>
      </c>
      <c r="C6" s="5307" t="s">
        <v>6</v>
      </c>
      <c r="D6" s="5308" t="s">
        <v>7</v>
      </c>
      <c r="E6" s="5309" t="s">
        <v>8</v>
      </c>
      <c r="F6" s="5310" t="s">
        <v>9</v>
      </c>
    </row>
    <row r="7" spans="1:6" ht="28.8" x14ac:dyDescent="0.3">
      <c r="A7" s="5311" t="s">
        <v>10</v>
      </c>
      <c r="B7" s="5312" t="s">
        <v>11</v>
      </c>
      <c r="C7" s="5313" t="s">
        <v>12</v>
      </c>
      <c r="D7" s="5314" t="s">
        <v>13</v>
      </c>
      <c r="E7" s="5315" t="s">
        <v>14</v>
      </c>
      <c r="F7" s="5316" t="s">
        <v>15</v>
      </c>
    </row>
    <row r="9" spans="1:6" x14ac:dyDescent="0.3">
      <c r="A9" s="5317" t="s">
        <v>16</v>
      </c>
      <c r="B9" s="5318" t="s">
        <v>17</v>
      </c>
      <c r="C9" s="5319"/>
      <c r="D9" s="5320"/>
      <c r="E9" s="5321"/>
      <c r="F9" s="5322"/>
    </row>
    <row r="10" spans="1:6" x14ac:dyDescent="0.3">
      <c r="A10" s="5323" t="s">
        <v>18</v>
      </c>
      <c r="B10" s="5324" t="s">
        <v>19</v>
      </c>
      <c r="C10" s="5325">
        <v>25430188.620000001</v>
      </c>
      <c r="D10" s="5326">
        <v>25537604</v>
      </c>
      <c r="E10" s="5327">
        <f>D10-C10</f>
        <v>107415.37999999896</v>
      </c>
      <c r="F10" s="5328">
        <f>IF(C10 = 0, 0, E10 / C10)</f>
        <v>4.2239317059378917E-3</v>
      </c>
    </row>
    <row r="11" spans="1:6" x14ac:dyDescent="0.3">
      <c r="A11" s="5329" t="s">
        <v>20</v>
      </c>
      <c r="B11" s="5330" t="s">
        <v>21</v>
      </c>
      <c r="C11" s="5331">
        <v>7946930.6100000003</v>
      </c>
      <c r="D11" s="5332">
        <v>5257499</v>
      </c>
      <c r="E11" s="5333">
        <f>D11 - C11</f>
        <v>-2689431.6100000003</v>
      </c>
      <c r="F11" s="5334">
        <f>IF(C11 = 0, 0, E11 / C11)</f>
        <v>-0.33842394529225672</v>
      </c>
    </row>
    <row r="12" spans="1:6" x14ac:dyDescent="0.3">
      <c r="A12" s="5335" t="s">
        <v>22</v>
      </c>
      <c r="B12" s="5336" t="s">
        <v>23</v>
      </c>
      <c r="C12" s="5337">
        <v>14153733.449999999</v>
      </c>
      <c r="D12" s="5338">
        <v>17804735</v>
      </c>
      <c r="E12" s="5339">
        <f>D12 - C12</f>
        <v>3651001.5500000007</v>
      </c>
      <c r="F12" s="5340">
        <f>IF(C12 = 0, 0, E12 / C12)</f>
        <v>0.25795325049024437</v>
      </c>
    </row>
    <row r="13" spans="1:6" x14ac:dyDescent="0.3">
      <c r="A13" s="5341" t="s">
        <v>24</v>
      </c>
      <c r="B13" s="5342" t="s">
        <v>25</v>
      </c>
      <c r="C13" s="5343">
        <v>29418464.210000001</v>
      </c>
      <c r="D13" s="5344">
        <v>28313712</v>
      </c>
      <c r="E13" s="5345">
        <f>D13 - C13</f>
        <v>-1104752.2100000009</v>
      </c>
      <c r="F13" s="5346">
        <f>IF(C13 = 0, 0, E13 / C13)</f>
        <v>-3.7553021194915763E-2</v>
      </c>
    </row>
    <row r="14" spans="1:6" x14ac:dyDescent="0.3">
      <c r="A14" s="5347"/>
      <c r="B14" s="5348" t="s">
        <v>26</v>
      </c>
      <c r="C14" s="5349">
        <f>SUM(C10:C13)</f>
        <v>76949316.890000001</v>
      </c>
      <c r="D14" s="5350">
        <f>SUM(D10:D13)</f>
        <v>76913550</v>
      </c>
      <c r="E14" s="5351">
        <f>D14 - C14</f>
        <v>-35766.890000000596</v>
      </c>
      <c r="F14" s="5352">
        <f>IF(C14 = 0, 0, E14 / C14)</f>
        <v>-4.6481101386682623E-4</v>
      </c>
    </row>
    <row r="16" spans="1:6" x14ac:dyDescent="0.3">
      <c r="A16" s="5353" t="s">
        <v>27</v>
      </c>
      <c r="B16" s="5354" t="s">
        <v>28</v>
      </c>
      <c r="C16" s="5355"/>
      <c r="D16" s="5356"/>
      <c r="E16" s="5357"/>
      <c r="F16" s="5358"/>
    </row>
    <row r="17" spans="1:6" x14ac:dyDescent="0.3">
      <c r="A17" s="5359" t="s">
        <v>18</v>
      </c>
      <c r="B17" s="5360" t="s">
        <v>29</v>
      </c>
      <c r="C17" s="5361">
        <v>7091471.3200000003</v>
      </c>
      <c r="D17" s="5362">
        <v>5777445</v>
      </c>
      <c r="E17" s="5363">
        <f>D17 - C17</f>
        <v>-1314026.3200000003</v>
      </c>
      <c r="F17" s="5364">
        <f>IF(C17 = 0, 0, E17 / C17)</f>
        <v>-0.18529671216381655</v>
      </c>
    </row>
    <row r="18" spans="1:6" x14ac:dyDescent="0.3">
      <c r="A18" s="5365" t="s">
        <v>20</v>
      </c>
      <c r="B18" s="5366" t="s">
        <v>30</v>
      </c>
      <c r="C18" s="5367">
        <v>2216083.86</v>
      </c>
      <c r="D18" s="5368">
        <v>1189419</v>
      </c>
      <c r="E18" s="5369">
        <f>D18 - C18</f>
        <v>-1026664.8599999999</v>
      </c>
      <c r="F18" s="5370">
        <f>IF(C18 = 0, 0, E18 / C18)</f>
        <v>-0.46327888512305665</v>
      </c>
    </row>
    <row r="19" spans="1:6" x14ac:dyDescent="0.3">
      <c r="A19" s="5371" t="s">
        <v>22</v>
      </c>
      <c r="B19" s="5372" t="s">
        <v>31</v>
      </c>
      <c r="C19" s="5373">
        <v>3946915.08</v>
      </c>
      <c r="D19" s="5374">
        <v>4028016</v>
      </c>
      <c r="E19" s="5375">
        <f>D19 - C19</f>
        <v>81100.919999999925</v>
      </c>
      <c r="F19" s="5376">
        <f>IF(C19 = 0, 0, E19 / C19)</f>
        <v>2.0547926255357875E-2</v>
      </c>
    </row>
    <row r="20" spans="1:6" x14ac:dyDescent="0.3">
      <c r="A20" s="5377" t="s">
        <v>24</v>
      </c>
      <c r="B20" s="5378" t="s">
        <v>32</v>
      </c>
      <c r="C20" s="5379">
        <v>8203643.25</v>
      </c>
      <c r="D20" s="5380">
        <v>6405492</v>
      </c>
      <c r="E20" s="5381">
        <f>D20 - C20</f>
        <v>-1798151.25</v>
      </c>
      <c r="F20" s="5382">
        <f>IF(C20 = 0, 0, E20 / C20)</f>
        <v>-0.21918935224298058</v>
      </c>
    </row>
    <row r="21" spans="1:6" x14ac:dyDescent="0.3">
      <c r="A21" s="5383"/>
      <c r="B21" s="5384" t="s">
        <v>33</v>
      </c>
      <c r="C21" s="5385">
        <f>SUM(C17:C20)</f>
        <v>21458113.509999998</v>
      </c>
      <c r="D21" s="5386">
        <f>SUM(D17:D20)</f>
        <v>17400372</v>
      </c>
      <c r="E21" s="5387">
        <f>D21 - C21</f>
        <v>-4057741.5099999979</v>
      </c>
      <c r="F21" s="5388">
        <f>IF(C21 = 0, 0, E21 / C21)</f>
        <v>-0.18910057065869246</v>
      </c>
    </row>
    <row r="23" spans="1:6" x14ac:dyDescent="0.3">
      <c r="A23" s="5389" t="s">
        <v>34</v>
      </c>
      <c r="B23" s="5390" t="s">
        <v>35</v>
      </c>
      <c r="C23" s="5391"/>
      <c r="D23" s="5392"/>
      <c r="E23" s="5393"/>
      <c r="F23" s="5394"/>
    </row>
    <row r="24" spans="1:6" x14ac:dyDescent="0.3">
      <c r="A24" s="5395" t="s">
        <v>18</v>
      </c>
      <c r="B24" s="5396" t="s">
        <v>36</v>
      </c>
      <c r="C24" s="5397">
        <v>21500689.260000002</v>
      </c>
      <c r="D24" s="5398">
        <v>22603121</v>
      </c>
      <c r="E24" s="5399">
        <f>D24 - C24</f>
        <v>1102431.7399999984</v>
      </c>
      <c r="F24" s="5400">
        <f>IF(C24 = 0, 0, E24 / C24)</f>
        <v>5.1274251102775961E-2</v>
      </c>
    </row>
    <row r="25" spans="1:6" x14ac:dyDescent="0.3">
      <c r="A25" s="5401" t="s">
        <v>20</v>
      </c>
      <c r="B25" s="5402" t="s">
        <v>37</v>
      </c>
      <c r="C25" s="5403">
        <v>7603474.0499999998</v>
      </c>
      <c r="D25" s="5404">
        <v>6816217</v>
      </c>
      <c r="E25" s="5405">
        <f>D25 - C25</f>
        <v>-787257.04999999981</v>
      </c>
      <c r="F25" s="5406">
        <f>IF(C25 = 0, 0, E25 / C25)</f>
        <v>-0.10353912498721553</v>
      </c>
    </row>
    <row r="26" spans="1:6" x14ac:dyDescent="0.3">
      <c r="A26" s="5407"/>
      <c r="B26" s="5408" t="s">
        <v>38</v>
      </c>
      <c r="C26" s="5409">
        <f>SUM(C24:C25)</f>
        <v>29104163.310000002</v>
      </c>
      <c r="D26" s="5410">
        <f>SUM(D24:D25)</f>
        <v>29419338</v>
      </c>
      <c r="E26" s="5411">
        <f>D26 - C26</f>
        <v>315174.68999999762</v>
      </c>
      <c r="F26" s="5412">
        <f>IF(C26 = 0, 0, E26 / C26)</f>
        <v>1.082919603779524E-2</v>
      </c>
    </row>
    <row r="28" spans="1:6" x14ac:dyDescent="0.3">
      <c r="A28" s="5413" t="s">
        <v>39</v>
      </c>
      <c r="B28" s="5414" t="s">
        <v>40</v>
      </c>
      <c r="C28" s="5415"/>
      <c r="D28" s="5416"/>
      <c r="E28" s="5417"/>
      <c r="F28" s="5418"/>
    </row>
    <row r="29" spans="1:6" x14ac:dyDescent="0.3">
      <c r="A29" s="5419" t="s">
        <v>18</v>
      </c>
      <c r="B29" s="5420" t="s">
        <v>41</v>
      </c>
      <c r="C29" s="5421">
        <v>3796908</v>
      </c>
      <c r="D29" s="5422">
        <v>3332382</v>
      </c>
      <c r="E29" s="5423">
        <f>D29 - C29</f>
        <v>-464526</v>
      </c>
      <c r="F29" s="5424">
        <f>IF(C29 = 0, 0, E29 / C29)</f>
        <v>-0.12234323296745668</v>
      </c>
    </row>
    <row r="30" spans="1:6" x14ac:dyDescent="0.3">
      <c r="A30" s="5425" t="s">
        <v>20</v>
      </c>
      <c r="B30" s="5426" t="s">
        <v>42</v>
      </c>
      <c r="C30" s="5427">
        <v>8451338</v>
      </c>
      <c r="D30" s="5428">
        <v>5376706</v>
      </c>
      <c r="E30" s="5429">
        <f>D30 - C30</f>
        <v>-3074632</v>
      </c>
      <c r="F30" s="5430">
        <f>IF(C30 = 0, 0, E30 / C30)</f>
        <v>-0.36380416923332137</v>
      </c>
    </row>
    <row r="31" spans="1:6" x14ac:dyDescent="0.3">
      <c r="A31" s="5431" t="s">
        <v>22</v>
      </c>
      <c r="B31" s="5432" t="s">
        <v>43</v>
      </c>
      <c r="C31" s="5433">
        <v>0</v>
      </c>
      <c r="D31" s="5434">
        <v>741351</v>
      </c>
      <c r="E31" s="5435">
        <f>D31 - C31</f>
        <v>741351</v>
      </c>
      <c r="F31" s="5436">
        <f>IF(C31 = 0, 0, E31 / C31)</f>
        <v>0</v>
      </c>
    </row>
    <row r="32" spans="1:6" x14ac:dyDescent="0.3">
      <c r="A32" s="5437"/>
      <c r="B32" s="5438" t="s">
        <v>44</v>
      </c>
      <c r="C32" s="5439">
        <f>SUM(C29:C31)</f>
        <v>12248246</v>
      </c>
      <c r="D32" s="5440">
        <f>SUM(D29:D31)</f>
        <v>9450439</v>
      </c>
      <c r="E32" s="5441">
        <f>D32 - C32</f>
        <v>-2797807</v>
      </c>
      <c r="F32" s="5442">
        <f>IF(C32 = 0, 0, E32 / C32)</f>
        <v>-0.22842511491033082</v>
      </c>
    </row>
    <row r="34" spans="1:6" x14ac:dyDescent="0.3">
      <c r="A34" s="5443" t="s">
        <v>45</v>
      </c>
      <c r="B34" s="5444" t="s">
        <v>46</v>
      </c>
      <c r="C34" s="5445"/>
      <c r="D34" s="5446"/>
      <c r="E34" s="5447"/>
      <c r="F34" s="5448"/>
    </row>
    <row r="35" spans="1:6" x14ac:dyDescent="0.3">
      <c r="A35" s="5449" t="s">
        <v>18</v>
      </c>
      <c r="B35" s="5450" t="s">
        <v>46</v>
      </c>
      <c r="C35" s="5451">
        <v>7300911.1900000004</v>
      </c>
      <c r="D35" s="5452">
        <v>6322567</v>
      </c>
      <c r="E35" s="5453">
        <f>D35 - C35</f>
        <v>-978344.19000000041</v>
      </c>
      <c r="F35" s="5454">
        <f>IF(C35 = 0, 0, E35 / C35)</f>
        <v>-0.13400302572369743</v>
      </c>
    </row>
    <row r="37" spans="1:6" x14ac:dyDescent="0.3">
      <c r="A37" s="5455" t="s">
        <v>47</v>
      </c>
      <c r="B37" s="5456" t="s">
        <v>48</v>
      </c>
      <c r="C37" s="5457"/>
      <c r="D37" s="5458"/>
      <c r="E37" s="5459"/>
      <c r="F37" s="5460"/>
    </row>
    <row r="38" spans="1:6" x14ac:dyDescent="0.3">
      <c r="A38" s="5461" t="s">
        <v>18</v>
      </c>
      <c r="B38" s="5462" t="s">
        <v>49</v>
      </c>
      <c r="C38" s="5463">
        <v>0</v>
      </c>
      <c r="D38" s="5464">
        <v>0</v>
      </c>
      <c r="E38" s="5465">
        <f t="shared" ref="E38:E78" si="0">D38 - C38</f>
        <v>0</v>
      </c>
      <c r="F38" s="5466">
        <f t="shared" ref="F38:F78" si="1">IF(C38 = 0, 0, E38 / C38)</f>
        <v>0</v>
      </c>
    </row>
    <row r="39" spans="1:6" x14ac:dyDescent="0.3">
      <c r="A39" s="5467" t="s">
        <v>20</v>
      </c>
      <c r="B39" s="5468" t="s">
        <v>50</v>
      </c>
      <c r="C39" s="5469">
        <v>0</v>
      </c>
      <c r="D39" s="5470">
        <v>0</v>
      </c>
      <c r="E39" s="5471">
        <f t="shared" si="0"/>
        <v>0</v>
      </c>
      <c r="F39" s="5472">
        <f t="shared" si="1"/>
        <v>0</v>
      </c>
    </row>
    <row r="40" spans="1:6" x14ac:dyDescent="0.3">
      <c r="A40" s="5473" t="s">
        <v>22</v>
      </c>
      <c r="B40" s="5474" t="s">
        <v>51</v>
      </c>
      <c r="C40" s="5475">
        <v>0</v>
      </c>
      <c r="D40" s="5476">
        <v>0</v>
      </c>
      <c r="E40" s="5477">
        <f t="shared" si="0"/>
        <v>0</v>
      </c>
      <c r="F40" s="5478">
        <f t="shared" si="1"/>
        <v>0</v>
      </c>
    </row>
    <row r="41" spans="1:6" x14ac:dyDescent="0.3">
      <c r="A41" s="5479" t="s">
        <v>24</v>
      </c>
      <c r="B41" s="5480" t="s">
        <v>52</v>
      </c>
      <c r="C41" s="5481">
        <v>0</v>
      </c>
      <c r="D41" s="5482">
        <v>0</v>
      </c>
      <c r="E41" s="5483">
        <f t="shared" si="0"/>
        <v>0</v>
      </c>
      <c r="F41" s="5484">
        <f t="shared" si="1"/>
        <v>0</v>
      </c>
    </row>
    <row r="42" spans="1:6" x14ac:dyDescent="0.3">
      <c r="A42" s="5485" t="s">
        <v>53</v>
      </c>
      <c r="B42" s="5486" t="s">
        <v>54</v>
      </c>
      <c r="C42" s="5487">
        <v>216003.84</v>
      </c>
      <c r="D42" s="5488">
        <v>234756</v>
      </c>
      <c r="E42" s="5489">
        <f t="shared" si="0"/>
        <v>18752.160000000003</v>
      </c>
      <c r="F42" s="5490">
        <f t="shared" si="1"/>
        <v>8.6814012195338769E-2</v>
      </c>
    </row>
    <row r="43" spans="1:6" x14ac:dyDescent="0.3">
      <c r="A43" s="5491" t="s">
        <v>55</v>
      </c>
      <c r="B43" s="5492" t="s">
        <v>56</v>
      </c>
      <c r="C43" s="5493">
        <v>404867.99</v>
      </c>
      <c r="D43" s="5494">
        <v>390128</v>
      </c>
      <c r="E43" s="5495">
        <f t="shared" si="0"/>
        <v>-14739.989999999991</v>
      </c>
      <c r="F43" s="5496">
        <f t="shared" si="1"/>
        <v>-3.6406903889833302E-2</v>
      </c>
    </row>
    <row r="44" spans="1:6" x14ac:dyDescent="0.3">
      <c r="A44" s="5497" t="s">
        <v>57</v>
      </c>
      <c r="B44" s="5498" t="s">
        <v>58</v>
      </c>
      <c r="C44" s="5499">
        <v>39349.43</v>
      </c>
      <c r="D44" s="5500">
        <v>20946</v>
      </c>
      <c r="E44" s="5501">
        <f t="shared" si="0"/>
        <v>-18403.43</v>
      </c>
      <c r="F44" s="5502">
        <f t="shared" si="1"/>
        <v>-0.46769241638315984</v>
      </c>
    </row>
    <row r="45" spans="1:6" x14ac:dyDescent="0.3">
      <c r="A45" s="5503" t="s">
        <v>59</v>
      </c>
      <c r="B45" s="5504" t="s">
        <v>60</v>
      </c>
      <c r="C45" s="5505">
        <v>1571367.46</v>
      </c>
      <c r="D45" s="5506">
        <v>1547344</v>
      </c>
      <c r="E45" s="5507">
        <f t="shared" si="0"/>
        <v>-24023.459999999963</v>
      </c>
      <c r="F45" s="5508">
        <f t="shared" si="1"/>
        <v>-1.5288250909815813E-2</v>
      </c>
    </row>
    <row r="46" spans="1:6" x14ac:dyDescent="0.3">
      <c r="A46" s="5509" t="s">
        <v>61</v>
      </c>
      <c r="B46" s="5510" t="s">
        <v>62</v>
      </c>
      <c r="C46" s="5511">
        <v>478933.82</v>
      </c>
      <c r="D46" s="5512">
        <v>474489</v>
      </c>
      <c r="E46" s="5513">
        <f t="shared" si="0"/>
        <v>-4444.820000000007</v>
      </c>
      <c r="F46" s="5514">
        <f t="shared" si="1"/>
        <v>-9.280655936972684E-3</v>
      </c>
    </row>
    <row r="47" spans="1:6" x14ac:dyDescent="0.3">
      <c r="A47" s="5515" t="s">
        <v>63</v>
      </c>
      <c r="B47" s="5516" t="s">
        <v>64</v>
      </c>
      <c r="C47" s="5517">
        <v>32707.08</v>
      </c>
      <c r="D47" s="5518">
        <v>26188</v>
      </c>
      <c r="E47" s="5519">
        <f t="shared" si="0"/>
        <v>-6519.0800000000017</v>
      </c>
      <c r="F47" s="5520">
        <f t="shared" si="1"/>
        <v>-0.19931708975549028</v>
      </c>
    </row>
    <row r="48" spans="1:6" x14ac:dyDescent="0.3">
      <c r="A48" s="5521" t="s">
        <v>65</v>
      </c>
      <c r="B48" s="5522" t="s">
        <v>66</v>
      </c>
      <c r="C48" s="5523">
        <v>2057812.66</v>
      </c>
      <c r="D48" s="5524">
        <v>2499869</v>
      </c>
      <c r="E48" s="5525">
        <f t="shared" si="0"/>
        <v>442056.34000000008</v>
      </c>
      <c r="F48" s="5526">
        <f t="shared" si="1"/>
        <v>0.21481855398829167</v>
      </c>
    </row>
    <row r="49" spans="1:6" x14ac:dyDescent="0.3">
      <c r="A49" s="5527" t="s">
        <v>67</v>
      </c>
      <c r="B49" s="5528" t="s">
        <v>68</v>
      </c>
      <c r="C49" s="5529">
        <v>270292.90000000002</v>
      </c>
      <c r="D49" s="5530">
        <v>386581</v>
      </c>
      <c r="E49" s="5531">
        <f t="shared" si="0"/>
        <v>116288.09999999998</v>
      </c>
      <c r="F49" s="5532">
        <f t="shared" si="1"/>
        <v>0.43022994684655042</v>
      </c>
    </row>
    <row r="50" spans="1:6" x14ac:dyDescent="0.3">
      <c r="A50" s="5533" t="s">
        <v>69</v>
      </c>
      <c r="B50" s="5534" t="s">
        <v>70</v>
      </c>
      <c r="C50" s="5535">
        <v>93357.78</v>
      </c>
      <c r="D50" s="5536">
        <v>706052</v>
      </c>
      <c r="E50" s="5537">
        <f t="shared" si="0"/>
        <v>612694.22</v>
      </c>
      <c r="F50" s="5538">
        <f t="shared" si="1"/>
        <v>6.5628619275222695</v>
      </c>
    </row>
    <row r="51" spans="1:6" x14ac:dyDescent="0.3">
      <c r="A51" s="5539" t="s">
        <v>71</v>
      </c>
      <c r="B51" s="5540" t="s">
        <v>72</v>
      </c>
      <c r="C51" s="5541">
        <v>765509.3</v>
      </c>
      <c r="D51" s="5542">
        <v>982241</v>
      </c>
      <c r="E51" s="5543">
        <f t="shared" si="0"/>
        <v>216731.69999999995</v>
      </c>
      <c r="F51" s="5544">
        <f t="shared" si="1"/>
        <v>0.28312092354723833</v>
      </c>
    </row>
    <row r="52" spans="1:6" x14ac:dyDescent="0.3">
      <c r="A52" s="5545" t="s">
        <v>73</v>
      </c>
      <c r="B52" s="5546" t="s">
        <v>74</v>
      </c>
      <c r="C52" s="5547">
        <v>374110.32</v>
      </c>
      <c r="D52" s="5548">
        <v>412969</v>
      </c>
      <c r="E52" s="5549">
        <f t="shared" si="0"/>
        <v>38858.679999999993</v>
      </c>
      <c r="F52" s="5550">
        <f t="shared" si="1"/>
        <v>0.10386957515633355</v>
      </c>
    </row>
    <row r="53" spans="1:6" x14ac:dyDescent="0.3">
      <c r="A53" s="5551" t="s">
        <v>75</v>
      </c>
      <c r="B53" s="5552" t="s">
        <v>76</v>
      </c>
      <c r="C53" s="5553">
        <v>413128.83</v>
      </c>
      <c r="D53" s="5554">
        <v>696890</v>
      </c>
      <c r="E53" s="5555">
        <f t="shared" si="0"/>
        <v>283761.17</v>
      </c>
      <c r="F53" s="5556">
        <f t="shared" si="1"/>
        <v>0.68685879414418982</v>
      </c>
    </row>
    <row r="54" spans="1:6" x14ac:dyDescent="0.3">
      <c r="A54" s="5557" t="s">
        <v>77</v>
      </c>
      <c r="B54" s="5558" t="s">
        <v>78</v>
      </c>
      <c r="C54" s="5559">
        <v>1413859.06</v>
      </c>
      <c r="D54" s="5560">
        <v>1873527</v>
      </c>
      <c r="E54" s="5561">
        <f t="shared" si="0"/>
        <v>459667.93999999994</v>
      </c>
      <c r="F54" s="5562">
        <f t="shared" si="1"/>
        <v>0.32511581458480021</v>
      </c>
    </row>
    <row r="55" spans="1:6" x14ac:dyDescent="0.3">
      <c r="A55" s="5563" t="s">
        <v>79</v>
      </c>
      <c r="B55" s="5564" t="s">
        <v>80</v>
      </c>
      <c r="C55" s="5565">
        <v>842556.15</v>
      </c>
      <c r="D55" s="5566">
        <v>668004</v>
      </c>
      <c r="E55" s="5567">
        <f t="shared" si="0"/>
        <v>-174552.15000000002</v>
      </c>
      <c r="F55" s="5568">
        <f t="shared" si="1"/>
        <v>-0.20716975361226669</v>
      </c>
    </row>
    <row r="56" spans="1:6" x14ac:dyDescent="0.3">
      <c r="A56" s="5569" t="s">
        <v>81</v>
      </c>
      <c r="B56" s="5570" t="s">
        <v>82</v>
      </c>
      <c r="C56" s="5571">
        <v>364938.02</v>
      </c>
      <c r="D56" s="5572">
        <v>310438</v>
      </c>
      <c r="E56" s="5573">
        <f t="shared" si="0"/>
        <v>-54500.020000000019</v>
      </c>
      <c r="F56" s="5574">
        <f t="shared" si="1"/>
        <v>-0.14934048252906074</v>
      </c>
    </row>
    <row r="57" spans="1:6" x14ac:dyDescent="0.3">
      <c r="A57" s="5575" t="s">
        <v>83</v>
      </c>
      <c r="B57" s="5576" t="s">
        <v>84</v>
      </c>
      <c r="C57" s="5577">
        <v>89833.2</v>
      </c>
      <c r="D57" s="5578">
        <v>133193</v>
      </c>
      <c r="E57" s="5579">
        <f t="shared" si="0"/>
        <v>43359.8</v>
      </c>
      <c r="F57" s="5580">
        <f t="shared" si="1"/>
        <v>0.48267010414857764</v>
      </c>
    </row>
    <row r="58" spans="1:6" x14ac:dyDescent="0.3">
      <c r="A58" s="5581" t="s">
        <v>85</v>
      </c>
      <c r="B58" s="5582" t="s">
        <v>86</v>
      </c>
      <c r="C58" s="5583">
        <v>0</v>
      </c>
      <c r="D58" s="5584">
        <v>0</v>
      </c>
      <c r="E58" s="5585">
        <f t="shared" si="0"/>
        <v>0</v>
      </c>
      <c r="F58" s="5586">
        <f t="shared" si="1"/>
        <v>0</v>
      </c>
    </row>
    <row r="59" spans="1:6" x14ac:dyDescent="0.3">
      <c r="A59" s="5587" t="s">
        <v>87</v>
      </c>
      <c r="B59" s="5588" t="s">
        <v>88</v>
      </c>
      <c r="C59" s="5589">
        <v>413406.21</v>
      </c>
      <c r="D59" s="5590">
        <v>1640352</v>
      </c>
      <c r="E59" s="5591">
        <f t="shared" si="0"/>
        <v>1226945.79</v>
      </c>
      <c r="F59" s="5592">
        <f t="shared" si="1"/>
        <v>2.9678939510850597</v>
      </c>
    </row>
    <row r="60" spans="1:6" x14ac:dyDescent="0.3">
      <c r="A60" s="5593" t="s">
        <v>89</v>
      </c>
      <c r="B60" s="5594" t="s">
        <v>90</v>
      </c>
      <c r="C60" s="5595">
        <v>1585161.53</v>
      </c>
      <c r="D60" s="5596">
        <v>1682155</v>
      </c>
      <c r="E60" s="5597">
        <f t="shared" si="0"/>
        <v>96993.469999999972</v>
      </c>
      <c r="F60" s="5598">
        <f t="shared" si="1"/>
        <v>6.1188382486168438E-2</v>
      </c>
    </row>
    <row r="61" spans="1:6" x14ac:dyDescent="0.3">
      <c r="A61" s="5599" t="s">
        <v>91</v>
      </c>
      <c r="B61" s="5600" t="s">
        <v>92</v>
      </c>
      <c r="C61" s="5601">
        <v>1015062.14</v>
      </c>
      <c r="D61" s="5602">
        <v>1433098</v>
      </c>
      <c r="E61" s="5603">
        <f t="shared" si="0"/>
        <v>418035.86</v>
      </c>
      <c r="F61" s="5604">
        <f t="shared" si="1"/>
        <v>0.41183277705540272</v>
      </c>
    </row>
    <row r="62" spans="1:6" x14ac:dyDescent="0.3">
      <c r="A62" s="5605" t="s">
        <v>93</v>
      </c>
      <c r="B62" s="5606" t="s">
        <v>94</v>
      </c>
      <c r="C62" s="5607">
        <v>111191.8</v>
      </c>
      <c r="D62" s="5608">
        <v>173659</v>
      </c>
      <c r="E62" s="5609">
        <f t="shared" si="0"/>
        <v>62467.199999999997</v>
      </c>
      <c r="F62" s="5610">
        <f t="shared" si="1"/>
        <v>0.56179682314703061</v>
      </c>
    </row>
    <row r="63" spans="1:6" x14ac:dyDescent="0.3">
      <c r="A63" s="5611" t="s">
        <v>95</v>
      </c>
      <c r="B63" s="5612" t="s">
        <v>96</v>
      </c>
      <c r="C63" s="5613">
        <v>115375.19</v>
      </c>
      <c r="D63" s="5614">
        <v>95375</v>
      </c>
      <c r="E63" s="5615">
        <f t="shared" si="0"/>
        <v>-20000.190000000002</v>
      </c>
      <c r="F63" s="5616">
        <f t="shared" si="1"/>
        <v>-0.17334914031344176</v>
      </c>
    </row>
    <row r="64" spans="1:6" x14ac:dyDescent="0.3">
      <c r="A64" s="5617" t="s">
        <v>97</v>
      </c>
      <c r="B64" s="5618" t="s">
        <v>98</v>
      </c>
      <c r="C64" s="5619">
        <v>248399.48</v>
      </c>
      <c r="D64" s="5620">
        <v>106550</v>
      </c>
      <c r="E64" s="5621">
        <f t="shared" si="0"/>
        <v>-141849.48000000001</v>
      </c>
      <c r="F64" s="5622">
        <f t="shared" si="1"/>
        <v>-0.57105385244767826</v>
      </c>
    </row>
    <row r="65" spans="1:6" x14ac:dyDescent="0.3">
      <c r="A65" s="5623" t="s">
        <v>99</v>
      </c>
      <c r="B65" s="5624" t="s">
        <v>100</v>
      </c>
      <c r="C65" s="5625">
        <v>3331181.93</v>
      </c>
      <c r="D65" s="5626">
        <v>4666347</v>
      </c>
      <c r="E65" s="5627">
        <f t="shared" si="0"/>
        <v>1335165.0699999998</v>
      </c>
      <c r="F65" s="5628">
        <f t="shared" si="1"/>
        <v>0.40080821103637526</v>
      </c>
    </row>
    <row r="66" spans="1:6" x14ac:dyDescent="0.3">
      <c r="A66" s="5629" t="s">
        <v>101</v>
      </c>
      <c r="B66" s="5630" t="s">
        <v>102</v>
      </c>
      <c r="C66" s="5631">
        <v>3939872.53</v>
      </c>
      <c r="D66" s="5632">
        <v>3154419</v>
      </c>
      <c r="E66" s="5633">
        <f t="shared" si="0"/>
        <v>-785453.5299999998</v>
      </c>
      <c r="F66" s="5634">
        <f t="shared" si="1"/>
        <v>-0.19936013767430183</v>
      </c>
    </row>
    <row r="67" spans="1:6" x14ac:dyDescent="0.3">
      <c r="A67" s="5635" t="s">
        <v>103</v>
      </c>
      <c r="B67" s="5636" t="s">
        <v>104</v>
      </c>
      <c r="C67" s="5637">
        <v>0</v>
      </c>
      <c r="D67" s="5638">
        <v>0</v>
      </c>
      <c r="E67" s="5639">
        <f t="shared" si="0"/>
        <v>0</v>
      </c>
      <c r="F67" s="5640">
        <f t="shared" si="1"/>
        <v>0</v>
      </c>
    </row>
    <row r="68" spans="1:6" x14ac:dyDescent="0.3">
      <c r="A68" s="5641" t="s">
        <v>105</v>
      </c>
      <c r="B68" s="5642" t="s">
        <v>106</v>
      </c>
      <c r="C68" s="5643">
        <v>1622339.38</v>
      </c>
      <c r="D68" s="5644">
        <v>1367724</v>
      </c>
      <c r="E68" s="5645">
        <f t="shared" si="0"/>
        <v>-254615.37999999989</v>
      </c>
      <c r="F68" s="5646">
        <f t="shared" si="1"/>
        <v>-0.15694335176650887</v>
      </c>
    </row>
    <row r="69" spans="1:6" x14ac:dyDescent="0.3">
      <c r="A69" s="5647" t="s">
        <v>107</v>
      </c>
      <c r="B69" s="5648" t="s">
        <v>108</v>
      </c>
      <c r="C69" s="5649">
        <v>702837.7</v>
      </c>
      <c r="D69" s="5650">
        <v>773612</v>
      </c>
      <c r="E69" s="5651">
        <f t="shared" si="0"/>
        <v>70774.300000000047</v>
      </c>
      <c r="F69" s="5652">
        <f t="shared" si="1"/>
        <v>0.10069792784308533</v>
      </c>
    </row>
    <row r="70" spans="1:6" x14ac:dyDescent="0.3">
      <c r="A70" s="5653" t="s">
        <v>109</v>
      </c>
      <c r="B70" s="5654" t="s">
        <v>110</v>
      </c>
      <c r="C70" s="5655">
        <v>725112.06</v>
      </c>
      <c r="D70" s="5656">
        <v>811022</v>
      </c>
      <c r="E70" s="5657">
        <f t="shared" si="0"/>
        <v>85909.939999999944</v>
      </c>
      <c r="F70" s="5658">
        <f t="shared" si="1"/>
        <v>0.11847815632800252</v>
      </c>
    </row>
    <row r="71" spans="1:6" x14ac:dyDescent="0.3">
      <c r="A71" s="5659" t="s">
        <v>111</v>
      </c>
      <c r="B71" s="5660" t="s">
        <v>112</v>
      </c>
      <c r="C71" s="5661">
        <v>469939.38</v>
      </c>
      <c r="D71" s="5662">
        <v>440228</v>
      </c>
      <c r="E71" s="5663">
        <f t="shared" si="0"/>
        <v>-29711.380000000005</v>
      </c>
      <c r="F71" s="5664">
        <f t="shared" si="1"/>
        <v>-6.3223856659980288E-2</v>
      </c>
    </row>
    <row r="72" spans="1:6" x14ac:dyDescent="0.3">
      <c r="A72" s="5665" t="s">
        <v>113</v>
      </c>
      <c r="B72" s="5666" t="s">
        <v>114</v>
      </c>
      <c r="C72" s="5667">
        <v>836960.13</v>
      </c>
      <c r="D72" s="5668">
        <v>553332</v>
      </c>
      <c r="E72" s="5669">
        <f t="shared" si="0"/>
        <v>-283628.13</v>
      </c>
      <c r="F72" s="5670">
        <f t="shared" si="1"/>
        <v>-0.33887890215272259</v>
      </c>
    </row>
    <row r="73" spans="1:6" x14ac:dyDescent="0.3">
      <c r="A73" s="5671" t="s">
        <v>115</v>
      </c>
      <c r="B73" s="5672" t="s">
        <v>116</v>
      </c>
      <c r="C73" s="5673">
        <v>11660538.189999999</v>
      </c>
      <c r="D73" s="5674">
        <v>13364647</v>
      </c>
      <c r="E73" s="5675">
        <f t="shared" si="0"/>
        <v>1704108.8100000005</v>
      </c>
      <c r="F73" s="5676">
        <f t="shared" si="1"/>
        <v>0.14614323817930058</v>
      </c>
    </row>
    <row r="74" spans="1:6" x14ac:dyDescent="0.3">
      <c r="A74" s="5677" t="s">
        <v>117</v>
      </c>
      <c r="B74" s="5678" t="s">
        <v>118</v>
      </c>
      <c r="C74" s="5679">
        <v>209255.26</v>
      </c>
      <c r="D74" s="5680">
        <v>215323</v>
      </c>
      <c r="E74" s="5681">
        <f t="shared" si="0"/>
        <v>6067.7399999999907</v>
      </c>
      <c r="F74" s="5682">
        <f t="shared" si="1"/>
        <v>2.8996833819135492E-2</v>
      </c>
    </row>
    <row r="75" spans="1:6" x14ac:dyDescent="0.3">
      <c r="A75" s="5683" t="s">
        <v>119</v>
      </c>
      <c r="B75" s="5684" t="s">
        <v>120</v>
      </c>
      <c r="C75" s="5685">
        <v>3628961.52</v>
      </c>
      <c r="D75" s="5686">
        <v>5682534</v>
      </c>
      <c r="E75" s="5687">
        <f t="shared" si="0"/>
        <v>2053572.48</v>
      </c>
      <c r="F75" s="5688">
        <f t="shared" si="1"/>
        <v>0.56588433596837917</v>
      </c>
    </row>
    <row r="76" spans="1:6" x14ac:dyDescent="0.3">
      <c r="A76" s="5689" t="s">
        <v>121</v>
      </c>
      <c r="B76" s="5690" t="s">
        <v>122</v>
      </c>
      <c r="C76" s="5691">
        <v>2758178.59</v>
      </c>
      <c r="D76" s="5692">
        <v>2906665</v>
      </c>
      <c r="E76" s="5693">
        <f t="shared" si="0"/>
        <v>148486.41000000015</v>
      </c>
      <c r="F76" s="5694">
        <f t="shared" si="1"/>
        <v>5.3834951274855686E-2</v>
      </c>
    </row>
    <row r="77" spans="1:6" x14ac:dyDescent="0.3">
      <c r="A77" s="5695" t="s">
        <v>123</v>
      </c>
      <c r="B77" s="5696" t="s">
        <v>124</v>
      </c>
      <c r="C77" s="5697">
        <v>500554.83</v>
      </c>
      <c r="D77" s="5698">
        <v>1032372</v>
      </c>
      <c r="E77" s="5699">
        <f t="shared" si="0"/>
        <v>531817.16999999993</v>
      </c>
      <c r="F77" s="5700">
        <f t="shared" si="1"/>
        <v>1.0624553757677253</v>
      </c>
    </row>
    <row r="78" spans="1:6" x14ac:dyDescent="0.3">
      <c r="A78" s="5701"/>
      <c r="B78" s="5702" t="s">
        <v>125</v>
      </c>
      <c r="C78" s="5703">
        <f>SUM(C38:C77)</f>
        <v>43302955.689999998</v>
      </c>
      <c r="D78" s="5704">
        <f>SUM(D38:D77)</f>
        <v>51463029</v>
      </c>
      <c r="E78" s="5705">
        <f t="shared" si="0"/>
        <v>8160073.3100000024</v>
      </c>
      <c r="F78" s="5706">
        <f t="shared" si="1"/>
        <v>0.18844148580565409</v>
      </c>
    </row>
    <row r="80" spans="1:6" x14ac:dyDescent="0.3">
      <c r="A80" s="5707"/>
      <c r="B80" s="5708" t="s">
        <v>126</v>
      </c>
      <c r="C80" s="5709">
        <f>C14+C21+C26+C32+C35+C78</f>
        <v>190363706.59</v>
      </c>
      <c r="D80" s="5710">
        <f>D14+D21+D26+D32+D35+D78</f>
        <v>190969295</v>
      </c>
      <c r="E80" s="5711">
        <f>D80 - C80</f>
        <v>605588.40999999642</v>
      </c>
      <c r="F80" s="5712">
        <f>IF(C80 = 0, 0, E80 / C80)</f>
        <v>3.1812177901342073E-3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84" t="s">
        <v>140</v>
      </c>
      <c r="B1" s="11426"/>
      <c r="C1" s="11426"/>
      <c r="D1" s="11426"/>
      <c r="E1" s="11426"/>
      <c r="F1" s="11427"/>
    </row>
    <row r="2" spans="1:6" x14ac:dyDescent="0.3">
      <c r="A2" s="11485" t="s">
        <v>1</v>
      </c>
      <c r="B2" s="11426"/>
      <c r="C2" s="11426"/>
      <c r="D2" s="11426"/>
      <c r="E2" s="11426"/>
      <c r="F2" s="11427"/>
    </row>
    <row r="3" spans="1:6" x14ac:dyDescent="0.3">
      <c r="A3" s="11486" t="s">
        <v>2</v>
      </c>
      <c r="B3" s="11426"/>
      <c r="C3" s="11426"/>
      <c r="D3" s="11426"/>
      <c r="E3" s="11426"/>
      <c r="F3" s="11427"/>
    </row>
    <row r="4" spans="1:6" x14ac:dyDescent="0.3">
      <c r="A4" s="1148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5713" t="s">
        <v>4</v>
      </c>
      <c r="B6" s="5714" t="s">
        <v>5</v>
      </c>
      <c r="C6" s="5715" t="s">
        <v>6</v>
      </c>
      <c r="D6" s="5716" t="s">
        <v>7</v>
      </c>
      <c r="E6" s="5717" t="s">
        <v>8</v>
      </c>
      <c r="F6" s="5718" t="s">
        <v>9</v>
      </c>
    </row>
    <row r="7" spans="1:6" ht="28.8" x14ac:dyDescent="0.3">
      <c r="A7" s="5719" t="s">
        <v>10</v>
      </c>
      <c r="B7" s="5720" t="s">
        <v>11</v>
      </c>
      <c r="C7" s="5721" t="s">
        <v>12</v>
      </c>
      <c r="D7" s="5722" t="s">
        <v>13</v>
      </c>
      <c r="E7" s="5723" t="s">
        <v>14</v>
      </c>
      <c r="F7" s="5724" t="s">
        <v>15</v>
      </c>
    </row>
    <row r="9" spans="1:6" x14ac:dyDescent="0.3">
      <c r="A9" s="5725" t="s">
        <v>16</v>
      </c>
      <c r="B9" s="5726" t="s">
        <v>17</v>
      </c>
      <c r="C9" s="5727"/>
      <c r="D9" s="5728"/>
      <c r="E9" s="5729"/>
      <c r="F9" s="5730"/>
    </row>
    <row r="10" spans="1:6" x14ac:dyDescent="0.3">
      <c r="A10" s="5731" t="s">
        <v>18</v>
      </c>
      <c r="B10" s="5732" t="s">
        <v>19</v>
      </c>
      <c r="C10" s="5733">
        <v>47147462</v>
      </c>
      <c r="D10" s="5734">
        <v>48788581</v>
      </c>
      <c r="E10" s="5735">
        <f>D10-C10</f>
        <v>1641119</v>
      </c>
      <c r="F10" s="5736">
        <f>IF(C10 = 0, 0, E10 / C10)</f>
        <v>3.4808215127253295E-2</v>
      </c>
    </row>
    <row r="11" spans="1:6" x14ac:dyDescent="0.3">
      <c r="A11" s="5737" t="s">
        <v>20</v>
      </c>
      <c r="B11" s="5738" t="s">
        <v>21</v>
      </c>
      <c r="C11" s="5739">
        <v>32623231</v>
      </c>
      <c r="D11" s="5740">
        <v>34485075</v>
      </c>
      <c r="E11" s="5741">
        <f>D11 - C11</f>
        <v>1861844</v>
      </c>
      <c r="F11" s="5742">
        <f>IF(C11 = 0, 0, E11 / C11)</f>
        <v>5.707110984807115E-2</v>
      </c>
    </row>
    <row r="12" spans="1:6" x14ac:dyDescent="0.3">
      <c r="A12" s="5743" t="s">
        <v>22</v>
      </c>
      <c r="B12" s="5744" t="s">
        <v>23</v>
      </c>
      <c r="C12" s="5745">
        <v>58381321</v>
      </c>
      <c r="D12" s="5746">
        <v>60735359</v>
      </c>
      <c r="E12" s="5747">
        <f>D12 - C12</f>
        <v>2354038</v>
      </c>
      <c r="F12" s="5748">
        <f>IF(C12 = 0, 0, E12 / C12)</f>
        <v>4.0321766614359413E-2</v>
      </c>
    </row>
    <row r="13" spans="1:6" x14ac:dyDescent="0.3">
      <c r="A13" s="5749" t="s">
        <v>24</v>
      </c>
      <c r="B13" s="5750" t="s">
        <v>25</v>
      </c>
      <c r="C13" s="5751">
        <v>40538754</v>
      </c>
      <c r="D13" s="5752">
        <v>44685103</v>
      </c>
      <c r="E13" s="5753">
        <f>D13 - C13</f>
        <v>4146349</v>
      </c>
      <c r="F13" s="5754">
        <f>IF(C13 = 0, 0, E13 / C13)</f>
        <v>0.10228111599088616</v>
      </c>
    </row>
    <row r="14" spans="1:6" x14ac:dyDescent="0.3">
      <c r="A14" s="5755"/>
      <c r="B14" s="5756" t="s">
        <v>26</v>
      </c>
      <c r="C14" s="5757">
        <f>SUM(C10:C13)</f>
        <v>178690768</v>
      </c>
      <c r="D14" s="5758">
        <f>SUM(D10:D13)</f>
        <v>188694118</v>
      </c>
      <c r="E14" s="5759">
        <f>D14 - C14</f>
        <v>10003350</v>
      </c>
      <c r="F14" s="5760">
        <f>IF(C14 = 0, 0, E14 / C14)</f>
        <v>5.5981347620600072E-2</v>
      </c>
    </row>
    <row r="16" spans="1:6" x14ac:dyDescent="0.3">
      <c r="A16" s="5761" t="s">
        <v>27</v>
      </c>
      <c r="B16" s="5762" t="s">
        <v>28</v>
      </c>
      <c r="C16" s="5763"/>
      <c r="D16" s="5764"/>
      <c r="E16" s="5765"/>
      <c r="F16" s="5766"/>
    </row>
    <row r="17" spans="1:6" x14ac:dyDescent="0.3">
      <c r="A17" s="5767" t="s">
        <v>18</v>
      </c>
      <c r="B17" s="5768" t="s">
        <v>29</v>
      </c>
      <c r="C17" s="5769">
        <v>8491650</v>
      </c>
      <c r="D17" s="5770">
        <v>10318892</v>
      </c>
      <c r="E17" s="5771">
        <f>D17 - C17</f>
        <v>1827242</v>
      </c>
      <c r="F17" s="5772">
        <f>IF(C17 = 0, 0, E17 / C17)</f>
        <v>0.21518103077729298</v>
      </c>
    </row>
    <row r="18" spans="1:6" x14ac:dyDescent="0.3">
      <c r="A18" s="5773" t="s">
        <v>20</v>
      </c>
      <c r="B18" s="5774" t="s">
        <v>30</v>
      </c>
      <c r="C18" s="5775">
        <v>5875715</v>
      </c>
      <c r="D18" s="5776">
        <v>7293669</v>
      </c>
      <c r="E18" s="5777">
        <f>D18 - C18</f>
        <v>1417954</v>
      </c>
      <c r="F18" s="5778">
        <f>IF(C18 = 0, 0, E18 / C18)</f>
        <v>0.24132450263499847</v>
      </c>
    </row>
    <row r="19" spans="1:6" x14ac:dyDescent="0.3">
      <c r="A19" s="5779" t="s">
        <v>22</v>
      </c>
      <c r="B19" s="5780" t="s">
        <v>31</v>
      </c>
      <c r="C19" s="5781">
        <v>10618570</v>
      </c>
      <c r="D19" s="5782">
        <v>12845661</v>
      </c>
      <c r="E19" s="5783">
        <f>D19 - C19</f>
        <v>2227091</v>
      </c>
      <c r="F19" s="5784">
        <f>IF(C19 = 0, 0, E19 / C19)</f>
        <v>0.20973549169050071</v>
      </c>
    </row>
    <row r="20" spans="1:6" x14ac:dyDescent="0.3">
      <c r="A20" s="5785" t="s">
        <v>24</v>
      </c>
      <c r="B20" s="5786" t="s">
        <v>32</v>
      </c>
      <c r="C20" s="5787">
        <v>7197759</v>
      </c>
      <c r="D20" s="5788">
        <v>9450997</v>
      </c>
      <c r="E20" s="5789">
        <f>D20 - C20</f>
        <v>2253238</v>
      </c>
      <c r="F20" s="5790">
        <f>IF(C20 = 0, 0, E20 / C20)</f>
        <v>0.31304715815019646</v>
      </c>
    </row>
    <row r="21" spans="1:6" x14ac:dyDescent="0.3">
      <c r="A21" s="5791"/>
      <c r="B21" s="5792" t="s">
        <v>33</v>
      </c>
      <c r="C21" s="5793">
        <f>SUM(C17:C20)</f>
        <v>32183694</v>
      </c>
      <c r="D21" s="5794">
        <f>SUM(D17:D20)</f>
        <v>39909219</v>
      </c>
      <c r="E21" s="5795">
        <f>D21 - C21</f>
        <v>7725525</v>
      </c>
      <c r="F21" s="5796">
        <f>IF(C21 = 0, 0, E21 / C21)</f>
        <v>0.24004469468296585</v>
      </c>
    </row>
    <row r="23" spans="1:6" x14ac:dyDescent="0.3">
      <c r="A23" s="5797" t="s">
        <v>34</v>
      </c>
      <c r="B23" s="5798" t="s">
        <v>35</v>
      </c>
      <c r="C23" s="5799"/>
      <c r="D23" s="5800"/>
      <c r="E23" s="5801"/>
      <c r="F23" s="5802"/>
    </row>
    <row r="24" spans="1:6" x14ac:dyDescent="0.3">
      <c r="A24" s="5803" t="s">
        <v>18</v>
      </c>
      <c r="B24" s="5804" t="s">
        <v>36</v>
      </c>
      <c r="C24" s="5805">
        <v>32388392</v>
      </c>
      <c r="D24" s="5806">
        <v>28793309</v>
      </c>
      <c r="E24" s="5807">
        <f>D24 - C24</f>
        <v>-3595083</v>
      </c>
      <c r="F24" s="5808">
        <f>IF(C24 = 0, 0, E24 / C24)</f>
        <v>-0.11099911968460799</v>
      </c>
    </row>
    <row r="25" spans="1:6" x14ac:dyDescent="0.3">
      <c r="A25" s="5809" t="s">
        <v>20</v>
      </c>
      <c r="B25" s="5810" t="s">
        <v>37</v>
      </c>
      <c r="C25" s="5811">
        <v>13582070</v>
      </c>
      <c r="D25" s="5812">
        <v>12712081</v>
      </c>
      <c r="E25" s="5813">
        <f>D25 - C25</f>
        <v>-869989</v>
      </c>
      <c r="F25" s="5814">
        <f>IF(C25 = 0, 0, E25 / C25)</f>
        <v>-6.4054227374766876E-2</v>
      </c>
    </row>
    <row r="26" spans="1:6" x14ac:dyDescent="0.3">
      <c r="A26" s="5815"/>
      <c r="B26" s="5816" t="s">
        <v>38</v>
      </c>
      <c r="C26" s="5817">
        <f>SUM(C24:C25)</f>
        <v>45970462</v>
      </c>
      <c r="D26" s="5818">
        <f>SUM(D24:D25)</f>
        <v>41505390</v>
      </c>
      <c r="E26" s="5819">
        <f>D26 - C26</f>
        <v>-4465072</v>
      </c>
      <c r="F26" s="5820">
        <f>IF(C26 = 0, 0, E26 / C26)</f>
        <v>-9.7129152193423676E-2</v>
      </c>
    </row>
    <row r="28" spans="1:6" x14ac:dyDescent="0.3">
      <c r="A28" s="5821" t="s">
        <v>39</v>
      </c>
      <c r="B28" s="5822" t="s">
        <v>40</v>
      </c>
      <c r="C28" s="5823"/>
      <c r="D28" s="5824"/>
      <c r="E28" s="5825"/>
      <c r="F28" s="5826"/>
    </row>
    <row r="29" spans="1:6" x14ac:dyDescent="0.3">
      <c r="A29" s="5827" t="s">
        <v>18</v>
      </c>
      <c r="B29" s="5828" t="s">
        <v>41</v>
      </c>
      <c r="C29" s="5829">
        <v>11990575</v>
      </c>
      <c r="D29" s="5830">
        <v>12169868</v>
      </c>
      <c r="E29" s="5831">
        <f>D29 - C29</f>
        <v>179293</v>
      </c>
      <c r="F29" s="5832">
        <f>IF(C29 = 0, 0, E29 / C29)</f>
        <v>1.4952827533291774E-2</v>
      </c>
    </row>
    <row r="30" spans="1:6" x14ac:dyDescent="0.3">
      <c r="A30" s="5833" t="s">
        <v>20</v>
      </c>
      <c r="B30" s="5834" t="s">
        <v>42</v>
      </c>
      <c r="C30" s="5835">
        <v>13362815</v>
      </c>
      <c r="D30" s="5836">
        <v>11915664</v>
      </c>
      <c r="E30" s="5837">
        <f>D30 - C30</f>
        <v>-1447151</v>
      </c>
      <c r="F30" s="5838">
        <f>IF(C30 = 0, 0, E30 / C30)</f>
        <v>-0.10829686708975617</v>
      </c>
    </row>
    <row r="31" spans="1:6" x14ac:dyDescent="0.3">
      <c r="A31" s="5839" t="s">
        <v>22</v>
      </c>
      <c r="B31" s="5840" t="s">
        <v>43</v>
      </c>
      <c r="C31" s="5841">
        <v>9504</v>
      </c>
      <c r="D31" s="5842">
        <v>-28747</v>
      </c>
      <c r="E31" s="5843">
        <f>D31 - C31</f>
        <v>-38251</v>
      </c>
      <c r="F31" s="5844">
        <f>IF(C31 = 0, 0, E31 / C31)</f>
        <v>-4.0247264309764308</v>
      </c>
    </row>
    <row r="32" spans="1:6" x14ac:dyDescent="0.3">
      <c r="A32" s="5845"/>
      <c r="B32" s="5846" t="s">
        <v>44</v>
      </c>
      <c r="C32" s="5847">
        <f>SUM(C29:C31)</f>
        <v>25362894</v>
      </c>
      <c r="D32" s="5848">
        <f>SUM(D29:D31)</f>
        <v>24056785</v>
      </c>
      <c r="E32" s="5849">
        <f>D32 - C32</f>
        <v>-1306109</v>
      </c>
      <c r="F32" s="5850">
        <f>IF(C32 = 0, 0, E32 / C32)</f>
        <v>-5.1496844169281311E-2</v>
      </c>
    </row>
    <row r="34" spans="1:6" x14ac:dyDescent="0.3">
      <c r="A34" s="5851" t="s">
        <v>45</v>
      </c>
      <c r="B34" s="5852" t="s">
        <v>46</v>
      </c>
      <c r="C34" s="5853"/>
      <c r="D34" s="5854"/>
      <c r="E34" s="5855"/>
      <c r="F34" s="5856"/>
    </row>
    <row r="35" spans="1:6" x14ac:dyDescent="0.3">
      <c r="A35" s="5857" t="s">
        <v>18</v>
      </c>
      <c r="B35" s="5858" t="s">
        <v>46</v>
      </c>
      <c r="C35" s="5859">
        <v>1978912</v>
      </c>
      <c r="D35" s="5860">
        <v>1465321</v>
      </c>
      <c r="E35" s="5861">
        <f>D35 - C35</f>
        <v>-513591</v>
      </c>
      <c r="F35" s="5862">
        <f>IF(C35 = 0, 0, E35 / C35)</f>
        <v>-0.2595320054656296</v>
      </c>
    </row>
    <row r="37" spans="1:6" x14ac:dyDescent="0.3">
      <c r="A37" s="5863" t="s">
        <v>47</v>
      </c>
      <c r="B37" s="5864" t="s">
        <v>48</v>
      </c>
      <c r="C37" s="5865"/>
      <c r="D37" s="5866"/>
      <c r="E37" s="5867"/>
      <c r="F37" s="5868"/>
    </row>
    <row r="38" spans="1:6" x14ac:dyDescent="0.3">
      <c r="A38" s="5869" t="s">
        <v>18</v>
      </c>
      <c r="B38" s="5870" t="s">
        <v>49</v>
      </c>
      <c r="C38" s="5871">
        <v>388367</v>
      </c>
      <c r="D38" s="5872">
        <v>752335</v>
      </c>
      <c r="E38" s="5873">
        <f t="shared" ref="E38:E78" si="0">D38 - C38</f>
        <v>363968</v>
      </c>
      <c r="F38" s="5874">
        <f t="shared" ref="F38:F78" si="1">IF(C38 = 0, 0, E38 / C38)</f>
        <v>0.93717540367744945</v>
      </c>
    </row>
    <row r="39" spans="1:6" x14ac:dyDescent="0.3">
      <c r="A39" s="5875" t="s">
        <v>20</v>
      </c>
      <c r="B39" s="5876" t="s">
        <v>50</v>
      </c>
      <c r="C39" s="5877">
        <v>3919052</v>
      </c>
      <c r="D39" s="5878">
        <v>5325086</v>
      </c>
      <c r="E39" s="5879">
        <f t="shared" si="0"/>
        <v>1406034</v>
      </c>
      <c r="F39" s="5880">
        <f t="shared" si="1"/>
        <v>0.35876890635796616</v>
      </c>
    </row>
    <row r="40" spans="1:6" x14ac:dyDescent="0.3">
      <c r="A40" s="5881" t="s">
        <v>22</v>
      </c>
      <c r="B40" s="5882" t="s">
        <v>51</v>
      </c>
      <c r="C40" s="5883">
        <v>307383</v>
      </c>
      <c r="D40" s="5884">
        <v>369500</v>
      </c>
      <c r="E40" s="5885">
        <f t="shared" si="0"/>
        <v>62117</v>
      </c>
      <c r="F40" s="5886">
        <f t="shared" si="1"/>
        <v>0.20208339433215239</v>
      </c>
    </row>
    <row r="41" spans="1:6" x14ac:dyDescent="0.3">
      <c r="A41" s="5887" t="s">
        <v>24</v>
      </c>
      <c r="B41" s="5888" t="s">
        <v>52</v>
      </c>
      <c r="C41" s="5889">
        <v>1179070</v>
      </c>
      <c r="D41" s="5890">
        <v>1776157</v>
      </c>
      <c r="E41" s="5891">
        <f t="shared" si="0"/>
        <v>597087</v>
      </c>
      <c r="F41" s="5892">
        <f t="shared" si="1"/>
        <v>0.50640504804634157</v>
      </c>
    </row>
    <row r="42" spans="1:6" x14ac:dyDescent="0.3">
      <c r="A42" s="5893" t="s">
        <v>53</v>
      </c>
      <c r="B42" s="5894" t="s">
        <v>54</v>
      </c>
      <c r="C42" s="5895">
        <v>209164</v>
      </c>
      <c r="D42" s="5896">
        <v>360669</v>
      </c>
      <c r="E42" s="5897">
        <f t="shared" si="0"/>
        <v>151505</v>
      </c>
      <c r="F42" s="5898">
        <f t="shared" si="1"/>
        <v>0.7243359277887208</v>
      </c>
    </row>
    <row r="43" spans="1:6" x14ac:dyDescent="0.3">
      <c r="A43" s="5899" t="s">
        <v>55</v>
      </c>
      <c r="B43" s="5900" t="s">
        <v>56</v>
      </c>
      <c r="C43" s="5901">
        <v>999140</v>
      </c>
      <c r="D43" s="5902">
        <v>884659</v>
      </c>
      <c r="E43" s="5903">
        <f t="shared" si="0"/>
        <v>-114481</v>
      </c>
      <c r="F43" s="5904">
        <f t="shared" si="1"/>
        <v>-0.11457953840302661</v>
      </c>
    </row>
    <row r="44" spans="1:6" x14ac:dyDescent="0.3">
      <c r="A44" s="5905" t="s">
        <v>57</v>
      </c>
      <c r="B44" s="5906" t="s">
        <v>58</v>
      </c>
      <c r="C44" s="5907">
        <v>64667</v>
      </c>
      <c r="D44" s="5908">
        <v>34378</v>
      </c>
      <c r="E44" s="5909">
        <f t="shared" si="0"/>
        <v>-30289</v>
      </c>
      <c r="F44" s="5910">
        <f t="shared" si="1"/>
        <v>-0.46838418358668255</v>
      </c>
    </row>
    <row r="45" spans="1:6" x14ac:dyDescent="0.3">
      <c r="A45" s="5911" t="s">
        <v>59</v>
      </c>
      <c r="B45" s="5912" t="s">
        <v>60</v>
      </c>
      <c r="C45" s="5913">
        <v>3074983</v>
      </c>
      <c r="D45" s="5914">
        <v>3266644</v>
      </c>
      <c r="E45" s="5915">
        <f t="shared" si="0"/>
        <v>191661</v>
      </c>
      <c r="F45" s="5916">
        <f t="shared" si="1"/>
        <v>6.2329125071585764E-2</v>
      </c>
    </row>
    <row r="46" spans="1:6" x14ac:dyDescent="0.3">
      <c r="A46" s="5917" t="s">
        <v>61</v>
      </c>
      <c r="B46" s="5918" t="s">
        <v>62</v>
      </c>
      <c r="C46" s="5919">
        <v>1520413</v>
      </c>
      <c r="D46" s="5920">
        <v>1492928</v>
      </c>
      <c r="E46" s="5921">
        <f t="shared" si="0"/>
        <v>-27485</v>
      </c>
      <c r="F46" s="5922">
        <f t="shared" si="1"/>
        <v>-1.8077325042603554E-2</v>
      </c>
    </row>
    <row r="47" spans="1:6" x14ac:dyDescent="0.3">
      <c r="A47" s="5923" t="s">
        <v>63</v>
      </c>
      <c r="B47" s="5924" t="s">
        <v>64</v>
      </c>
      <c r="C47" s="5925">
        <v>0</v>
      </c>
      <c r="D47" s="5926">
        <v>0</v>
      </c>
      <c r="E47" s="5927">
        <f t="shared" si="0"/>
        <v>0</v>
      </c>
      <c r="F47" s="5928">
        <f t="shared" si="1"/>
        <v>0</v>
      </c>
    </row>
    <row r="48" spans="1:6" x14ac:dyDescent="0.3">
      <c r="A48" s="5929" t="s">
        <v>65</v>
      </c>
      <c r="B48" s="5930" t="s">
        <v>66</v>
      </c>
      <c r="C48" s="5931">
        <v>5209712</v>
      </c>
      <c r="D48" s="5932">
        <v>-153501</v>
      </c>
      <c r="E48" s="5933">
        <f t="shared" si="0"/>
        <v>-5363213</v>
      </c>
      <c r="F48" s="5934">
        <f t="shared" si="1"/>
        <v>-1.0294643926574061</v>
      </c>
    </row>
    <row r="49" spans="1:6" x14ac:dyDescent="0.3">
      <c r="A49" s="5935" t="s">
        <v>67</v>
      </c>
      <c r="B49" s="5936" t="s">
        <v>68</v>
      </c>
      <c r="C49" s="5937">
        <v>169741</v>
      </c>
      <c r="D49" s="5938">
        <v>214077</v>
      </c>
      <c r="E49" s="5939">
        <f t="shared" si="0"/>
        <v>44336</v>
      </c>
      <c r="F49" s="5940">
        <f t="shared" si="1"/>
        <v>0.26119794274806912</v>
      </c>
    </row>
    <row r="50" spans="1:6" x14ac:dyDescent="0.3">
      <c r="A50" s="5941" t="s">
        <v>69</v>
      </c>
      <c r="B50" s="5942" t="s">
        <v>70</v>
      </c>
      <c r="C50" s="5943">
        <v>877916</v>
      </c>
      <c r="D50" s="5944">
        <v>1048516</v>
      </c>
      <c r="E50" s="5945">
        <f t="shared" si="0"/>
        <v>170600</v>
      </c>
      <c r="F50" s="5946">
        <f t="shared" si="1"/>
        <v>0.1943238305259273</v>
      </c>
    </row>
    <row r="51" spans="1:6" x14ac:dyDescent="0.3">
      <c r="A51" s="5947" t="s">
        <v>71</v>
      </c>
      <c r="B51" s="5948" t="s">
        <v>72</v>
      </c>
      <c r="C51" s="5949">
        <v>1794778</v>
      </c>
      <c r="D51" s="5950">
        <v>1633993</v>
      </c>
      <c r="E51" s="5951">
        <f t="shared" si="0"/>
        <v>-160785</v>
      </c>
      <c r="F51" s="5952">
        <f t="shared" si="1"/>
        <v>-8.9584895736408626E-2</v>
      </c>
    </row>
    <row r="52" spans="1:6" x14ac:dyDescent="0.3">
      <c r="A52" s="5953" t="s">
        <v>73</v>
      </c>
      <c r="B52" s="5954" t="s">
        <v>74</v>
      </c>
      <c r="C52" s="5955">
        <v>721987</v>
      </c>
      <c r="D52" s="5956">
        <v>719242</v>
      </c>
      <c r="E52" s="5957">
        <f t="shared" si="0"/>
        <v>-2745</v>
      </c>
      <c r="F52" s="5958">
        <f t="shared" si="1"/>
        <v>-3.8020075153707752E-3</v>
      </c>
    </row>
    <row r="53" spans="1:6" x14ac:dyDescent="0.3">
      <c r="A53" s="5959" t="s">
        <v>75</v>
      </c>
      <c r="B53" s="5960" t="s">
        <v>76</v>
      </c>
      <c r="C53" s="5961">
        <v>1718403</v>
      </c>
      <c r="D53" s="5962">
        <v>1925985</v>
      </c>
      <c r="E53" s="5963">
        <f t="shared" si="0"/>
        <v>207582</v>
      </c>
      <c r="F53" s="5964">
        <f t="shared" si="1"/>
        <v>0.12079937011283151</v>
      </c>
    </row>
    <row r="54" spans="1:6" x14ac:dyDescent="0.3">
      <c r="A54" s="5965" t="s">
        <v>77</v>
      </c>
      <c r="B54" s="5966" t="s">
        <v>78</v>
      </c>
      <c r="C54" s="5967">
        <v>3781484</v>
      </c>
      <c r="D54" s="5968">
        <v>4213204</v>
      </c>
      <c r="E54" s="5969">
        <f t="shared" si="0"/>
        <v>431720</v>
      </c>
      <c r="F54" s="5970">
        <f t="shared" si="1"/>
        <v>0.11416681916411651</v>
      </c>
    </row>
    <row r="55" spans="1:6" x14ac:dyDescent="0.3">
      <c r="A55" s="5971" t="s">
        <v>79</v>
      </c>
      <c r="B55" s="5972" t="s">
        <v>80</v>
      </c>
      <c r="C55" s="5973">
        <v>2032843</v>
      </c>
      <c r="D55" s="5974">
        <v>2121517</v>
      </c>
      <c r="E55" s="5975">
        <f t="shared" si="0"/>
        <v>88674</v>
      </c>
      <c r="F55" s="5976">
        <f t="shared" si="1"/>
        <v>4.362068295485682E-2</v>
      </c>
    </row>
    <row r="56" spans="1:6" x14ac:dyDescent="0.3">
      <c r="A56" s="5977" t="s">
        <v>81</v>
      </c>
      <c r="B56" s="5978" t="s">
        <v>82</v>
      </c>
      <c r="C56" s="5979">
        <v>568851</v>
      </c>
      <c r="D56" s="5980">
        <v>519000</v>
      </c>
      <c r="E56" s="5981">
        <f t="shared" si="0"/>
        <v>-49851</v>
      </c>
      <c r="F56" s="5982">
        <f t="shared" si="1"/>
        <v>-8.7634547535294829E-2</v>
      </c>
    </row>
    <row r="57" spans="1:6" x14ac:dyDescent="0.3">
      <c r="A57" s="5983" t="s">
        <v>83</v>
      </c>
      <c r="B57" s="5984" t="s">
        <v>84</v>
      </c>
      <c r="C57" s="5985">
        <v>1107131</v>
      </c>
      <c r="D57" s="5986">
        <v>1164827</v>
      </c>
      <c r="E57" s="5987">
        <f t="shared" si="0"/>
        <v>57696</v>
      </c>
      <c r="F57" s="5988">
        <f t="shared" si="1"/>
        <v>5.2113074243246738E-2</v>
      </c>
    </row>
    <row r="58" spans="1:6" x14ac:dyDescent="0.3">
      <c r="A58" s="5989" t="s">
        <v>85</v>
      </c>
      <c r="B58" s="5990" t="s">
        <v>86</v>
      </c>
      <c r="C58" s="5991">
        <v>100905</v>
      </c>
      <c r="D58" s="5992">
        <v>86258</v>
      </c>
      <c r="E58" s="5993">
        <f t="shared" si="0"/>
        <v>-14647</v>
      </c>
      <c r="F58" s="5994">
        <f t="shared" si="1"/>
        <v>-0.14515633516674101</v>
      </c>
    </row>
    <row r="59" spans="1:6" x14ac:dyDescent="0.3">
      <c r="A59" s="5995" t="s">
        <v>87</v>
      </c>
      <c r="B59" s="5996" t="s">
        <v>88</v>
      </c>
      <c r="C59" s="5997">
        <v>147152</v>
      </c>
      <c r="D59" s="5998">
        <v>110052</v>
      </c>
      <c r="E59" s="5999">
        <f t="shared" si="0"/>
        <v>-37100</v>
      </c>
      <c r="F59" s="6000">
        <f t="shared" si="1"/>
        <v>-0.25212025660541482</v>
      </c>
    </row>
    <row r="60" spans="1:6" x14ac:dyDescent="0.3">
      <c r="A60" s="6001" t="s">
        <v>89</v>
      </c>
      <c r="B60" s="6002" t="s">
        <v>90</v>
      </c>
      <c r="C60" s="6003">
        <v>0</v>
      </c>
      <c r="D60" s="6004">
        <v>0</v>
      </c>
      <c r="E60" s="6005">
        <f t="shared" si="0"/>
        <v>0</v>
      </c>
      <c r="F60" s="6006">
        <f t="shared" si="1"/>
        <v>0</v>
      </c>
    </row>
    <row r="61" spans="1:6" x14ac:dyDescent="0.3">
      <c r="A61" s="6007" t="s">
        <v>91</v>
      </c>
      <c r="B61" s="6008" t="s">
        <v>92</v>
      </c>
      <c r="C61" s="6009">
        <v>1387840</v>
      </c>
      <c r="D61" s="6010">
        <v>1954125</v>
      </c>
      <c r="E61" s="6011">
        <f t="shared" si="0"/>
        <v>566285</v>
      </c>
      <c r="F61" s="6012">
        <f t="shared" si="1"/>
        <v>0.4080333467834909</v>
      </c>
    </row>
    <row r="62" spans="1:6" x14ac:dyDescent="0.3">
      <c r="A62" s="6013" t="s">
        <v>93</v>
      </c>
      <c r="B62" s="6014" t="s">
        <v>94</v>
      </c>
      <c r="C62" s="6015">
        <v>392018</v>
      </c>
      <c r="D62" s="6016">
        <v>490552</v>
      </c>
      <c r="E62" s="6017">
        <f t="shared" si="0"/>
        <v>98534</v>
      </c>
      <c r="F62" s="6018">
        <f t="shared" si="1"/>
        <v>0.25135070328403286</v>
      </c>
    </row>
    <row r="63" spans="1:6" x14ac:dyDescent="0.3">
      <c r="A63" s="6019" t="s">
        <v>95</v>
      </c>
      <c r="B63" s="6020" t="s">
        <v>96</v>
      </c>
      <c r="C63" s="6021">
        <v>244121</v>
      </c>
      <c r="D63" s="6022">
        <v>607902</v>
      </c>
      <c r="E63" s="6023">
        <f t="shared" si="0"/>
        <v>363781</v>
      </c>
      <c r="F63" s="6024">
        <f t="shared" si="1"/>
        <v>1.4901667615649616</v>
      </c>
    </row>
    <row r="64" spans="1:6" x14ac:dyDescent="0.3">
      <c r="A64" s="6025" t="s">
        <v>97</v>
      </c>
      <c r="B64" s="6026" t="s">
        <v>98</v>
      </c>
      <c r="C64" s="6027">
        <v>145186</v>
      </c>
      <c r="D64" s="6028">
        <v>90922</v>
      </c>
      <c r="E64" s="6029">
        <f t="shared" si="0"/>
        <v>-54264</v>
      </c>
      <c r="F64" s="6030">
        <f t="shared" si="1"/>
        <v>-0.37375504525229708</v>
      </c>
    </row>
    <row r="65" spans="1:6" x14ac:dyDescent="0.3">
      <c r="A65" s="6031" t="s">
        <v>99</v>
      </c>
      <c r="B65" s="6032" t="s">
        <v>100</v>
      </c>
      <c r="C65" s="6033">
        <v>0</v>
      </c>
      <c r="D65" s="6034">
        <v>0</v>
      </c>
      <c r="E65" s="6035">
        <f t="shared" si="0"/>
        <v>0</v>
      </c>
      <c r="F65" s="6036">
        <f t="shared" si="1"/>
        <v>0</v>
      </c>
    </row>
    <row r="66" spans="1:6" x14ac:dyDescent="0.3">
      <c r="A66" s="6037" t="s">
        <v>101</v>
      </c>
      <c r="B66" s="6038" t="s">
        <v>102</v>
      </c>
      <c r="C66" s="6039">
        <v>4791417</v>
      </c>
      <c r="D66" s="6040">
        <v>5830105</v>
      </c>
      <c r="E66" s="6041">
        <f t="shared" si="0"/>
        <v>1038688</v>
      </c>
      <c r="F66" s="6042">
        <f t="shared" si="1"/>
        <v>0.2167809647960092</v>
      </c>
    </row>
    <row r="67" spans="1:6" x14ac:dyDescent="0.3">
      <c r="A67" s="6043" t="s">
        <v>103</v>
      </c>
      <c r="B67" s="6044" t="s">
        <v>104</v>
      </c>
      <c r="C67" s="6045">
        <v>187748</v>
      </c>
      <c r="D67" s="6046">
        <v>201874</v>
      </c>
      <c r="E67" s="6047">
        <f t="shared" si="0"/>
        <v>14126</v>
      </c>
      <c r="F67" s="6048">
        <f t="shared" si="1"/>
        <v>7.5239150350469783E-2</v>
      </c>
    </row>
    <row r="68" spans="1:6" x14ac:dyDescent="0.3">
      <c r="A68" s="6049" t="s">
        <v>105</v>
      </c>
      <c r="B68" s="6050" t="s">
        <v>106</v>
      </c>
      <c r="C68" s="6051">
        <v>1618233</v>
      </c>
      <c r="D68" s="6052">
        <v>1690443</v>
      </c>
      <c r="E68" s="6053">
        <f t="shared" si="0"/>
        <v>72210</v>
      </c>
      <c r="F68" s="6054">
        <f t="shared" si="1"/>
        <v>4.4622745921013847E-2</v>
      </c>
    </row>
    <row r="69" spans="1:6" x14ac:dyDescent="0.3">
      <c r="A69" s="6055" t="s">
        <v>107</v>
      </c>
      <c r="B69" s="6056" t="s">
        <v>108</v>
      </c>
      <c r="C69" s="6057">
        <v>2581532</v>
      </c>
      <c r="D69" s="6058">
        <v>2004682</v>
      </c>
      <c r="E69" s="6059">
        <f t="shared" si="0"/>
        <v>-576850</v>
      </c>
      <c r="F69" s="6060">
        <f t="shared" si="1"/>
        <v>-0.22345258551898639</v>
      </c>
    </row>
    <row r="70" spans="1:6" x14ac:dyDescent="0.3">
      <c r="A70" s="6061" t="s">
        <v>109</v>
      </c>
      <c r="B70" s="6062" t="s">
        <v>110</v>
      </c>
      <c r="C70" s="6063">
        <v>752202</v>
      </c>
      <c r="D70" s="6064">
        <v>874694</v>
      </c>
      <c r="E70" s="6065">
        <f t="shared" si="0"/>
        <v>122492</v>
      </c>
      <c r="F70" s="6066">
        <f t="shared" si="1"/>
        <v>0.16284455505303097</v>
      </c>
    </row>
    <row r="71" spans="1:6" x14ac:dyDescent="0.3">
      <c r="A71" s="6067" t="s">
        <v>111</v>
      </c>
      <c r="B71" s="6068" t="s">
        <v>112</v>
      </c>
      <c r="C71" s="6069">
        <v>1742332</v>
      </c>
      <c r="D71" s="6070">
        <v>1805822</v>
      </c>
      <c r="E71" s="6071">
        <f t="shared" si="0"/>
        <v>63490</v>
      </c>
      <c r="F71" s="6072">
        <f t="shared" si="1"/>
        <v>3.6439668214783408E-2</v>
      </c>
    </row>
    <row r="72" spans="1:6" x14ac:dyDescent="0.3">
      <c r="A72" s="6073" t="s">
        <v>113</v>
      </c>
      <c r="B72" s="6074" t="s">
        <v>114</v>
      </c>
      <c r="C72" s="6075">
        <v>534351</v>
      </c>
      <c r="D72" s="6076">
        <v>533371</v>
      </c>
      <c r="E72" s="6077">
        <f t="shared" si="0"/>
        <v>-980</v>
      </c>
      <c r="F72" s="6078">
        <f t="shared" si="1"/>
        <v>-1.8340004978001352E-3</v>
      </c>
    </row>
    <row r="73" spans="1:6" x14ac:dyDescent="0.3">
      <c r="A73" s="6079" t="s">
        <v>115</v>
      </c>
      <c r="B73" s="6080" t="s">
        <v>116</v>
      </c>
      <c r="C73" s="6081">
        <v>0</v>
      </c>
      <c r="D73" s="6082">
        <v>0</v>
      </c>
      <c r="E73" s="6083">
        <f t="shared" si="0"/>
        <v>0</v>
      </c>
      <c r="F73" s="6084">
        <f t="shared" si="1"/>
        <v>0</v>
      </c>
    </row>
    <row r="74" spans="1:6" x14ac:dyDescent="0.3">
      <c r="A74" s="6085" t="s">
        <v>117</v>
      </c>
      <c r="B74" s="6086" t="s">
        <v>118</v>
      </c>
      <c r="C74" s="6087">
        <v>335991</v>
      </c>
      <c r="D74" s="6088">
        <v>377589</v>
      </c>
      <c r="E74" s="6089">
        <f t="shared" si="0"/>
        <v>41598</v>
      </c>
      <c r="F74" s="6090">
        <f t="shared" si="1"/>
        <v>0.12380688768449155</v>
      </c>
    </row>
    <row r="75" spans="1:6" x14ac:dyDescent="0.3">
      <c r="A75" s="6091" t="s">
        <v>119</v>
      </c>
      <c r="B75" s="6092" t="s">
        <v>120</v>
      </c>
      <c r="C75" s="6093">
        <v>3903633</v>
      </c>
      <c r="D75" s="6094">
        <v>2756517</v>
      </c>
      <c r="E75" s="6095">
        <f t="shared" si="0"/>
        <v>-1147116</v>
      </c>
      <c r="F75" s="6096">
        <f t="shared" si="1"/>
        <v>-0.2938585671347691</v>
      </c>
    </row>
    <row r="76" spans="1:6" x14ac:dyDescent="0.3">
      <c r="A76" s="6097" t="s">
        <v>121</v>
      </c>
      <c r="B76" s="6098" t="s">
        <v>122</v>
      </c>
      <c r="C76" s="6099">
        <v>20364553</v>
      </c>
      <c r="D76" s="6100">
        <v>22665522</v>
      </c>
      <c r="E76" s="6101">
        <f t="shared" si="0"/>
        <v>2300969</v>
      </c>
      <c r="F76" s="6102">
        <f t="shared" si="1"/>
        <v>0.11298892737788058</v>
      </c>
    </row>
    <row r="77" spans="1:6" x14ac:dyDescent="0.3">
      <c r="A77" s="6103" t="s">
        <v>123</v>
      </c>
      <c r="B77" s="6104" t="s">
        <v>124</v>
      </c>
      <c r="C77" s="6105">
        <v>22256012</v>
      </c>
      <c r="D77" s="6106">
        <v>37263212</v>
      </c>
      <c r="E77" s="6107">
        <f t="shared" si="0"/>
        <v>15007200</v>
      </c>
      <c r="F77" s="6108">
        <f t="shared" si="1"/>
        <v>0.67429870185188612</v>
      </c>
    </row>
    <row r="78" spans="1:6" x14ac:dyDescent="0.3">
      <c r="A78" s="6109"/>
      <c r="B78" s="6110" t="s">
        <v>125</v>
      </c>
      <c r="C78" s="6111">
        <f>SUM(C38:C77)</f>
        <v>91130311</v>
      </c>
      <c r="D78" s="6112">
        <f>SUM(D38:D77)</f>
        <v>107012858</v>
      </c>
      <c r="E78" s="6113">
        <f t="shared" si="0"/>
        <v>15882547</v>
      </c>
      <c r="F78" s="6114">
        <f t="shared" si="1"/>
        <v>0.17428391087132358</v>
      </c>
    </row>
    <row r="80" spans="1:6" x14ac:dyDescent="0.3">
      <c r="A80" s="6115"/>
      <c r="B80" s="6116" t="s">
        <v>126</v>
      </c>
      <c r="C80" s="6117">
        <f>C14+C21+C26+C32+C35+C78</f>
        <v>375317041</v>
      </c>
      <c r="D80" s="6118">
        <f>D14+D21+D26+D32+D35+D78</f>
        <v>402643691</v>
      </c>
      <c r="E80" s="6119">
        <f>D80 - C80</f>
        <v>27326650</v>
      </c>
      <c r="F80" s="6120">
        <f>IF(C80 = 0, 0, E80 / C80)</f>
        <v>7.280951040003536E-2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88" t="s">
        <v>141</v>
      </c>
      <c r="B1" s="11426"/>
      <c r="C1" s="11426"/>
      <c r="D1" s="11426"/>
      <c r="E1" s="11426"/>
      <c r="F1" s="11427"/>
    </row>
    <row r="2" spans="1:6" x14ac:dyDescent="0.3">
      <c r="A2" s="11489" t="s">
        <v>1</v>
      </c>
      <c r="B2" s="11426"/>
      <c r="C2" s="11426"/>
      <c r="D2" s="11426"/>
      <c r="E2" s="11426"/>
      <c r="F2" s="11427"/>
    </row>
    <row r="3" spans="1:6" x14ac:dyDescent="0.3">
      <c r="A3" s="11490" t="s">
        <v>2</v>
      </c>
      <c r="B3" s="11426"/>
      <c r="C3" s="11426"/>
      <c r="D3" s="11426"/>
      <c r="E3" s="11426"/>
      <c r="F3" s="11427"/>
    </row>
    <row r="4" spans="1:6" x14ac:dyDescent="0.3">
      <c r="A4" s="1149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6121" t="s">
        <v>4</v>
      </c>
      <c r="B6" s="6122" t="s">
        <v>5</v>
      </c>
      <c r="C6" s="6123" t="s">
        <v>6</v>
      </c>
      <c r="D6" s="6124" t="s">
        <v>7</v>
      </c>
      <c r="E6" s="6125" t="s">
        <v>8</v>
      </c>
      <c r="F6" s="6126" t="s">
        <v>9</v>
      </c>
    </row>
    <row r="7" spans="1:6" ht="28.8" x14ac:dyDescent="0.3">
      <c r="A7" s="6127" t="s">
        <v>10</v>
      </c>
      <c r="B7" s="6128" t="s">
        <v>11</v>
      </c>
      <c r="C7" s="6129" t="s">
        <v>12</v>
      </c>
      <c r="D7" s="6130" t="s">
        <v>13</v>
      </c>
      <c r="E7" s="6131" t="s">
        <v>14</v>
      </c>
      <c r="F7" s="6132" t="s">
        <v>15</v>
      </c>
    </row>
    <row r="9" spans="1:6" x14ac:dyDescent="0.3">
      <c r="A9" s="6133" t="s">
        <v>16</v>
      </c>
      <c r="B9" s="6134" t="s">
        <v>17</v>
      </c>
      <c r="C9" s="6135"/>
      <c r="D9" s="6136"/>
      <c r="E9" s="6137"/>
      <c r="F9" s="6138"/>
    </row>
    <row r="10" spans="1:6" x14ac:dyDescent="0.3">
      <c r="A10" s="6139" t="s">
        <v>18</v>
      </c>
      <c r="B10" s="6140" t="s">
        <v>19</v>
      </c>
      <c r="C10" s="6141">
        <v>29286909</v>
      </c>
      <c r="D10" s="6142">
        <v>30195893</v>
      </c>
      <c r="E10" s="6143">
        <f>D10-C10</f>
        <v>908984</v>
      </c>
      <c r="F10" s="6144">
        <f>IF(C10 = 0, 0, E10 / C10)</f>
        <v>3.1037211881936737E-2</v>
      </c>
    </row>
    <row r="11" spans="1:6" x14ac:dyDescent="0.3">
      <c r="A11" s="6145" t="s">
        <v>20</v>
      </c>
      <c r="B11" s="6146" t="s">
        <v>21</v>
      </c>
      <c r="C11" s="6147">
        <v>4559845</v>
      </c>
      <c r="D11" s="6148">
        <v>4774750</v>
      </c>
      <c r="E11" s="6149">
        <f>D11 - C11</f>
        <v>214905</v>
      </c>
      <c r="F11" s="6150">
        <f>IF(C11 = 0, 0, E11 / C11)</f>
        <v>4.7129891476574315E-2</v>
      </c>
    </row>
    <row r="12" spans="1:6" x14ac:dyDescent="0.3">
      <c r="A12" s="6151" t="s">
        <v>22</v>
      </c>
      <c r="B12" s="6152" t="s">
        <v>23</v>
      </c>
      <c r="C12" s="6153">
        <v>6985014</v>
      </c>
      <c r="D12" s="6154">
        <v>8624118</v>
      </c>
      <c r="E12" s="6155">
        <f>D12 - C12</f>
        <v>1639104</v>
      </c>
      <c r="F12" s="6156">
        <f>IF(C12 = 0, 0, E12 / C12)</f>
        <v>0.23466008801127672</v>
      </c>
    </row>
    <row r="13" spans="1:6" x14ac:dyDescent="0.3">
      <c r="A13" s="6157" t="s">
        <v>24</v>
      </c>
      <c r="B13" s="6158" t="s">
        <v>25</v>
      </c>
      <c r="C13" s="6159">
        <v>23877476</v>
      </c>
      <c r="D13" s="6160">
        <v>27091416</v>
      </c>
      <c r="E13" s="6161">
        <f>D13 - C13</f>
        <v>3213940</v>
      </c>
      <c r="F13" s="6162">
        <f>IF(C13 = 0, 0, E13 / C13)</f>
        <v>0.1346013288841752</v>
      </c>
    </row>
    <row r="14" spans="1:6" x14ac:dyDescent="0.3">
      <c r="A14" s="6163"/>
      <c r="B14" s="6164" t="s">
        <v>26</v>
      </c>
      <c r="C14" s="6165">
        <f>SUM(C10:C13)</f>
        <v>64709244</v>
      </c>
      <c r="D14" s="6166">
        <f>SUM(D10:D13)</f>
        <v>70686177</v>
      </c>
      <c r="E14" s="6167">
        <f>D14 - C14</f>
        <v>5976933</v>
      </c>
      <c r="F14" s="6168">
        <f>IF(C14 = 0, 0, E14 / C14)</f>
        <v>9.2365984062493453E-2</v>
      </c>
    </row>
    <row r="16" spans="1:6" x14ac:dyDescent="0.3">
      <c r="A16" s="6169" t="s">
        <v>27</v>
      </c>
      <c r="B16" s="6170" t="s">
        <v>28</v>
      </c>
      <c r="C16" s="6171"/>
      <c r="D16" s="6172"/>
      <c r="E16" s="6173"/>
      <c r="F16" s="6174"/>
    </row>
    <row r="17" spans="1:6" x14ac:dyDescent="0.3">
      <c r="A17" s="6175" t="s">
        <v>18</v>
      </c>
      <c r="B17" s="6176" t="s">
        <v>29</v>
      </c>
      <c r="C17" s="6177">
        <v>7778500</v>
      </c>
      <c r="D17" s="6178">
        <v>7033199</v>
      </c>
      <c r="E17" s="6179">
        <f>D17 - C17</f>
        <v>-745301</v>
      </c>
      <c r="F17" s="6180">
        <f>IF(C17 = 0, 0, E17 / C17)</f>
        <v>-9.5815517130552169E-2</v>
      </c>
    </row>
    <row r="18" spans="1:6" x14ac:dyDescent="0.3">
      <c r="A18" s="6181" t="s">
        <v>20</v>
      </c>
      <c r="B18" s="6182" t="s">
        <v>30</v>
      </c>
      <c r="C18" s="6183">
        <v>1211079</v>
      </c>
      <c r="D18" s="6184">
        <v>1144939</v>
      </c>
      <c r="E18" s="6185">
        <f>D18 - C18</f>
        <v>-66140</v>
      </c>
      <c r="F18" s="6186">
        <f>IF(C18 = 0, 0, E18 / C18)</f>
        <v>-5.4612457155974133E-2</v>
      </c>
    </row>
    <row r="19" spans="1:6" x14ac:dyDescent="0.3">
      <c r="A19" s="6187" t="s">
        <v>22</v>
      </c>
      <c r="B19" s="6188" t="s">
        <v>31</v>
      </c>
      <c r="C19" s="6189">
        <v>1855195</v>
      </c>
      <c r="D19" s="6190">
        <v>1962753</v>
      </c>
      <c r="E19" s="6191">
        <f>D19 - C19</f>
        <v>107558</v>
      </c>
      <c r="F19" s="6192">
        <f>IF(C19 = 0, 0, E19 / C19)</f>
        <v>5.7976654745188511E-2</v>
      </c>
    </row>
    <row r="20" spans="1:6" x14ac:dyDescent="0.3">
      <c r="A20" s="6193" t="s">
        <v>24</v>
      </c>
      <c r="B20" s="6194" t="s">
        <v>32</v>
      </c>
      <c r="C20" s="6195">
        <v>6341773</v>
      </c>
      <c r="D20" s="6196">
        <v>6215386</v>
      </c>
      <c r="E20" s="6197">
        <f>D20 - C20</f>
        <v>-126387</v>
      </c>
      <c r="F20" s="6198">
        <f>IF(C20 = 0, 0, E20 / C20)</f>
        <v>-1.992928475995593E-2</v>
      </c>
    </row>
    <row r="21" spans="1:6" x14ac:dyDescent="0.3">
      <c r="A21" s="6199"/>
      <c r="B21" s="6200" t="s">
        <v>33</v>
      </c>
      <c r="C21" s="6201">
        <f>SUM(C17:C20)</f>
        <v>17186547</v>
      </c>
      <c r="D21" s="6202">
        <f>SUM(D17:D20)</f>
        <v>16356277</v>
      </c>
      <c r="E21" s="6203">
        <f>D21 - C21</f>
        <v>-830270</v>
      </c>
      <c r="F21" s="6204">
        <f>IF(C21 = 0, 0, E21 / C21)</f>
        <v>-4.8309296800573144E-2</v>
      </c>
    </row>
    <row r="23" spans="1:6" x14ac:dyDescent="0.3">
      <c r="A23" s="6205" t="s">
        <v>34</v>
      </c>
      <c r="B23" s="6206" t="s">
        <v>35</v>
      </c>
      <c r="C23" s="6207"/>
      <c r="D23" s="6208"/>
      <c r="E23" s="6209"/>
      <c r="F23" s="6210"/>
    </row>
    <row r="24" spans="1:6" x14ac:dyDescent="0.3">
      <c r="A24" s="6211" t="s">
        <v>18</v>
      </c>
      <c r="B24" s="6212" t="s">
        <v>36</v>
      </c>
      <c r="C24" s="6213">
        <v>20357869</v>
      </c>
      <c r="D24" s="6214">
        <v>30307005</v>
      </c>
      <c r="E24" s="6215">
        <f>D24 - C24</f>
        <v>9949136</v>
      </c>
      <c r="F24" s="6216">
        <f>IF(C24 = 0, 0, E24 / C24)</f>
        <v>0.48871205527454764</v>
      </c>
    </row>
    <row r="25" spans="1:6" x14ac:dyDescent="0.3">
      <c r="A25" s="6217" t="s">
        <v>20</v>
      </c>
      <c r="B25" s="6218" t="s">
        <v>37</v>
      </c>
      <c r="C25" s="6219">
        <v>19694855</v>
      </c>
      <c r="D25" s="6220">
        <v>20434059</v>
      </c>
      <c r="E25" s="6221">
        <f>D25 - C25</f>
        <v>739204</v>
      </c>
      <c r="F25" s="6222">
        <f>IF(C25 = 0, 0, E25 / C25)</f>
        <v>3.7532848045847507E-2</v>
      </c>
    </row>
    <row r="26" spans="1:6" x14ac:dyDescent="0.3">
      <c r="A26" s="6223"/>
      <c r="B26" s="6224" t="s">
        <v>38</v>
      </c>
      <c r="C26" s="6225">
        <f>SUM(C24:C25)</f>
        <v>40052724</v>
      </c>
      <c r="D26" s="6226">
        <f>SUM(D24:D25)</f>
        <v>50741064</v>
      </c>
      <c r="E26" s="6227">
        <f>D26 - C26</f>
        <v>10688340</v>
      </c>
      <c r="F26" s="6228">
        <f>IF(C26 = 0, 0, E26 / C26)</f>
        <v>0.26685675610977172</v>
      </c>
    </row>
    <row r="28" spans="1:6" x14ac:dyDescent="0.3">
      <c r="A28" s="6229" t="s">
        <v>39</v>
      </c>
      <c r="B28" s="6230" t="s">
        <v>40</v>
      </c>
      <c r="C28" s="6231"/>
      <c r="D28" s="6232"/>
      <c r="E28" s="6233"/>
      <c r="F28" s="6234"/>
    </row>
    <row r="29" spans="1:6" x14ac:dyDescent="0.3">
      <c r="A29" s="6235" t="s">
        <v>18</v>
      </c>
      <c r="B29" s="6236" t="s">
        <v>41</v>
      </c>
      <c r="C29" s="6237">
        <v>3910527</v>
      </c>
      <c r="D29" s="6238">
        <v>4327737</v>
      </c>
      <c r="E29" s="6239">
        <f>D29 - C29</f>
        <v>417210</v>
      </c>
      <c r="F29" s="6240">
        <f>IF(C29 = 0, 0, E29 / C29)</f>
        <v>0.10668894499385888</v>
      </c>
    </row>
    <row r="30" spans="1:6" x14ac:dyDescent="0.3">
      <c r="A30" s="6241" t="s">
        <v>20</v>
      </c>
      <c r="B30" s="6242" t="s">
        <v>42</v>
      </c>
      <c r="C30" s="6243">
        <v>6177737</v>
      </c>
      <c r="D30" s="6244">
        <v>6238289</v>
      </c>
      <c r="E30" s="6245">
        <f>D30 - C30</f>
        <v>60552</v>
      </c>
      <c r="F30" s="6246">
        <f>IF(C30 = 0, 0, E30 / C30)</f>
        <v>9.8016474317375434E-3</v>
      </c>
    </row>
    <row r="31" spans="1:6" x14ac:dyDescent="0.3">
      <c r="A31" s="6247" t="s">
        <v>22</v>
      </c>
      <c r="B31" s="6248" t="s">
        <v>43</v>
      </c>
      <c r="C31" s="6249">
        <v>42768</v>
      </c>
      <c r="D31" s="6250">
        <v>42768</v>
      </c>
      <c r="E31" s="6251">
        <f>D31 - C31</f>
        <v>0</v>
      </c>
      <c r="F31" s="6252">
        <f>IF(C31 = 0, 0, E31 / C31)</f>
        <v>0</v>
      </c>
    </row>
    <row r="32" spans="1:6" x14ac:dyDescent="0.3">
      <c r="A32" s="6253"/>
      <c r="B32" s="6254" t="s">
        <v>44</v>
      </c>
      <c r="C32" s="6255">
        <f>SUM(C29:C31)</f>
        <v>10131032</v>
      </c>
      <c r="D32" s="6256">
        <f>SUM(D29:D31)</f>
        <v>10608794</v>
      </c>
      <c r="E32" s="6257">
        <f>D32 - C32</f>
        <v>477762</v>
      </c>
      <c r="F32" s="6258">
        <f>IF(C32 = 0, 0, E32 / C32)</f>
        <v>4.7158275682082536E-2</v>
      </c>
    </row>
    <row r="34" spans="1:6" x14ac:dyDescent="0.3">
      <c r="A34" s="6259" t="s">
        <v>45</v>
      </c>
      <c r="B34" s="6260" t="s">
        <v>46</v>
      </c>
      <c r="C34" s="6261"/>
      <c r="D34" s="6262"/>
      <c r="E34" s="6263"/>
      <c r="F34" s="6264"/>
    </row>
    <row r="35" spans="1:6" x14ac:dyDescent="0.3">
      <c r="A35" s="6265" t="s">
        <v>18</v>
      </c>
      <c r="B35" s="6266" t="s">
        <v>46</v>
      </c>
      <c r="C35" s="6267">
        <v>3900374</v>
      </c>
      <c r="D35" s="6268">
        <v>3741274</v>
      </c>
      <c r="E35" s="6269">
        <f>D35 - C35</f>
        <v>-159100</v>
      </c>
      <c r="F35" s="6270">
        <f>IF(C35 = 0, 0, E35 / C35)</f>
        <v>-4.0790960046395548E-2</v>
      </c>
    </row>
    <row r="37" spans="1:6" x14ac:dyDescent="0.3">
      <c r="A37" s="6271" t="s">
        <v>47</v>
      </c>
      <c r="B37" s="6272" t="s">
        <v>48</v>
      </c>
      <c r="C37" s="6273"/>
      <c r="D37" s="6274"/>
      <c r="E37" s="6275"/>
      <c r="F37" s="6276"/>
    </row>
    <row r="38" spans="1:6" x14ac:dyDescent="0.3">
      <c r="A38" s="6277" t="s">
        <v>18</v>
      </c>
      <c r="B38" s="6278" t="s">
        <v>49</v>
      </c>
      <c r="C38" s="6279">
        <v>1243642</v>
      </c>
      <c r="D38" s="6280">
        <v>2500345</v>
      </c>
      <c r="E38" s="6281">
        <f t="shared" ref="E38:E78" si="0">D38 - C38</f>
        <v>1256703</v>
      </c>
      <c r="F38" s="6282">
        <f t="shared" ref="F38:F78" si="1">IF(C38 = 0, 0, E38 / C38)</f>
        <v>1.0105022184840975</v>
      </c>
    </row>
    <row r="39" spans="1:6" x14ac:dyDescent="0.3">
      <c r="A39" s="6283" t="s">
        <v>20</v>
      </c>
      <c r="B39" s="6284" t="s">
        <v>50</v>
      </c>
      <c r="C39" s="6285">
        <v>1089397</v>
      </c>
      <c r="D39" s="6286">
        <v>3967706</v>
      </c>
      <c r="E39" s="6287">
        <f t="shared" si="0"/>
        <v>2878309</v>
      </c>
      <c r="F39" s="6288">
        <f t="shared" si="1"/>
        <v>2.6421121042191231</v>
      </c>
    </row>
    <row r="40" spans="1:6" x14ac:dyDescent="0.3">
      <c r="A40" s="6289" t="s">
        <v>22</v>
      </c>
      <c r="B40" s="6290" t="s">
        <v>51</v>
      </c>
      <c r="C40" s="6291">
        <v>8078013</v>
      </c>
      <c r="D40" s="6292">
        <v>12251802</v>
      </c>
      <c r="E40" s="6293">
        <f t="shared" si="0"/>
        <v>4173789</v>
      </c>
      <c r="F40" s="6294">
        <f t="shared" si="1"/>
        <v>0.51668510560703484</v>
      </c>
    </row>
    <row r="41" spans="1:6" x14ac:dyDescent="0.3">
      <c r="A41" s="6295" t="s">
        <v>24</v>
      </c>
      <c r="B41" s="6296" t="s">
        <v>52</v>
      </c>
      <c r="C41" s="6297">
        <v>28775799</v>
      </c>
      <c r="D41" s="6298">
        <v>38033297</v>
      </c>
      <c r="E41" s="6299">
        <f t="shared" si="0"/>
        <v>9257498</v>
      </c>
      <c r="F41" s="6300">
        <f t="shared" si="1"/>
        <v>0.32171124075477453</v>
      </c>
    </row>
    <row r="42" spans="1:6" x14ac:dyDescent="0.3">
      <c r="A42" s="6301" t="s">
        <v>53</v>
      </c>
      <c r="B42" s="6302" t="s">
        <v>54</v>
      </c>
      <c r="C42" s="6303">
        <v>369877</v>
      </c>
      <c r="D42" s="6304">
        <v>460403</v>
      </c>
      <c r="E42" s="6305">
        <f t="shared" si="0"/>
        <v>90526</v>
      </c>
      <c r="F42" s="6306">
        <f t="shared" si="1"/>
        <v>0.24474622644825172</v>
      </c>
    </row>
    <row r="43" spans="1:6" x14ac:dyDescent="0.3">
      <c r="A43" s="6307" t="s">
        <v>55</v>
      </c>
      <c r="B43" s="6308" t="s">
        <v>56</v>
      </c>
      <c r="C43" s="6309">
        <v>508304</v>
      </c>
      <c r="D43" s="6310">
        <v>530008</v>
      </c>
      <c r="E43" s="6311">
        <f t="shared" si="0"/>
        <v>21704</v>
      </c>
      <c r="F43" s="6312">
        <f t="shared" si="1"/>
        <v>4.2698857376687965E-2</v>
      </c>
    </row>
    <row r="44" spans="1:6" x14ac:dyDescent="0.3">
      <c r="A44" s="6313" t="s">
        <v>57</v>
      </c>
      <c r="B44" s="6314" t="s">
        <v>58</v>
      </c>
      <c r="C44" s="6315">
        <v>0</v>
      </c>
      <c r="D44" s="6316">
        <v>0</v>
      </c>
      <c r="E44" s="6317">
        <f t="shared" si="0"/>
        <v>0</v>
      </c>
      <c r="F44" s="6318">
        <f t="shared" si="1"/>
        <v>0</v>
      </c>
    </row>
    <row r="45" spans="1:6" x14ac:dyDescent="0.3">
      <c r="A45" s="6319" t="s">
        <v>59</v>
      </c>
      <c r="B45" s="6320" t="s">
        <v>60</v>
      </c>
      <c r="C45" s="6321">
        <v>1241286</v>
      </c>
      <c r="D45" s="6322">
        <v>1873345</v>
      </c>
      <c r="E45" s="6323">
        <f t="shared" si="0"/>
        <v>632059</v>
      </c>
      <c r="F45" s="6324">
        <f t="shared" si="1"/>
        <v>0.50919691352355545</v>
      </c>
    </row>
    <row r="46" spans="1:6" x14ac:dyDescent="0.3">
      <c r="A46" s="6325" t="s">
        <v>61</v>
      </c>
      <c r="B46" s="6326" t="s">
        <v>62</v>
      </c>
      <c r="C46" s="6327">
        <v>95513</v>
      </c>
      <c r="D46" s="6328">
        <v>98269</v>
      </c>
      <c r="E46" s="6329">
        <f t="shared" si="0"/>
        <v>2756</v>
      </c>
      <c r="F46" s="6330">
        <f t="shared" si="1"/>
        <v>2.8854710877053387E-2</v>
      </c>
    </row>
    <row r="47" spans="1:6" x14ac:dyDescent="0.3">
      <c r="A47" s="6331" t="s">
        <v>63</v>
      </c>
      <c r="B47" s="6332" t="s">
        <v>64</v>
      </c>
      <c r="C47" s="6333">
        <v>0</v>
      </c>
      <c r="D47" s="6334">
        <v>0</v>
      </c>
      <c r="E47" s="6335">
        <f t="shared" si="0"/>
        <v>0</v>
      </c>
      <c r="F47" s="6336">
        <f t="shared" si="1"/>
        <v>0</v>
      </c>
    </row>
    <row r="48" spans="1:6" x14ac:dyDescent="0.3">
      <c r="A48" s="6337" t="s">
        <v>65</v>
      </c>
      <c r="B48" s="6338" t="s">
        <v>66</v>
      </c>
      <c r="C48" s="6339">
        <v>3124567</v>
      </c>
      <c r="D48" s="6340">
        <v>3007769</v>
      </c>
      <c r="E48" s="6341">
        <f t="shared" si="0"/>
        <v>-116798</v>
      </c>
      <c r="F48" s="6342">
        <f t="shared" si="1"/>
        <v>-3.7380539447545852E-2</v>
      </c>
    </row>
    <row r="49" spans="1:6" x14ac:dyDescent="0.3">
      <c r="A49" s="6343" t="s">
        <v>67</v>
      </c>
      <c r="B49" s="6344" t="s">
        <v>68</v>
      </c>
      <c r="C49" s="6345">
        <v>0</v>
      </c>
      <c r="D49" s="6346">
        <v>0</v>
      </c>
      <c r="E49" s="6347">
        <f t="shared" si="0"/>
        <v>0</v>
      </c>
      <c r="F49" s="6348">
        <f t="shared" si="1"/>
        <v>0</v>
      </c>
    </row>
    <row r="50" spans="1:6" x14ac:dyDescent="0.3">
      <c r="A50" s="6349" t="s">
        <v>69</v>
      </c>
      <c r="B50" s="6350" t="s">
        <v>70</v>
      </c>
      <c r="C50" s="6351">
        <v>111828</v>
      </c>
      <c r="D50" s="6352">
        <v>1370</v>
      </c>
      <c r="E50" s="6353">
        <f t="shared" si="0"/>
        <v>-110458</v>
      </c>
      <c r="F50" s="6354">
        <f t="shared" si="1"/>
        <v>-0.98774904317344492</v>
      </c>
    </row>
    <row r="51" spans="1:6" x14ac:dyDescent="0.3">
      <c r="A51" s="6355" t="s">
        <v>71</v>
      </c>
      <c r="B51" s="6356" t="s">
        <v>72</v>
      </c>
      <c r="C51" s="6357">
        <v>305041</v>
      </c>
      <c r="D51" s="6358">
        <v>393211</v>
      </c>
      <c r="E51" s="6359">
        <f t="shared" si="0"/>
        <v>88170</v>
      </c>
      <c r="F51" s="6360">
        <f t="shared" si="1"/>
        <v>0.28904311223737139</v>
      </c>
    </row>
    <row r="52" spans="1:6" x14ac:dyDescent="0.3">
      <c r="A52" s="6361" t="s">
        <v>73</v>
      </c>
      <c r="B52" s="6362" t="s">
        <v>74</v>
      </c>
      <c r="C52" s="6363">
        <v>236026</v>
      </c>
      <c r="D52" s="6364">
        <v>272773</v>
      </c>
      <c r="E52" s="6365">
        <f t="shared" si="0"/>
        <v>36747</v>
      </c>
      <c r="F52" s="6366">
        <f t="shared" si="1"/>
        <v>0.15569047477820241</v>
      </c>
    </row>
    <row r="53" spans="1:6" x14ac:dyDescent="0.3">
      <c r="A53" s="6367" t="s">
        <v>75</v>
      </c>
      <c r="B53" s="6368" t="s">
        <v>76</v>
      </c>
      <c r="C53" s="6369">
        <v>790008</v>
      </c>
      <c r="D53" s="6370">
        <v>732469</v>
      </c>
      <c r="E53" s="6371">
        <f t="shared" si="0"/>
        <v>-57539</v>
      </c>
      <c r="F53" s="6372">
        <f t="shared" si="1"/>
        <v>-7.2833439661370514E-2</v>
      </c>
    </row>
    <row r="54" spans="1:6" x14ac:dyDescent="0.3">
      <c r="A54" s="6373" t="s">
        <v>77</v>
      </c>
      <c r="B54" s="6374" t="s">
        <v>78</v>
      </c>
      <c r="C54" s="6375">
        <v>3194687</v>
      </c>
      <c r="D54" s="6376">
        <v>3414229</v>
      </c>
      <c r="E54" s="6377">
        <f t="shared" si="0"/>
        <v>219542</v>
      </c>
      <c r="F54" s="6378">
        <f t="shared" si="1"/>
        <v>6.8720973290967158E-2</v>
      </c>
    </row>
    <row r="55" spans="1:6" x14ac:dyDescent="0.3">
      <c r="A55" s="6379" t="s">
        <v>79</v>
      </c>
      <c r="B55" s="6380" t="s">
        <v>80</v>
      </c>
      <c r="C55" s="6381">
        <v>3208229</v>
      </c>
      <c r="D55" s="6382">
        <v>4672276</v>
      </c>
      <c r="E55" s="6383">
        <f t="shared" si="0"/>
        <v>1464047</v>
      </c>
      <c r="F55" s="6384">
        <f t="shared" si="1"/>
        <v>0.45634117764037418</v>
      </c>
    </row>
    <row r="56" spans="1:6" x14ac:dyDescent="0.3">
      <c r="A56" s="6385" t="s">
        <v>81</v>
      </c>
      <c r="B56" s="6386" t="s">
        <v>82</v>
      </c>
      <c r="C56" s="6387">
        <v>636872</v>
      </c>
      <c r="D56" s="6388">
        <v>646036</v>
      </c>
      <c r="E56" s="6389">
        <f t="shared" si="0"/>
        <v>9164</v>
      </c>
      <c r="F56" s="6390">
        <f t="shared" si="1"/>
        <v>1.4389076611940861E-2</v>
      </c>
    </row>
    <row r="57" spans="1:6" x14ac:dyDescent="0.3">
      <c r="A57" s="6391" t="s">
        <v>83</v>
      </c>
      <c r="B57" s="6392" t="s">
        <v>84</v>
      </c>
      <c r="C57" s="6393">
        <v>42317</v>
      </c>
      <c r="D57" s="6394">
        <v>35116</v>
      </c>
      <c r="E57" s="6395">
        <f t="shared" si="0"/>
        <v>-7201</v>
      </c>
      <c r="F57" s="6396">
        <f t="shared" si="1"/>
        <v>-0.17016801758158659</v>
      </c>
    </row>
    <row r="58" spans="1:6" x14ac:dyDescent="0.3">
      <c r="A58" s="6397" t="s">
        <v>85</v>
      </c>
      <c r="B58" s="6398" t="s">
        <v>86</v>
      </c>
      <c r="C58" s="6399">
        <v>181746</v>
      </c>
      <c r="D58" s="6400">
        <v>218006</v>
      </c>
      <c r="E58" s="6401">
        <f t="shared" si="0"/>
        <v>36260</v>
      </c>
      <c r="F58" s="6402">
        <f t="shared" si="1"/>
        <v>0.19950920515444631</v>
      </c>
    </row>
    <row r="59" spans="1:6" x14ac:dyDescent="0.3">
      <c r="A59" s="6403" t="s">
        <v>87</v>
      </c>
      <c r="B59" s="6404" t="s">
        <v>88</v>
      </c>
      <c r="C59" s="6405">
        <v>173785</v>
      </c>
      <c r="D59" s="6406">
        <v>129610</v>
      </c>
      <c r="E59" s="6407">
        <f t="shared" si="0"/>
        <v>-44175</v>
      </c>
      <c r="F59" s="6408">
        <f t="shared" si="1"/>
        <v>-0.25419339989066952</v>
      </c>
    </row>
    <row r="60" spans="1:6" x14ac:dyDescent="0.3">
      <c r="A60" s="6409" t="s">
        <v>89</v>
      </c>
      <c r="B60" s="6410" t="s">
        <v>90</v>
      </c>
      <c r="C60" s="6411">
        <v>0</v>
      </c>
      <c r="D60" s="6412">
        <v>0</v>
      </c>
      <c r="E60" s="6413">
        <f t="shared" si="0"/>
        <v>0</v>
      </c>
      <c r="F60" s="6414">
        <f t="shared" si="1"/>
        <v>0</v>
      </c>
    </row>
    <row r="61" spans="1:6" x14ac:dyDescent="0.3">
      <c r="A61" s="6415" t="s">
        <v>91</v>
      </c>
      <c r="B61" s="6416" t="s">
        <v>92</v>
      </c>
      <c r="C61" s="6417">
        <v>394761</v>
      </c>
      <c r="D61" s="6418">
        <v>369603</v>
      </c>
      <c r="E61" s="6419">
        <f t="shared" si="0"/>
        <v>-25158</v>
      </c>
      <c r="F61" s="6420">
        <f t="shared" si="1"/>
        <v>-6.3729699742375773E-2</v>
      </c>
    </row>
    <row r="62" spans="1:6" x14ac:dyDescent="0.3">
      <c r="A62" s="6421" t="s">
        <v>93</v>
      </c>
      <c r="B62" s="6422" t="s">
        <v>94</v>
      </c>
      <c r="C62" s="6423">
        <v>7924</v>
      </c>
      <c r="D62" s="6424">
        <v>6176</v>
      </c>
      <c r="E62" s="6425">
        <f t="shared" si="0"/>
        <v>-1748</v>
      </c>
      <c r="F62" s="6426">
        <f t="shared" si="1"/>
        <v>-0.22059565875820292</v>
      </c>
    </row>
    <row r="63" spans="1:6" x14ac:dyDescent="0.3">
      <c r="A63" s="6427" t="s">
        <v>95</v>
      </c>
      <c r="B63" s="6428" t="s">
        <v>96</v>
      </c>
      <c r="C63" s="6429">
        <v>303578</v>
      </c>
      <c r="D63" s="6430">
        <v>215212</v>
      </c>
      <c r="E63" s="6431">
        <f t="shared" si="0"/>
        <v>-88366</v>
      </c>
      <c r="F63" s="6432">
        <f t="shared" si="1"/>
        <v>-0.29108169893734065</v>
      </c>
    </row>
    <row r="64" spans="1:6" x14ac:dyDescent="0.3">
      <c r="A64" s="6433" t="s">
        <v>97</v>
      </c>
      <c r="B64" s="6434" t="s">
        <v>98</v>
      </c>
      <c r="C64" s="6435">
        <v>29486</v>
      </c>
      <c r="D64" s="6436">
        <v>63220</v>
      </c>
      <c r="E64" s="6437">
        <f t="shared" si="0"/>
        <v>33734</v>
      </c>
      <c r="F64" s="6438">
        <f t="shared" si="1"/>
        <v>1.1440683714305093</v>
      </c>
    </row>
    <row r="65" spans="1:6" x14ac:dyDescent="0.3">
      <c r="A65" s="6439" t="s">
        <v>99</v>
      </c>
      <c r="B65" s="6440" t="s">
        <v>100</v>
      </c>
      <c r="C65" s="6441">
        <v>8830941</v>
      </c>
      <c r="D65" s="6442">
        <v>11985660</v>
      </c>
      <c r="E65" s="6443">
        <f t="shared" si="0"/>
        <v>3154719</v>
      </c>
      <c r="F65" s="6444">
        <f t="shared" si="1"/>
        <v>0.35723474995473303</v>
      </c>
    </row>
    <row r="66" spans="1:6" x14ac:dyDescent="0.3">
      <c r="A66" s="6445" t="s">
        <v>101</v>
      </c>
      <c r="B66" s="6446" t="s">
        <v>102</v>
      </c>
      <c r="C66" s="6447">
        <v>0</v>
      </c>
      <c r="D66" s="6448">
        <v>0</v>
      </c>
      <c r="E66" s="6449">
        <f t="shared" si="0"/>
        <v>0</v>
      </c>
      <c r="F66" s="6450">
        <f t="shared" si="1"/>
        <v>0</v>
      </c>
    </row>
    <row r="67" spans="1:6" x14ac:dyDescent="0.3">
      <c r="A67" s="6451" t="s">
        <v>103</v>
      </c>
      <c r="B67" s="6452" t="s">
        <v>104</v>
      </c>
      <c r="C67" s="6453">
        <v>498911</v>
      </c>
      <c r="D67" s="6454">
        <v>404463</v>
      </c>
      <c r="E67" s="6455">
        <f t="shared" si="0"/>
        <v>-94448</v>
      </c>
      <c r="F67" s="6456">
        <f t="shared" si="1"/>
        <v>-0.18930831350681784</v>
      </c>
    </row>
    <row r="68" spans="1:6" x14ac:dyDescent="0.3">
      <c r="A68" s="6457" t="s">
        <v>105</v>
      </c>
      <c r="B68" s="6458" t="s">
        <v>106</v>
      </c>
      <c r="C68" s="6459">
        <v>1363346</v>
      </c>
      <c r="D68" s="6460">
        <v>1244899</v>
      </c>
      <c r="E68" s="6461">
        <f t="shared" si="0"/>
        <v>-118447</v>
      </c>
      <c r="F68" s="6462">
        <f t="shared" si="1"/>
        <v>-8.6879632903166179E-2</v>
      </c>
    </row>
    <row r="69" spans="1:6" x14ac:dyDescent="0.3">
      <c r="A69" s="6463" t="s">
        <v>107</v>
      </c>
      <c r="B69" s="6464" t="s">
        <v>108</v>
      </c>
      <c r="C69" s="6465">
        <v>1528374</v>
      </c>
      <c r="D69" s="6466">
        <v>1934781</v>
      </c>
      <c r="E69" s="6467">
        <f t="shared" si="0"/>
        <v>406407</v>
      </c>
      <c r="F69" s="6468">
        <f t="shared" si="1"/>
        <v>0.26590808270750482</v>
      </c>
    </row>
    <row r="70" spans="1:6" x14ac:dyDescent="0.3">
      <c r="A70" s="6469" t="s">
        <v>109</v>
      </c>
      <c r="B70" s="6470" t="s">
        <v>110</v>
      </c>
      <c r="C70" s="6471">
        <v>25945</v>
      </c>
      <c r="D70" s="6472">
        <v>8090</v>
      </c>
      <c r="E70" s="6473">
        <f t="shared" si="0"/>
        <v>-17855</v>
      </c>
      <c r="F70" s="6474">
        <f t="shared" si="1"/>
        <v>-0.68818654846791294</v>
      </c>
    </row>
    <row r="71" spans="1:6" x14ac:dyDescent="0.3">
      <c r="A71" s="6475" t="s">
        <v>111</v>
      </c>
      <c r="B71" s="6476" t="s">
        <v>112</v>
      </c>
      <c r="C71" s="6477">
        <v>407662</v>
      </c>
      <c r="D71" s="6478">
        <v>1192</v>
      </c>
      <c r="E71" s="6479">
        <f t="shared" si="0"/>
        <v>-406470</v>
      </c>
      <c r="F71" s="6480">
        <f t="shared" si="1"/>
        <v>-0.99707600904671023</v>
      </c>
    </row>
    <row r="72" spans="1:6" x14ac:dyDescent="0.3">
      <c r="A72" s="6481" t="s">
        <v>113</v>
      </c>
      <c r="B72" s="6482" t="s">
        <v>114</v>
      </c>
      <c r="C72" s="6483">
        <v>535563</v>
      </c>
      <c r="D72" s="6484">
        <v>552398</v>
      </c>
      <c r="E72" s="6485">
        <f t="shared" si="0"/>
        <v>16835</v>
      </c>
      <c r="F72" s="6486">
        <f t="shared" si="1"/>
        <v>3.1434210354337397E-2</v>
      </c>
    </row>
    <row r="73" spans="1:6" x14ac:dyDescent="0.3">
      <c r="A73" s="6487" t="s">
        <v>115</v>
      </c>
      <c r="B73" s="6488" t="s">
        <v>116</v>
      </c>
      <c r="C73" s="6489">
        <v>0</v>
      </c>
      <c r="D73" s="6490">
        <v>0</v>
      </c>
      <c r="E73" s="6491">
        <f t="shared" si="0"/>
        <v>0</v>
      </c>
      <c r="F73" s="6492">
        <f t="shared" si="1"/>
        <v>0</v>
      </c>
    </row>
    <row r="74" spans="1:6" x14ac:dyDescent="0.3">
      <c r="A74" s="6493" t="s">
        <v>117</v>
      </c>
      <c r="B74" s="6494" t="s">
        <v>118</v>
      </c>
      <c r="C74" s="6495">
        <v>236509</v>
      </c>
      <c r="D74" s="6496">
        <v>251825</v>
      </c>
      <c r="E74" s="6497">
        <f t="shared" si="0"/>
        <v>15316</v>
      </c>
      <c r="F74" s="6498">
        <f t="shared" si="1"/>
        <v>6.4758634977950105E-2</v>
      </c>
    </row>
    <row r="75" spans="1:6" x14ac:dyDescent="0.3">
      <c r="A75" s="6499" t="s">
        <v>119</v>
      </c>
      <c r="B75" s="6500" t="s">
        <v>120</v>
      </c>
      <c r="C75" s="6501">
        <v>0</v>
      </c>
      <c r="D75" s="6502">
        <v>0</v>
      </c>
      <c r="E75" s="6503">
        <f t="shared" si="0"/>
        <v>0</v>
      </c>
      <c r="F75" s="6504">
        <f t="shared" si="1"/>
        <v>0</v>
      </c>
    </row>
    <row r="76" spans="1:6" x14ac:dyDescent="0.3">
      <c r="A76" s="6505" t="s">
        <v>121</v>
      </c>
      <c r="B76" s="6506" t="s">
        <v>122</v>
      </c>
      <c r="C76" s="6507">
        <v>0</v>
      </c>
      <c r="D76" s="6508">
        <v>0</v>
      </c>
      <c r="E76" s="6509">
        <f t="shared" si="0"/>
        <v>0</v>
      </c>
      <c r="F76" s="6510">
        <f t="shared" si="1"/>
        <v>0</v>
      </c>
    </row>
    <row r="77" spans="1:6" x14ac:dyDescent="0.3">
      <c r="A77" s="6511" t="s">
        <v>123</v>
      </c>
      <c r="B77" s="6512" t="s">
        <v>124</v>
      </c>
      <c r="C77" s="6513">
        <v>6850331</v>
      </c>
      <c r="D77" s="6514">
        <v>2364008</v>
      </c>
      <c r="E77" s="6515">
        <f t="shared" si="0"/>
        <v>-4486323</v>
      </c>
      <c r="F77" s="6516">
        <f t="shared" si="1"/>
        <v>-0.65490601840991336</v>
      </c>
    </row>
    <row r="78" spans="1:6" x14ac:dyDescent="0.3">
      <c r="A78" s="6517"/>
      <c r="B78" s="6518" t="s">
        <v>125</v>
      </c>
      <c r="C78" s="6519">
        <f>SUM(C38:C77)</f>
        <v>74420268</v>
      </c>
      <c r="D78" s="6520">
        <f>SUM(D38:D77)</f>
        <v>92639567</v>
      </c>
      <c r="E78" s="6521">
        <f t="shared" si="0"/>
        <v>18219299</v>
      </c>
      <c r="F78" s="6522">
        <f t="shared" si="1"/>
        <v>0.24481635836087018</v>
      </c>
    </row>
    <row r="80" spans="1:6" x14ac:dyDescent="0.3">
      <c r="A80" s="6523"/>
      <c r="B80" s="6524" t="s">
        <v>126</v>
      </c>
      <c r="C80" s="6525">
        <f>C14+C21+C26+C32+C35+C78</f>
        <v>210400189</v>
      </c>
      <c r="D80" s="6526">
        <f>D14+D21+D26+D32+D35+D78</f>
        <v>244773153</v>
      </c>
      <c r="E80" s="6527">
        <f>D80 - C80</f>
        <v>34372964</v>
      </c>
      <c r="F80" s="6528">
        <f>IF(C80 = 0, 0, E80 / C80)</f>
        <v>0.16336945400747716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92" t="s">
        <v>142</v>
      </c>
      <c r="B1" s="11426"/>
      <c r="C1" s="11426"/>
      <c r="D1" s="11426"/>
      <c r="E1" s="11426"/>
      <c r="F1" s="11427"/>
    </row>
    <row r="2" spans="1:6" x14ac:dyDescent="0.3">
      <c r="A2" s="11493" t="s">
        <v>1</v>
      </c>
      <c r="B2" s="11426"/>
      <c r="C2" s="11426"/>
      <c r="D2" s="11426"/>
      <c r="E2" s="11426"/>
      <c r="F2" s="11427"/>
    </row>
    <row r="3" spans="1:6" x14ac:dyDescent="0.3">
      <c r="A3" s="11494" t="s">
        <v>2</v>
      </c>
      <c r="B3" s="11426"/>
      <c r="C3" s="11426"/>
      <c r="D3" s="11426"/>
      <c r="E3" s="11426"/>
      <c r="F3" s="11427"/>
    </row>
    <row r="4" spans="1:6" x14ac:dyDescent="0.3">
      <c r="A4" s="1149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6529" t="s">
        <v>4</v>
      </c>
      <c r="B6" s="6530" t="s">
        <v>5</v>
      </c>
      <c r="C6" s="6531" t="s">
        <v>6</v>
      </c>
      <c r="D6" s="6532" t="s">
        <v>7</v>
      </c>
      <c r="E6" s="6533" t="s">
        <v>8</v>
      </c>
      <c r="F6" s="6534" t="s">
        <v>9</v>
      </c>
    </row>
    <row r="7" spans="1:6" ht="28.8" x14ac:dyDescent="0.3">
      <c r="A7" s="6535" t="s">
        <v>10</v>
      </c>
      <c r="B7" s="6536" t="s">
        <v>11</v>
      </c>
      <c r="C7" s="6537" t="s">
        <v>12</v>
      </c>
      <c r="D7" s="6538" t="s">
        <v>13</v>
      </c>
      <c r="E7" s="6539" t="s">
        <v>14</v>
      </c>
      <c r="F7" s="6540" t="s">
        <v>15</v>
      </c>
    </row>
    <row r="9" spans="1:6" x14ac:dyDescent="0.3">
      <c r="A9" s="6541" t="s">
        <v>16</v>
      </c>
      <c r="B9" s="6542" t="s">
        <v>17</v>
      </c>
      <c r="C9" s="6543"/>
      <c r="D9" s="6544"/>
      <c r="E9" s="6545"/>
      <c r="F9" s="6546"/>
    </row>
    <row r="10" spans="1:6" x14ac:dyDescent="0.3">
      <c r="A10" s="6547" t="s">
        <v>18</v>
      </c>
      <c r="B10" s="6548" t="s">
        <v>19</v>
      </c>
      <c r="C10" s="6549">
        <v>12387965</v>
      </c>
      <c r="D10" s="6550">
        <v>13422242</v>
      </c>
      <c r="E10" s="6551">
        <f>D10-C10</f>
        <v>1034277</v>
      </c>
      <c r="F10" s="6552">
        <f>IF(C10 = 0, 0, E10 / C10)</f>
        <v>8.3490468369905785E-2</v>
      </c>
    </row>
    <row r="11" spans="1:6" x14ac:dyDescent="0.3">
      <c r="A11" s="6553" t="s">
        <v>20</v>
      </c>
      <c r="B11" s="6554" t="s">
        <v>21</v>
      </c>
      <c r="C11" s="6555">
        <v>2383364</v>
      </c>
      <c r="D11" s="6556">
        <v>2219784</v>
      </c>
      <c r="E11" s="6557">
        <f>D11 - C11</f>
        <v>-163580</v>
      </c>
      <c r="F11" s="6558">
        <f>IF(C11 = 0, 0, E11 / C11)</f>
        <v>-6.8634081911113864E-2</v>
      </c>
    </row>
    <row r="12" spans="1:6" x14ac:dyDescent="0.3">
      <c r="A12" s="6559" t="s">
        <v>22</v>
      </c>
      <c r="B12" s="6560" t="s">
        <v>23</v>
      </c>
      <c r="C12" s="6561">
        <v>5234218</v>
      </c>
      <c r="D12" s="6562">
        <v>6023004</v>
      </c>
      <c r="E12" s="6563">
        <f>D12 - C12</f>
        <v>788786</v>
      </c>
      <c r="F12" s="6564">
        <f>IF(C12 = 0, 0, E12 / C12)</f>
        <v>0.15069796481537454</v>
      </c>
    </row>
    <row r="13" spans="1:6" x14ac:dyDescent="0.3">
      <c r="A13" s="6565" t="s">
        <v>24</v>
      </c>
      <c r="B13" s="6566" t="s">
        <v>25</v>
      </c>
      <c r="C13" s="6567">
        <v>10933778</v>
      </c>
      <c r="D13" s="6568">
        <v>6868851</v>
      </c>
      <c r="E13" s="6569">
        <f>D13 - C13</f>
        <v>-4064927</v>
      </c>
      <c r="F13" s="6570">
        <f>IF(C13 = 0, 0, E13 / C13)</f>
        <v>-0.37177698321659725</v>
      </c>
    </row>
    <row r="14" spans="1:6" x14ac:dyDescent="0.3">
      <c r="A14" s="6571"/>
      <c r="B14" s="6572" t="s">
        <v>26</v>
      </c>
      <c r="C14" s="6573">
        <f>SUM(C10:C13)</f>
        <v>30939325</v>
      </c>
      <c r="D14" s="6574">
        <f>SUM(D10:D13)</f>
        <v>28533881</v>
      </c>
      <c r="E14" s="6575">
        <f>D14 - C14</f>
        <v>-2405444</v>
      </c>
      <c r="F14" s="6576">
        <f>IF(C14 = 0, 0, E14 / C14)</f>
        <v>-7.7747138956651446E-2</v>
      </c>
    </row>
    <row r="16" spans="1:6" x14ac:dyDescent="0.3">
      <c r="A16" s="6577" t="s">
        <v>27</v>
      </c>
      <c r="B16" s="6578" t="s">
        <v>28</v>
      </c>
      <c r="C16" s="6579"/>
      <c r="D16" s="6580"/>
      <c r="E16" s="6581"/>
      <c r="F16" s="6582"/>
    </row>
    <row r="17" spans="1:6" x14ac:dyDescent="0.3">
      <c r="A17" s="6583" t="s">
        <v>18</v>
      </c>
      <c r="B17" s="6584" t="s">
        <v>29</v>
      </c>
      <c r="C17" s="6585">
        <v>3282810</v>
      </c>
      <c r="D17" s="6586">
        <v>4120802</v>
      </c>
      <c r="E17" s="6587">
        <f>D17 - C17</f>
        <v>837992</v>
      </c>
      <c r="F17" s="6588">
        <f>IF(C17 = 0, 0, E17 / C17)</f>
        <v>0.25526667702364741</v>
      </c>
    </row>
    <row r="18" spans="1:6" x14ac:dyDescent="0.3">
      <c r="A18" s="6589" t="s">
        <v>20</v>
      </c>
      <c r="B18" s="6590" t="s">
        <v>30</v>
      </c>
      <c r="C18" s="6591">
        <v>412825</v>
      </c>
      <c r="D18" s="6592">
        <v>328765</v>
      </c>
      <c r="E18" s="6593">
        <f>D18 - C18</f>
        <v>-84060</v>
      </c>
      <c r="F18" s="6594">
        <f>IF(C18 = 0, 0, E18 / C18)</f>
        <v>-0.2036213892085024</v>
      </c>
    </row>
    <row r="19" spans="1:6" x14ac:dyDescent="0.3">
      <c r="A19" s="6595" t="s">
        <v>22</v>
      </c>
      <c r="B19" s="6596" t="s">
        <v>31</v>
      </c>
      <c r="C19" s="6597">
        <v>1387068</v>
      </c>
      <c r="D19" s="6598">
        <v>1849140</v>
      </c>
      <c r="E19" s="6599">
        <f>D19 - C19</f>
        <v>462072</v>
      </c>
      <c r="F19" s="6600">
        <f>IF(C19 = 0, 0, E19 / C19)</f>
        <v>0.33312858489994723</v>
      </c>
    </row>
    <row r="20" spans="1:6" x14ac:dyDescent="0.3">
      <c r="A20" s="6601" t="s">
        <v>24</v>
      </c>
      <c r="B20" s="6602" t="s">
        <v>32</v>
      </c>
      <c r="C20" s="6603">
        <v>2897674</v>
      </c>
      <c r="D20" s="6604">
        <v>2099997</v>
      </c>
      <c r="E20" s="6605">
        <f>D20 - C20</f>
        <v>-797677</v>
      </c>
      <c r="F20" s="6606">
        <f>IF(C20 = 0, 0, E20 / C20)</f>
        <v>-0.27528182949496732</v>
      </c>
    </row>
    <row r="21" spans="1:6" x14ac:dyDescent="0.3">
      <c r="A21" s="6607"/>
      <c r="B21" s="6608" t="s">
        <v>33</v>
      </c>
      <c r="C21" s="6609">
        <f>SUM(C17:C20)</f>
        <v>7980377</v>
      </c>
      <c r="D21" s="6610">
        <f>SUM(D17:D20)</f>
        <v>8398704</v>
      </c>
      <c r="E21" s="6611">
        <f>D21 - C21</f>
        <v>418327</v>
      </c>
      <c r="F21" s="6612">
        <f>IF(C21 = 0, 0, E21 / C21)</f>
        <v>5.2419453366676784E-2</v>
      </c>
    </row>
    <row r="23" spans="1:6" x14ac:dyDescent="0.3">
      <c r="A23" s="6613" t="s">
        <v>34</v>
      </c>
      <c r="B23" s="6614" t="s">
        <v>35</v>
      </c>
      <c r="C23" s="6615"/>
      <c r="D23" s="6616"/>
      <c r="E23" s="6617"/>
      <c r="F23" s="6618"/>
    </row>
    <row r="24" spans="1:6" x14ac:dyDescent="0.3">
      <c r="A24" s="6619" t="s">
        <v>18</v>
      </c>
      <c r="B24" s="6620" t="s">
        <v>36</v>
      </c>
      <c r="C24" s="6621">
        <v>10632570</v>
      </c>
      <c r="D24" s="6622">
        <v>9650000</v>
      </c>
      <c r="E24" s="6623">
        <f>D24 - C24</f>
        <v>-982570</v>
      </c>
      <c r="F24" s="6624">
        <f>IF(C24 = 0, 0, E24 / C24)</f>
        <v>-9.2411336111589207E-2</v>
      </c>
    </row>
    <row r="25" spans="1:6" x14ac:dyDescent="0.3">
      <c r="A25" s="6625" t="s">
        <v>20</v>
      </c>
      <c r="B25" s="6626" t="s">
        <v>37</v>
      </c>
      <c r="C25" s="6627">
        <v>2357237</v>
      </c>
      <c r="D25" s="6628">
        <v>2059108</v>
      </c>
      <c r="E25" s="6629">
        <f>D25 - C25</f>
        <v>-298129</v>
      </c>
      <c r="F25" s="6630">
        <f>IF(C25 = 0, 0, E25 / C25)</f>
        <v>-0.12647391840531944</v>
      </c>
    </row>
    <row r="26" spans="1:6" x14ac:dyDescent="0.3">
      <c r="A26" s="6631"/>
      <c r="B26" s="6632" t="s">
        <v>38</v>
      </c>
      <c r="C26" s="6633">
        <f>SUM(C24:C25)</f>
        <v>12989807</v>
      </c>
      <c r="D26" s="6634">
        <f>SUM(D24:D25)</f>
        <v>11709108</v>
      </c>
      <c r="E26" s="6635">
        <f>D26 - C26</f>
        <v>-1280699</v>
      </c>
      <c r="F26" s="6636">
        <f>IF(C26 = 0, 0, E26 / C26)</f>
        <v>-9.8592611884071868E-2</v>
      </c>
    </row>
    <row r="28" spans="1:6" x14ac:dyDescent="0.3">
      <c r="A28" s="6637" t="s">
        <v>39</v>
      </c>
      <c r="B28" s="6638" t="s">
        <v>40</v>
      </c>
      <c r="C28" s="6639"/>
      <c r="D28" s="6640"/>
      <c r="E28" s="6641"/>
      <c r="F28" s="6642"/>
    </row>
    <row r="29" spans="1:6" x14ac:dyDescent="0.3">
      <c r="A29" s="6643" t="s">
        <v>18</v>
      </c>
      <c r="B29" s="6644" t="s">
        <v>41</v>
      </c>
      <c r="C29" s="6645">
        <v>783885</v>
      </c>
      <c r="D29" s="6646">
        <v>512514</v>
      </c>
      <c r="E29" s="6647">
        <f>D29 - C29</f>
        <v>-271371</v>
      </c>
      <c r="F29" s="6648">
        <f>IF(C29 = 0, 0, E29 / C29)</f>
        <v>-0.34618725961078473</v>
      </c>
    </row>
    <row r="30" spans="1:6" x14ac:dyDescent="0.3">
      <c r="A30" s="6649" t="s">
        <v>20</v>
      </c>
      <c r="B30" s="6650" t="s">
        <v>42</v>
      </c>
      <c r="C30" s="6651">
        <v>1132707</v>
      </c>
      <c r="D30" s="6652">
        <v>1453952</v>
      </c>
      <c r="E30" s="6653">
        <f>D30 - C30</f>
        <v>321245</v>
      </c>
      <c r="F30" s="6654">
        <f>IF(C30 = 0, 0, E30 / C30)</f>
        <v>0.28360820582904495</v>
      </c>
    </row>
    <row r="31" spans="1:6" x14ac:dyDescent="0.3">
      <c r="A31" s="6655" t="s">
        <v>22</v>
      </c>
      <c r="B31" s="6656" t="s">
        <v>43</v>
      </c>
      <c r="C31" s="6657">
        <v>0</v>
      </c>
      <c r="D31" s="6658">
        <v>0</v>
      </c>
      <c r="E31" s="6659">
        <f>D31 - C31</f>
        <v>0</v>
      </c>
      <c r="F31" s="6660">
        <f>IF(C31 = 0, 0, E31 / C31)</f>
        <v>0</v>
      </c>
    </row>
    <row r="32" spans="1:6" x14ac:dyDescent="0.3">
      <c r="A32" s="6661"/>
      <c r="B32" s="6662" t="s">
        <v>44</v>
      </c>
      <c r="C32" s="6663">
        <f>SUM(C29:C31)</f>
        <v>1916592</v>
      </c>
      <c r="D32" s="6664">
        <f>SUM(D29:D31)</f>
        <v>1966466</v>
      </c>
      <c r="E32" s="6665">
        <f>D32 - C32</f>
        <v>49874</v>
      </c>
      <c r="F32" s="6666">
        <f>IF(C32 = 0, 0, E32 / C32)</f>
        <v>2.6022231126916946E-2</v>
      </c>
    </row>
    <row r="34" spans="1:6" x14ac:dyDescent="0.3">
      <c r="A34" s="6667" t="s">
        <v>45</v>
      </c>
      <c r="B34" s="6668" t="s">
        <v>46</v>
      </c>
      <c r="C34" s="6669"/>
      <c r="D34" s="6670"/>
      <c r="E34" s="6671"/>
      <c r="F34" s="6672"/>
    </row>
    <row r="35" spans="1:6" x14ac:dyDescent="0.3">
      <c r="A35" s="6673" t="s">
        <v>18</v>
      </c>
      <c r="B35" s="6674" t="s">
        <v>46</v>
      </c>
      <c r="C35" s="6675">
        <v>36288</v>
      </c>
      <c r="D35" s="6676">
        <v>80205</v>
      </c>
      <c r="E35" s="6677">
        <f>D35 - C35</f>
        <v>43917</v>
      </c>
      <c r="F35" s="6678">
        <f>IF(C35 = 0, 0, E35 / C35)</f>
        <v>1.2102347883597884</v>
      </c>
    </row>
    <row r="37" spans="1:6" x14ac:dyDescent="0.3">
      <c r="A37" s="6679" t="s">
        <v>47</v>
      </c>
      <c r="B37" s="6680" t="s">
        <v>48</v>
      </c>
      <c r="C37" s="6681"/>
      <c r="D37" s="6682"/>
      <c r="E37" s="6683"/>
      <c r="F37" s="6684"/>
    </row>
    <row r="38" spans="1:6" x14ac:dyDescent="0.3">
      <c r="A38" s="6685" t="s">
        <v>18</v>
      </c>
      <c r="B38" s="6686" t="s">
        <v>49</v>
      </c>
      <c r="C38" s="6687">
        <v>10695</v>
      </c>
      <c r="D38" s="6688">
        <v>47958</v>
      </c>
      <c r="E38" s="6689">
        <f t="shared" ref="E38:E78" si="0">D38 - C38</f>
        <v>37263</v>
      </c>
      <c r="F38" s="6690">
        <f t="shared" ref="F38:F78" si="1">IF(C38 = 0, 0, E38 / C38)</f>
        <v>3.4841514726507712</v>
      </c>
    </row>
    <row r="39" spans="1:6" x14ac:dyDescent="0.3">
      <c r="A39" s="6691" t="s">
        <v>20</v>
      </c>
      <c r="B39" s="6692" t="s">
        <v>50</v>
      </c>
      <c r="C39" s="6693">
        <v>400181</v>
      </c>
      <c r="D39" s="6694">
        <v>147336</v>
      </c>
      <c r="E39" s="6695">
        <f t="shared" si="0"/>
        <v>-252845</v>
      </c>
      <c r="F39" s="6696">
        <f t="shared" si="1"/>
        <v>-0.63182659846419498</v>
      </c>
    </row>
    <row r="40" spans="1:6" x14ac:dyDescent="0.3">
      <c r="A40" s="6697" t="s">
        <v>22</v>
      </c>
      <c r="B40" s="6698" t="s">
        <v>51</v>
      </c>
      <c r="C40" s="6699">
        <v>86139</v>
      </c>
      <c r="D40" s="6700">
        <v>263880</v>
      </c>
      <c r="E40" s="6701">
        <f t="shared" si="0"/>
        <v>177741</v>
      </c>
      <c r="F40" s="6702">
        <f t="shared" si="1"/>
        <v>2.0634207501828441</v>
      </c>
    </row>
    <row r="41" spans="1:6" x14ac:dyDescent="0.3">
      <c r="A41" s="6703" t="s">
        <v>24</v>
      </c>
      <c r="B41" s="6704" t="s">
        <v>52</v>
      </c>
      <c r="C41" s="6705">
        <v>0</v>
      </c>
      <c r="D41" s="6706">
        <v>0</v>
      </c>
      <c r="E41" s="6707">
        <f t="shared" si="0"/>
        <v>0</v>
      </c>
      <c r="F41" s="6708">
        <f t="shared" si="1"/>
        <v>0</v>
      </c>
    </row>
    <row r="42" spans="1:6" x14ac:dyDescent="0.3">
      <c r="A42" s="6709" t="s">
        <v>53</v>
      </c>
      <c r="B42" s="6710" t="s">
        <v>54</v>
      </c>
      <c r="C42" s="6711">
        <v>100901</v>
      </c>
      <c r="D42" s="6712">
        <v>101820</v>
      </c>
      <c r="E42" s="6713">
        <f t="shared" si="0"/>
        <v>919</v>
      </c>
      <c r="F42" s="6714">
        <f t="shared" si="1"/>
        <v>9.1079374832756868E-3</v>
      </c>
    </row>
    <row r="43" spans="1:6" x14ac:dyDescent="0.3">
      <c r="A43" s="6715" t="s">
        <v>55</v>
      </c>
      <c r="B43" s="6716" t="s">
        <v>56</v>
      </c>
      <c r="C43" s="6717">
        <v>414237</v>
      </c>
      <c r="D43" s="6718">
        <v>254766</v>
      </c>
      <c r="E43" s="6719">
        <f t="shared" si="0"/>
        <v>-159471</v>
      </c>
      <c r="F43" s="6720">
        <f t="shared" si="1"/>
        <v>-0.38497526778148738</v>
      </c>
    </row>
    <row r="44" spans="1:6" x14ac:dyDescent="0.3">
      <c r="A44" s="6721" t="s">
        <v>57</v>
      </c>
      <c r="B44" s="6722" t="s">
        <v>58</v>
      </c>
      <c r="C44" s="6723">
        <v>14297</v>
      </c>
      <c r="D44" s="6724">
        <v>2665</v>
      </c>
      <c r="E44" s="6725">
        <f t="shared" si="0"/>
        <v>-11632</v>
      </c>
      <c r="F44" s="6726">
        <f t="shared" si="1"/>
        <v>-0.81359725816604878</v>
      </c>
    </row>
    <row r="45" spans="1:6" x14ac:dyDescent="0.3">
      <c r="A45" s="6727" t="s">
        <v>59</v>
      </c>
      <c r="B45" s="6728" t="s">
        <v>60</v>
      </c>
      <c r="C45" s="6729">
        <v>1008369</v>
      </c>
      <c r="D45" s="6730">
        <v>944933</v>
      </c>
      <c r="E45" s="6731">
        <f t="shared" si="0"/>
        <v>-63436</v>
      </c>
      <c r="F45" s="6732">
        <f t="shared" si="1"/>
        <v>-6.2909510308230415E-2</v>
      </c>
    </row>
    <row r="46" spans="1:6" x14ac:dyDescent="0.3">
      <c r="A46" s="6733" t="s">
        <v>61</v>
      </c>
      <c r="B46" s="6734" t="s">
        <v>62</v>
      </c>
      <c r="C46" s="6735">
        <v>154167</v>
      </c>
      <c r="D46" s="6736">
        <v>79153</v>
      </c>
      <c r="E46" s="6737">
        <f t="shared" si="0"/>
        <v>-75014</v>
      </c>
      <c r="F46" s="6738">
        <f t="shared" si="1"/>
        <v>-0.48657624524055082</v>
      </c>
    </row>
    <row r="47" spans="1:6" x14ac:dyDescent="0.3">
      <c r="A47" s="6739" t="s">
        <v>63</v>
      </c>
      <c r="B47" s="6740" t="s">
        <v>64</v>
      </c>
      <c r="C47" s="6741">
        <v>58320</v>
      </c>
      <c r="D47" s="6742">
        <v>59775</v>
      </c>
      <c r="E47" s="6743">
        <f t="shared" si="0"/>
        <v>1455</v>
      </c>
      <c r="F47" s="6744">
        <f t="shared" si="1"/>
        <v>2.4948559670781894E-2</v>
      </c>
    </row>
    <row r="48" spans="1:6" x14ac:dyDescent="0.3">
      <c r="A48" s="6745" t="s">
        <v>65</v>
      </c>
      <c r="B48" s="6746" t="s">
        <v>66</v>
      </c>
      <c r="C48" s="6747">
        <v>459711</v>
      </c>
      <c r="D48" s="6748">
        <v>758182</v>
      </c>
      <c r="E48" s="6749">
        <f t="shared" si="0"/>
        <v>298471</v>
      </c>
      <c r="F48" s="6750">
        <f t="shared" si="1"/>
        <v>0.64925790333492128</v>
      </c>
    </row>
    <row r="49" spans="1:6" x14ac:dyDescent="0.3">
      <c r="A49" s="6751" t="s">
        <v>67</v>
      </c>
      <c r="B49" s="6752" t="s">
        <v>68</v>
      </c>
      <c r="C49" s="6753">
        <v>117395</v>
      </c>
      <c r="D49" s="6754">
        <v>81000</v>
      </c>
      <c r="E49" s="6755">
        <f t="shared" si="0"/>
        <v>-36395</v>
      </c>
      <c r="F49" s="6756">
        <f t="shared" si="1"/>
        <v>-0.31002172153839602</v>
      </c>
    </row>
    <row r="50" spans="1:6" x14ac:dyDescent="0.3">
      <c r="A50" s="6757" t="s">
        <v>69</v>
      </c>
      <c r="B50" s="6758" t="s">
        <v>70</v>
      </c>
      <c r="C50" s="6759">
        <v>132200</v>
      </c>
      <c r="D50" s="6760">
        <v>734735</v>
      </c>
      <c r="E50" s="6761">
        <f t="shared" si="0"/>
        <v>602535</v>
      </c>
      <c r="F50" s="6762">
        <f t="shared" si="1"/>
        <v>4.5577534039334342</v>
      </c>
    </row>
    <row r="51" spans="1:6" x14ac:dyDescent="0.3">
      <c r="A51" s="6763" t="s">
        <v>71</v>
      </c>
      <c r="B51" s="6764" t="s">
        <v>72</v>
      </c>
      <c r="C51" s="6765">
        <v>0</v>
      </c>
      <c r="D51" s="6766">
        <v>0</v>
      </c>
      <c r="E51" s="6767">
        <f t="shared" si="0"/>
        <v>0</v>
      </c>
      <c r="F51" s="6768">
        <f t="shared" si="1"/>
        <v>0</v>
      </c>
    </row>
    <row r="52" spans="1:6" x14ac:dyDescent="0.3">
      <c r="A52" s="6769" t="s">
        <v>73</v>
      </c>
      <c r="B52" s="6770" t="s">
        <v>74</v>
      </c>
      <c r="C52" s="6771">
        <v>215494</v>
      </c>
      <c r="D52" s="6772">
        <v>221886</v>
      </c>
      <c r="E52" s="6773">
        <f t="shared" si="0"/>
        <v>6392</v>
      </c>
      <c r="F52" s="6774">
        <f t="shared" si="1"/>
        <v>2.9662078758573324E-2</v>
      </c>
    </row>
    <row r="53" spans="1:6" x14ac:dyDescent="0.3">
      <c r="A53" s="6775" t="s">
        <v>75</v>
      </c>
      <c r="B53" s="6776" t="s">
        <v>76</v>
      </c>
      <c r="C53" s="6777">
        <v>61020</v>
      </c>
      <c r="D53" s="6778">
        <v>62831</v>
      </c>
      <c r="E53" s="6779">
        <f t="shared" si="0"/>
        <v>1811</v>
      </c>
      <c r="F53" s="6780">
        <f t="shared" si="1"/>
        <v>2.9678793838085873E-2</v>
      </c>
    </row>
    <row r="54" spans="1:6" x14ac:dyDescent="0.3">
      <c r="A54" s="6781" t="s">
        <v>77</v>
      </c>
      <c r="B54" s="6782" t="s">
        <v>78</v>
      </c>
      <c r="C54" s="6783">
        <v>150825</v>
      </c>
      <c r="D54" s="6784">
        <v>161174</v>
      </c>
      <c r="E54" s="6785">
        <f t="shared" si="0"/>
        <v>10349</v>
      </c>
      <c r="F54" s="6786">
        <f t="shared" si="1"/>
        <v>6.8615945632355374E-2</v>
      </c>
    </row>
    <row r="55" spans="1:6" x14ac:dyDescent="0.3">
      <c r="A55" s="6787" t="s">
        <v>79</v>
      </c>
      <c r="B55" s="6788" t="s">
        <v>80</v>
      </c>
      <c r="C55" s="6789">
        <v>136205</v>
      </c>
      <c r="D55" s="6790">
        <v>153242</v>
      </c>
      <c r="E55" s="6791">
        <f t="shared" si="0"/>
        <v>17037</v>
      </c>
      <c r="F55" s="6792">
        <f t="shared" si="1"/>
        <v>0.12508351382107852</v>
      </c>
    </row>
    <row r="56" spans="1:6" x14ac:dyDescent="0.3">
      <c r="A56" s="6793" t="s">
        <v>81</v>
      </c>
      <c r="B56" s="6794" t="s">
        <v>82</v>
      </c>
      <c r="C56" s="6795">
        <v>237757</v>
      </c>
      <c r="D56" s="6796">
        <v>279053</v>
      </c>
      <c r="E56" s="6797">
        <f t="shared" si="0"/>
        <v>41296</v>
      </c>
      <c r="F56" s="6798">
        <f t="shared" si="1"/>
        <v>0.17368994393435314</v>
      </c>
    </row>
    <row r="57" spans="1:6" x14ac:dyDescent="0.3">
      <c r="A57" s="6799" t="s">
        <v>83</v>
      </c>
      <c r="B57" s="6800" t="s">
        <v>84</v>
      </c>
      <c r="C57" s="6801">
        <v>0</v>
      </c>
      <c r="D57" s="6802">
        <v>21834</v>
      </c>
      <c r="E57" s="6803">
        <f t="shared" si="0"/>
        <v>21834</v>
      </c>
      <c r="F57" s="6804">
        <f t="shared" si="1"/>
        <v>0</v>
      </c>
    </row>
    <row r="58" spans="1:6" x14ac:dyDescent="0.3">
      <c r="A58" s="6805" t="s">
        <v>85</v>
      </c>
      <c r="B58" s="6806" t="s">
        <v>86</v>
      </c>
      <c r="C58" s="6807">
        <v>0</v>
      </c>
      <c r="D58" s="6808">
        <v>7920</v>
      </c>
      <c r="E58" s="6809">
        <f t="shared" si="0"/>
        <v>7920</v>
      </c>
      <c r="F58" s="6810">
        <f t="shared" si="1"/>
        <v>0</v>
      </c>
    </row>
    <row r="59" spans="1:6" x14ac:dyDescent="0.3">
      <c r="A59" s="6811" t="s">
        <v>87</v>
      </c>
      <c r="B59" s="6812" t="s">
        <v>88</v>
      </c>
      <c r="C59" s="6813">
        <v>0</v>
      </c>
      <c r="D59" s="6814">
        <v>0</v>
      </c>
      <c r="E59" s="6815">
        <f t="shared" si="0"/>
        <v>0</v>
      </c>
      <c r="F59" s="6816">
        <f t="shared" si="1"/>
        <v>0</v>
      </c>
    </row>
    <row r="60" spans="1:6" x14ac:dyDescent="0.3">
      <c r="A60" s="6817" t="s">
        <v>89</v>
      </c>
      <c r="B60" s="6818" t="s">
        <v>90</v>
      </c>
      <c r="C60" s="6819">
        <v>0</v>
      </c>
      <c r="D60" s="6820">
        <v>0</v>
      </c>
      <c r="E60" s="6821">
        <f t="shared" si="0"/>
        <v>0</v>
      </c>
      <c r="F60" s="6822">
        <f t="shared" si="1"/>
        <v>0</v>
      </c>
    </row>
    <row r="61" spans="1:6" x14ac:dyDescent="0.3">
      <c r="A61" s="6823" t="s">
        <v>91</v>
      </c>
      <c r="B61" s="6824" t="s">
        <v>92</v>
      </c>
      <c r="C61" s="6825">
        <v>183378</v>
      </c>
      <c r="D61" s="6826">
        <v>403815</v>
      </c>
      <c r="E61" s="6827">
        <f t="shared" si="0"/>
        <v>220437</v>
      </c>
      <c r="F61" s="6828">
        <f t="shared" si="1"/>
        <v>1.2020907633412949</v>
      </c>
    </row>
    <row r="62" spans="1:6" x14ac:dyDescent="0.3">
      <c r="A62" s="6829" t="s">
        <v>93</v>
      </c>
      <c r="B62" s="6830" t="s">
        <v>94</v>
      </c>
      <c r="C62" s="6831">
        <v>233866</v>
      </c>
      <c r="D62" s="6832">
        <v>387721</v>
      </c>
      <c r="E62" s="6833">
        <f t="shared" si="0"/>
        <v>153855</v>
      </c>
      <c r="F62" s="6834">
        <f t="shared" si="1"/>
        <v>0.6578767328299111</v>
      </c>
    </row>
    <row r="63" spans="1:6" x14ac:dyDescent="0.3">
      <c r="A63" s="6835" t="s">
        <v>95</v>
      </c>
      <c r="B63" s="6836" t="s">
        <v>96</v>
      </c>
      <c r="C63" s="6837">
        <v>20613</v>
      </c>
      <c r="D63" s="6838">
        <v>19045</v>
      </c>
      <c r="E63" s="6839">
        <f t="shared" si="0"/>
        <v>-1568</v>
      </c>
      <c r="F63" s="6840">
        <f t="shared" si="1"/>
        <v>-7.6068500460874211E-2</v>
      </c>
    </row>
    <row r="64" spans="1:6" x14ac:dyDescent="0.3">
      <c r="A64" s="6841" t="s">
        <v>97</v>
      </c>
      <c r="B64" s="6842" t="s">
        <v>98</v>
      </c>
      <c r="C64" s="6843">
        <v>70840</v>
      </c>
      <c r="D64" s="6844">
        <v>34631</v>
      </c>
      <c r="E64" s="6845">
        <f t="shared" si="0"/>
        <v>-36209</v>
      </c>
      <c r="F64" s="6846">
        <f t="shared" si="1"/>
        <v>-0.51113777526821003</v>
      </c>
    </row>
    <row r="65" spans="1:6" x14ac:dyDescent="0.3">
      <c r="A65" s="6847" t="s">
        <v>99</v>
      </c>
      <c r="B65" s="6848" t="s">
        <v>100</v>
      </c>
      <c r="C65" s="6849">
        <v>0</v>
      </c>
      <c r="D65" s="6850">
        <v>0</v>
      </c>
      <c r="E65" s="6851">
        <f t="shared" si="0"/>
        <v>0</v>
      </c>
      <c r="F65" s="6852">
        <f t="shared" si="1"/>
        <v>0</v>
      </c>
    </row>
    <row r="66" spans="1:6" x14ac:dyDescent="0.3">
      <c r="A66" s="6853" t="s">
        <v>101</v>
      </c>
      <c r="B66" s="6854" t="s">
        <v>102</v>
      </c>
      <c r="C66" s="6855">
        <v>345919</v>
      </c>
      <c r="D66" s="6856">
        <v>359798</v>
      </c>
      <c r="E66" s="6857">
        <f t="shared" si="0"/>
        <v>13879</v>
      </c>
      <c r="F66" s="6858">
        <f t="shared" si="1"/>
        <v>4.0122109511186145E-2</v>
      </c>
    </row>
    <row r="67" spans="1:6" x14ac:dyDescent="0.3">
      <c r="A67" s="6859" t="s">
        <v>103</v>
      </c>
      <c r="B67" s="6860" t="s">
        <v>104</v>
      </c>
      <c r="C67" s="6861">
        <v>90725</v>
      </c>
      <c r="D67" s="6862">
        <v>34978</v>
      </c>
      <c r="E67" s="6863">
        <f t="shared" si="0"/>
        <v>-55747</v>
      </c>
      <c r="F67" s="6864">
        <f t="shared" si="1"/>
        <v>-0.6144612841003031</v>
      </c>
    </row>
    <row r="68" spans="1:6" x14ac:dyDescent="0.3">
      <c r="A68" s="6865" t="s">
        <v>105</v>
      </c>
      <c r="B68" s="6866" t="s">
        <v>106</v>
      </c>
      <c r="C68" s="6867">
        <v>455754</v>
      </c>
      <c r="D68" s="6868">
        <v>377771</v>
      </c>
      <c r="E68" s="6869">
        <f t="shared" si="0"/>
        <v>-77983</v>
      </c>
      <c r="F68" s="6870">
        <f t="shared" si="1"/>
        <v>-0.17110765895636681</v>
      </c>
    </row>
    <row r="69" spans="1:6" x14ac:dyDescent="0.3">
      <c r="A69" s="6871" t="s">
        <v>107</v>
      </c>
      <c r="B69" s="6872" t="s">
        <v>108</v>
      </c>
      <c r="C69" s="6873">
        <v>406205</v>
      </c>
      <c r="D69" s="6874">
        <v>292504</v>
      </c>
      <c r="E69" s="6875">
        <f t="shared" si="0"/>
        <v>-113701</v>
      </c>
      <c r="F69" s="6876">
        <f t="shared" si="1"/>
        <v>-0.27991039007397744</v>
      </c>
    </row>
    <row r="70" spans="1:6" x14ac:dyDescent="0.3">
      <c r="A70" s="6877" t="s">
        <v>109</v>
      </c>
      <c r="B70" s="6878" t="s">
        <v>110</v>
      </c>
      <c r="C70" s="6879">
        <v>70566</v>
      </c>
      <c r="D70" s="6880">
        <v>429216</v>
      </c>
      <c r="E70" s="6881">
        <f t="shared" si="0"/>
        <v>358650</v>
      </c>
      <c r="F70" s="6882">
        <f t="shared" si="1"/>
        <v>5.0824759799336787</v>
      </c>
    </row>
    <row r="71" spans="1:6" x14ac:dyDescent="0.3">
      <c r="A71" s="6883" t="s">
        <v>111</v>
      </c>
      <c r="B71" s="6884" t="s">
        <v>112</v>
      </c>
      <c r="C71" s="6885">
        <v>23465</v>
      </c>
      <c r="D71" s="6886">
        <v>2089</v>
      </c>
      <c r="E71" s="6887">
        <f t="shared" si="0"/>
        <v>-21376</v>
      </c>
      <c r="F71" s="6888">
        <f t="shared" si="1"/>
        <v>-0.9109737907521841</v>
      </c>
    </row>
    <row r="72" spans="1:6" x14ac:dyDescent="0.3">
      <c r="A72" s="6889" t="s">
        <v>113</v>
      </c>
      <c r="B72" s="6890" t="s">
        <v>114</v>
      </c>
      <c r="C72" s="6891">
        <v>194266</v>
      </c>
      <c r="D72" s="6892">
        <v>168162</v>
      </c>
      <c r="E72" s="6893">
        <f t="shared" si="0"/>
        <v>-26104</v>
      </c>
      <c r="F72" s="6894">
        <f t="shared" si="1"/>
        <v>-0.13437245838180639</v>
      </c>
    </row>
    <row r="73" spans="1:6" x14ac:dyDescent="0.3">
      <c r="A73" s="6895" t="s">
        <v>115</v>
      </c>
      <c r="B73" s="6896" t="s">
        <v>116</v>
      </c>
      <c r="C73" s="6897">
        <v>357396</v>
      </c>
      <c r="D73" s="6898">
        <v>883441</v>
      </c>
      <c r="E73" s="6899">
        <f t="shared" si="0"/>
        <v>526045</v>
      </c>
      <c r="F73" s="6900">
        <f t="shared" si="1"/>
        <v>1.4718827295213153</v>
      </c>
    </row>
    <row r="74" spans="1:6" x14ac:dyDescent="0.3">
      <c r="A74" s="6901" t="s">
        <v>117</v>
      </c>
      <c r="B74" s="6902" t="s">
        <v>118</v>
      </c>
      <c r="C74" s="6903">
        <v>76191</v>
      </c>
      <c r="D74" s="6904">
        <v>74510</v>
      </c>
      <c r="E74" s="6905">
        <f t="shared" si="0"/>
        <v>-1681</v>
      </c>
      <c r="F74" s="6906">
        <f t="shared" si="1"/>
        <v>-2.2062973317058445E-2</v>
      </c>
    </row>
    <row r="75" spans="1:6" x14ac:dyDescent="0.3">
      <c r="A75" s="6907" t="s">
        <v>119</v>
      </c>
      <c r="B75" s="6908" t="s">
        <v>120</v>
      </c>
      <c r="C75" s="6909">
        <v>1479521</v>
      </c>
      <c r="D75" s="6910">
        <v>1622104</v>
      </c>
      <c r="E75" s="6911">
        <f t="shared" si="0"/>
        <v>142583</v>
      </c>
      <c r="F75" s="6912">
        <f t="shared" si="1"/>
        <v>9.6371055226657815E-2</v>
      </c>
    </row>
    <row r="76" spans="1:6" x14ac:dyDescent="0.3">
      <c r="A76" s="6913" t="s">
        <v>121</v>
      </c>
      <c r="B76" s="6914" t="s">
        <v>122</v>
      </c>
      <c r="C76" s="6915">
        <v>1190841</v>
      </c>
      <c r="D76" s="6916">
        <v>2322930</v>
      </c>
      <c r="E76" s="6917">
        <f t="shared" si="0"/>
        <v>1132089</v>
      </c>
      <c r="F76" s="6918">
        <f t="shared" si="1"/>
        <v>0.95066343869584602</v>
      </c>
    </row>
    <row r="77" spans="1:6" x14ac:dyDescent="0.3">
      <c r="A77" s="6919" t="s">
        <v>123</v>
      </c>
      <c r="B77" s="6920" t="s">
        <v>124</v>
      </c>
      <c r="C77" s="6921">
        <v>934855</v>
      </c>
      <c r="D77" s="6922">
        <v>618136</v>
      </c>
      <c r="E77" s="6923">
        <f t="shared" si="0"/>
        <v>-316719</v>
      </c>
      <c r="F77" s="6924">
        <f t="shared" si="1"/>
        <v>-0.33878943793422511</v>
      </c>
    </row>
    <row r="78" spans="1:6" x14ac:dyDescent="0.3">
      <c r="A78" s="6925"/>
      <c r="B78" s="6926" t="s">
        <v>125</v>
      </c>
      <c r="C78" s="6927">
        <f>SUM(C38:C77)</f>
        <v>9892314</v>
      </c>
      <c r="D78" s="6928">
        <f>SUM(D38:D77)</f>
        <v>12414994</v>
      </c>
      <c r="E78" s="6929">
        <f t="shared" si="0"/>
        <v>2522680</v>
      </c>
      <c r="F78" s="6930">
        <f t="shared" si="1"/>
        <v>0.25501414532535055</v>
      </c>
    </row>
    <row r="80" spans="1:6" x14ac:dyDescent="0.3">
      <c r="A80" s="6931"/>
      <c r="B80" s="6932" t="s">
        <v>126</v>
      </c>
      <c r="C80" s="6933">
        <f>C14+C21+C26+C32+C35+C78</f>
        <v>63754703</v>
      </c>
      <c r="D80" s="6934">
        <f>D14+D21+D26+D32+D35+D78</f>
        <v>63103358</v>
      </c>
      <c r="E80" s="6935">
        <f>D80 - C80</f>
        <v>-651345</v>
      </c>
      <c r="F80" s="6936">
        <f>IF(C80 = 0, 0, E80 / C80)</f>
        <v>-1.0216422779037964E-2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96" t="s">
        <v>143</v>
      </c>
      <c r="B1" s="11426"/>
      <c r="C1" s="11426"/>
      <c r="D1" s="11426"/>
      <c r="E1" s="11426"/>
      <c r="F1" s="11427"/>
    </row>
    <row r="2" spans="1:6" x14ac:dyDescent="0.3">
      <c r="A2" s="11497" t="s">
        <v>1</v>
      </c>
      <c r="B2" s="11426"/>
      <c r="C2" s="11426"/>
      <c r="D2" s="11426"/>
      <c r="E2" s="11426"/>
      <c r="F2" s="11427"/>
    </row>
    <row r="3" spans="1:6" x14ac:dyDescent="0.3">
      <c r="A3" s="11498" t="s">
        <v>2</v>
      </c>
      <c r="B3" s="11426"/>
      <c r="C3" s="11426"/>
      <c r="D3" s="11426"/>
      <c r="E3" s="11426"/>
      <c r="F3" s="11427"/>
    </row>
    <row r="4" spans="1:6" x14ac:dyDescent="0.3">
      <c r="A4" s="1149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6937" t="s">
        <v>4</v>
      </c>
      <c r="B6" s="6938" t="s">
        <v>5</v>
      </c>
      <c r="C6" s="6939" t="s">
        <v>6</v>
      </c>
      <c r="D6" s="6940" t="s">
        <v>7</v>
      </c>
      <c r="E6" s="6941" t="s">
        <v>8</v>
      </c>
      <c r="F6" s="6942" t="s">
        <v>9</v>
      </c>
    </row>
    <row r="7" spans="1:6" ht="28.8" x14ac:dyDescent="0.3">
      <c r="A7" s="6943" t="s">
        <v>10</v>
      </c>
      <c r="B7" s="6944" t="s">
        <v>11</v>
      </c>
      <c r="C7" s="6945" t="s">
        <v>12</v>
      </c>
      <c r="D7" s="6946" t="s">
        <v>13</v>
      </c>
      <c r="E7" s="6947" t="s">
        <v>14</v>
      </c>
      <c r="F7" s="6948" t="s">
        <v>15</v>
      </c>
    </row>
    <row r="9" spans="1:6" x14ac:dyDescent="0.3">
      <c r="A9" s="6949" t="s">
        <v>16</v>
      </c>
      <c r="B9" s="6950" t="s">
        <v>17</v>
      </c>
      <c r="C9" s="6951"/>
      <c r="D9" s="6952"/>
      <c r="E9" s="6953"/>
      <c r="F9" s="6954"/>
    </row>
    <row r="10" spans="1:6" x14ac:dyDescent="0.3">
      <c r="A10" s="6955" t="s">
        <v>18</v>
      </c>
      <c r="B10" s="6956" t="s">
        <v>19</v>
      </c>
      <c r="C10" s="6957">
        <v>53568020</v>
      </c>
      <c r="D10" s="6958">
        <v>52635206</v>
      </c>
      <c r="E10" s="6959">
        <f>D10-C10</f>
        <v>-932814</v>
      </c>
      <c r="F10" s="6960">
        <f>IF(C10 = 0, 0, E10 / C10)</f>
        <v>-1.741363597161142E-2</v>
      </c>
    </row>
    <row r="11" spans="1:6" x14ac:dyDescent="0.3">
      <c r="A11" s="6961" t="s">
        <v>20</v>
      </c>
      <c r="B11" s="6962" t="s">
        <v>21</v>
      </c>
      <c r="C11" s="6963">
        <v>16082073</v>
      </c>
      <c r="D11" s="6964">
        <v>16353698</v>
      </c>
      <c r="E11" s="6965">
        <f>D11 - C11</f>
        <v>271625</v>
      </c>
      <c r="F11" s="6966">
        <f>IF(C11 = 0, 0, E11 / C11)</f>
        <v>1.6889924576265758E-2</v>
      </c>
    </row>
    <row r="12" spans="1:6" x14ac:dyDescent="0.3">
      <c r="A12" s="6967" t="s">
        <v>22</v>
      </c>
      <c r="B12" s="6968" t="s">
        <v>23</v>
      </c>
      <c r="C12" s="6969">
        <v>27696698</v>
      </c>
      <c r="D12" s="6970">
        <v>28486393</v>
      </c>
      <c r="E12" s="6971">
        <f>D12 - C12</f>
        <v>789695</v>
      </c>
      <c r="F12" s="6972">
        <f>IF(C12 = 0, 0, E12 / C12)</f>
        <v>2.8512243589470486E-2</v>
      </c>
    </row>
    <row r="13" spans="1:6" x14ac:dyDescent="0.3">
      <c r="A13" s="6973" t="s">
        <v>24</v>
      </c>
      <c r="B13" s="6974" t="s">
        <v>25</v>
      </c>
      <c r="C13" s="6975">
        <v>36888712</v>
      </c>
      <c r="D13" s="6976">
        <v>39809048</v>
      </c>
      <c r="E13" s="6977">
        <f>D13 - C13</f>
        <v>2920336</v>
      </c>
      <c r="F13" s="6978">
        <f>IF(C13 = 0, 0, E13 / C13)</f>
        <v>7.9166114555585462E-2</v>
      </c>
    </row>
    <row r="14" spans="1:6" x14ac:dyDescent="0.3">
      <c r="A14" s="6979"/>
      <c r="B14" s="6980" t="s">
        <v>26</v>
      </c>
      <c r="C14" s="6981">
        <f>SUM(C10:C13)</f>
        <v>134235503</v>
      </c>
      <c r="D14" s="6982">
        <f>SUM(D10:D13)</f>
        <v>137284345</v>
      </c>
      <c r="E14" s="6983">
        <f>D14 - C14</f>
        <v>3048842</v>
      </c>
      <c r="F14" s="6984">
        <f>IF(C14 = 0, 0, E14 / C14)</f>
        <v>2.2712635121574357E-2</v>
      </c>
    </row>
    <row r="16" spans="1:6" x14ac:dyDescent="0.3">
      <c r="A16" s="6985" t="s">
        <v>27</v>
      </c>
      <c r="B16" s="6986" t="s">
        <v>28</v>
      </c>
      <c r="C16" s="6987"/>
      <c r="D16" s="6988"/>
      <c r="E16" s="6989"/>
      <c r="F16" s="6990"/>
    </row>
    <row r="17" spans="1:6" x14ac:dyDescent="0.3">
      <c r="A17" s="6991" t="s">
        <v>18</v>
      </c>
      <c r="B17" s="6992" t="s">
        <v>29</v>
      </c>
      <c r="C17" s="6993">
        <v>13151139</v>
      </c>
      <c r="D17" s="6994">
        <v>9525553</v>
      </c>
      <c r="E17" s="6995">
        <f>D17 - C17</f>
        <v>-3625586</v>
      </c>
      <c r="F17" s="6996">
        <f>IF(C17 = 0, 0, E17 / C17)</f>
        <v>-0.2756860831597932</v>
      </c>
    </row>
    <row r="18" spans="1:6" x14ac:dyDescent="0.3">
      <c r="A18" s="6997" t="s">
        <v>20</v>
      </c>
      <c r="B18" s="6998" t="s">
        <v>30</v>
      </c>
      <c r="C18" s="6999">
        <v>3433666</v>
      </c>
      <c r="D18" s="7000">
        <v>2574866</v>
      </c>
      <c r="E18" s="7001">
        <f>D18 - C18</f>
        <v>-858800</v>
      </c>
      <c r="F18" s="7002">
        <f>IF(C18 = 0, 0, E18 / C18)</f>
        <v>-0.25011168820729796</v>
      </c>
    </row>
    <row r="19" spans="1:6" x14ac:dyDescent="0.3">
      <c r="A19" s="7003" t="s">
        <v>22</v>
      </c>
      <c r="B19" s="7004" t="s">
        <v>31</v>
      </c>
      <c r="C19" s="7005">
        <v>7413423</v>
      </c>
      <c r="D19" s="7006">
        <v>5489724</v>
      </c>
      <c r="E19" s="7007">
        <f>D19 - C19</f>
        <v>-1923699</v>
      </c>
      <c r="F19" s="7008">
        <f>IF(C19 = 0, 0, E19 / C19)</f>
        <v>-0.25948863298371078</v>
      </c>
    </row>
    <row r="20" spans="1:6" x14ac:dyDescent="0.3">
      <c r="A20" s="7009" t="s">
        <v>24</v>
      </c>
      <c r="B20" s="7010" t="s">
        <v>32</v>
      </c>
      <c r="C20" s="7011">
        <v>10577533</v>
      </c>
      <c r="D20" s="7012">
        <v>8030963</v>
      </c>
      <c r="E20" s="7013">
        <f>D20 - C20</f>
        <v>-2546570</v>
      </c>
      <c r="F20" s="7014">
        <f>IF(C20 = 0, 0, E20 / C20)</f>
        <v>-0.24075273506591754</v>
      </c>
    </row>
    <row r="21" spans="1:6" x14ac:dyDescent="0.3">
      <c r="A21" s="7015"/>
      <c r="B21" s="7016" t="s">
        <v>33</v>
      </c>
      <c r="C21" s="7017">
        <f>SUM(C17:C20)</f>
        <v>34575761</v>
      </c>
      <c r="D21" s="7018">
        <f>SUM(D17:D20)</f>
        <v>25621106</v>
      </c>
      <c r="E21" s="7019">
        <f>D21 - C21</f>
        <v>-8954655</v>
      </c>
      <c r="F21" s="7020">
        <f>IF(C21 = 0, 0, E21 / C21)</f>
        <v>-0.25898649056487866</v>
      </c>
    </row>
    <row r="23" spans="1:6" x14ac:dyDescent="0.3">
      <c r="A23" s="7021" t="s">
        <v>34</v>
      </c>
      <c r="B23" s="7022" t="s">
        <v>35</v>
      </c>
      <c r="C23" s="7023"/>
      <c r="D23" s="7024"/>
      <c r="E23" s="7025"/>
      <c r="F23" s="7026"/>
    </row>
    <row r="24" spans="1:6" x14ac:dyDescent="0.3">
      <c r="A24" s="7027" t="s">
        <v>18</v>
      </c>
      <c r="B24" s="7028" t="s">
        <v>36</v>
      </c>
      <c r="C24" s="7029">
        <v>23102304</v>
      </c>
      <c r="D24" s="7030">
        <v>24468390</v>
      </c>
      <c r="E24" s="7031">
        <f>D24 - C24</f>
        <v>1366086</v>
      </c>
      <c r="F24" s="7032">
        <f>IF(C24 = 0, 0, E24 / C24)</f>
        <v>5.9132024234465966E-2</v>
      </c>
    </row>
    <row r="25" spans="1:6" x14ac:dyDescent="0.3">
      <c r="A25" s="7033" t="s">
        <v>20</v>
      </c>
      <c r="B25" s="7034" t="s">
        <v>37</v>
      </c>
      <c r="C25" s="7035">
        <v>30766580</v>
      </c>
      <c r="D25" s="7036">
        <v>32421685</v>
      </c>
      <c r="E25" s="7037">
        <f>D25 - C25</f>
        <v>1655105</v>
      </c>
      <c r="F25" s="7038">
        <f>IF(C25 = 0, 0, E25 / C25)</f>
        <v>5.3795546986372879E-2</v>
      </c>
    </row>
    <row r="26" spans="1:6" x14ac:dyDescent="0.3">
      <c r="A26" s="7039"/>
      <c r="B26" s="7040" t="s">
        <v>38</v>
      </c>
      <c r="C26" s="7041">
        <f>SUM(C24:C25)</f>
        <v>53868884</v>
      </c>
      <c r="D26" s="7042">
        <f>SUM(D24:D25)</f>
        <v>56890075</v>
      </c>
      <c r="E26" s="7043">
        <f>D26 - C26</f>
        <v>3021191</v>
      </c>
      <c r="F26" s="7044">
        <f>IF(C26 = 0, 0, E26 / C26)</f>
        <v>5.6084157971418157E-2</v>
      </c>
    </row>
    <row r="28" spans="1:6" x14ac:dyDescent="0.3">
      <c r="A28" s="7045" t="s">
        <v>39</v>
      </c>
      <c r="B28" s="7046" t="s">
        <v>40</v>
      </c>
      <c r="C28" s="7047"/>
      <c r="D28" s="7048"/>
      <c r="E28" s="7049"/>
      <c r="F28" s="7050"/>
    </row>
    <row r="29" spans="1:6" x14ac:dyDescent="0.3">
      <c r="A29" s="7051" t="s">
        <v>18</v>
      </c>
      <c r="B29" s="7052" t="s">
        <v>41</v>
      </c>
      <c r="C29" s="7053">
        <v>13284971</v>
      </c>
      <c r="D29" s="7054">
        <v>13350762</v>
      </c>
      <c r="E29" s="7055">
        <f>D29 - C29</f>
        <v>65791</v>
      </c>
      <c r="F29" s="7056">
        <f>IF(C29 = 0, 0, E29 / C29)</f>
        <v>4.952287814553754E-3</v>
      </c>
    </row>
    <row r="30" spans="1:6" x14ac:dyDescent="0.3">
      <c r="A30" s="7057" t="s">
        <v>20</v>
      </c>
      <c r="B30" s="7058" t="s">
        <v>42</v>
      </c>
      <c r="C30" s="7059">
        <v>11782059</v>
      </c>
      <c r="D30" s="7060">
        <v>11086074</v>
      </c>
      <c r="E30" s="7061">
        <f>D30 - C30</f>
        <v>-695985</v>
      </c>
      <c r="F30" s="7062">
        <f>IF(C30 = 0, 0, E30 / C30)</f>
        <v>-5.9071593513493691E-2</v>
      </c>
    </row>
    <row r="31" spans="1:6" x14ac:dyDescent="0.3">
      <c r="A31" s="7063" t="s">
        <v>22</v>
      </c>
      <c r="B31" s="7064" t="s">
        <v>43</v>
      </c>
      <c r="C31" s="7065">
        <v>0</v>
      </c>
      <c r="D31" s="7066">
        <v>0</v>
      </c>
      <c r="E31" s="7067">
        <f>D31 - C31</f>
        <v>0</v>
      </c>
      <c r="F31" s="7068">
        <f>IF(C31 = 0, 0, E31 / C31)</f>
        <v>0</v>
      </c>
    </row>
    <row r="32" spans="1:6" x14ac:dyDescent="0.3">
      <c r="A32" s="7069"/>
      <c r="B32" s="7070" t="s">
        <v>44</v>
      </c>
      <c r="C32" s="7071">
        <f>SUM(C29:C31)</f>
        <v>25067030</v>
      </c>
      <c r="D32" s="7072">
        <f>SUM(D29:D31)</f>
        <v>24436836</v>
      </c>
      <c r="E32" s="7073">
        <f>D32 - C32</f>
        <v>-630194</v>
      </c>
      <c r="F32" s="7074">
        <f>IF(C32 = 0, 0, E32 / C32)</f>
        <v>-2.5140353683703254E-2</v>
      </c>
    </row>
    <row r="34" spans="1:6" x14ac:dyDescent="0.3">
      <c r="A34" s="7075" t="s">
        <v>45</v>
      </c>
      <c r="B34" s="7076" t="s">
        <v>46</v>
      </c>
      <c r="C34" s="7077"/>
      <c r="D34" s="7078"/>
      <c r="E34" s="7079"/>
      <c r="F34" s="7080"/>
    </row>
    <row r="35" spans="1:6" x14ac:dyDescent="0.3">
      <c r="A35" s="7081" t="s">
        <v>18</v>
      </c>
      <c r="B35" s="7082" t="s">
        <v>46</v>
      </c>
      <c r="C35" s="7083">
        <v>2250957</v>
      </c>
      <c r="D35" s="7084">
        <v>2518258</v>
      </c>
      <c r="E35" s="7085">
        <f>D35 - C35</f>
        <v>267301</v>
      </c>
      <c r="F35" s="7086">
        <f>IF(C35 = 0, 0, E35 / C35)</f>
        <v>0.11874993613827363</v>
      </c>
    </row>
    <row r="37" spans="1:6" x14ac:dyDescent="0.3">
      <c r="A37" s="7087" t="s">
        <v>47</v>
      </c>
      <c r="B37" s="7088" t="s">
        <v>48</v>
      </c>
      <c r="C37" s="7089"/>
      <c r="D37" s="7090"/>
      <c r="E37" s="7091"/>
      <c r="F37" s="7092"/>
    </row>
    <row r="38" spans="1:6" x14ac:dyDescent="0.3">
      <c r="A38" s="7093" t="s">
        <v>18</v>
      </c>
      <c r="B38" s="7094" t="s">
        <v>49</v>
      </c>
      <c r="C38" s="7095">
        <v>2385176</v>
      </c>
      <c r="D38" s="7096">
        <v>3125338</v>
      </c>
      <c r="E38" s="7097">
        <f t="shared" ref="E38:E78" si="0">D38 - C38</f>
        <v>740162</v>
      </c>
      <c r="F38" s="7098">
        <f t="shared" ref="F38:F78" si="1">IF(C38 = 0, 0, E38 / C38)</f>
        <v>0.31031756147135475</v>
      </c>
    </row>
    <row r="39" spans="1:6" x14ac:dyDescent="0.3">
      <c r="A39" s="7099" t="s">
        <v>20</v>
      </c>
      <c r="B39" s="7100" t="s">
        <v>50</v>
      </c>
      <c r="C39" s="7101">
        <v>13618341</v>
      </c>
      <c r="D39" s="7102">
        <v>14246648</v>
      </c>
      <c r="E39" s="7103">
        <f t="shared" si="0"/>
        <v>628307</v>
      </c>
      <c r="F39" s="7104">
        <f t="shared" si="1"/>
        <v>4.6136823861291178E-2</v>
      </c>
    </row>
    <row r="40" spans="1:6" x14ac:dyDescent="0.3">
      <c r="A40" s="7105" t="s">
        <v>22</v>
      </c>
      <c r="B40" s="7106" t="s">
        <v>51</v>
      </c>
      <c r="C40" s="7107">
        <v>1937137</v>
      </c>
      <c r="D40" s="7108">
        <v>1795282</v>
      </c>
      <c r="E40" s="7109">
        <f t="shared" si="0"/>
        <v>-141855</v>
      </c>
      <c r="F40" s="7110">
        <f t="shared" si="1"/>
        <v>-7.322920371661891E-2</v>
      </c>
    </row>
    <row r="41" spans="1:6" x14ac:dyDescent="0.3">
      <c r="A41" s="7111" t="s">
        <v>24</v>
      </c>
      <c r="B41" s="7112" t="s">
        <v>52</v>
      </c>
      <c r="C41" s="7113">
        <v>488630</v>
      </c>
      <c r="D41" s="7114">
        <v>665969</v>
      </c>
      <c r="E41" s="7115">
        <f t="shared" si="0"/>
        <v>177339</v>
      </c>
      <c r="F41" s="7116">
        <f t="shared" si="1"/>
        <v>0.36293105212533</v>
      </c>
    </row>
    <row r="42" spans="1:6" x14ac:dyDescent="0.3">
      <c r="A42" s="7117" t="s">
        <v>53</v>
      </c>
      <c r="B42" s="7118" t="s">
        <v>54</v>
      </c>
      <c r="C42" s="7119">
        <v>195654</v>
      </c>
      <c r="D42" s="7120">
        <v>171429</v>
      </c>
      <c r="E42" s="7121">
        <f t="shared" si="0"/>
        <v>-24225</v>
      </c>
      <c r="F42" s="7122">
        <f t="shared" si="1"/>
        <v>-0.12381551105523016</v>
      </c>
    </row>
    <row r="43" spans="1:6" x14ac:dyDescent="0.3">
      <c r="A43" s="7123" t="s">
        <v>55</v>
      </c>
      <c r="B43" s="7124" t="s">
        <v>56</v>
      </c>
      <c r="C43" s="7125">
        <v>1870123</v>
      </c>
      <c r="D43" s="7126">
        <v>2009373</v>
      </c>
      <c r="E43" s="7127">
        <f t="shared" si="0"/>
        <v>139250</v>
      </c>
      <c r="F43" s="7128">
        <f t="shared" si="1"/>
        <v>7.4460342982787767E-2</v>
      </c>
    </row>
    <row r="44" spans="1:6" x14ac:dyDescent="0.3">
      <c r="A44" s="7129" t="s">
        <v>57</v>
      </c>
      <c r="B44" s="7130" t="s">
        <v>58</v>
      </c>
      <c r="C44" s="7131">
        <v>98014</v>
      </c>
      <c r="D44" s="7132">
        <v>95698</v>
      </c>
      <c r="E44" s="7133">
        <f t="shared" si="0"/>
        <v>-2316</v>
      </c>
      <c r="F44" s="7134">
        <f t="shared" si="1"/>
        <v>-2.3629277450160181E-2</v>
      </c>
    </row>
    <row r="45" spans="1:6" x14ac:dyDescent="0.3">
      <c r="A45" s="7135" t="s">
        <v>59</v>
      </c>
      <c r="B45" s="7136" t="s">
        <v>60</v>
      </c>
      <c r="C45" s="7137">
        <v>1220380</v>
      </c>
      <c r="D45" s="7138">
        <v>2536591</v>
      </c>
      <c r="E45" s="7139">
        <f t="shared" si="0"/>
        <v>1316211</v>
      </c>
      <c r="F45" s="7140">
        <f t="shared" si="1"/>
        <v>1.0785255412248644</v>
      </c>
    </row>
    <row r="46" spans="1:6" x14ac:dyDescent="0.3">
      <c r="A46" s="7141" t="s">
        <v>61</v>
      </c>
      <c r="B46" s="7142" t="s">
        <v>62</v>
      </c>
      <c r="C46" s="7143">
        <v>128386</v>
      </c>
      <c r="D46" s="7144">
        <v>99745</v>
      </c>
      <c r="E46" s="7145">
        <f t="shared" si="0"/>
        <v>-28641</v>
      </c>
      <c r="F46" s="7146">
        <f t="shared" si="1"/>
        <v>-0.22308507158101351</v>
      </c>
    </row>
    <row r="47" spans="1:6" x14ac:dyDescent="0.3">
      <c r="A47" s="7147" t="s">
        <v>63</v>
      </c>
      <c r="B47" s="7148" t="s">
        <v>64</v>
      </c>
      <c r="C47" s="7149">
        <v>0</v>
      </c>
      <c r="D47" s="7150">
        <v>0</v>
      </c>
      <c r="E47" s="7151">
        <f t="shared" si="0"/>
        <v>0</v>
      </c>
      <c r="F47" s="7152">
        <f t="shared" si="1"/>
        <v>0</v>
      </c>
    </row>
    <row r="48" spans="1:6" x14ac:dyDescent="0.3">
      <c r="A48" s="7153" t="s">
        <v>65</v>
      </c>
      <c r="B48" s="7154" t="s">
        <v>66</v>
      </c>
      <c r="C48" s="7155">
        <v>671920</v>
      </c>
      <c r="D48" s="7156">
        <v>61969</v>
      </c>
      <c r="E48" s="7157">
        <f t="shared" si="0"/>
        <v>-609951</v>
      </c>
      <c r="F48" s="7158">
        <f t="shared" si="1"/>
        <v>-0.90777324681509708</v>
      </c>
    </row>
    <row r="49" spans="1:6" x14ac:dyDescent="0.3">
      <c r="A49" s="7159" t="s">
        <v>67</v>
      </c>
      <c r="B49" s="7160" t="s">
        <v>68</v>
      </c>
      <c r="C49" s="7161">
        <v>2379</v>
      </c>
      <c r="D49" s="7162">
        <v>0</v>
      </c>
      <c r="E49" s="7163">
        <f t="shared" si="0"/>
        <v>-2379</v>
      </c>
      <c r="F49" s="7164">
        <f t="shared" si="1"/>
        <v>-1</v>
      </c>
    </row>
    <row r="50" spans="1:6" x14ac:dyDescent="0.3">
      <c r="A50" s="7165" t="s">
        <v>69</v>
      </c>
      <c r="B50" s="7166" t="s">
        <v>70</v>
      </c>
      <c r="C50" s="7167">
        <v>260215</v>
      </c>
      <c r="D50" s="7168">
        <v>-56057</v>
      </c>
      <c r="E50" s="7169">
        <f t="shared" si="0"/>
        <v>-316272</v>
      </c>
      <c r="F50" s="7170">
        <f t="shared" si="1"/>
        <v>-1.2154257056664681</v>
      </c>
    </row>
    <row r="51" spans="1:6" x14ac:dyDescent="0.3">
      <c r="A51" s="7171" t="s">
        <v>71</v>
      </c>
      <c r="B51" s="7172" t="s">
        <v>72</v>
      </c>
      <c r="C51" s="7173">
        <v>3957475</v>
      </c>
      <c r="D51" s="7174">
        <v>3005392</v>
      </c>
      <c r="E51" s="7175">
        <f t="shared" si="0"/>
        <v>-952083</v>
      </c>
      <c r="F51" s="7176">
        <f t="shared" si="1"/>
        <v>-0.24057839910549025</v>
      </c>
    </row>
    <row r="52" spans="1:6" x14ac:dyDescent="0.3">
      <c r="A52" s="7177" t="s">
        <v>73</v>
      </c>
      <c r="B52" s="7178" t="s">
        <v>74</v>
      </c>
      <c r="C52" s="7179">
        <v>2253886</v>
      </c>
      <c r="D52" s="7180">
        <v>2238997</v>
      </c>
      <c r="E52" s="7181">
        <f t="shared" si="0"/>
        <v>-14889</v>
      </c>
      <c r="F52" s="7182">
        <f t="shared" si="1"/>
        <v>-6.6059241683030998E-3</v>
      </c>
    </row>
    <row r="53" spans="1:6" x14ac:dyDescent="0.3">
      <c r="A53" s="7183" t="s">
        <v>75</v>
      </c>
      <c r="B53" s="7184" t="s">
        <v>76</v>
      </c>
      <c r="C53" s="7185">
        <v>797696</v>
      </c>
      <c r="D53" s="7186">
        <v>628785</v>
      </c>
      <c r="E53" s="7187">
        <f t="shared" si="0"/>
        <v>-168911</v>
      </c>
      <c r="F53" s="7188">
        <f t="shared" si="1"/>
        <v>-0.21174858592747112</v>
      </c>
    </row>
    <row r="54" spans="1:6" x14ac:dyDescent="0.3">
      <c r="A54" s="7189" t="s">
        <v>77</v>
      </c>
      <c r="B54" s="7190" t="s">
        <v>78</v>
      </c>
      <c r="C54" s="7191">
        <v>7589954</v>
      </c>
      <c r="D54" s="7192">
        <v>7369662</v>
      </c>
      <c r="E54" s="7193">
        <f t="shared" si="0"/>
        <v>-220292</v>
      </c>
      <c r="F54" s="7194">
        <f t="shared" si="1"/>
        <v>-2.9024154823599723E-2</v>
      </c>
    </row>
    <row r="55" spans="1:6" x14ac:dyDescent="0.3">
      <c r="A55" s="7195" t="s">
        <v>79</v>
      </c>
      <c r="B55" s="7196" t="s">
        <v>80</v>
      </c>
      <c r="C55" s="7197">
        <v>9846250</v>
      </c>
      <c r="D55" s="7198">
        <v>9585622</v>
      </c>
      <c r="E55" s="7199">
        <f t="shared" si="0"/>
        <v>-260628</v>
      </c>
      <c r="F55" s="7200">
        <f t="shared" si="1"/>
        <v>-2.6469772756125429E-2</v>
      </c>
    </row>
    <row r="56" spans="1:6" x14ac:dyDescent="0.3">
      <c r="A56" s="7201" t="s">
        <v>81</v>
      </c>
      <c r="B56" s="7202" t="s">
        <v>82</v>
      </c>
      <c r="C56" s="7203">
        <v>860660</v>
      </c>
      <c r="D56" s="7204">
        <v>855878</v>
      </c>
      <c r="E56" s="7205">
        <f t="shared" si="0"/>
        <v>-4782</v>
      </c>
      <c r="F56" s="7206">
        <f t="shared" si="1"/>
        <v>-5.5562010550042991E-3</v>
      </c>
    </row>
    <row r="57" spans="1:6" x14ac:dyDescent="0.3">
      <c r="A57" s="7207" t="s">
        <v>83</v>
      </c>
      <c r="B57" s="7208" t="s">
        <v>84</v>
      </c>
      <c r="C57" s="7209">
        <v>222460</v>
      </c>
      <c r="D57" s="7210">
        <v>133602</v>
      </c>
      <c r="E57" s="7211">
        <f t="shared" si="0"/>
        <v>-88858</v>
      </c>
      <c r="F57" s="7212">
        <f t="shared" si="1"/>
        <v>-0.39943360604153555</v>
      </c>
    </row>
    <row r="58" spans="1:6" x14ac:dyDescent="0.3">
      <c r="A58" s="7213" t="s">
        <v>85</v>
      </c>
      <c r="B58" s="7214" t="s">
        <v>86</v>
      </c>
      <c r="C58" s="7215">
        <v>24607</v>
      </c>
      <c r="D58" s="7216">
        <v>40322</v>
      </c>
      <c r="E58" s="7217">
        <f t="shared" si="0"/>
        <v>15715</v>
      </c>
      <c r="F58" s="7218">
        <f t="shared" si="1"/>
        <v>0.63863941154955906</v>
      </c>
    </row>
    <row r="59" spans="1:6" x14ac:dyDescent="0.3">
      <c r="A59" s="7219" t="s">
        <v>87</v>
      </c>
      <c r="B59" s="7220" t="s">
        <v>88</v>
      </c>
      <c r="C59" s="7221">
        <v>1027706</v>
      </c>
      <c r="D59" s="7222">
        <v>804867</v>
      </c>
      <c r="E59" s="7223">
        <f t="shared" si="0"/>
        <v>-222839</v>
      </c>
      <c r="F59" s="7224">
        <f t="shared" si="1"/>
        <v>-0.2168314673651803</v>
      </c>
    </row>
    <row r="60" spans="1:6" x14ac:dyDescent="0.3">
      <c r="A60" s="7225" t="s">
        <v>89</v>
      </c>
      <c r="B60" s="7226" t="s">
        <v>90</v>
      </c>
      <c r="C60" s="7227">
        <v>0</v>
      </c>
      <c r="D60" s="7228">
        <v>0</v>
      </c>
      <c r="E60" s="7229">
        <f t="shared" si="0"/>
        <v>0</v>
      </c>
      <c r="F60" s="7230">
        <f t="shared" si="1"/>
        <v>0</v>
      </c>
    </row>
    <row r="61" spans="1:6" x14ac:dyDescent="0.3">
      <c r="A61" s="7231" t="s">
        <v>91</v>
      </c>
      <c r="B61" s="7232" t="s">
        <v>92</v>
      </c>
      <c r="C61" s="7233">
        <v>805067</v>
      </c>
      <c r="D61" s="7234">
        <v>337026</v>
      </c>
      <c r="E61" s="7235">
        <f t="shared" si="0"/>
        <v>-468041</v>
      </c>
      <c r="F61" s="7236">
        <f t="shared" si="1"/>
        <v>-0.58136900407046865</v>
      </c>
    </row>
    <row r="62" spans="1:6" x14ac:dyDescent="0.3">
      <c r="A62" s="7237" t="s">
        <v>93</v>
      </c>
      <c r="B62" s="7238" t="s">
        <v>94</v>
      </c>
      <c r="C62" s="7239">
        <v>156737</v>
      </c>
      <c r="D62" s="7240">
        <v>129008</v>
      </c>
      <c r="E62" s="7241">
        <f t="shared" si="0"/>
        <v>-27729</v>
      </c>
      <c r="F62" s="7242">
        <f t="shared" si="1"/>
        <v>-0.1769141938406375</v>
      </c>
    </row>
    <row r="63" spans="1:6" x14ac:dyDescent="0.3">
      <c r="A63" s="7243" t="s">
        <v>95</v>
      </c>
      <c r="B63" s="7244" t="s">
        <v>96</v>
      </c>
      <c r="C63" s="7245">
        <v>129336</v>
      </c>
      <c r="D63" s="7246">
        <v>302806</v>
      </c>
      <c r="E63" s="7247">
        <f t="shared" si="0"/>
        <v>173470</v>
      </c>
      <c r="F63" s="7248">
        <f t="shared" si="1"/>
        <v>1.3412352322632524</v>
      </c>
    </row>
    <row r="64" spans="1:6" x14ac:dyDescent="0.3">
      <c r="A64" s="7249" t="s">
        <v>97</v>
      </c>
      <c r="B64" s="7250" t="s">
        <v>98</v>
      </c>
      <c r="C64" s="7251">
        <v>15751</v>
      </c>
      <c r="D64" s="7252">
        <v>6980</v>
      </c>
      <c r="E64" s="7253">
        <f t="shared" si="0"/>
        <v>-8771</v>
      </c>
      <c r="F64" s="7254">
        <f t="shared" si="1"/>
        <v>-0.55685353310900898</v>
      </c>
    </row>
    <row r="65" spans="1:6" x14ac:dyDescent="0.3">
      <c r="A65" s="7255" t="s">
        <v>99</v>
      </c>
      <c r="B65" s="7256" t="s">
        <v>100</v>
      </c>
      <c r="C65" s="7257">
        <v>15068015</v>
      </c>
      <c r="D65" s="7258">
        <v>21132486</v>
      </c>
      <c r="E65" s="7259">
        <f t="shared" si="0"/>
        <v>6064471</v>
      </c>
      <c r="F65" s="7260">
        <f t="shared" si="1"/>
        <v>0.4024731193856656</v>
      </c>
    </row>
    <row r="66" spans="1:6" x14ac:dyDescent="0.3">
      <c r="A66" s="7261" t="s">
        <v>101</v>
      </c>
      <c r="B66" s="7262" t="s">
        <v>102</v>
      </c>
      <c r="C66" s="7263">
        <v>0</v>
      </c>
      <c r="D66" s="7264">
        <v>0</v>
      </c>
      <c r="E66" s="7265">
        <f t="shared" si="0"/>
        <v>0</v>
      </c>
      <c r="F66" s="7266">
        <f t="shared" si="1"/>
        <v>0</v>
      </c>
    </row>
    <row r="67" spans="1:6" x14ac:dyDescent="0.3">
      <c r="A67" s="7267" t="s">
        <v>103</v>
      </c>
      <c r="B67" s="7268" t="s">
        <v>104</v>
      </c>
      <c r="C67" s="7269">
        <v>1036</v>
      </c>
      <c r="D67" s="7270">
        <v>80985</v>
      </c>
      <c r="E67" s="7271">
        <f t="shared" si="0"/>
        <v>79949</v>
      </c>
      <c r="F67" s="7272">
        <f t="shared" si="1"/>
        <v>77.170849420849422</v>
      </c>
    </row>
    <row r="68" spans="1:6" x14ac:dyDescent="0.3">
      <c r="A68" s="7273" t="s">
        <v>105</v>
      </c>
      <c r="B68" s="7274" t="s">
        <v>106</v>
      </c>
      <c r="C68" s="7275">
        <v>164909</v>
      </c>
      <c r="D68" s="7276">
        <v>190533</v>
      </c>
      <c r="E68" s="7277">
        <f t="shared" si="0"/>
        <v>25624</v>
      </c>
      <c r="F68" s="7278">
        <f t="shared" si="1"/>
        <v>0.15538266559132613</v>
      </c>
    </row>
    <row r="69" spans="1:6" x14ac:dyDescent="0.3">
      <c r="A69" s="7279" t="s">
        <v>107</v>
      </c>
      <c r="B69" s="7280" t="s">
        <v>108</v>
      </c>
      <c r="C69" s="7281">
        <v>3144571</v>
      </c>
      <c r="D69" s="7282">
        <v>2578248</v>
      </c>
      <c r="E69" s="7283">
        <f t="shared" si="0"/>
        <v>-566323</v>
      </c>
      <c r="F69" s="7284">
        <f t="shared" si="1"/>
        <v>-0.18009547248257393</v>
      </c>
    </row>
    <row r="70" spans="1:6" x14ac:dyDescent="0.3">
      <c r="A70" s="7285" t="s">
        <v>109</v>
      </c>
      <c r="B70" s="7286" t="s">
        <v>110</v>
      </c>
      <c r="C70" s="7287">
        <v>2491012</v>
      </c>
      <c r="D70" s="7288">
        <v>22892</v>
      </c>
      <c r="E70" s="7289">
        <f t="shared" si="0"/>
        <v>-2468120</v>
      </c>
      <c r="F70" s="7290">
        <f t="shared" si="1"/>
        <v>-0.99081016068971162</v>
      </c>
    </row>
    <row r="71" spans="1:6" x14ac:dyDescent="0.3">
      <c r="A71" s="7291" t="s">
        <v>111</v>
      </c>
      <c r="B71" s="7292" t="s">
        <v>112</v>
      </c>
      <c r="C71" s="7293">
        <v>831384</v>
      </c>
      <c r="D71" s="7294">
        <v>1056046</v>
      </c>
      <c r="E71" s="7295">
        <f t="shared" si="0"/>
        <v>224662</v>
      </c>
      <c r="F71" s="7296">
        <f t="shared" si="1"/>
        <v>0.27022651386122415</v>
      </c>
    </row>
    <row r="72" spans="1:6" x14ac:dyDescent="0.3">
      <c r="A72" s="7297" t="s">
        <v>113</v>
      </c>
      <c r="B72" s="7298" t="s">
        <v>114</v>
      </c>
      <c r="C72" s="7299">
        <v>0</v>
      </c>
      <c r="D72" s="7300">
        <v>0</v>
      </c>
      <c r="E72" s="7301">
        <f t="shared" si="0"/>
        <v>0</v>
      </c>
      <c r="F72" s="7302">
        <f t="shared" si="1"/>
        <v>0</v>
      </c>
    </row>
    <row r="73" spans="1:6" x14ac:dyDescent="0.3">
      <c r="A73" s="7303" t="s">
        <v>115</v>
      </c>
      <c r="B73" s="7304" t="s">
        <v>116</v>
      </c>
      <c r="C73" s="7305">
        <v>0</v>
      </c>
      <c r="D73" s="7306">
        <v>0</v>
      </c>
      <c r="E73" s="7307">
        <f t="shared" si="0"/>
        <v>0</v>
      </c>
      <c r="F73" s="7308">
        <f t="shared" si="1"/>
        <v>0</v>
      </c>
    </row>
    <row r="74" spans="1:6" x14ac:dyDescent="0.3">
      <c r="A74" s="7309" t="s">
        <v>117</v>
      </c>
      <c r="B74" s="7310" t="s">
        <v>118</v>
      </c>
      <c r="C74" s="7311">
        <v>199565</v>
      </c>
      <c r="D74" s="7312">
        <v>202018</v>
      </c>
      <c r="E74" s="7313">
        <f t="shared" si="0"/>
        <v>2453</v>
      </c>
      <c r="F74" s="7314">
        <f t="shared" si="1"/>
        <v>1.2291734522586625E-2</v>
      </c>
    </row>
    <row r="75" spans="1:6" x14ac:dyDescent="0.3">
      <c r="A75" s="7315" t="s">
        <v>119</v>
      </c>
      <c r="B75" s="7316" t="s">
        <v>120</v>
      </c>
      <c r="C75" s="7317">
        <v>0</v>
      </c>
      <c r="D75" s="7318">
        <v>0</v>
      </c>
      <c r="E75" s="7319">
        <f t="shared" si="0"/>
        <v>0</v>
      </c>
      <c r="F75" s="7320">
        <f t="shared" si="1"/>
        <v>0</v>
      </c>
    </row>
    <row r="76" spans="1:6" x14ac:dyDescent="0.3">
      <c r="A76" s="7321" t="s">
        <v>121</v>
      </c>
      <c r="B76" s="7322" t="s">
        <v>122</v>
      </c>
      <c r="C76" s="7323">
        <v>14181719</v>
      </c>
      <c r="D76" s="7324">
        <v>15618771</v>
      </c>
      <c r="E76" s="7325">
        <f t="shared" si="0"/>
        <v>1437052</v>
      </c>
      <c r="F76" s="7326">
        <f t="shared" si="1"/>
        <v>0.10133129841311903</v>
      </c>
    </row>
    <row r="77" spans="1:6" x14ac:dyDescent="0.3">
      <c r="A77" s="7327" t="s">
        <v>123</v>
      </c>
      <c r="B77" s="7328" t="s">
        <v>124</v>
      </c>
      <c r="C77" s="7329">
        <v>24117588</v>
      </c>
      <c r="D77" s="7330">
        <v>23483770</v>
      </c>
      <c r="E77" s="7331">
        <f t="shared" si="0"/>
        <v>-633818</v>
      </c>
      <c r="F77" s="7332">
        <f t="shared" si="1"/>
        <v>-2.6280322891327274E-2</v>
      </c>
    </row>
    <row r="78" spans="1:6" x14ac:dyDescent="0.3">
      <c r="A78" s="7333"/>
      <c r="B78" s="7334" t="s">
        <v>125</v>
      </c>
      <c r="C78" s="7335">
        <f>SUM(C38:C77)</f>
        <v>110763739</v>
      </c>
      <c r="D78" s="7336">
        <f>SUM(D38:D77)</f>
        <v>114556681</v>
      </c>
      <c r="E78" s="7337">
        <f t="shared" si="0"/>
        <v>3792942</v>
      </c>
      <c r="F78" s="7338">
        <f t="shared" si="1"/>
        <v>3.4243535242160797E-2</v>
      </c>
    </row>
    <row r="80" spans="1:6" x14ac:dyDescent="0.3">
      <c r="A80" s="7339"/>
      <c r="B80" s="7340" t="s">
        <v>126</v>
      </c>
      <c r="C80" s="7341">
        <f>C14+C21+C26+C32+C35+C78</f>
        <v>360761874</v>
      </c>
      <c r="D80" s="7342">
        <f>D14+D21+D26+D32+D35+D78</f>
        <v>361307301</v>
      </c>
      <c r="E80" s="7343">
        <f>D80 - C80</f>
        <v>545427</v>
      </c>
      <c r="F80" s="7344">
        <f>IF(C80 = 0, 0, E80 / C80)</f>
        <v>1.5118753929080654E-3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00" t="s">
        <v>144</v>
      </c>
      <c r="B1" s="11426"/>
      <c r="C1" s="11426"/>
      <c r="D1" s="11426"/>
      <c r="E1" s="11426"/>
      <c r="F1" s="11427"/>
    </row>
    <row r="2" spans="1:6" x14ac:dyDescent="0.3">
      <c r="A2" s="11501" t="s">
        <v>1</v>
      </c>
      <c r="B2" s="11426"/>
      <c r="C2" s="11426"/>
      <c r="D2" s="11426"/>
      <c r="E2" s="11426"/>
      <c r="F2" s="11427"/>
    </row>
    <row r="3" spans="1:6" x14ac:dyDescent="0.3">
      <c r="A3" s="11502" t="s">
        <v>2</v>
      </c>
      <c r="B3" s="11426"/>
      <c r="C3" s="11426"/>
      <c r="D3" s="11426"/>
      <c r="E3" s="11426"/>
      <c r="F3" s="11427"/>
    </row>
    <row r="4" spans="1:6" x14ac:dyDescent="0.3">
      <c r="A4" s="1150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7345" t="s">
        <v>4</v>
      </c>
      <c r="B6" s="7346" t="s">
        <v>5</v>
      </c>
      <c r="C6" s="7347" t="s">
        <v>6</v>
      </c>
      <c r="D6" s="7348" t="s">
        <v>7</v>
      </c>
      <c r="E6" s="7349" t="s">
        <v>8</v>
      </c>
      <c r="F6" s="7350" t="s">
        <v>9</v>
      </c>
    </row>
    <row r="7" spans="1:6" ht="28.8" x14ac:dyDescent="0.3">
      <c r="A7" s="7351" t="s">
        <v>10</v>
      </c>
      <c r="B7" s="7352" t="s">
        <v>11</v>
      </c>
      <c r="C7" s="7353" t="s">
        <v>12</v>
      </c>
      <c r="D7" s="7354" t="s">
        <v>13</v>
      </c>
      <c r="E7" s="7355" t="s">
        <v>14</v>
      </c>
      <c r="F7" s="7356" t="s">
        <v>15</v>
      </c>
    </row>
    <row r="9" spans="1:6" x14ac:dyDescent="0.3">
      <c r="A9" s="7357" t="s">
        <v>16</v>
      </c>
      <c r="B9" s="7358" t="s">
        <v>17</v>
      </c>
      <c r="C9" s="7359"/>
      <c r="D9" s="7360"/>
      <c r="E9" s="7361"/>
      <c r="F9" s="7362"/>
    </row>
    <row r="10" spans="1:6" x14ac:dyDescent="0.3">
      <c r="A10" s="7363" t="s">
        <v>18</v>
      </c>
      <c r="B10" s="7364" t="s">
        <v>19</v>
      </c>
      <c r="C10" s="7365">
        <v>7954985.5599999996</v>
      </c>
      <c r="D10" s="7366">
        <v>8278397</v>
      </c>
      <c r="E10" s="7367">
        <f>D10-C10</f>
        <v>323411.44000000041</v>
      </c>
      <c r="F10" s="7368">
        <f>IF(C10 = 0, 0, E10 / C10)</f>
        <v>4.0655188819726837E-2</v>
      </c>
    </row>
    <row r="11" spans="1:6" x14ac:dyDescent="0.3">
      <c r="A11" s="7369" t="s">
        <v>20</v>
      </c>
      <c r="B11" s="7370" t="s">
        <v>21</v>
      </c>
      <c r="C11" s="7371">
        <v>2563830.6</v>
      </c>
      <c r="D11" s="7372">
        <v>598139</v>
      </c>
      <c r="E11" s="7373">
        <f>D11 - C11</f>
        <v>-1965691.6</v>
      </c>
      <c r="F11" s="7374">
        <f>IF(C11 = 0, 0, E11 / C11)</f>
        <v>-0.76670104491302971</v>
      </c>
    </row>
    <row r="12" spans="1:6" x14ac:dyDescent="0.3">
      <c r="A12" s="7375" t="s">
        <v>22</v>
      </c>
      <c r="B12" s="7376" t="s">
        <v>23</v>
      </c>
      <c r="C12" s="7377">
        <v>7664073.54</v>
      </c>
      <c r="D12" s="7378">
        <v>7964191</v>
      </c>
      <c r="E12" s="7379">
        <f>D12 - C12</f>
        <v>300117.45999999996</v>
      </c>
      <c r="F12" s="7380">
        <f>IF(C12 = 0, 0, E12 / C12)</f>
        <v>3.9159000554162215E-2</v>
      </c>
    </row>
    <row r="13" spans="1:6" x14ac:dyDescent="0.3">
      <c r="A13" s="7381" t="s">
        <v>24</v>
      </c>
      <c r="B13" s="7382" t="s">
        <v>25</v>
      </c>
      <c r="C13" s="7383">
        <v>9247590.0999999996</v>
      </c>
      <c r="D13" s="7384">
        <v>10181928</v>
      </c>
      <c r="E13" s="7385">
        <f>D13 - C13</f>
        <v>934337.90000000037</v>
      </c>
      <c r="F13" s="7386">
        <f>IF(C13 = 0, 0, E13 / C13)</f>
        <v>0.10103582553902345</v>
      </c>
    </row>
    <row r="14" spans="1:6" x14ac:dyDescent="0.3">
      <c r="A14" s="7387"/>
      <c r="B14" s="7388" t="s">
        <v>26</v>
      </c>
      <c r="C14" s="7389">
        <f>SUM(C10:C13)</f>
        <v>27430479.799999997</v>
      </c>
      <c r="D14" s="7390">
        <f>SUM(D10:D13)</f>
        <v>27022655</v>
      </c>
      <c r="E14" s="7391">
        <f>D14 - C14</f>
        <v>-407824.79999999702</v>
      </c>
      <c r="F14" s="7392">
        <f>IF(C14 = 0, 0, E14 / C14)</f>
        <v>-1.4867578072768419E-2</v>
      </c>
    </row>
    <row r="16" spans="1:6" x14ac:dyDescent="0.3">
      <c r="A16" s="7393" t="s">
        <v>27</v>
      </c>
      <c r="B16" s="7394" t="s">
        <v>28</v>
      </c>
      <c r="C16" s="7395"/>
      <c r="D16" s="7396"/>
      <c r="E16" s="7397"/>
      <c r="F16" s="7398"/>
    </row>
    <row r="17" spans="1:6" x14ac:dyDescent="0.3">
      <c r="A17" s="7399" t="s">
        <v>18</v>
      </c>
      <c r="B17" s="7400" t="s">
        <v>29</v>
      </c>
      <c r="C17" s="7401">
        <v>2423150.77</v>
      </c>
      <c r="D17" s="7402">
        <v>1684727</v>
      </c>
      <c r="E17" s="7403">
        <f>D17 - C17</f>
        <v>-738423.77</v>
      </c>
      <c r="F17" s="7404">
        <f>IF(C17 = 0, 0, E17 / C17)</f>
        <v>-0.30473703045725048</v>
      </c>
    </row>
    <row r="18" spans="1:6" x14ac:dyDescent="0.3">
      <c r="A18" s="7405" t="s">
        <v>20</v>
      </c>
      <c r="B18" s="7406" t="s">
        <v>30</v>
      </c>
      <c r="C18" s="7407">
        <v>780962.84</v>
      </c>
      <c r="D18" s="7408">
        <v>121727</v>
      </c>
      <c r="E18" s="7409">
        <f>D18 - C18</f>
        <v>-659235.83999999997</v>
      </c>
      <c r="F18" s="7410">
        <f>IF(C18 = 0, 0, E18 / C18)</f>
        <v>-0.84413214846432383</v>
      </c>
    </row>
    <row r="19" spans="1:6" x14ac:dyDescent="0.3">
      <c r="A19" s="7411" t="s">
        <v>22</v>
      </c>
      <c r="B19" s="7412" t="s">
        <v>31</v>
      </c>
      <c r="C19" s="7413">
        <v>2334536.7000000002</v>
      </c>
      <c r="D19" s="7414">
        <v>1620783</v>
      </c>
      <c r="E19" s="7415">
        <f>D19 - C19</f>
        <v>-713753.70000000019</v>
      </c>
      <c r="F19" s="7416">
        <f>IF(C19 = 0, 0, E19 / C19)</f>
        <v>-0.30573676567174984</v>
      </c>
    </row>
    <row r="20" spans="1:6" x14ac:dyDescent="0.3">
      <c r="A20" s="7417" t="s">
        <v>24</v>
      </c>
      <c r="B20" s="7418" t="s">
        <v>32</v>
      </c>
      <c r="C20" s="7419">
        <v>2816888.22</v>
      </c>
      <c r="D20" s="7420">
        <v>2072112</v>
      </c>
      <c r="E20" s="7421">
        <f>D20 - C20</f>
        <v>-744776.2200000002</v>
      </c>
      <c r="F20" s="7422">
        <f>IF(C20 = 0, 0, E20 / C20)</f>
        <v>-0.26439679597935917</v>
      </c>
    </row>
    <row r="21" spans="1:6" x14ac:dyDescent="0.3">
      <c r="A21" s="7423"/>
      <c r="B21" s="7424" t="s">
        <v>33</v>
      </c>
      <c r="C21" s="7425">
        <f>SUM(C17:C20)</f>
        <v>8355538.5300000012</v>
      </c>
      <c r="D21" s="7426">
        <f>SUM(D17:D20)</f>
        <v>5499349</v>
      </c>
      <c r="E21" s="7427">
        <f>D21 - C21</f>
        <v>-2856189.5300000012</v>
      </c>
      <c r="F21" s="7428">
        <f>IF(C21 = 0, 0, E21 / C21)</f>
        <v>-0.34183189027793293</v>
      </c>
    </row>
    <row r="23" spans="1:6" x14ac:dyDescent="0.3">
      <c r="A23" s="7429" t="s">
        <v>34</v>
      </c>
      <c r="B23" s="7430" t="s">
        <v>35</v>
      </c>
      <c r="C23" s="7431"/>
      <c r="D23" s="7432"/>
      <c r="E23" s="7433"/>
      <c r="F23" s="7434"/>
    </row>
    <row r="24" spans="1:6" x14ac:dyDescent="0.3">
      <c r="A24" s="7435" t="s">
        <v>18</v>
      </c>
      <c r="B24" s="7436" t="s">
        <v>36</v>
      </c>
      <c r="C24" s="7437">
        <v>5040013.76</v>
      </c>
      <c r="D24" s="7438">
        <v>4415775</v>
      </c>
      <c r="E24" s="7439">
        <f>D24 - C24</f>
        <v>-624238.75999999978</v>
      </c>
      <c r="F24" s="7440">
        <f>IF(C24 = 0, 0, E24 / C24)</f>
        <v>-0.12385655867733182</v>
      </c>
    </row>
    <row r="25" spans="1:6" x14ac:dyDescent="0.3">
      <c r="A25" s="7441" t="s">
        <v>20</v>
      </c>
      <c r="B25" s="7442" t="s">
        <v>37</v>
      </c>
      <c r="C25" s="7443">
        <v>1290637.53</v>
      </c>
      <c r="D25" s="7444">
        <v>1026097</v>
      </c>
      <c r="E25" s="7445">
        <f>D25 - C25</f>
        <v>-264540.53000000003</v>
      </c>
      <c r="F25" s="7446">
        <f>IF(C25 = 0, 0, E25 / C25)</f>
        <v>-0.20496888076701134</v>
      </c>
    </row>
    <row r="26" spans="1:6" x14ac:dyDescent="0.3">
      <c r="A26" s="7447"/>
      <c r="B26" s="7448" t="s">
        <v>38</v>
      </c>
      <c r="C26" s="7449">
        <f>SUM(C24:C25)</f>
        <v>6330651.29</v>
      </c>
      <c r="D26" s="7450">
        <f>SUM(D24:D25)</f>
        <v>5441872</v>
      </c>
      <c r="E26" s="7451">
        <f>D26 - C26</f>
        <v>-888779.29</v>
      </c>
      <c r="F26" s="7452">
        <f>IF(C26 = 0, 0, E26 / C26)</f>
        <v>-0.14039302581772753</v>
      </c>
    </row>
    <row r="28" spans="1:6" x14ac:dyDescent="0.3">
      <c r="A28" s="7453" t="s">
        <v>39</v>
      </c>
      <c r="B28" s="7454" t="s">
        <v>40</v>
      </c>
      <c r="C28" s="7455"/>
      <c r="D28" s="7456"/>
      <c r="E28" s="7457"/>
      <c r="F28" s="7458"/>
    </row>
    <row r="29" spans="1:6" x14ac:dyDescent="0.3">
      <c r="A29" s="7459" t="s">
        <v>18</v>
      </c>
      <c r="B29" s="7460" t="s">
        <v>41</v>
      </c>
      <c r="C29" s="7461">
        <v>1227043</v>
      </c>
      <c r="D29" s="7462">
        <v>1016099</v>
      </c>
      <c r="E29" s="7463">
        <f>D29 - C29</f>
        <v>-210944</v>
      </c>
      <c r="F29" s="7464">
        <f>IF(C29 = 0, 0, E29 / C29)</f>
        <v>-0.17191247576490801</v>
      </c>
    </row>
    <row r="30" spans="1:6" x14ac:dyDescent="0.3">
      <c r="A30" s="7465" t="s">
        <v>20</v>
      </c>
      <c r="B30" s="7466" t="s">
        <v>42</v>
      </c>
      <c r="C30" s="7467">
        <v>2581983</v>
      </c>
      <c r="D30" s="7468">
        <v>1026882</v>
      </c>
      <c r="E30" s="7469">
        <f>D30 - C30</f>
        <v>-1555101</v>
      </c>
      <c r="F30" s="7470">
        <f>IF(C30 = 0, 0, E30 / C30)</f>
        <v>-0.60228940314479218</v>
      </c>
    </row>
    <row r="31" spans="1:6" x14ac:dyDescent="0.3">
      <c r="A31" s="7471" t="s">
        <v>22</v>
      </c>
      <c r="B31" s="7472" t="s">
        <v>43</v>
      </c>
      <c r="C31" s="7473">
        <v>0</v>
      </c>
      <c r="D31" s="7474">
        <v>350808</v>
      </c>
      <c r="E31" s="7475">
        <f>D31 - C31</f>
        <v>350808</v>
      </c>
      <c r="F31" s="7476">
        <f>IF(C31 = 0, 0, E31 / C31)</f>
        <v>0</v>
      </c>
    </row>
    <row r="32" spans="1:6" x14ac:dyDescent="0.3">
      <c r="A32" s="7477"/>
      <c r="B32" s="7478" t="s">
        <v>44</v>
      </c>
      <c r="C32" s="7479">
        <f>SUM(C29:C31)</f>
        <v>3809026</v>
      </c>
      <c r="D32" s="7480">
        <f>SUM(D29:D31)</f>
        <v>2393789</v>
      </c>
      <c r="E32" s="7481">
        <f>D32 - C32</f>
        <v>-1415237</v>
      </c>
      <c r="F32" s="7482">
        <f>IF(C32 = 0, 0, E32 / C32)</f>
        <v>-0.3715482645694726</v>
      </c>
    </row>
    <row r="34" spans="1:6" x14ac:dyDescent="0.3">
      <c r="A34" s="7483" t="s">
        <v>45</v>
      </c>
      <c r="B34" s="7484" t="s">
        <v>46</v>
      </c>
      <c r="C34" s="7485"/>
      <c r="D34" s="7486"/>
      <c r="E34" s="7487"/>
      <c r="F34" s="7488"/>
    </row>
    <row r="35" spans="1:6" x14ac:dyDescent="0.3">
      <c r="A35" s="7489" t="s">
        <v>18</v>
      </c>
      <c r="B35" s="7490" t="s">
        <v>46</v>
      </c>
      <c r="C35" s="7491">
        <v>2095111.48</v>
      </c>
      <c r="D35" s="7492">
        <v>1831333</v>
      </c>
      <c r="E35" s="7493">
        <f>D35 - C35</f>
        <v>-263778.48</v>
      </c>
      <c r="F35" s="7494">
        <f>IF(C35 = 0, 0, E35 / C35)</f>
        <v>-0.12590188279623191</v>
      </c>
    </row>
    <row r="37" spans="1:6" x14ac:dyDescent="0.3">
      <c r="A37" s="7495" t="s">
        <v>47</v>
      </c>
      <c r="B37" s="7496" t="s">
        <v>48</v>
      </c>
      <c r="C37" s="7497"/>
      <c r="D37" s="7498"/>
      <c r="E37" s="7499"/>
      <c r="F37" s="7500"/>
    </row>
    <row r="38" spans="1:6" x14ac:dyDescent="0.3">
      <c r="A38" s="7501" t="s">
        <v>18</v>
      </c>
      <c r="B38" s="7502" t="s">
        <v>49</v>
      </c>
      <c r="C38" s="7503">
        <v>0</v>
      </c>
      <c r="D38" s="7504">
        <v>0</v>
      </c>
      <c r="E38" s="7505">
        <f t="shared" ref="E38:E78" si="0">D38 - C38</f>
        <v>0</v>
      </c>
      <c r="F38" s="7506">
        <f t="shared" ref="F38:F78" si="1">IF(C38 = 0, 0, E38 / C38)</f>
        <v>0</v>
      </c>
    </row>
    <row r="39" spans="1:6" x14ac:dyDescent="0.3">
      <c r="A39" s="7507" t="s">
        <v>20</v>
      </c>
      <c r="B39" s="7508" t="s">
        <v>50</v>
      </c>
      <c r="C39" s="7509">
        <v>0</v>
      </c>
      <c r="D39" s="7510">
        <v>0</v>
      </c>
      <c r="E39" s="7511">
        <f t="shared" si="0"/>
        <v>0</v>
      </c>
      <c r="F39" s="7512">
        <f t="shared" si="1"/>
        <v>0</v>
      </c>
    </row>
    <row r="40" spans="1:6" x14ac:dyDescent="0.3">
      <c r="A40" s="7513" t="s">
        <v>22</v>
      </c>
      <c r="B40" s="7514" t="s">
        <v>51</v>
      </c>
      <c r="C40" s="7515">
        <v>0</v>
      </c>
      <c r="D40" s="7516">
        <v>0</v>
      </c>
      <c r="E40" s="7517">
        <f t="shared" si="0"/>
        <v>0</v>
      </c>
      <c r="F40" s="7518">
        <f t="shared" si="1"/>
        <v>0</v>
      </c>
    </row>
    <row r="41" spans="1:6" x14ac:dyDescent="0.3">
      <c r="A41" s="7519" t="s">
        <v>24</v>
      </c>
      <c r="B41" s="7520" t="s">
        <v>52</v>
      </c>
      <c r="C41" s="7521">
        <v>0</v>
      </c>
      <c r="D41" s="7522">
        <v>0</v>
      </c>
      <c r="E41" s="7523">
        <f t="shared" si="0"/>
        <v>0</v>
      </c>
      <c r="F41" s="7524">
        <f t="shared" si="1"/>
        <v>0</v>
      </c>
    </row>
    <row r="42" spans="1:6" x14ac:dyDescent="0.3">
      <c r="A42" s="7525" t="s">
        <v>53</v>
      </c>
      <c r="B42" s="7526" t="s">
        <v>54</v>
      </c>
      <c r="C42" s="7527">
        <v>72171.13</v>
      </c>
      <c r="D42" s="7528">
        <v>107165</v>
      </c>
      <c r="E42" s="7529">
        <f t="shared" si="0"/>
        <v>34993.869999999995</v>
      </c>
      <c r="F42" s="7530">
        <f t="shared" si="1"/>
        <v>0.4848735221410555</v>
      </c>
    </row>
    <row r="43" spans="1:6" x14ac:dyDescent="0.3">
      <c r="A43" s="7531" t="s">
        <v>55</v>
      </c>
      <c r="B43" s="7532" t="s">
        <v>56</v>
      </c>
      <c r="C43" s="7533">
        <v>223385.17</v>
      </c>
      <c r="D43" s="7534">
        <v>194079</v>
      </c>
      <c r="E43" s="7535">
        <f t="shared" si="0"/>
        <v>-29306.170000000013</v>
      </c>
      <c r="F43" s="7536">
        <f t="shared" si="1"/>
        <v>-0.1311912066499312</v>
      </c>
    </row>
    <row r="44" spans="1:6" x14ac:dyDescent="0.3">
      <c r="A44" s="7537" t="s">
        <v>57</v>
      </c>
      <c r="B44" s="7538" t="s">
        <v>58</v>
      </c>
      <c r="C44" s="7539">
        <v>30165.41</v>
      </c>
      <c r="D44" s="7540">
        <v>66266</v>
      </c>
      <c r="E44" s="7541">
        <f t="shared" si="0"/>
        <v>36100.589999999997</v>
      </c>
      <c r="F44" s="7542">
        <f t="shared" si="1"/>
        <v>1.1967544946347488</v>
      </c>
    </row>
    <row r="45" spans="1:6" x14ac:dyDescent="0.3">
      <c r="A45" s="7543" t="s">
        <v>59</v>
      </c>
      <c r="B45" s="7544" t="s">
        <v>60</v>
      </c>
      <c r="C45" s="7545">
        <v>697073.54</v>
      </c>
      <c r="D45" s="7546">
        <v>637445</v>
      </c>
      <c r="E45" s="7547">
        <f t="shared" si="0"/>
        <v>-59628.540000000037</v>
      </c>
      <c r="F45" s="7548">
        <f t="shared" si="1"/>
        <v>-8.5541247197533893E-2</v>
      </c>
    </row>
    <row r="46" spans="1:6" x14ac:dyDescent="0.3">
      <c r="A46" s="7549" t="s">
        <v>61</v>
      </c>
      <c r="B46" s="7550" t="s">
        <v>62</v>
      </c>
      <c r="C46" s="7551">
        <v>224771.95</v>
      </c>
      <c r="D46" s="7552">
        <v>222271</v>
      </c>
      <c r="E46" s="7553">
        <f t="shared" si="0"/>
        <v>-2500.9500000000116</v>
      </c>
      <c r="F46" s="7554">
        <f t="shared" si="1"/>
        <v>-1.1126610771495338E-2</v>
      </c>
    </row>
    <row r="47" spans="1:6" x14ac:dyDescent="0.3">
      <c r="A47" s="7555" t="s">
        <v>63</v>
      </c>
      <c r="B47" s="7556" t="s">
        <v>64</v>
      </c>
      <c r="C47" s="7557">
        <v>46221.760000000002</v>
      </c>
      <c r="D47" s="7558">
        <v>60805</v>
      </c>
      <c r="E47" s="7559">
        <f t="shared" si="0"/>
        <v>14583.239999999998</v>
      </c>
      <c r="F47" s="7560">
        <f t="shared" si="1"/>
        <v>0.31550594352097361</v>
      </c>
    </row>
    <row r="48" spans="1:6" x14ac:dyDescent="0.3">
      <c r="A48" s="7561" t="s">
        <v>65</v>
      </c>
      <c r="B48" s="7562" t="s">
        <v>66</v>
      </c>
      <c r="C48" s="7563">
        <v>1040926.34</v>
      </c>
      <c r="D48" s="7564">
        <v>1180603</v>
      </c>
      <c r="E48" s="7565">
        <f t="shared" si="0"/>
        <v>139676.66000000003</v>
      </c>
      <c r="F48" s="7566">
        <f t="shared" si="1"/>
        <v>0.13418496067646826</v>
      </c>
    </row>
    <row r="49" spans="1:6" x14ac:dyDescent="0.3">
      <c r="A49" s="7567" t="s">
        <v>67</v>
      </c>
      <c r="B49" s="7568" t="s">
        <v>68</v>
      </c>
      <c r="C49" s="7569">
        <v>137213.74</v>
      </c>
      <c r="D49" s="7570">
        <v>186546</v>
      </c>
      <c r="E49" s="7571">
        <f t="shared" si="0"/>
        <v>49332.260000000009</v>
      </c>
      <c r="F49" s="7572">
        <f t="shared" si="1"/>
        <v>0.3595285719928632</v>
      </c>
    </row>
    <row r="50" spans="1:6" x14ac:dyDescent="0.3">
      <c r="A50" s="7573" t="s">
        <v>69</v>
      </c>
      <c r="B50" s="7574" t="s">
        <v>70</v>
      </c>
      <c r="C50" s="7575">
        <v>44026.93</v>
      </c>
      <c r="D50" s="7576">
        <v>334057</v>
      </c>
      <c r="E50" s="7577">
        <f t="shared" si="0"/>
        <v>290030.07</v>
      </c>
      <c r="F50" s="7578">
        <f t="shared" si="1"/>
        <v>6.5875606134699831</v>
      </c>
    </row>
    <row r="51" spans="1:6" x14ac:dyDescent="0.3">
      <c r="A51" s="7579" t="s">
        <v>71</v>
      </c>
      <c r="B51" s="7580" t="s">
        <v>72</v>
      </c>
      <c r="C51" s="7581">
        <v>118959.84</v>
      </c>
      <c r="D51" s="7582">
        <v>154329</v>
      </c>
      <c r="E51" s="7583">
        <f t="shared" si="0"/>
        <v>35369.160000000003</v>
      </c>
      <c r="F51" s="7584">
        <f t="shared" si="1"/>
        <v>0.29732017124434601</v>
      </c>
    </row>
    <row r="52" spans="1:6" x14ac:dyDescent="0.3">
      <c r="A52" s="7585" t="s">
        <v>73</v>
      </c>
      <c r="B52" s="7586" t="s">
        <v>74</v>
      </c>
      <c r="C52" s="7587">
        <v>156954.81</v>
      </c>
      <c r="D52" s="7588">
        <v>170756</v>
      </c>
      <c r="E52" s="7589">
        <f t="shared" si="0"/>
        <v>13801.190000000002</v>
      </c>
      <c r="F52" s="7590">
        <f t="shared" si="1"/>
        <v>8.7930978349755592E-2</v>
      </c>
    </row>
    <row r="53" spans="1:6" x14ac:dyDescent="0.3">
      <c r="A53" s="7591" t="s">
        <v>75</v>
      </c>
      <c r="B53" s="7592" t="s">
        <v>76</v>
      </c>
      <c r="C53" s="7593">
        <v>181790.83</v>
      </c>
      <c r="D53" s="7594">
        <v>235684</v>
      </c>
      <c r="E53" s="7595">
        <f t="shared" si="0"/>
        <v>53893.170000000013</v>
      </c>
      <c r="F53" s="7596">
        <f t="shared" si="1"/>
        <v>0.29645703251368627</v>
      </c>
    </row>
    <row r="54" spans="1:6" x14ac:dyDescent="0.3">
      <c r="A54" s="7597" t="s">
        <v>77</v>
      </c>
      <c r="B54" s="7598" t="s">
        <v>78</v>
      </c>
      <c r="C54" s="7599">
        <v>881921.97</v>
      </c>
      <c r="D54" s="7600">
        <v>903106</v>
      </c>
      <c r="E54" s="7601">
        <f t="shared" si="0"/>
        <v>21184.030000000028</v>
      </c>
      <c r="F54" s="7602">
        <f t="shared" si="1"/>
        <v>2.4020299664379637E-2</v>
      </c>
    </row>
    <row r="55" spans="1:6" x14ac:dyDescent="0.3">
      <c r="A55" s="7603" t="s">
        <v>79</v>
      </c>
      <c r="B55" s="7604" t="s">
        <v>80</v>
      </c>
      <c r="C55" s="7605">
        <v>315321.75</v>
      </c>
      <c r="D55" s="7606">
        <v>291274</v>
      </c>
      <c r="E55" s="7607">
        <f t="shared" si="0"/>
        <v>-24047.75</v>
      </c>
      <c r="F55" s="7608">
        <f t="shared" si="1"/>
        <v>-7.6264165094859462E-2</v>
      </c>
    </row>
    <row r="56" spans="1:6" x14ac:dyDescent="0.3">
      <c r="A56" s="7609" t="s">
        <v>81</v>
      </c>
      <c r="B56" s="7610" t="s">
        <v>82</v>
      </c>
      <c r="C56" s="7611">
        <v>148961.20000000001</v>
      </c>
      <c r="D56" s="7612">
        <v>140058</v>
      </c>
      <c r="E56" s="7613">
        <f t="shared" si="0"/>
        <v>-8903.2000000000116</v>
      </c>
      <c r="F56" s="7614">
        <f t="shared" si="1"/>
        <v>-5.9768584033963283E-2</v>
      </c>
    </row>
    <row r="57" spans="1:6" x14ac:dyDescent="0.3">
      <c r="A57" s="7615" t="s">
        <v>83</v>
      </c>
      <c r="B57" s="7616" t="s">
        <v>84</v>
      </c>
      <c r="C57" s="7617">
        <v>15040.34</v>
      </c>
      <c r="D57" s="7618">
        <v>31735</v>
      </c>
      <c r="E57" s="7619">
        <f t="shared" si="0"/>
        <v>16694.66</v>
      </c>
      <c r="F57" s="7620">
        <f t="shared" si="1"/>
        <v>1.1099921943253943</v>
      </c>
    </row>
    <row r="58" spans="1:6" x14ac:dyDescent="0.3">
      <c r="A58" s="7621" t="s">
        <v>85</v>
      </c>
      <c r="B58" s="7622" t="s">
        <v>86</v>
      </c>
      <c r="C58" s="7623">
        <v>0</v>
      </c>
      <c r="D58" s="7624">
        <v>0</v>
      </c>
      <c r="E58" s="7625">
        <f t="shared" si="0"/>
        <v>0</v>
      </c>
      <c r="F58" s="7626">
        <f t="shared" si="1"/>
        <v>0</v>
      </c>
    </row>
    <row r="59" spans="1:6" x14ac:dyDescent="0.3">
      <c r="A59" s="7627" t="s">
        <v>87</v>
      </c>
      <c r="B59" s="7628" t="s">
        <v>88</v>
      </c>
      <c r="C59" s="7629">
        <v>266311.08</v>
      </c>
      <c r="D59" s="7630">
        <v>1027373</v>
      </c>
      <c r="E59" s="7631">
        <f t="shared" si="0"/>
        <v>761061.91999999993</v>
      </c>
      <c r="F59" s="7632">
        <f t="shared" si="1"/>
        <v>2.8577929239744733</v>
      </c>
    </row>
    <row r="60" spans="1:6" x14ac:dyDescent="0.3">
      <c r="A60" s="7633" t="s">
        <v>89</v>
      </c>
      <c r="B60" s="7634" t="s">
        <v>90</v>
      </c>
      <c r="C60" s="7635">
        <v>363793.78</v>
      </c>
      <c r="D60" s="7636">
        <v>280600</v>
      </c>
      <c r="E60" s="7637">
        <f t="shared" si="0"/>
        <v>-83193.780000000028</v>
      </c>
      <c r="F60" s="7638">
        <f t="shared" si="1"/>
        <v>-0.22868389888359283</v>
      </c>
    </row>
    <row r="61" spans="1:6" x14ac:dyDescent="0.3">
      <c r="A61" s="7639" t="s">
        <v>91</v>
      </c>
      <c r="B61" s="7640" t="s">
        <v>92</v>
      </c>
      <c r="C61" s="7641">
        <v>336130.46</v>
      </c>
      <c r="D61" s="7642">
        <v>366484</v>
      </c>
      <c r="E61" s="7643">
        <f t="shared" si="0"/>
        <v>30353.539999999979</v>
      </c>
      <c r="F61" s="7644">
        <f t="shared" si="1"/>
        <v>9.0302854433364887E-2</v>
      </c>
    </row>
    <row r="62" spans="1:6" x14ac:dyDescent="0.3">
      <c r="A62" s="7645" t="s">
        <v>93</v>
      </c>
      <c r="B62" s="7646" t="s">
        <v>94</v>
      </c>
      <c r="C62" s="7647">
        <v>58066.63</v>
      </c>
      <c r="D62" s="7648">
        <v>86685</v>
      </c>
      <c r="E62" s="7649">
        <f t="shared" si="0"/>
        <v>28618.370000000003</v>
      </c>
      <c r="F62" s="7650">
        <f t="shared" si="1"/>
        <v>0.49285398515464052</v>
      </c>
    </row>
    <row r="63" spans="1:6" x14ac:dyDescent="0.3">
      <c r="A63" s="7651" t="s">
        <v>95</v>
      </c>
      <c r="B63" s="7652" t="s">
        <v>96</v>
      </c>
      <c r="C63" s="7653">
        <v>54595.57</v>
      </c>
      <c r="D63" s="7654">
        <v>45125</v>
      </c>
      <c r="E63" s="7655">
        <f t="shared" si="0"/>
        <v>-9470.57</v>
      </c>
      <c r="F63" s="7656">
        <f t="shared" si="1"/>
        <v>-0.1734677374006719</v>
      </c>
    </row>
    <row r="64" spans="1:6" x14ac:dyDescent="0.3">
      <c r="A64" s="7657" t="s">
        <v>97</v>
      </c>
      <c r="B64" s="7658" t="s">
        <v>98</v>
      </c>
      <c r="C64" s="7659">
        <v>120182.16</v>
      </c>
      <c r="D64" s="7660">
        <v>53173</v>
      </c>
      <c r="E64" s="7661">
        <f t="shared" si="0"/>
        <v>-67009.16</v>
      </c>
      <c r="F64" s="7662">
        <f t="shared" si="1"/>
        <v>-0.55756328559912716</v>
      </c>
    </row>
    <row r="65" spans="1:6" x14ac:dyDescent="0.3">
      <c r="A65" s="7663" t="s">
        <v>99</v>
      </c>
      <c r="B65" s="7664" t="s">
        <v>100</v>
      </c>
      <c r="C65" s="7665">
        <v>1362998.68</v>
      </c>
      <c r="D65" s="7666">
        <v>1999864</v>
      </c>
      <c r="E65" s="7667">
        <f t="shared" si="0"/>
        <v>636865.32000000007</v>
      </c>
      <c r="F65" s="7668">
        <f t="shared" si="1"/>
        <v>0.46725307173444958</v>
      </c>
    </row>
    <row r="66" spans="1:6" x14ac:dyDescent="0.3">
      <c r="A66" s="7669" t="s">
        <v>101</v>
      </c>
      <c r="B66" s="7670" t="s">
        <v>102</v>
      </c>
      <c r="C66" s="7671">
        <v>1813858.35</v>
      </c>
      <c r="D66" s="7672">
        <v>1424556</v>
      </c>
      <c r="E66" s="7673">
        <f t="shared" si="0"/>
        <v>-389302.35000000009</v>
      </c>
      <c r="F66" s="7674">
        <f t="shared" si="1"/>
        <v>-0.21462665483222551</v>
      </c>
    </row>
    <row r="67" spans="1:6" x14ac:dyDescent="0.3">
      <c r="A67" s="7675" t="s">
        <v>103</v>
      </c>
      <c r="B67" s="7676" t="s">
        <v>104</v>
      </c>
      <c r="C67" s="7677">
        <v>0</v>
      </c>
      <c r="D67" s="7678">
        <v>0</v>
      </c>
      <c r="E67" s="7679">
        <f t="shared" si="0"/>
        <v>0</v>
      </c>
      <c r="F67" s="7680">
        <f t="shared" si="1"/>
        <v>0</v>
      </c>
    </row>
    <row r="68" spans="1:6" x14ac:dyDescent="0.3">
      <c r="A68" s="7681" t="s">
        <v>105</v>
      </c>
      <c r="B68" s="7682" t="s">
        <v>106</v>
      </c>
      <c r="C68" s="7683">
        <v>388671.42</v>
      </c>
      <c r="D68" s="7684">
        <v>548125</v>
      </c>
      <c r="E68" s="7685">
        <f t="shared" si="0"/>
        <v>159453.58000000002</v>
      </c>
      <c r="F68" s="7686">
        <f t="shared" si="1"/>
        <v>0.41025290719857926</v>
      </c>
    </row>
    <row r="69" spans="1:6" x14ac:dyDescent="0.3">
      <c r="A69" s="7687" t="s">
        <v>107</v>
      </c>
      <c r="B69" s="7688" t="s">
        <v>108</v>
      </c>
      <c r="C69" s="7689">
        <v>131887.92000000001</v>
      </c>
      <c r="D69" s="7690">
        <v>152959</v>
      </c>
      <c r="E69" s="7691">
        <f t="shared" si="0"/>
        <v>21071.079999999987</v>
      </c>
      <c r="F69" s="7692">
        <f t="shared" si="1"/>
        <v>0.15976504899008176</v>
      </c>
    </row>
    <row r="70" spans="1:6" x14ac:dyDescent="0.3">
      <c r="A70" s="7693" t="s">
        <v>109</v>
      </c>
      <c r="B70" s="7694" t="s">
        <v>110</v>
      </c>
      <c r="C70" s="7695">
        <v>93672.320000000007</v>
      </c>
      <c r="D70" s="7696">
        <v>102908</v>
      </c>
      <c r="E70" s="7697">
        <f t="shared" si="0"/>
        <v>9235.679999999993</v>
      </c>
      <c r="F70" s="7698">
        <f t="shared" si="1"/>
        <v>9.8595615011990656E-2</v>
      </c>
    </row>
    <row r="71" spans="1:6" x14ac:dyDescent="0.3">
      <c r="A71" s="7699" t="s">
        <v>111</v>
      </c>
      <c r="B71" s="7700" t="s">
        <v>112</v>
      </c>
      <c r="C71" s="7701">
        <v>136247.99</v>
      </c>
      <c r="D71" s="7702">
        <v>147157</v>
      </c>
      <c r="E71" s="7703">
        <f t="shared" si="0"/>
        <v>10909.010000000009</v>
      </c>
      <c r="F71" s="7704">
        <f t="shared" si="1"/>
        <v>8.0067309616824511E-2</v>
      </c>
    </row>
    <row r="72" spans="1:6" x14ac:dyDescent="0.3">
      <c r="A72" s="7705" t="s">
        <v>113</v>
      </c>
      <c r="B72" s="7706" t="s">
        <v>114</v>
      </c>
      <c r="C72" s="7707">
        <v>359275.63</v>
      </c>
      <c r="D72" s="7708">
        <v>276890</v>
      </c>
      <c r="E72" s="7709">
        <f t="shared" si="0"/>
        <v>-82385.63</v>
      </c>
      <c r="F72" s="7710">
        <f t="shared" si="1"/>
        <v>-0.22931037654850123</v>
      </c>
    </row>
    <row r="73" spans="1:6" x14ac:dyDescent="0.3">
      <c r="A73" s="7711" t="s">
        <v>115</v>
      </c>
      <c r="B73" s="7712" t="s">
        <v>116</v>
      </c>
      <c r="C73" s="7713">
        <v>5576867.5</v>
      </c>
      <c r="D73" s="7714">
        <v>6967782</v>
      </c>
      <c r="E73" s="7715">
        <f t="shared" si="0"/>
        <v>1390914.5</v>
      </c>
      <c r="F73" s="7716">
        <f t="shared" si="1"/>
        <v>0.24940784409886016</v>
      </c>
    </row>
    <row r="74" spans="1:6" x14ac:dyDescent="0.3">
      <c r="A74" s="7717" t="s">
        <v>117</v>
      </c>
      <c r="B74" s="7718" t="s">
        <v>118</v>
      </c>
      <c r="C74" s="7719">
        <v>67836.87</v>
      </c>
      <c r="D74" s="7720">
        <v>75792</v>
      </c>
      <c r="E74" s="7721">
        <f t="shared" si="0"/>
        <v>7955.1300000000047</v>
      </c>
      <c r="F74" s="7722">
        <f t="shared" si="1"/>
        <v>0.11726852963587509</v>
      </c>
    </row>
    <row r="75" spans="1:6" x14ac:dyDescent="0.3">
      <c r="A75" s="7723" t="s">
        <v>119</v>
      </c>
      <c r="B75" s="7724" t="s">
        <v>120</v>
      </c>
      <c r="C75" s="7725">
        <v>2279933.73</v>
      </c>
      <c r="D75" s="7726">
        <v>2760038</v>
      </c>
      <c r="E75" s="7727">
        <f t="shared" si="0"/>
        <v>480104.27</v>
      </c>
      <c r="F75" s="7728">
        <f t="shared" si="1"/>
        <v>0.21057816886633807</v>
      </c>
    </row>
    <row r="76" spans="1:6" x14ac:dyDescent="0.3">
      <c r="A76" s="7729" t="s">
        <v>121</v>
      </c>
      <c r="B76" s="7730" t="s">
        <v>122</v>
      </c>
      <c r="C76" s="7731">
        <v>728405.95</v>
      </c>
      <c r="D76" s="7732">
        <v>893415</v>
      </c>
      <c r="E76" s="7733">
        <f t="shared" si="0"/>
        <v>165009.05000000005</v>
      </c>
      <c r="F76" s="7734">
        <f t="shared" si="1"/>
        <v>0.22653446199883465</v>
      </c>
    </row>
    <row r="77" spans="1:6" x14ac:dyDescent="0.3">
      <c r="A77" s="7735" t="s">
        <v>123</v>
      </c>
      <c r="B77" s="7736" t="s">
        <v>124</v>
      </c>
      <c r="C77" s="7737">
        <v>883317.04</v>
      </c>
      <c r="D77" s="7738">
        <v>1094791</v>
      </c>
      <c r="E77" s="7739">
        <f t="shared" si="0"/>
        <v>211473.95999999996</v>
      </c>
      <c r="F77" s="7740">
        <f t="shared" si="1"/>
        <v>0.23940889898376685</v>
      </c>
    </row>
    <row r="78" spans="1:6" x14ac:dyDescent="0.3">
      <c r="A78" s="7741"/>
      <c r="B78" s="7742" t="s">
        <v>125</v>
      </c>
      <c r="C78" s="7743">
        <f>SUM(C38:C77)</f>
        <v>19356959.789999999</v>
      </c>
      <c r="D78" s="7744">
        <f>SUM(D38:D77)</f>
        <v>23219896</v>
      </c>
      <c r="E78" s="7745">
        <f t="shared" si="0"/>
        <v>3862936.2100000009</v>
      </c>
      <c r="F78" s="7746">
        <f t="shared" si="1"/>
        <v>0.19956316755876266</v>
      </c>
    </row>
    <row r="80" spans="1:6" x14ac:dyDescent="0.3">
      <c r="A80" s="7747"/>
      <c r="B80" s="7748" t="s">
        <v>126</v>
      </c>
      <c r="C80" s="7749">
        <f>C14+C21+C26+C32+C35+C78</f>
        <v>67377766.889999986</v>
      </c>
      <c r="D80" s="7750">
        <f>D14+D21+D26+D32+D35+D78</f>
        <v>65408894</v>
      </c>
      <c r="E80" s="7751">
        <f>D80 - C80</f>
        <v>-1968872.8899999857</v>
      </c>
      <c r="F80" s="7752">
        <f>IF(C80 = 0, 0, E80 / C80)</f>
        <v>-2.9221403155351534E-2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32" t="s">
        <v>127</v>
      </c>
      <c r="B1" s="11426"/>
      <c r="C1" s="11426"/>
      <c r="D1" s="11426"/>
      <c r="E1" s="11426"/>
      <c r="F1" s="11427"/>
    </row>
    <row r="2" spans="1:6" x14ac:dyDescent="0.3">
      <c r="A2" s="11433" t="s">
        <v>1</v>
      </c>
      <c r="B2" s="11426"/>
      <c r="C2" s="11426"/>
      <c r="D2" s="11426"/>
      <c r="E2" s="11426"/>
      <c r="F2" s="11427"/>
    </row>
    <row r="3" spans="1:6" x14ac:dyDescent="0.3">
      <c r="A3" s="11434" t="s">
        <v>2</v>
      </c>
      <c r="B3" s="11426"/>
      <c r="C3" s="11426"/>
      <c r="D3" s="11426"/>
      <c r="E3" s="11426"/>
      <c r="F3" s="11427"/>
    </row>
    <row r="4" spans="1:6" x14ac:dyDescent="0.3">
      <c r="A4" s="1143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409" t="s">
        <v>4</v>
      </c>
      <c r="B6" s="410" t="s">
        <v>5</v>
      </c>
      <c r="C6" s="411" t="s">
        <v>6</v>
      </c>
      <c r="D6" s="412" t="s">
        <v>7</v>
      </c>
      <c r="E6" s="413" t="s">
        <v>8</v>
      </c>
      <c r="F6" s="414" t="s">
        <v>9</v>
      </c>
    </row>
    <row r="7" spans="1:6" ht="28.8" x14ac:dyDescent="0.3">
      <c r="A7" s="415" t="s">
        <v>10</v>
      </c>
      <c r="B7" s="416" t="s">
        <v>11</v>
      </c>
      <c r="C7" s="417" t="s">
        <v>12</v>
      </c>
      <c r="D7" s="418" t="s">
        <v>13</v>
      </c>
      <c r="E7" s="419" t="s">
        <v>14</v>
      </c>
      <c r="F7" s="420" t="s">
        <v>15</v>
      </c>
    </row>
    <row r="9" spans="1:6" x14ac:dyDescent="0.3">
      <c r="A9" s="421" t="s">
        <v>16</v>
      </c>
      <c r="B9" s="422" t="s">
        <v>17</v>
      </c>
      <c r="C9" s="423"/>
      <c r="D9" s="424"/>
      <c r="E9" s="425"/>
      <c r="F9" s="426"/>
    </row>
    <row r="10" spans="1:6" x14ac:dyDescent="0.3">
      <c r="A10" s="427" t="s">
        <v>18</v>
      </c>
      <c r="B10" s="428" t="s">
        <v>19</v>
      </c>
      <c r="C10" s="429">
        <v>24015613</v>
      </c>
      <c r="D10" s="430">
        <v>21600670</v>
      </c>
      <c r="E10" s="431">
        <f>D10-C10</f>
        <v>-2414943</v>
      </c>
      <c r="F10" s="432">
        <f>IF(C10 = 0, 0, E10 / C10)</f>
        <v>-0.1005572083460872</v>
      </c>
    </row>
    <row r="11" spans="1:6" x14ac:dyDescent="0.3">
      <c r="A11" s="433" t="s">
        <v>20</v>
      </c>
      <c r="B11" s="434" t="s">
        <v>21</v>
      </c>
      <c r="C11" s="435">
        <v>598285</v>
      </c>
      <c r="D11" s="436">
        <v>512393</v>
      </c>
      <c r="E11" s="437">
        <f>D11 - C11</f>
        <v>-85892</v>
      </c>
      <c r="F11" s="438">
        <f>IF(C11 = 0, 0, E11 / C11)</f>
        <v>-0.14356368620306376</v>
      </c>
    </row>
    <row r="12" spans="1:6" x14ac:dyDescent="0.3">
      <c r="A12" s="439" t="s">
        <v>22</v>
      </c>
      <c r="B12" s="440" t="s">
        <v>23</v>
      </c>
      <c r="C12" s="441">
        <v>20063477</v>
      </c>
      <c r="D12" s="442">
        <v>19236179</v>
      </c>
      <c r="E12" s="443">
        <f>D12 - C12</f>
        <v>-827298</v>
      </c>
      <c r="F12" s="444">
        <f>IF(C12 = 0, 0, E12 / C12)</f>
        <v>-4.1234029375865407E-2</v>
      </c>
    </row>
    <row r="13" spans="1:6" x14ac:dyDescent="0.3">
      <c r="A13" s="445" t="s">
        <v>24</v>
      </c>
      <c r="B13" s="446" t="s">
        <v>25</v>
      </c>
      <c r="C13" s="447">
        <v>16295837</v>
      </c>
      <c r="D13" s="448">
        <v>16689675</v>
      </c>
      <c r="E13" s="449">
        <f>D13 - C13</f>
        <v>393838</v>
      </c>
      <c r="F13" s="450">
        <f>IF(C13 = 0, 0, E13 / C13)</f>
        <v>2.4168012971656504E-2</v>
      </c>
    </row>
    <row r="14" spans="1:6" x14ac:dyDescent="0.3">
      <c r="A14" s="451"/>
      <c r="B14" s="452" t="s">
        <v>26</v>
      </c>
      <c r="C14" s="453">
        <f>SUM(C10:C13)</f>
        <v>60973212</v>
      </c>
      <c r="D14" s="454">
        <f>SUM(D10:D13)</f>
        <v>58038917</v>
      </c>
      <c r="E14" s="455">
        <f>D14 - C14</f>
        <v>-2934295</v>
      </c>
      <c r="F14" s="456">
        <f>IF(C14 = 0, 0, E14 / C14)</f>
        <v>-4.8124330402669294E-2</v>
      </c>
    </row>
    <row r="16" spans="1:6" x14ac:dyDescent="0.3">
      <c r="A16" s="457" t="s">
        <v>27</v>
      </c>
      <c r="B16" s="458" t="s">
        <v>28</v>
      </c>
      <c r="C16" s="459"/>
      <c r="D16" s="460"/>
      <c r="E16" s="461"/>
      <c r="F16" s="462"/>
    </row>
    <row r="17" spans="1:6" x14ac:dyDescent="0.3">
      <c r="A17" s="463" t="s">
        <v>18</v>
      </c>
      <c r="B17" s="464" t="s">
        <v>29</v>
      </c>
      <c r="C17" s="465">
        <v>5780979</v>
      </c>
      <c r="D17" s="466">
        <v>5550206</v>
      </c>
      <c r="E17" s="467">
        <f>D17 - C17</f>
        <v>-230773</v>
      </c>
      <c r="F17" s="468">
        <f>IF(C17 = 0, 0, E17 / C17)</f>
        <v>-3.9919363139011572E-2</v>
      </c>
    </row>
    <row r="18" spans="1:6" x14ac:dyDescent="0.3">
      <c r="A18" s="469" t="s">
        <v>20</v>
      </c>
      <c r="B18" s="470" t="s">
        <v>30</v>
      </c>
      <c r="C18" s="471">
        <v>144018</v>
      </c>
      <c r="D18" s="472">
        <v>131657</v>
      </c>
      <c r="E18" s="473">
        <f>D18 - C18</f>
        <v>-12361</v>
      </c>
      <c r="F18" s="474">
        <f>IF(C18 = 0, 0, E18 / C18)</f>
        <v>-8.5829549084142254E-2</v>
      </c>
    </row>
    <row r="19" spans="1:6" x14ac:dyDescent="0.3">
      <c r="A19" s="475" t="s">
        <v>22</v>
      </c>
      <c r="B19" s="476" t="s">
        <v>31</v>
      </c>
      <c r="C19" s="477">
        <v>4829630</v>
      </c>
      <c r="D19" s="478">
        <v>4942659</v>
      </c>
      <c r="E19" s="479">
        <f>D19 - C19</f>
        <v>113029</v>
      </c>
      <c r="F19" s="480">
        <f>IF(C19 = 0, 0, E19 / C19)</f>
        <v>2.3403242070303521E-2</v>
      </c>
    </row>
    <row r="20" spans="1:6" x14ac:dyDescent="0.3">
      <c r="A20" s="481" t="s">
        <v>24</v>
      </c>
      <c r="B20" s="482" t="s">
        <v>32</v>
      </c>
      <c r="C20" s="483">
        <v>3922693</v>
      </c>
      <c r="D20" s="484">
        <v>4288345</v>
      </c>
      <c r="E20" s="485">
        <f>D20 - C20</f>
        <v>365652</v>
      </c>
      <c r="F20" s="486">
        <f>IF(C20 = 0, 0, E20 / C20)</f>
        <v>9.3214533994885662E-2</v>
      </c>
    </row>
    <row r="21" spans="1:6" x14ac:dyDescent="0.3">
      <c r="A21" s="487"/>
      <c r="B21" s="488" t="s">
        <v>33</v>
      </c>
      <c r="C21" s="489">
        <f>SUM(C17:C20)</f>
        <v>14677320</v>
      </c>
      <c r="D21" s="490">
        <f>SUM(D17:D20)</f>
        <v>14912867</v>
      </c>
      <c r="E21" s="491">
        <f>D21 - C21</f>
        <v>235547</v>
      </c>
      <c r="F21" s="492">
        <f>IF(C21 = 0, 0, E21 / C21)</f>
        <v>1.6048365777948562E-2</v>
      </c>
    </row>
    <row r="23" spans="1:6" x14ac:dyDescent="0.3">
      <c r="A23" s="493" t="s">
        <v>34</v>
      </c>
      <c r="B23" s="494" t="s">
        <v>35</v>
      </c>
      <c r="C23" s="495"/>
      <c r="D23" s="496"/>
      <c r="E23" s="497"/>
      <c r="F23" s="498"/>
    </row>
    <row r="24" spans="1:6" x14ac:dyDescent="0.3">
      <c r="A24" s="499" t="s">
        <v>18</v>
      </c>
      <c r="B24" s="500" t="s">
        <v>36</v>
      </c>
      <c r="C24" s="501">
        <v>11889078</v>
      </c>
      <c r="D24" s="502">
        <v>13350164</v>
      </c>
      <c r="E24" s="503">
        <f>D24 - C24</f>
        <v>1461086</v>
      </c>
      <c r="F24" s="504">
        <f>IF(C24 = 0, 0, E24 / C24)</f>
        <v>0.1228931293074198</v>
      </c>
    </row>
    <row r="25" spans="1:6" x14ac:dyDescent="0.3">
      <c r="A25" s="505" t="s">
        <v>20</v>
      </c>
      <c r="B25" s="506" t="s">
        <v>37</v>
      </c>
      <c r="C25" s="507">
        <v>9189619</v>
      </c>
      <c r="D25" s="508">
        <v>8723732</v>
      </c>
      <c r="E25" s="509">
        <f>D25 - C25</f>
        <v>-465887</v>
      </c>
      <c r="F25" s="510">
        <f>IF(C25 = 0, 0, E25 / C25)</f>
        <v>-5.0697096364930909E-2</v>
      </c>
    </row>
    <row r="26" spans="1:6" x14ac:dyDescent="0.3">
      <c r="A26" s="511"/>
      <c r="B26" s="512" t="s">
        <v>38</v>
      </c>
      <c r="C26" s="513">
        <f>SUM(C24:C25)</f>
        <v>21078697</v>
      </c>
      <c r="D26" s="514">
        <f>SUM(D24:D25)</f>
        <v>22073896</v>
      </c>
      <c r="E26" s="515">
        <f>D26 - C26</f>
        <v>995199</v>
      </c>
      <c r="F26" s="516">
        <f>IF(C26 = 0, 0, E26 / C26)</f>
        <v>4.7213497115120538E-2</v>
      </c>
    </row>
    <row r="28" spans="1:6" x14ac:dyDescent="0.3">
      <c r="A28" s="517" t="s">
        <v>39</v>
      </c>
      <c r="B28" s="518" t="s">
        <v>40</v>
      </c>
      <c r="C28" s="519"/>
      <c r="D28" s="520"/>
      <c r="E28" s="521"/>
      <c r="F28" s="522"/>
    </row>
    <row r="29" spans="1:6" x14ac:dyDescent="0.3">
      <c r="A29" s="523" t="s">
        <v>18</v>
      </c>
      <c r="B29" s="524" t="s">
        <v>41</v>
      </c>
      <c r="C29" s="525">
        <v>2639932</v>
      </c>
      <c r="D29" s="526">
        <v>2480691</v>
      </c>
      <c r="E29" s="527">
        <f>D29 - C29</f>
        <v>-159241</v>
      </c>
      <c r="F29" s="528">
        <f>IF(C29 = 0, 0, E29 / C29)</f>
        <v>-6.0320114305974545E-2</v>
      </c>
    </row>
    <row r="30" spans="1:6" x14ac:dyDescent="0.3">
      <c r="A30" s="529" t="s">
        <v>20</v>
      </c>
      <c r="B30" s="530" t="s">
        <v>42</v>
      </c>
      <c r="C30" s="531">
        <v>2722426</v>
      </c>
      <c r="D30" s="532">
        <v>3243140</v>
      </c>
      <c r="E30" s="533">
        <f>D30 - C30</f>
        <v>520714</v>
      </c>
      <c r="F30" s="534">
        <f>IF(C30 = 0, 0, E30 / C30)</f>
        <v>0.19126837607339925</v>
      </c>
    </row>
    <row r="31" spans="1:6" x14ac:dyDescent="0.3">
      <c r="A31" s="535" t="s">
        <v>22</v>
      </c>
      <c r="B31" s="536" t="s">
        <v>43</v>
      </c>
      <c r="C31" s="537">
        <v>46049</v>
      </c>
      <c r="D31" s="538">
        <v>56962</v>
      </c>
      <c r="E31" s="539">
        <f>D31 - C31</f>
        <v>10913</v>
      </c>
      <c r="F31" s="540">
        <f>IF(C31 = 0, 0, E31 / C31)</f>
        <v>0.23698668809311821</v>
      </c>
    </row>
    <row r="32" spans="1:6" x14ac:dyDescent="0.3">
      <c r="A32" s="541"/>
      <c r="B32" s="542" t="s">
        <v>44</v>
      </c>
      <c r="C32" s="543">
        <f>SUM(C29:C31)</f>
        <v>5408407</v>
      </c>
      <c r="D32" s="544">
        <f>SUM(D29:D31)</f>
        <v>5780793</v>
      </c>
      <c r="E32" s="545">
        <f>D32 - C32</f>
        <v>372386</v>
      </c>
      <c r="F32" s="546">
        <f>IF(C32 = 0, 0, E32 / C32)</f>
        <v>6.8853176175535602E-2</v>
      </c>
    </row>
    <row r="34" spans="1:6" x14ac:dyDescent="0.3">
      <c r="A34" s="547" t="s">
        <v>45</v>
      </c>
      <c r="B34" s="548" t="s">
        <v>46</v>
      </c>
      <c r="C34" s="549"/>
      <c r="D34" s="550"/>
      <c r="E34" s="551"/>
      <c r="F34" s="552"/>
    </row>
    <row r="35" spans="1:6" x14ac:dyDescent="0.3">
      <c r="A35" s="553" t="s">
        <v>18</v>
      </c>
      <c r="B35" s="554" t="s">
        <v>46</v>
      </c>
      <c r="C35" s="555">
        <v>1439404</v>
      </c>
      <c r="D35" s="556">
        <v>1401823</v>
      </c>
      <c r="E35" s="557">
        <f>D35 - C35</f>
        <v>-37581</v>
      </c>
      <c r="F35" s="558">
        <f>IF(C35 = 0, 0, E35 / C35)</f>
        <v>-2.6108722776927117E-2</v>
      </c>
    </row>
    <row r="37" spans="1:6" x14ac:dyDescent="0.3">
      <c r="A37" s="559" t="s">
        <v>47</v>
      </c>
      <c r="B37" s="560" t="s">
        <v>48</v>
      </c>
      <c r="C37" s="561"/>
      <c r="D37" s="562"/>
      <c r="E37" s="563"/>
      <c r="F37" s="564"/>
    </row>
    <row r="38" spans="1:6" x14ac:dyDescent="0.3">
      <c r="A38" s="565" t="s">
        <v>18</v>
      </c>
      <c r="B38" s="566" t="s">
        <v>49</v>
      </c>
      <c r="C38" s="567">
        <v>307462</v>
      </c>
      <c r="D38" s="568">
        <v>1068283</v>
      </c>
      <c r="E38" s="569">
        <f t="shared" ref="E38:E78" si="0">D38 - C38</f>
        <v>760821</v>
      </c>
      <c r="F38" s="570">
        <f t="shared" ref="F38:F78" si="1">IF(C38 = 0, 0, E38 / C38)</f>
        <v>2.4745204285407629</v>
      </c>
    </row>
    <row r="39" spans="1:6" x14ac:dyDescent="0.3">
      <c r="A39" s="571" t="s">
        <v>20</v>
      </c>
      <c r="B39" s="572" t="s">
        <v>50</v>
      </c>
      <c r="C39" s="573">
        <v>14584949</v>
      </c>
      <c r="D39" s="574">
        <v>8441216</v>
      </c>
      <c r="E39" s="575">
        <f t="shared" si="0"/>
        <v>-6143733</v>
      </c>
      <c r="F39" s="576">
        <f t="shared" si="1"/>
        <v>-0.42123788022844644</v>
      </c>
    </row>
    <row r="40" spans="1:6" x14ac:dyDescent="0.3">
      <c r="A40" s="577" t="s">
        <v>22</v>
      </c>
      <c r="B40" s="578" t="s">
        <v>51</v>
      </c>
      <c r="C40" s="579">
        <v>245676</v>
      </c>
      <c r="D40" s="580">
        <v>253426</v>
      </c>
      <c r="E40" s="581">
        <f t="shared" si="0"/>
        <v>7750</v>
      </c>
      <c r="F40" s="582">
        <f t="shared" si="1"/>
        <v>3.1545612921083051E-2</v>
      </c>
    </row>
    <row r="41" spans="1:6" x14ac:dyDescent="0.3">
      <c r="A41" s="583" t="s">
        <v>24</v>
      </c>
      <c r="B41" s="584" t="s">
        <v>52</v>
      </c>
      <c r="C41" s="585">
        <v>1141340</v>
      </c>
      <c r="D41" s="586">
        <v>729877</v>
      </c>
      <c r="E41" s="587">
        <f t="shared" si="0"/>
        <v>-411463</v>
      </c>
      <c r="F41" s="588">
        <f t="shared" si="1"/>
        <v>-0.36050870029964777</v>
      </c>
    </row>
    <row r="42" spans="1:6" x14ac:dyDescent="0.3">
      <c r="A42" s="589" t="s">
        <v>53</v>
      </c>
      <c r="B42" s="590" t="s">
        <v>54</v>
      </c>
      <c r="C42" s="591">
        <v>68887</v>
      </c>
      <c r="D42" s="592">
        <v>66937</v>
      </c>
      <c r="E42" s="593">
        <f t="shared" si="0"/>
        <v>-1950</v>
      </c>
      <c r="F42" s="594">
        <f t="shared" si="1"/>
        <v>-2.8307227778826195E-2</v>
      </c>
    </row>
    <row r="43" spans="1:6" x14ac:dyDescent="0.3">
      <c r="A43" s="595" t="s">
        <v>55</v>
      </c>
      <c r="B43" s="596" t="s">
        <v>56</v>
      </c>
      <c r="C43" s="597">
        <v>478440</v>
      </c>
      <c r="D43" s="598">
        <v>411348</v>
      </c>
      <c r="E43" s="599">
        <f t="shared" si="0"/>
        <v>-67092</v>
      </c>
      <c r="F43" s="600">
        <f t="shared" si="1"/>
        <v>-0.1402307499372962</v>
      </c>
    </row>
    <row r="44" spans="1:6" x14ac:dyDescent="0.3">
      <c r="A44" s="601" t="s">
        <v>57</v>
      </c>
      <c r="B44" s="602" t="s">
        <v>58</v>
      </c>
      <c r="C44" s="603">
        <v>5356</v>
      </c>
      <c r="D44" s="604">
        <v>10960</v>
      </c>
      <c r="E44" s="605">
        <f t="shared" si="0"/>
        <v>5604</v>
      </c>
      <c r="F44" s="606">
        <f t="shared" si="1"/>
        <v>1.046303211351755</v>
      </c>
    </row>
    <row r="45" spans="1:6" x14ac:dyDescent="0.3">
      <c r="A45" s="607" t="s">
        <v>59</v>
      </c>
      <c r="B45" s="608" t="s">
        <v>60</v>
      </c>
      <c r="C45" s="609">
        <v>1286905</v>
      </c>
      <c r="D45" s="610">
        <v>1197977</v>
      </c>
      <c r="E45" s="611">
        <f t="shared" si="0"/>
        <v>-88928</v>
      </c>
      <c r="F45" s="612">
        <f t="shared" si="1"/>
        <v>-6.9102225883029444E-2</v>
      </c>
    </row>
    <row r="46" spans="1:6" x14ac:dyDescent="0.3">
      <c r="A46" s="613" t="s">
        <v>61</v>
      </c>
      <c r="B46" s="614" t="s">
        <v>62</v>
      </c>
      <c r="C46" s="615">
        <v>279166</v>
      </c>
      <c r="D46" s="616">
        <v>263413</v>
      </c>
      <c r="E46" s="617">
        <f t="shared" si="0"/>
        <v>-15753</v>
      </c>
      <c r="F46" s="618">
        <f t="shared" si="1"/>
        <v>-5.6428791471740826E-2</v>
      </c>
    </row>
    <row r="47" spans="1:6" x14ac:dyDescent="0.3">
      <c r="A47" s="619" t="s">
        <v>63</v>
      </c>
      <c r="B47" s="620" t="s">
        <v>64</v>
      </c>
      <c r="C47" s="621">
        <v>51160</v>
      </c>
      <c r="D47" s="622">
        <v>51211</v>
      </c>
      <c r="E47" s="623">
        <f t="shared" si="0"/>
        <v>51</v>
      </c>
      <c r="F47" s="624">
        <f t="shared" si="1"/>
        <v>9.9687255668491018E-4</v>
      </c>
    </row>
    <row r="48" spans="1:6" x14ac:dyDescent="0.3">
      <c r="A48" s="625" t="s">
        <v>65</v>
      </c>
      <c r="B48" s="626" t="s">
        <v>66</v>
      </c>
      <c r="C48" s="627">
        <v>2150939</v>
      </c>
      <c r="D48" s="628">
        <v>327006</v>
      </c>
      <c r="E48" s="629">
        <f t="shared" si="0"/>
        <v>-1823933</v>
      </c>
      <c r="F48" s="630">
        <f t="shared" si="1"/>
        <v>-0.84797058401005332</v>
      </c>
    </row>
    <row r="49" spans="1:6" x14ac:dyDescent="0.3">
      <c r="A49" s="631" t="s">
        <v>67</v>
      </c>
      <c r="B49" s="632" t="s">
        <v>68</v>
      </c>
      <c r="C49" s="633">
        <v>551643</v>
      </c>
      <c r="D49" s="634">
        <v>159627</v>
      </c>
      <c r="E49" s="635">
        <f t="shared" si="0"/>
        <v>-392016</v>
      </c>
      <c r="F49" s="636">
        <f t="shared" si="1"/>
        <v>-0.7106335075402026</v>
      </c>
    </row>
    <row r="50" spans="1:6" x14ac:dyDescent="0.3">
      <c r="A50" s="637" t="s">
        <v>69</v>
      </c>
      <c r="B50" s="638" t="s">
        <v>70</v>
      </c>
      <c r="C50" s="639">
        <v>578722</v>
      </c>
      <c r="D50" s="640">
        <v>702617</v>
      </c>
      <c r="E50" s="641">
        <f t="shared" si="0"/>
        <v>123895</v>
      </c>
      <c r="F50" s="642">
        <f t="shared" si="1"/>
        <v>0.21408379152684709</v>
      </c>
    </row>
    <row r="51" spans="1:6" x14ac:dyDescent="0.3">
      <c r="A51" s="643" t="s">
        <v>71</v>
      </c>
      <c r="B51" s="644" t="s">
        <v>72</v>
      </c>
      <c r="C51" s="645">
        <v>1588998</v>
      </c>
      <c r="D51" s="646">
        <v>1376358</v>
      </c>
      <c r="E51" s="647">
        <f t="shared" si="0"/>
        <v>-212640</v>
      </c>
      <c r="F51" s="648">
        <f t="shared" si="1"/>
        <v>-0.13382018101973697</v>
      </c>
    </row>
    <row r="52" spans="1:6" x14ac:dyDescent="0.3">
      <c r="A52" s="649" t="s">
        <v>73</v>
      </c>
      <c r="B52" s="650" t="s">
        <v>74</v>
      </c>
      <c r="C52" s="651">
        <v>268233</v>
      </c>
      <c r="D52" s="652">
        <v>221246</v>
      </c>
      <c r="E52" s="653">
        <f t="shared" si="0"/>
        <v>-46987</v>
      </c>
      <c r="F52" s="654">
        <f t="shared" si="1"/>
        <v>-0.17517233151774764</v>
      </c>
    </row>
    <row r="53" spans="1:6" x14ac:dyDescent="0.3">
      <c r="A53" s="655" t="s">
        <v>75</v>
      </c>
      <c r="B53" s="656" t="s">
        <v>76</v>
      </c>
      <c r="C53" s="657">
        <v>1031570</v>
      </c>
      <c r="D53" s="658">
        <v>453728</v>
      </c>
      <c r="E53" s="659">
        <f t="shared" si="0"/>
        <v>-577842</v>
      </c>
      <c r="F53" s="660">
        <f t="shared" si="1"/>
        <v>-0.56015781769535755</v>
      </c>
    </row>
    <row r="54" spans="1:6" x14ac:dyDescent="0.3">
      <c r="A54" s="661" t="s">
        <v>77</v>
      </c>
      <c r="B54" s="662" t="s">
        <v>78</v>
      </c>
      <c r="C54" s="663">
        <v>652110</v>
      </c>
      <c r="D54" s="664">
        <v>588205</v>
      </c>
      <c r="E54" s="665">
        <f t="shared" si="0"/>
        <v>-63905</v>
      </c>
      <c r="F54" s="666">
        <f t="shared" si="1"/>
        <v>-9.7997270399165781E-2</v>
      </c>
    </row>
    <row r="55" spans="1:6" x14ac:dyDescent="0.3">
      <c r="A55" s="667" t="s">
        <v>79</v>
      </c>
      <c r="B55" s="668" t="s">
        <v>80</v>
      </c>
      <c r="C55" s="669">
        <v>616475</v>
      </c>
      <c r="D55" s="670">
        <v>704329</v>
      </c>
      <c r="E55" s="671">
        <f t="shared" si="0"/>
        <v>87854</v>
      </c>
      <c r="F55" s="672">
        <f t="shared" si="1"/>
        <v>0.14251023966908632</v>
      </c>
    </row>
    <row r="56" spans="1:6" x14ac:dyDescent="0.3">
      <c r="A56" s="673" t="s">
        <v>81</v>
      </c>
      <c r="B56" s="674" t="s">
        <v>82</v>
      </c>
      <c r="C56" s="675">
        <v>1126891</v>
      </c>
      <c r="D56" s="676">
        <v>1137684</v>
      </c>
      <c r="E56" s="677">
        <f t="shared" si="0"/>
        <v>10793</v>
      </c>
      <c r="F56" s="678">
        <f t="shared" si="1"/>
        <v>9.5776787639620872E-3</v>
      </c>
    </row>
    <row r="57" spans="1:6" x14ac:dyDescent="0.3">
      <c r="A57" s="679" t="s">
        <v>83</v>
      </c>
      <c r="B57" s="680" t="s">
        <v>84</v>
      </c>
      <c r="C57" s="681">
        <v>242428</v>
      </c>
      <c r="D57" s="682">
        <v>261596</v>
      </c>
      <c r="E57" s="683">
        <f t="shared" si="0"/>
        <v>19168</v>
      </c>
      <c r="F57" s="684">
        <f t="shared" si="1"/>
        <v>7.9066774464995798E-2</v>
      </c>
    </row>
    <row r="58" spans="1:6" x14ac:dyDescent="0.3">
      <c r="A58" s="685" t="s">
        <v>85</v>
      </c>
      <c r="B58" s="686" t="s">
        <v>86</v>
      </c>
      <c r="C58" s="687">
        <v>1540</v>
      </c>
      <c r="D58" s="688">
        <v>6260</v>
      </c>
      <c r="E58" s="689">
        <f t="shared" si="0"/>
        <v>4720</v>
      </c>
      <c r="F58" s="690">
        <f t="shared" si="1"/>
        <v>3.0649350649350651</v>
      </c>
    </row>
    <row r="59" spans="1:6" x14ac:dyDescent="0.3">
      <c r="A59" s="691" t="s">
        <v>87</v>
      </c>
      <c r="B59" s="692" t="s">
        <v>88</v>
      </c>
      <c r="C59" s="693">
        <v>142756</v>
      </c>
      <c r="D59" s="694">
        <v>90446</v>
      </c>
      <c r="E59" s="695">
        <f t="shared" si="0"/>
        <v>-52310</v>
      </c>
      <c r="F59" s="696">
        <f t="shared" si="1"/>
        <v>-0.36642943203788281</v>
      </c>
    </row>
    <row r="60" spans="1:6" x14ac:dyDescent="0.3">
      <c r="A60" s="697" t="s">
        <v>89</v>
      </c>
      <c r="B60" s="698" t="s">
        <v>90</v>
      </c>
      <c r="C60" s="699">
        <v>0</v>
      </c>
      <c r="D60" s="700">
        <v>0</v>
      </c>
      <c r="E60" s="701">
        <f t="shared" si="0"/>
        <v>0</v>
      </c>
      <c r="F60" s="702">
        <f t="shared" si="1"/>
        <v>0</v>
      </c>
    </row>
    <row r="61" spans="1:6" x14ac:dyDescent="0.3">
      <c r="A61" s="703" t="s">
        <v>91</v>
      </c>
      <c r="B61" s="704" t="s">
        <v>92</v>
      </c>
      <c r="C61" s="705">
        <v>572822</v>
      </c>
      <c r="D61" s="706">
        <v>539754</v>
      </c>
      <c r="E61" s="707">
        <f t="shared" si="0"/>
        <v>-33068</v>
      </c>
      <c r="F61" s="708">
        <f t="shared" si="1"/>
        <v>-5.7728229711847656E-2</v>
      </c>
    </row>
    <row r="62" spans="1:6" x14ac:dyDescent="0.3">
      <c r="A62" s="709" t="s">
        <v>93</v>
      </c>
      <c r="B62" s="710" t="s">
        <v>94</v>
      </c>
      <c r="C62" s="711">
        <v>47712</v>
      </c>
      <c r="D62" s="712">
        <v>13640</v>
      </c>
      <c r="E62" s="713">
        <f t="shared" si="0"/>
        <v>-34072</v>
      </c>
      <c r="F62" s="714">
        <f t="shared" si="1"/>
        <v>-0.71411804158283032</v>
      </c>
    </row>
    <row r="63" spans="1:6" x14ac:dyDescent="0.3">
      <c r="A63" s="715" t="s">
        <v>95</v>
      </c>
      <c r="B63" s="716" t="s">
        <v>96</v>
      </c>
      <c r="C63" s="717">
        <v>140713</v>
      </c>
      <c r="D63" s="718">
        <v>121220</v>
      </c>
      <c r="E63" s="719">
        <f t="shared" si="0"/>
        <v>-19493</v>
      </c>
      <c r="F63" s="720">
        <f t="shared" si="1"/>
        <v>-0.13853019976832276</v>
      </c>
    </row>
    <row r="64" spans="1:6" x14ac:dyDescent="0.3">
      <c r="A64" s="721" t="s">
        <v>97</v>
      </c>
      <c r="B64" s="722" t="s">
        <v>98</v>
      </c>
      <c r="C64" s="723">
        <v>1707478</v>
      </c>
      <c r="D64" s="724">
        <v>2517054</v>
      </c>
      <c r="E64" s="725">
        <f t="shared" si="0"/>
        <v>809576</v>
      </c>
      <c r="F64" s="726">
        <f t="shared" si="1"/>
        <v>0.47413553791029811</v>
      </c>
    </row>
    <row r="65" spans="1:6" x14ac:dyDescent="0.3">
      <c r="A65" s="727" t="s">
        <v>99</v>
      </c>
      <c r="B65" s="728" t="s">
        <v>100</v>
      </c>
      <c r="C65" s="729">
        <v>0</v>
      </c>
      <c r="D65" s="730">
        <v>0</v>
      </c>
      <c r="E65" s="731">
        <f t="shared" si="0"/>
        <v>0</v>
      </c>
      <c r="F65" s="732">
        <f t="shared" si="1"/>
        <v>0</v>
      </c>
    </row>
    <row r="66" spans="1:6" x14ac:dyDescent="0.3">
      <c r="A66" s="733" t="s">
        <v>101</v>
      </c>
      <c r="B66" s="734" t="s">
        <v>102</v>
      </c>
      <c r="C66" s="735">
        <v>2820685</v>
      </c>
      <c r="D66" s="736">
        <v>2679855</v>
      </c>
      <c r="E66" s="737">
        <f t="shared" si="0"/>
        <v>-140830</v>
      </c>
      <c r="F66" s="738">
        <f t="shared" si="1"/>
        <v>-4.992758851130133E-2</v>
      </c>
    </row>
    <row r="67" spans="1:6" x14ac:dyDescent="0.3">
      <c r="A67" s="739" t="s">
        <v>103</v>
      </c>
      <c r="B67" s="740" t="s">
        <v>104</v>
      </c>
      <c r="C67" s="741">
        <v>0</v>
      </c>
      <c r="D67" s="742">
        <v>0</v>
      </c>
      <c r="E67" s="743">
        <f t="shared" si="0"/>
        <v>0</v>
      </c>
      <c r="F67" s="744">
        <f t="shared" si="1"/>
        <v>0</v>
      </c>
    </row>
    <row r="68" spans="1:6" x14ac:dyDescent="0.3">
      <c r="A68" s="745" t="s">
        <v>105</v>
      </c>
      <c r="B68" s="746" t="s">
        <v>106</v>
      </c>
      <c r="C68" s="747">
        <v>823729</v>
      </c>
      <c r="D68" s="748">
        <v>865513</v>
      </c>
      <c r="E68" s="749">
        <f t="shared" si="0"/>
        <v>41784</v>
      </c>
      <c r="F68" s="750">
        <f t="shared" si="1"/>
        <v>5.0725420617703153E-2</v>
      </c>
    </row>
    <row r="69" spans="1:6" x14ac:dyDescent="0.3">
      <c r="A69" s="751" t="s">
        <v>107</v>
      </c>
      <c r="B69" s="752" t="s">
        <v>108</v>
      </c>
      <c r="C69" s="753">
        <v>1218972</v>
      </c>
      <c r="D69" s="754">
        <v>1876564</v>
      </c>
      <c r="E69" s="755">
        <f t="shared" si="0"/>
        <v>657592</v>
      </c>
      <c r="F69" s="756">
        <f t="shared" si="1"/>
        <v>0.53946440115113392</v>
      </c>
    </row>
    <row r="70" spans="1:6" x14ac:dyDescent="0.3">
      <c r="A70" s="757" t="s">
        <v>109</v>
      </c>
      <c r="B70" s="758" t="s">
        <v>110</v>
      </c>
      <c r="C70" s="759">
        <v>1511333</v>
      </c>
      <c r="D70" s="760">
        <v>1615719</v>
      </c>
      <c r="E70" s="761">
        <f t="shared" si="0"/>
        <v>104386</v>
      </c>
      <c r="F70" s="762">
        <f t="shared" si="1"/>
        <v>6.9068828643323477E-2</v>
      </c>
    </row>
    <row r="71" spans="1:6" x14ac:dyDescent="0.3">
      <c r="A71" s="763" t="s">
        <v>111</v>
      </c>
      <c r="B71" s="764" t="s">
        <v>112</v>
      </c>
      <c r="C71" s="765">
        <v>640800</v>
      </c>
      <c r="D71" s="766">
        <v>236246</v>
      </c>
      <c r="E71" s="767">
        <f t="shared" si="0"/>
        <v>-404554</v>
      </c>
      <c r="F71" s="768">
        <f t="shared" si="1"/>
        <v>-0.63132646691635452</v>
      </c>
    </row>
    <row r="72" spans="1:6" x14ac:dyDescent="0.3">
      <c r="A72" s="769" t="s">
        <v>113</v>
      </c>
      <c r="B72" s="770" t="s">
        <v>114</v>
      </c>
      <c r="C72" s="771">
        <v>14324</v>
      </c>
      <c r="D72" s="772">
        <v>10175</v>
      </c>
      <c r="E72" s="773">
        <f t="shared" si="0"/>
        <v>-4149</v>
      </c>
      <c r="F72" s="774">
        <f t="shared" si="1"/>
        <v>-0.28965372800893607</v>
      </c>
    </row>
    <row r="73" spans="1:6" x14ac:dyDescent="0.3">
      <c r="A73" s="775" t="s">
        <v>115</v>
      </c>
      <c r="B73" s="776" t="s">
        <v>116</v>
      </c>
      <c r="C73" s="777">
        <v>0</v>
      </c>
      <c r="D73" s="778">
        <v>0</v>
      </c>
      <c r="E73" s="779">
        <f t="shared" si="0"/>
        <v>0</v>
      </c>
      <c r="F73" s="780">
        <f t="shared" si="1"/>
        <v>0</v>
      </c>
    </row>
    <row r="74" spans="1:6" x14ac:dyDescent="0.3">
      <c r="A74" s="781" t="s">
        <v>117</v>
      </c>
      <c r="B74" s="782" t="s">
        <v>118</v>
      </c>
      <c r="C74" s="783">
        <v>206968</v>
      </c>
      <c r="D74" s="784">
        <v>202731</v>
      </c>
      <c r="E74" s="785">
        <f t="shared" si="0"/>
        <v>-4237</v>
      </c>
      <c r="F74" s="786">
        <f t="shared" si="1"/>
        <v>-2.0471763750918016E-2</v>
      </c>
    </row>
    <row r="75" spans="1:6" x14ac:dyDescent="0.3">
      <c r="A75" s="787" t="s">
        <v>119</v>
      </c>
      <c r="B75" s="788" t="s">
        <v>120</v>
      </c>
      <c r="C75" s="789">
        <v>466703</v>
      </c>
      <c r="D75" s="790">
        <v>510515</v>
      </c>
      <c r="E75" s="791">
        <f t="shared" si="0"/>
        <v>43812</v>
      </c>
      <c r="F75" s="792">
        <f t="shared" si="1"/>
        <v>9.38755482608854E-2</v>
      </c>
    </row>
    <row r="76" spans="1:6" x14ac:dyDescent="0.3">
      <c r="A76" s="793" t="s">
        <v>121</v>
      </c>
      <c r="B76" s="794" t="s">
        <v>122</v>
      </c>
      <c r="C76" s="795">
        <v>294444</v>
      </c>
      <c r="D76" s="796">
        <v>404301</v>
      </c>
      <c r="E76" s="797">
        <f t="shared" si="0"/>
        <v>109857</v>
      </c>
      <c r="F76" s="798">
        <f t="shared" si="1"/>
        <v>0.37309980845254104</v>
      </c>
    </row>
    <row r="77" spans="1:6" x14ac:dyDescent="0.3">
      <c r="A77" s="799" t="s">
        <v>123</v>
      </c>
      <c r="B77" s="800" t="s">
        <v>124</v>
      </c>
      <c r="C77" s="801">
        <v>-2973866</v>
      </c>
      <c r="D77" s="802">
        <v>7724012</v>
      </c>
      <c r="E77" s="803">
        <f t="shared" si="0"/>
        <v>10697878</v>
      </c>
      <c r="F77" s="804">
        <f t="shared" si="1"/>
        <v>-3.5972965829664147</v>
      </c>
    </row>
    <row r="78" spans="1:6" x14ac:dyDescent="0.3">
      <c r="A78" s="805"/>
      <c r="B78" s="806" t="s">
        <v>125</v>
      </c>
      <c r="C78" s="807">
        <f>SUM(C38:C77)</f>
        <v>34894463</v>
      </c>
      <c r="D78" s="808">
        <f>SUM(D38:D77)</f>
        <v>37841049</v>
      </c>
      <c r="E78" s="809">
        <f t="shared" si="0"/>
        <v>2946586</v>
      </c>
      <c r="F78" s="810">
        <f t="shared" si="1"/>
        <v>8.4442795408543755E-2</v>
      </c>
    </row>
    <row r="80" spans="1:6" x14ac:dyDescent="0.3">
      <c r="A80" s="811"/>
      <c r="B80" s="812" t="s">
        <v>126</v>
      </c>
      <c r="C80" s="813">
        <f>C14+C21+C26+C32+C35+C78</f>
        <v>138471503</v>
      </c>
      <c r="D80" s="814">
        <f>D14+D21+D26+D32+D35+D78</f>
        <v>140049345</v>
      </c>
      <c r="E80" s="815">
        <f>D80 - C80</f>
        <v>1577842</v>
      </c>
      <c r="F80" s="816">
        <f>IF(C80 = 0, 0, E80 / C80)</f>
        <v>1.1394705522911816E-2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04" t="s">
        <v>145</v>
      </c>
      <c r="B1" s="11426"/>
      <c r="C1" s="11426"/>
      <c r="D1" s="11426"/>
      <c r="E1" s="11426"/>
      <c r="F1" s="11427"/>
    </row>
    <row r="2" spans="1:6" x14ac:dyDescent="0.3">
      <c r="A2" s="11505" t="s">
        <v>1</v>
      </c>
      <c r="B2" s="11426"/>
      <c r="C2" s="11426"/>
      <c r="D2" s="11426"/>
      <c r="E2" s="11426"/>
      <c r="F2" s="11427"/>
    </row>
    <row r="3" spans="1:6" x14ac:dyDescent="0.3">
      <c r="A3" s="11506" t="s">
        <v>2</v>
      </c>
      <c r="B3" s="11426"/>
      <c r="C3" s="11426"/>
      <c r="D3" s="11426"/>
      <c r="E3" s="11426"/>
      <c r="F3" s="11427"/>
    </row>
    <row r="4" spans="1:6" x14ac:dyDescent="0.3">
      <c r="A4" s="1150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7753" t="s">
        <v>4</v>
      </c>
      <c r="B6" s="7754" t="s">
        <v>5</v>
      </c>
      <c r="C6" s="7755" t="s">
        <v>6</v>
      </c>
      <c r="D6" s="7756" t="s">
        <v>7</v>
      </c>
      <c r="E6" s="7757" t="s">
        <v>8</v>
      </c>
      <c r="F6" s="7758" t="s">
        <v>9</v>
      </c>
    </row>
    <row r="7" spans="1:6" ht="28.8" x14ac:dyDescent="0.3">
      <c r="A7" s="7759" t="s">
        <v>10</v>
      </c>
      <c r="B7" s="7760" t="s">
        <v>11</v>
      </c>
      <c r="C7" s="7761" t="s">
        <v>12</v>
      </c>
      <c r="D7" s="7762" t="s">
        <v>13</v>
      </c>
      <c r="E7" s="7763" t="s">
        <v>14</v>
      </c>
      <c r="F7" s="7764" t="s">
        <v>15</v>
      </c>
    </row>
    <row r="9" spans="1:6" x14ac:dyDescent="0.3">
      <c r="A9" s="7765" t="s">
        <v>16</v>
      </c>
      <c r="B9" s="7766" t="s">
        <v>17</v>
      </c>
      <c r="C9" s="7767"/>
      <c r="D9" s="7768"/>
      <c r="E9" s="7769"/>
      <c r="F9" s="7770"/>
    </row>
    <row r="10" spans="1:6" x14ac:dyDescent="0.3">
      <c r="A10" s="7771" t="s">
        <v>18</v>
      </c>
      <c r="B10" s="7772" t="s">
        <v>19</v>
      </c>
      <c r="C10" s="7773">
        <v>119541383</v>
      </c>
      <c r="D10" s="7774">
        <v>117555296</v>
      </c>
      <c r="E10" s="7775">
        <f>D10-C10</f>
        <v>-1986087</v>
      </c>
      <c r="F10" s="7776">
        <f>IF(C10 = 0, 0, E10 / C10)</f>
        <v>-1.6614221369682498E-2</v>
      </c>
    </row>
    <row r="11" spans="1:6" x14ac:dyDescent="0.3">
      <c r="A11" s="7777" t="s">
        <v>20</v>
      </c>
      <c r="B11" s="7778" t="s">
        <v>21</v>
      </c>
      <c r="C11" s="7779">
        <v>3473577</v>
      </c>
      <c r="D11" s="7780">
        <v>3075140</v>
      </c>
      <c r="E11" s="7781">
        <f>D11 - C11</f>
        <v>-398437</v>
      </c>
      <c r="F11" s="7782">
        <f>IF(C11 = 0, 0, E11 / C11)</f>
        <v>-0.11470510082258145</v>
      </c>
    </row>
    <row r="12" spans="1:6" x14ac:dyDescent="0.3">
      <c r="A12" s="7783" t="s">
        <v>22</v>
      </c>
      <c r="B12" s="7784" t="s">
        <v>23</v>
      </c>
      <c r="C12" s="7785">
        <v>42051062</v>
      </c>
      <c r="D12" s="7786">
        <v>46001141</v>
      </c>
      <c r="E12" s="7787">
        <f>D12 - C12</f>
        <v>3950079</v>
      </c>
      <c r="F12" s="7788">
        <f>IF(C12 = 0, 0, E12 / C12)</f>
        <v>9.393529704434099E-2</v>
      </c>
    </row>
    <row r="13" spans="1:6" x14ac:dyDescent="0.3">
      <c r="A13" s="7789" t="s">
        <v>24</v>
      </c>
      <c r="B13" s="7790" t="s">
        <v>25</v>
      </c>
      <c r="C13" s="7791">
        <v>80721496</v>
      </c>
      <c r="D13" s="7792">
        <v>81529949</v>
      </c>
      <c r="E13" s="7793">
        <f>D13 - C13</f>
        <v>808453</v>
      </c>
      <c r="F13" s="7794">
        <f>IF(C13 = 0, 0, E13 / C13)</f>
        <v>1.0015337178587474E-2</v>
      </c>
    </row>
    <row r="14" spans="1:6" x14ac:dyDescent="0.3">
      <c r="A14" s="7795"/>
      <c r="B14" s="7796" t="s">
        <v>26</v>
      </c>
      <c r="C14" s="7797">
        <f>SUM(C10:C13)</f>
        <v>245787518</v>
      </c>
      <c r="D14" s="7798">
        <f>SUM(D10:D13)</f>
        <v>248161526</v>
      </c>
      <c r="E14" s="7799">
        <f>D14 - C14</f>
        <v>2374008</v>
      </c>
      <c r="F14" s="7800">
        <f>IF(C14 = 0, 0, E14 / C14)</f>
        <v>9.6587817775189051E-3</v>
      </c>
    </row>
    <row r="16" spans="1:6" x14ac:dyDescent="0.3">
      <c r="A16" s="7801" t="s">
        <v>27</v>
      </c>
      <c r="B16" s="7802" t="s">
        <v>28</v>
      </c>
      <c r="C16" s="7803"/>
      <c r="D16" s="7804"/>
      <c r="E16" s="7805"/>
      <c r="F16" s="7806"/>
    </row>
    <row r="17" spans="1:6" x14ac:dyDescent="0.3">
      <c r="A17" s="7807" t="s">
        <v>18</v>
      </c>
      <c r="B17" s="7808" t="s">
        <v>29</v>
      </c>
      <c r="C17" s="7809">
        <v>25439095</v>
      </c>
      <c r="D17" s="7810">
        <v>20452196</v>
      </c>
      <c r="E17" s="7811">
        <f>D17 - C17</f>
        <v>-4986899</v>
      </c>
      <c r="F17" s="7812">
        <f>IF(C17 = 0, 0, E17 / C17)</f>
        <v>-0.19603287774191652</v>
      </c>
    </row>
    <row r="18" spans="1:6" x14ac:dyDescent="0.3">
      <c r="A18" s="7813" t="s">
        <v>20</v>
      </c>
      <c r="B18" s="7814" t="s">
        <v>30</v>
      </c>
      <c r="C18" s="7815">
        <v>739197</v>
      </c>
      <c r="D18" s="7816">
        <v>535011</v>
      </c>
      <c r="E18" s="7817">
        <f>D18 - C18</f>
        <v>-204186</v>
      </c>
      <c r="F18" s="7818">
        <f>IF(C18 = 0, 0, E18 / C18)</f>
        <v>-0.27622677040085392</v>
      </c>
    </row>
    <row r="19" spans="1:6" x14ac:dyDescent="0.3">
      <c r="A19" s="7819" t="s">
        <v>22</v>
      </c>
      <c r="B19" s="7820" t="s">
        <v>31</v>
      </c>
      <c r="C19" s="7821">
        <v>8948708</v>
      </c>
      <c r="D19" s="7822">
        <v>8003249</v>
      </c>
      <c r="E19" s="7823">
        <f>D19 - C19</f>
        <v>-945459</v>
      </c>
      <c r="F19" s="7824">
        <f>IF(C19 = 0, 0, E19 / C19)</f>
        <v>-0.10565312892095709</v>
      </c>
    </row>
    <row r="20" spans="1:6" x14ac:dyDescent="0.3">
      <c r="A20" s="7825" t="s">
        <v>24</v>
      </c>
      <c r="B20" s="7826" t="s">
        <v>32</v>
      </c>
      <c r="C20" s="7827">
        <v>17177999</v>
      </c>
      <c r="D20" s="7828">
        <v>14184529</v>
      </c>
      <c r="E20" s="7829">
        <f>D20 - C20</f>
        <v>-2993470</v>
      </c>
      <c r="F20" s="7830">
        <f>IF(C20 = 0, 0, E20 / C20)</f>
        <v>-0.17426185669238892</v>
      </c>
    </row>
    <row r="21" spans="1:6" x14ac:dyDescent="0.3">
      <c r="A21" s="7831"/>
      <c r="B21" s="7832" t="s">
        <v>33</v>
      </c>
      <c r="C21" s="7833">
        <f>SUM(C17:C20)</f>
        <v>52304999</v>
      </c>
      <c r="D21" s="7834">
        <f>SUM(D17:D20)</f>
        <v>43174985</v>
      </c>
      <c r="E21" s="7835">
        <f>D21 - C21</f>
        <v>-9130014</v>
      </c>
      <c r="F21" s="7836">
        <f>IF(C21 = 0, 0, E21 / C21)</f>
        <v>-0.17455337299595397</v>
      </c>
    </row>
    <row r="23" spans="1:6" x14ac:dyDescent="0.3">
      <c r="A23" s="7837" t="s">
        <v>34</v>
      </c>
      <c r="B23" s="7838" t="s">
        <v>35</v>
      </c>
      <c r="C23" s="7839"/>
      <c r="D23" s="7840"/>
      <c r="E23" s="7841"/>
      <c r="F23" s="7842"/>
    </row>
    <row r="24" spans="1:6" x14ac:dyDescent="0.3">
      <c r="A24" s="7843" t="s">
        <v>18</v>
      </c>
      <c r="B24" s="7844" t="s">
        <v>36</v>
      </c>
      <c r="C24" s="7845">
        <v>76045013</v>
      </c>
      <c r="D24" s="7846">
        <v>80100862</v>
      </c>
      <c r="E24" s="7847">
        <f>D24 - C24</f>
        <v>4055849</v>
      </c>
      <c r="F24" s="7848">
        <f>IF(C24 = 0, 0, E24 / C24)</f>
        <v>5.3334845244881475E-2</v>
      </c>
    </row>
    <row r="25" spans="1:6" x14ac:dyDescent="0.3">
      <c r="A25" s="7849" t="s">
        <v>20</v>
      </c>
      <c r="B25" s="7850" t="s">
        <v>37</v>
      </c>
      <c r="C25" s="7851">
        <v>53842265</v>
      </c>
      <c r="D25" s="7852">
        <v>54888826</v>
      </c>
      <c r="E25" s="7853">
        <f>D25 - C25</f>
        <v>1046561</v>
      </c>
      <c r="F25" s="7854">
        <f>IF(C25 = 0, 0, E25 / C25)</f>
        <v>1.9437536663808628E-2</v>
      </c>
    </row>
    <row r="26" spans="1:6" x14ac:dyDescent="0.3">
      <c r="A26" s="7855"/>
      <c r="B26" s="7856" t="s">
        <v>38</v>
      </c>
      <c r="C26" s="7857">
        <f>SUM(C24:C25)</f>
        <v>129887278</v>
      </c>
      <c r="D26" s="7858">
        <f>SUM(D24:D25)</f>
        <v>134989688</v>
      </c>
      <c r="E26" s="7859">
        <f>D26 - C26</f>
        <v>5102410</v>
      </c>
      <c r="F26" s="7860">
        <f>IF(C26 = 0, 0, E26 / C26)</f>
        <v>3.9283370000255141E-2</v>
      </c>
    </row>
    <row r="28" spans="1:6" x14ac:dyDescent="0.3">
      <c r="A28" s="7861" t="s">
        <v>39</v>
      </c>
      <c r="B28" s="7862" t="s">
        <v>40</v>
      </c>
      <c r="C28" s="7863"/>
      <c r="D28" s="7864"/>
      <c r="E28" s="7865"/>
      <c r="F28" s="7866"/>
    </row>
    <row r="29" spans="1:6" x14ac:dyDescent="0.3">
      <c r="A29" s="7867" t="s">
        <v>18</v>
      </c>
      <c r="B29" s="7868" t="s">
        <v>41</v>
      </c>
      <c r="C29" s="7869">
        <v>12144148</v>
      </c>
      <c r="D29" s="7870">
        <v>12722452</v>
      </c>
      <c r="E29" s="7871">
        <f>D29 - C29</f>
        <v>578304</v>
      </c>
      <c r="F29" s="7872">
        <f>IF(C29 = 0, 0, E29 / C29)</f>
        <v>4.76199730108691E-2</v>
      </c>
    </row>
    <row r="30" spans="1:6" x14ac:dyDescent="0.3">
      <c r="A30" s="7873" t="s">
        <v>20</v>
      </c>
      <c r="B30" s="7874" t="s">
        <v>42</v>
      </c>
      <c r="C30" s="7875">
        <v>26228031</v>
      </c>
      <c r="D30" s="7876">
        <v>24767919</v>
      </c>
      <c r="E30" s="7877">
        <f>D30 - C30</f>
        <v>-1460112</v>
      </c>
      <c r="F30" s="7878">
        <f>IF(C30 = 0, 0, E30 / C30)</f>
        <v>-5.5669905224681182E-2</v>
      </c>
    </row>
    <row r="31" spans="1:6" x14ac:dyDescent="0.3">
      <c r="A31" s="7879" t="s">
        <v>22</v>
      </c>
      <c r="B31" s="7880" t="s">
        <v>43</v>
      </c>
      <c r="C31" s="7881">
        <v>112872</v>
      </c>
      <c r="D31" s="7882">
        <v>0</v>
      </c>
      <c r="E31" s="7883">
        <f>D31 - C31</f>
        <v>-112872</v>
      </c>
      <c r="F31" s="7884">
        <f>IF(C31 = 0, 0, E31 / C31)</f>
        <v>-1</v>
      </c>
    </row>
    <row r="32" spans="1:6" x14ac:dyDescent="0.3">
      <c r="A32" s="7885"/>
      <c r="B32" s="7886" t="s">
        <v>44</v>
      </c>
      <c r="C32" s="7887">
        <f>SUM(C29:C31)</f>
        <v>38485051</v>
      </c>
      <c r="D32" s="7888">
        <f>SUM(D29:D31)</f>
        <v>37490371</v>
      </c>
      <c r="E32" s="7889">
        <f>D32 - C32</f>
        <v>-994680</v>
      </c>
      <c r="F32" s="7890">
        <f>IF(C32 = 0, 0, E32 / C32)</f>
        <v>-2.5845879741721013E-2</v>
      </c>
    </row>
    <row r="34" spans="1:6" x14ac:dyDescent="0.3">
      <c r="A34" s="7891" t="s">
        <v>45</v>
      </c>
      <c r="B34" s="7892" t="s">
        <v>46</v>
      </c>
      <c r="C34" s="7893"/>
      <c r="D34" s="7894"/>
      <c r="E34" s="7895"/>
      <c r="F34" s="7896"/>
    </row>
    <row r="35" spans="1:6" x14ac:dyDescent="0.3">
      <c r="A35" s="7897" t="s">
        <v>18</v>
      </c>
      <c r="B35" s="7898" t="s">
        <v>46</v>
      </c>
      <c r="C35" s="7899">
        <v>9206226</v>
      </c>
      <c r="D35" s="7900">
        <v>10106953</v>
      </c>
      <c r="E35" s="7901">
        <f>D35 - C35</f>
        <v>900727</v>
      </c>
      <c r="F35" s="7902">
        <f>IF(C35 = 0, 0, E35 / C35)</f>
        <v>9.7838897285380561E-2</v>
      </c>
    </row>
    <row r="37" spans="1:6" x14ac:dyDescent="0.3">
      <c r="A37" s="7903" t="s">
        <v>47</v>
      </c>
      <c r="B37" s="7904" t="s">
        <v>48</v>
      </c>
      <c r="C37" s="7905"/>
      <c r="D37" s="7906"/>
      <c r="E37" s="7907"/>
      <c r="F37" s="7908"/>
    </row>
    <row r="38" spans="1:6" x14ac:dyDescent="0.3">
      <c r="A38" s="7909" t="s">
        <v>18</v>
      </c>
      <c r="B38" s="7910" t="s">
        <v>49</v>
      </c>
      <c r="C38" s="7911">
        <v>5231393</v>
      </c>
      <c r="D38" s="7912">
        <v>9730475</v>
      </c>
      <c r="E38" s="7913">
        <f t="shared" ref="E38:E78" si="0">D38 - C38</f>
        <v>4499082</v>
      </c>
      <c r="F38" s="7914">
        <f t="shared" ref="F38:F78" si="1">IF(C38 = 0, 0, E38 / C38)</f>
        <v>0.86001606073181658</v>
      </c>
    </row>
    <row r="39" spans="1:6" x14ac:dyDescent="0.3">
      <c r="A39" s="7915" t="s">
        <v>20</v>
      </c>
      <c r="B39" s="7916" t="s">
        <v>50</v>
      </c>
      <c r="C39" s="7917">
        <v>67025422</v>
      </c>
      <c r="D39" s="7918">
        <v>74390229</v>
      </c>
      <c r="E39" s="7919">
        <f t="shared" si="0"/>
        <v>7364807</v>
      </c>
      <c r="F39" s="7920">
        <f t="shared" si="1"/>
        <v>0.10988080015370884</v>
      </c>
    </row>
    <row r="40" spans="1:6" x14ac:dyDescent="0.3">
      <c r="A40" s="7921" t="s">
        <v>22</v>
      </c>
      <c r="B40" s="7922" t="s">
        <v>51</v>
      </c>
      <c r="C40" s="7923">
        <v>2401377</v>
      </c>
      <c r="D40" s="7924">
        <v>1896077</v>
      </c>
      <c r="E40" s="7925">
        <f t="shared" si="0"/>
        <v>-505300</v>
      </c>
      <c r="F40" s="7926">
        <f t="shared" si="1"/>
        <v>-0.21042093765368786</v>
      </c>
    </row>
    <row r="41" spans="1:6" x14ac:dyDescent="0.3">
      <c r="A41" s="7927" t="s">
        <v>24</v>
      </c>
      <c r="B41" s="7928" t="s">
        <v>52</v>
      </c>
      <c r="C41" s="7929">
        <v>5557408</v>
      </c>
      <c r="D41" s="7930">
        <v>6017346</v>
      </c>
      <c r="E41" s="7931">
        <f t="shared" si="0"/>
        <v>459938</v>
      </c>
      <c r="F41" s="7932">
        <f t="shared" si="1"/>
        <v>8.2761244090770375E-2</v>
      </c>
    </row>
    <row r="42" spans="1:6" x14ac:dyDescent="0.3">
      <c r="A42" s="7933" t="s">
        <v>53</v>
      </c>
      <c r="B42" s="7934" t="s">
        <v>54</v>
      </c>
      <c r="C42" s="7935">
        <v>1039488</v>
      </c>
      <c r="D42" s="7936">
        <v>1187729</v>
      </c>
      <c r="E42" s="7937">
        <f t="shared" si="0"/>
        <v>148241</v>
      </c>
      <c r="F42" s="7938">
        <f t="shared" si="1"/>
        <v>0.14260963089520995</v>
      </c>
    </row>
    <row r="43" spans="1:6" x14ac:dyDescent="0.3">
      <c r="A43" s="7939" t="s">
        <v>55</v>
      </c>
      <c r="B43" s="7940" t="s">
        <v>56</v>
      </c>
      <c r="C43" s="7941">
        <v>2537800</v>
      </c>
      <c r="D43" s="7942">
        <v>2448224</v>
      </c>
      <c r="E43" s="7943">
        <f t="shared" si="0"/>
        <v>-89576</v>
      </c>
      <c r="F43" s="7944">
        <f t="shared" si="1"/>
        <v>-3.5296713689021986E-2</v>
      </c>
    </row>
    <row r="44" spans="1:6" x14ac:dyDescent="0.3">
      <c r="A44" s="7945" t="s">
        <v>57</v>
      </c>
      <c r="B44" s="7946" t="s">
        <v>58</v>
      </c>
      <c r="C44" s="7947">
        <v>19164</v>
      </c>
      <c r="D44" s="7948">
        <v>17573</v>
      </c>
      <c r="E44" s="7949">
        <f t="shared" si="0"/>
        <v>-1591</v>
      </c>
      <c r="F44" s="7950">
        <f t="shared" si="1"/>
        <v>-8.3020246295136713E-2</v>
      </c>
    </row>
    <row r="45" spans="1:6" x14ac:dyDescent="0.3">
      <c r="A45" s="7951" t="s">
        <v>59</v>
      </c>
      <c r="B45" s="7952" t="s">
        <v>60</v>
      </c>
      <c r="C45" s="7953">
        <v>7818583</v>
      </c>
      <c r="D45" s="7954">
        <v>7978691</v>
      </c>
      <c r="E45" s="7955">
        <f t="shared" si="0"/>
        <v>160108</v>
      </c>
      <c r="F45" s="7956">
        <f t="shared" si="1"/>
        <v>2.0477879431605447E-2</v>
      </c>
    </row>
    <row r="46" spans="1:6" x14ac:dyDescent="0.3">
      <c r="A46" s="7957" t="s">
        <v>61</v>
      </c>
      <c r="B46" s="7958" t="s">
        <v>62</v>
      </c>
      <c r="C46" s="7959">
        <v>876605</v>
      </c>
      <c r="D46" s="7960">
        <v>144676</v>
      </c>
      <c r="E46" s="7961">
        <f t="shared" si="0"/>
        <v>-731929</v>
      </c>
      <c r="F46" s="7962">
        <f t="shared" si="1"/>
        <v>-0.83495873283862176</v>
      </c>
    </row>
    <row r="47" spans="1:6" x14ac:dyDescent="0.3">
      <c r="A47" s="7963" t="s">
        <v>63</v>
      </c>
      <c r="B47" s="7964" t="s">
        <v>64</v>
      </c>
      <c r="C47" s="7965">
        <v>1193712</v>
      </c>
      <c r="D47" s="7966">
        <v>1167027</v>
      </c>
      <c r="E47" s="7967">
        <f t="shared" si="0"/>
        <v>-26685</v>
      </c>
      <c r="F47" s="7968">
        <f t="shared" si="1"/>
        <v>-2.2354638304716717E-2</v>
      </c>
    </row>
    <row r="48" spans="1:6" x14ac:dyDescent="0.3">
      <c r="A48" s="7969" t="s">
        <v>65</v>
      </c>
      <c r="B48" s="7970" t="s">
        <v>66</v>
      </c>
      <c r="C48" s="7971">
        <v>8852047</v>
      </c>
      <c r="D48" s="7972">
        <v>5942715</v>
      </c>
      <c r="E48" s="7973">
        <f t="shared" si="0"/>
        <v>-2909332</v>
      </c>
      <c r="F48" s="7974">
        <f t="shared" si="1"/>
        <v>-0.32866205974731044</v>
      </c>
    </row>
    <row r="49" spans="1:6" x14ac:dyDescent="0.3">
      <c r="A49" s="7975" t="s">
        <v>67</v>
      </c>
      <c r="B49" s="7976" t="s">
        <v>68</v>
      </c>
      <c r="C49" s="7977">
        <v>8399</v>
      </c>
      <c r="D49" s="7978">
        <v>2940</v>
      </c>
      <c r="E49" s="7979">
        <f t="shared" si="0"/>
        <v>-5459</v>
      </c>
      <c r="F49" s="7980">
        <f t="shared" si="1"/>
        <v>-0.64995832837242529</v>
      </c>
    </row>
    <row r="50" spans="1:6" x14ac:dyDescent="0.3">
      <c r="A50" s="7981" t="s">
        <v>69</v>
      </c>
      <c r="B50" s="7982" t="s">
        <v>70</v>
      </c>
      <c r="C50" s="7983">
        <v>-391552</v>
      </c>
      <c r="D50" s="7984">
        <v>7201</v>
      </c>
      <c r="E50" s="7985">
        <f t="shared" si="0"/>
        <v>398753</v>
      </c>
      <c r="F50" s="7986">
        <f t="shared" si="1"/>
        <v>-1.0183909161490683</v>
      </c>
    </row>
    <row r="51" spans="1:6" x14ac:dyDescent="0.3">
      <c r="A51" s="7987" t="s">
        <v>71</v>
      </c>
      <c r="B51" s="7988" t="s">
        <v>72</v>
      </c>
      <c r="C51" s="7989">
        <v>597891</v>
      </c>
      <c r="D51" s="7990">
        <v>124</v>
      </c>
      <c r="E51" s="7991">
        <f t="shared" si="0"/>
        <v>-597767</v>
      </c>
      <c r="F51" s="7992">
        <f t="shared" si="1"/>
        <v>-0.99979260433757988</v>
      </c>
    </row>
    <row r="52" spans="1:6" x14ac:dyDescent="0.3">
      <c r="A52" s="7993" t="s">
        <v>73</v>
      </c>
      <c r="B52" s="7994" t="s">
        <v>74</v>
      </c>
      <c r="C52" s="7995">
        <v>2059962</v>
      </c>
      <c r="D52" s="7996">
        <v>703281</v>
      </c>
      <c r="E52" s="7997">
        <f t="shared" si="0"/>
        <v>-1356681</v>
      </c>
      <c r="F52" s="7998">
        <f t="shared" si="1"/>
        <v>-0.65859515855146844</v>
      </c>
    </row>
    <row r="53" spans="1:6" x14ac:dyDescent="0.3">
      <c r="A53" s="7999" t="s">
        <v>75</v>
      </c>
      <c r="B53" s="8000" t="s">
        <v>76</v>
      </c>
      <c r="C53" s="8001">
        <v>2062764</v>
      </c>
      <c r="D53" s="8002">
        <v>2002611</v>
      </c>
      <c r="E53" s="8003">
        <f t="shared" si="0"/>
        <v>-60153</v>
      </c>
      <c r="F53" s="8004">
        <f t="shared" si="1"/>
        <v>-2.9161358255234238E-2</v>
      </c>
    </row>
    <row r="54" spans="1:6" x14ac:dyDescent="0.3">
      <c r="A54" s="8005" t="s">
        <v>77</v>
      </c>
      <c r="B54" s="8006" t="s">
        <v>78</v>
      </c>
      <c r="C54" s="8007">
        <v>4651002</v>
      </c>
      <c r="D54" s="8008">
        <v>4167730</v>
      </c>
      <c r="E54" s="8009">
        <f t="shared" si="0"/>
        <v>-483272</v>
      </c>
      <c r="F54" s="8010">
        <f t="shared" si="1"/>
        <v>-0.10390707206748137</v>
      </c>
    </row>
    <row r="55" spans="1:6" x14ac:dyDescent="0.3">
      <c r="A55" s="8011" t="s">
        <v>79</v>
      </c>
      <c r="B55" s="8012" t="s">
        <v>80</v>
      </c>
      <c r="C55" s="8013">
        <v>10703500</v>
      </c>
      <c r="D55" s="8014">
        <v>11493328</v>
      </c>
      <c r="E55" s="8015">
        <f t="shared" si="0"/>
        <v>789828</v>
      </c>
      <c r="F55" s="8016">
        <f t="shared" si="1"/>
        <v>7.3791563507263985E-2</v>
      </c>
    </row>
    <row r="56" spans="1:6" x14ac:dyDescent="0.3">
      <c r="A56" s="8017" t="s">
        <v>81</v>
      </c>
      <c r="B56" s="8018" t="s">
        <v>82</v>
      </c>
      <c r="C56" s="8019">
        <v>1103167</v>
      </c>
      <c r="D56" s="8020">
        <v>980424</v>
      </c>
      <c r="E56" s="8021">
        <f t="shared" si="0"/>
        <v>-122743</v>
      </c>
      <c r="F56" s="8022">
        <f t="shared" si="1"/>
        <v>-0.11126420569143203</v>
      </c>
    </row>
    <row r="57" spans="1:6" x14ac:dyDescent="0.3">
      <c r="A57" s="8023" t="s">
        <v>83</v>
      </c>
      <c r="B57" s="8024" t="s">
        <v>84</v>
      </c>
      <c r="C57" s="8025">
        <v>172867</v>
      </c>
      <c r="D57" s="8026">
        <v>47739</v>
      </c>
      <c r="E57" s="8027">
        <f t="shared" si="0"/>
        <v>-125128</v>
      </c>
      <c r="F57" s="8028">
        <f t="shared" si="1"/>
        <v>-0.72383971492534727</v>
      </c>
    </row>
    <row r="58" spans="1:6" x14ac:dyDescent="0.3">
      <c r="A58" s="8029" t="s">
        <v>85</v>
      </c>
      <c r="B58" s="8030" t="s">
        <v>86</v>
      </c>
      <c r="C58" s="8031">
        <v>765480</v>
      </c>
      <c r="D58" s="8032">
        <v>678874</v>
      </c>
      <c r="E58" s="8033">
        <f t="shared" si="0"/>
        <v>-86606</v>
      </c>
      <c r="F58" s="8034">
        <f t="shared" si="1"/>
        <v>-0.11313946804619324</v>
      </c>
    </row>
    <row r="59" spans="1:6" x14ac:dyDescent="0.3">
      <c r="A59" s="8035" t="s">
        <v>87</v>
      </c>
      <c r="B59" s="8036" t="s">
        <v>88</v>
      </c>
      <c r="C59" s="8037">
        <v>2134227</v>
      </c>
      <c r="D59" s="8038">
        <v>2463908</v>
      </c>
      <c r="E59" s="8039">
        <f t="shared" si="0"/>
        <v>329681</v>
      </c>
      <c r="F59" s="8040">
        <f t="shared" si="1"/>
        <v>0.15447325893637368</v>
      </c>
    </row>
    <row r="60" spans="1:6" x14ac:dyDescent="0.3">
      <c r="A60" s="8041" t="s">
        <v>89</v>
      </c>
      <c r="B60" s="8042" t="s">
        <v>90</v>
      </c>
      <c r="C60" s="8043">
        <v>0</v>
      </c>
      <c r="D60" s="8044">
        <v>0</v>
      </c>
      <c r="E60" s="8045">
        <f t="shared" si="0"/>
        <v>0</v>
      </c>
      <c r="F60" s="8046">
        <f t="shared" si="1"/>
        <v>0</v>
      </c>
    </row>
    <row r="61" spans="1:6" x14ac:dyDescent="0.3">
      <c r="A61" s="8047" t="s">
        <v>91</v>
      </c>
      <c r="B61" s="8048" t="s">
        <v>92</v>
      </c>
      <c r="C61" s="8049">
        <v>3709481</v>
      </c>
      <c r="D61" s="8050">
        <v>3302751</v>
      </c>
      <c r="E61" s="8051">
        <f t="shared" si="0"/>
        <v>-406730</v>
      </c>
      <c r="F61" s="8052">
        <f t="shared" si="1"/>
        <v>-0.10964606639041957</v>
      </c>
    </row>
    <row r="62" spans="1:6" x14ac:dyDescent="0.3">
      <c r="A62" s="8053" t="s">
        <v>93</v>
      </c>
      <c r="B62" s="8054" t="s">
        <v>94</v>
      </c>
      <c r="C62" s="8055">
        <v>569964</v>
      </c>
      <c r="D62" s="8056">
        <v>606176</v>
      </c>
      <c r="E62" s="8057">
        <f t="shared" si="0"/>
        <v>36212</v>
      </c>
      <c r="F62" s="8058">
        <f t="shared" si="1"/>
        <v>6.3533837224807183E-2</v>
      </c>
    </row>
    <row r="63" spans="1:6" x14ac:dyDescent="0.3">
      <c r="A63" s="8059" t="s">
        <v>95</v>
      </c>
      <c r="B63" s="8060" t="s">
        <v>96</v>
      </c>
      <c r="C63" s="8061">
        <v>1042462</v>
      </c>
      <c r="D63" s="8062">
        <v>345849</v>
      </c>
      <c r="E63" s="8063">
        <f t="shared" si="0"/>
        <v>-696613</v>
      </c>
      <c r="F63" s="8064">
        <f t="shared" si="1"/>
        <v>-0.66823826671859499</v>
      </c>
    </row>
    <row r="64" spans="1:6" x14ac:dyDescent="0.3">
      <c r="A64" s="8065" t="s">
        <v>97</v>
      </c>
      <c r="B64" s="8066" t="s">
        <v>98</v>
      </c>
      <c r="C64" s="8067">
        <v>102877</v>
      </c>
      <c r="D64" s="8068">
        <v>99131</v>
      </c>
      <c r="E64" s="8069">
        <f t="shared" si="0"/>
        <v>-3746</v>
      </c>
      <c r="F64" s="8070">
        <f t="shared" si="1"/>
        <v>-3.6412414825471195E-2</v>
      </c>
    </row>
    <row r="65" spans="1:6" x14ac:dyDescent="0.3">
      <c r="A65" s="8071" t="s">
        <v>99</v>
      </c>
      <c r="B65" s="8072" t="s">
        <v>100</v>
      </c>
      <c r="C65" s="8073">
        <v>79011706</v>
      </c>
      <c r="D65" s="8074">
        <v>130725446</v>
      </c>
      <c r="E65" s="8075">
        <f t="shared" si="0"/>
        <v>51713740</v>
      </c>
      <c r="F65" s="8076">
        <f t="shared" si="1"/>
        <v>0.65450732072536189</v>
      </c>
    </row>
    <row r="66" spans="1:6" x14ac:dyDescent="0.3">
      <c r="A66" s="8077" t="s">
        <v>101</v>
      </c>
      <c r="B66" s="8078" t="s">
        <v>102</v>
      </c>
      <c r="C66" s="8079">
        <v>1178388</v>
      </c>
      <c r="D66" s="8080">
        <v>231041</v>
      </c>
      <c r="E66" s="8081">
        <f t="shared" si="0"/>
        <v>-947347</v>
      </c>
      <c r="F66" s="8082">
        <f t="shared" si="1"/>
        <v>-0.80393469723045385</v>
      </c>
    </row>
    <row r="67" spans="1:6" x14ac:dyDescent="0.3">
      <c r="A67" s="8083" t="s">
        <v>103</v>
      </c>
      <c r="B67" s="8084" t="s">
        <v>104</v>
      </c>
      <c r="C67" s="8085">
        <v>945978</v>
      </c>
      <c r="D67" s="8086">
        <v>754977</v>
      </c>
      <c r="E67" s="8087">
        <f t="shared" si="0"/>
        <v>-191001</v>
      </c>
      <c r="F67" s="8088">
        <f t="shared" si="1"/>
        <v>-0.20190850104336464</v>
      </c>
    </row>
    <row r="68" spans="1:6" x14ac:dyDescent="0.3">
      <c r="A68" s="8089" t="s">
        <v>105</v>
      </c>
      <c r="B68" s="8090" t="s">
        <v>106</v>
      </c>
      <c r="C68" s="8091">
        <v>6998510</v>
      </c>
      <c r="D68" s="8092">
        <v>7381192</v>
      </c>
      <c r="E68" s="8093">
        <f t="shared" si="0"/>
        <v>382682</v>
      </c>
      <c r="F68" s="8094">
        <f t="shared" si="1"/>
        <v>5.4680496277064693E-2</v>
      </c>
    </row>
    <row r="69" spans="1:6" x14ac:dyDescent="0.3">
      <c r="A69" s="8095" t="s">
        <v>107</v>
      </c>
      <c r="B69" s="8096" t="s">
        <v>108</v>
      </c>
      <c r="C69" s="8097">
        <v>3929093</v>
      </c>
      <c r="D69" s="8098">
        <v>4888862</v>
      </c>
      <c r="E69" s="8099">
        <f t="shared" si="0"/>
        <v>959769</v>
      </c>
      <c r="F69" s="8100">
        <f t="shared" si="1"/>
        <v>0.24427240587076968</v>
      </c>
    </row>
    <row r="70" spans="1:6" x14ac:dyDescent="0.3">
      <c r="A70" s="8101" t="s">
        <v>109</v>
      </c>
      <c r="B70" s="8102" t="s">
        <v>110</v>
      </c>
      <c r="C70" s="8103">
        <v>2221417</v>
      </c>
      <c r="D70" s="8104">
        <v>328369</v>
      </c>
      <c r="E70" s="8105">
        <f t="shared" si="0"/>
        <v>-1893048</v>
      </c>
      <c r="F70" s="8106">
        <f t="shared" si="1"/>
        <v>-0.85218038756343362</v>
      </c>
    </row>
    <row r="71" spans="1:6" x14ac:dyDescent="0.3">
      <c r="A71" s="8107" t="s">
        <v>111</v>
      </c>
      <c r="B71" s="8108" t="s">
        <v>112</v>
      </c>
      <c r="C71" s="8109">
        <v>818074</v>
      </c>
      <c r="D71" s="8110">
        <v>842305</v>
      </c>
      <c r="E71" s="8111">
        <f t="shared" si="0"/>
        <v>24231</v>
      </c>
      <c r="F71" s="8112">
        <f t="shared" si="1"/>
        <v>2.9619569867762575E-2</v>
      </c>
    </row>
    <row r="72" spans="1:6" x14ac:dyDescent="0.3">
      <c r="A72" s="8113" t="s">
        <v>113</v>
      </c>
      <c r="B72" s="8114" t="s">
        <v>114</v>
      </c>
      <c r="C72" s="8115">
        <v>2361460</v>
      </c>
      <c r="D72" s="8116">
        <v>2446842</v>
      </c>
      <c r="E72" s="8117">
        <f t="shared" si="0"/>
        <v>85382</v>
      </c>
      <c r="F72" s="8118">
        <f t="shared" si="1"/>
        <v>3.6156445588745943E-2</v>
      </c>
    </row>
    <row r="73" spans="1:6" x14ac:dyDescent="0.3">
      <c r="A73" s="8119" t="s">
        <v>115</v>
      </c>
      <c r="B73" s="8120" t="s">
        <v>116</v>
      </c>
      <c r="C73" s="8121">
        <v>48583</v>
      </c>
      <c r="D73" s="8122">
        <v>0</v>
      </c>
      <c r="E73" s="8123">
        <f t="shared" si="0"/>
        <v>-48583</v>
      </c>
      <c r="F73" s="8124">
        <f t="shared" si="1"/>
        <v>-1</v>
      </c>
    </row>
    <row r="74" spans="1:6" x14ac:dyDescent="0.3">
      <c r="A74" s="8125" t="s">
        <v>117</v>
      </c>
      <c r="B74" s="8126" t="s">
        <v>118</v>
      </c>
      <c r="C74" s="8127">
        <v>982344</v>
      </c>
      <c r="D74" s="8128">
        <v>827355</v>
      </c>
      <c r="E74" s="8129">
        <f t="shared" si="0"/>
        <v>-154989</v>
      </c>
      <c r="F74" s="8130">
        <f t="shared" si="1"/>
        <v>-0.15777466956585473</v>
      </c>
    </row>
    <row r="75" spans="1:6" x14ac:dyDescent="0.3">
      <c r="A75" s="8131" t="s">
        <v>119</v>
      </c>
      <c r="B75" s="8132" t="s">
        <v>120</v>
      </c>
      <c r="C75" s="8133">
        <v>2981869</v>
      </c>
      <c r="D75" s="8134">
        <v>3254199</v>
      </c>
      <c r="E75" s="8135">
        <f t="shared" si="0"/>
        <v>272330</v>
      </c>
      <c r="F75" s="8136">
        <f t="shared" si="1"/>
        <v>9.1328626442006677E-2</v>
      </c>
    </row>
    <row r="76" spans="1:6" x14ac:dyDescent="0.3">
      <c r="A76" s="8137" t="s">
        <v>121</v>
      </c>
      <c r="B76" s="8138" t="s">
        <v>122</v>
      </c>
      <c r="C76" s="8139">
        <v>12623986</v>
      </c>
      <c r="D76" s="8140">
        <v>11156943</v>
      </c>
      <c r="E76" s="8141">
        <f t="shared" si="0"/>
        <v>-1467043</v>
      </c>
      <c r="F76" s="8142">
        <f t="shared" si="1"/>
        <v>-0.11621075942257858</v>
      </c>
    </row>
    <row r="77" spans="1:6" x14ac:dyDescent="0.3">
      <c r="A77" s="8143" t="s">
        <v>123</v>
      </c>
      <c r="B77" s="8144" t="s">
        <v>124</v>
      </c>
      <c r="C77" s="8145">
        <v>53493030</v>
      </c>
      <c r="D77" s="8146">
        <v>84780117</v>
      </c>
      <c r="E77" s="8147">
        <f t="shared" si="0"/>
        <v>31287087</v>
      </c>
      <c r="F77" s="8148">
        <f t="shared" si="1"/>
        <v>0.58488156307466599</v>
      </c>
    </row>
    <row r="78" spans="1:6" x14ac:dyDescent="0.3">
      <c r="A78" s="8149"/>
      <c r="B78" s="8150" t="s">
        <v>125</v>
      </c>
      <c r="C78" s="8151">
        <f>SUM(C38:C77)</f>
        <v>299439928</v>
      </c>
      <c r="D78" s="8152">
        <f>SUM(D38:D77)</f>
        <v>385440477</v>
      </c>
      <c r="E78" s="8153">
        <f t="shared" si="0"/>
        <v>86000549</v>
      </c>
      <c r="F78" s="8154">
        <f t="shared" si="1"/>
        <v>0.28720468100032404</v>
      </c>
    </row>
    <row r="80" spans="1:6" x14ac:dyDescent="0.3">
      <c r="A80" s="8155"/>
      <c r="B80" s="8156" t="s">
        <v>126</v>
      </c>
      <c r="C80" s="8157">
        <f>C14+C21+C26+C32+C35+C78</f>
        <v>775111000</v>
      </c>
      <c r="D80" s="8158">
        <f>D14+D21+D26+D32+D35+D78</f>
        <v>859364000</v>
      </c>
      <c r="E80" s="8159">
        <f>D80 - C80</f>
        <v>84253000</v>
      </c>
      <c r="F80" s="8160">
        <f>IF(C80 = 0, 0, E80 / C80)</f>
        <v>0.10869798003124714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08" t="s">
        <v>146</v>
      </c>
      <c r="B1" s="11426"/>
      <c r="C1" s="11426"/>
      <c r="D1" s="11426"/>
      <c r="E1" s="11426"/>
      <c r="F1" s="11427"/>
    </row>
    <row r="2" spans="1:6" x14ac:dyDescent="0.3">
      <c r="A2" s="11509" t="s">
        <v>1</v>
      </c>
      <c r="B2" s="11426"/>
      <c r="C2" s="11426"/>
      <c r="D2" s="11426"/>
      <c r="E2" s="11426"/>
      <c r="F2" s="11427"/>
    </row>
    <row r="3" spans="1:6" x14ac:dyDescent="0.3">
      <c r="A3" s="11510" t="s">
        <v>2</v>
      </c>
      <c r="B3" s="11426"/>
      <c r="C3" s="11426"/>
      <c r="D3" s="11426"/>
      <c r="E3" s="11426"/>
      <c r="F3" s="11427"/>
    </row>
    <row r="4" spans="1:6" x14ac:dyDescent="0.3">
      <c r="A4" s="1151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8161" t="s">
        <v>4</v>
      </c>
      <c r="B6" s="8162" t="s">
        <v>5</v>
      </c>
      <c r="C6" s="8163" t="s">
        <v>6</v>
      </c>
      <c r="D6" s="8164" t="s">
        <v>7</v>
      </c>
      <c r="E6" s="8165" t="s">
        <v>8</v>
      </c>
      <c r="F6" s="8166" t="s">
        <v>9</v>
      </c>
    </row>
    <row r="7" spans="1:6" ht="28.8" x14ac:dyDescent="0.3">
      <c r="A7" s="8167" t="s">
        <v>10</v>
      </c>
      <c r="B7" s="8168" t="s">
        <v>11</v>
      </c>
      <c r="C7" s="8169" t="s">
        <v>12</v>
      </c>
      <c r="D7" s="8170" t="s">
        <v>13</v>
      </c>
      <c r="E7" s="8171" t="s">
        <v>14</v>
      </c>
      <c r="F7" s="8172" t="s">
        <v>15</v>
      </c>
    </row>
    <row r="9" spans="1:6" x14ac:dyDescent="0.3">
      <c r="A9" s="8173" t="s">
        <v>16</v>
      </c>
      <c r="B9" s="8174" t="s">
        <v>17</v>
      </c>
      <c r="C9" s="8175"/>
      <c r="D9" s="8176"/>
      <c r="E9" s="8177"/>
      <c r="F9" s="8178"/>
    </row>
    <row r="10" spans="1:6" x14ac:dyDescent="0.3">
      <c r="A10" s="8179" t="s">
        <v>18</v>
      </c>
      <c r="B10" s="8180" t="s">
        <v>19</v>
      </c>
      <c r="C10" s="8181">
        <v>33856629</v>
      </c>
      <c r="D10" s="8182">
        <v>38284553</v>
      </c>
      <c r="E10" s="8183">
        <f>D10-C10</f>
        <v>4427924</v>
      </c>
      <c r="F10" s="8184">
        <f>IF(C10 = 0, 0, E10 / C10)</f>
        <v>0.130784550346108</v>
      </c>
    </row>
    <row r="11" spans="1:6" x14ac:dyDescent="0.3">
      <c r="A11" s="8185" t="s">
        <v>20</v>
      </c>
      <c r="B11" s="8186" t="s">
        <v>21</v>
      </c>
      <c r="C11" s="8187">
        <v>3477467</v>
      </c>
      <c r="D11" s="8188">
        <v>3380595</v>
      </c>
      <c r="E11" s="8189">
        <f>D11 - C11</f>
        <v>-96872</v>
      </c>
      <c r="F11" s="8190">
        <f>IF(C11 = 0, 0, E11 / C11)</f>
        <v>-2.7857058025281045E-2</v>
      </c>
    </row>
    <row r="12" spans="1:6" x14ac:dyDescent="0.3">
      <c r="A12" s="8191" t="s">
        <v>22</v>
      </c>
      <c r="B12" s="8192" t="s">
        <v>23</v>
      </c>
      <c r="C12" s="8193">
        <v>20820489</v>
      </c>
      <c r="D12" s="8194">
        <v>21895207</v>
      </c>
      <c r="E12" s="8195">
        <f>D12 - C12</f>
        <v>1074718</v>
      </c>
      <c r="F12" s="8196">
        <f>IF(C12 = 0, 0, E12 / C12)</f>
        <v>5.1618288119938009E-2</v>
      </c>
    </row>
    <row r="13" spans="1:6" x14ac:dyDescent="0.3">
      <c r="A13" s="8197" t="s">
        <v>24</v>
      </c>
      <c r="B13" s="8198" t="s">
        <v>25</v>
      </c>
      <c r="C13" s="8199">
        <v>40140715</v>
      </c>
      <c r="D13" s="8200">
        <v>33140975</v>
      </c>
      <c r="E13" s="8201">
        <f>D13 - C13</f>
        <v>-6999740</v>
      </c>
      <c r="F13" s="8202">
        <f>IF(C13 = 0, 0, E13 / C13)</f>
        <v>-0.1743800527718552</v>
      </c>
    </row>
    <row r="14" spans="1:6" x14ac:dyDescent="0.3">
      <c r="A14" s="8203"/>
      <c r="B14" s="8204" t="s">
        <v>26</v>
      </c>
      <c r="C14" s="8205">
        <f>SUM(C10:C13)</f>
        <v>98295300</v>
      </c>
      <c r="D14" s="8206">
        <f>SUM(D10:D13)</f>
        <v>96701330</v>
      </c>
      <c r="E14" s="8207">
        <f>D14 - C14</f>
        <v>-1593970</v>
      </c>
      <c r="F14" s="8208">
        <f>IF(C14 = 0, 0, E14 / C14)</f>
        <v>-1.6216136478549838E-2</v>
      </c>
    </row>
    <row r="16" spans="1:6" x14ac:dyDescent="0.3">
      <c r="A16" s="8209" t="s">
        <v>27</v>
      </c>
      <c r="B16" s="8210" t="s">
        <v>28</v>
      </c>
      <c r="C16" s="8211"/>
      <c r="D16" s="8212"/>
      <c r="E16" s="8213"/>
      <c r="F16" s="8214"/>
    </row>
    <row r="17" spans="1:6" x14ac:dyDescent="0.3">
      <c r="A17" s="8215" t="s">
        <v>18</v>
      </c>
      <c r="B17" s="8216" t="s">
        <v>29</v>
      </c>
      <c r="C17" s="8217">
        <v>5807452</v>
      </c>
      <c r="D17" s="8218">
        <v>10146257</v>
      </c>
      <c r="E17" s="8219">
        <f>D17 - C17</f>
        <v>4338805</v>
      </c>
      <c r="F17" s="8220">
        <f>IF(C17 = 0, 0, E17 / C17)</f>
        <v>0.74710992015086819</v>
      </c>
    </row>
    <row r="18" spans="1:6" x14ac:dyDescent="0.3">
      <c r="A18" s="8221" t="s">
        <v>20</v>
      </c>
      <c r="B18" s="8222" t="s">
        <v>30</v>
      </c>
      <c r="C18" s="8223">
        <v>596492</v>
      </c>
      <c r="D18" s="8224">
        <v>895933</v>
      </c>
      <c r="E18" s="8225">
        <f>D18 - C18</f>
        <v>299441</v>
      </c>
      <c r="F18" s="8226">
        <f>IF(C18 = 0, 0, E18 / C18)</f>
        <v>0.50200337976033205</v>
      </c>
    </row>
    <row r="19" spans="1:6" x14ac:dyDescent="0.3">
      <c r="A19" s="8227" t="s">
        <v>22</v>
      </c>
      <c r="B19" s="8228" t="s">
        <v>31</v>
      </c>
      <c r="C19" s="8229">
        <v>3571353</v>
      </c>
      <c r="D19" s="8230">
        <v>5802716</v>
      </c>
      <c r="E19" s="8231">
        <f>D19 - C19</f>
        <v>2231363</v>
      </c>
      <c r="F19" s="8232">
        <f>IF(C19 = 0, 0, E19 / C19)</f>
        <v>0.62479486065925161</v>
      </c>
    </row>
    <row r="20" spans="1:6" x14ac:dyDescent="0.3">
      <c r="A20" s="8233" t="s">
        <v>24</v>
      </c>
      <c r="B20" s="8234" t="s">
        <v>32</v>
      </c>
      <c r="C20" s="8235">
        <v>7245749</v>
      </c>
      <c r="D20" s="8236">
        <v>8783094</v>
      </c>
      <c r="E20" s="8237">
        <f>D20 - C20</f>
        <v>1537345</v>
      </c>
      <c r="F20" s="8238">
        <f>IF(C20 = 0, 0, E20 / C20)</f>
        <v>0.21217199215705651</v>
      </c>
    </row>
    <row r="21" spans="1:6" x14ac:dyDescent="0.3">
      <c r="A21" s="8239"/>
      <c r="B21" s="8240" t="s">
        <v>33</v>
      </c>
      <c r="C21" s="8241">
        <f>SUM(C17:C20)</f>
        <v>17221046</v>
      </c>
      <c r="D21" s="8242">
        <f>SUM(D17:D20)</f>
        <v>25628000</v>
      </c>
      <c r="E21" s="8243">
        <f>D21 - C21</f>
        <v>8406954</v>
      </c>
      <c r="F21" s="8244">
        <f>IF(C21 = 0, 0, E21 / C21)</f>
        <v>0.48817905718386678</v>
      </c>
    </row>
    <row r="23" spans="1:6" x14ac:dyDescent="0.3">
      <c r="A23" s="8245" t="s">
        <v>34</v>
      </c>
      <c r="B23" s="8246" t="s">
        <v>35</v>
      </c>
      <c r="C23" s="8247"/>
      <c r="D23" s="8248"/>
      <c r="E23" s="8249"/>
      <c r="F23" s="8250"/>
    </row>
    <row r="24" spans="1:6" x14ac:dyDescent="0.3">
      <c r="A24" s="8251" t="s">
        <v>18</v>
      </c>
      <c r="B24" s="8252" t="s">
        <v>36</v>
      </c>
      <c r="C24" s="8253">
        <v>24359012</v>
      </c>
      <c r="D24" s="8254">
        <v>27236325</v>
      </c>
      <c r="E24" s="8255">
        <f>D24 - C24</f>
        <v>2877313</v>
      </c>
      <c r="F24" s="8256">
        <f>IF(C24 = 0, 0, E24 / C24)</f>
        <v>0.11812108799815034</v>
      </c>
    </row>
    <row r="25" spans="1:6" x14ac:dyDescent="0.3">
      <c r="A25" s="8257" t="s">
        <v>20</v>
      </c>
      <c r="B25" s="8258" t="s">
        <v>37</v>
      </c>
      <c r="C25" s="8259">
        <v>18462534</v>
      </c>
      <c r="D25" s="8260">
        <v>16706819</v>
      </c>
      <c r="E25" s="8261">
        <f>D25 - C25</f>
        <v>-1755715</v>
      </c>
      <c r="F25" s="8262">
        <f>IF(C25 = 0, 0, E25 / C25)</f>
        <v>-9.5096101109414341E-2</v>
      </c>
    </row>
    <row r="26" spans="1:6" x14ac:dyDescent="0.3">
      <c r="A26" s="8263"/>
      <c r="B26" s="8264" t="s">
        <v>38</v>
      </c>
      <c r="C26" s="8265">
        <f>SUM(C24:C25)</f>
        <v>42821546</v>
      </c>
      <c r="D26" s="8266">
        <f>SUM(D24:D25)</f>
        <v>43943144</v>
      </c>
      <c r="E26" s="8267">
        <f>D26 - C26</f>
        <v>1121598</v>
      </c>
      <c r="F26" s="8268">
        <f>IF(C26 = 0, 0, E26 / C26)</f>
        <v>2.6192375212235448E-2</v>
      </c>
    </row>
    <row r="28" spans="1:6" x14ac:dyDescent="0.3">
      <c r="A28" s="8269" t="s">
        <v>39</v>
      </c>
      <c r="B28" s="8270" t="s">
        <v>40</v>
      </c>
      <c r="C28" s="8271"/>
      <c r="D28" s="8272"/>
      <c r="E28" s="8273"/>
      <c r="F28" s="8274"/>
    </row>
    <row r="29" spans="1:6" x14ac:dyDescent="0.3">
      <c r="A29" s="8275" t="s">
        <v>18</v>
      </c>
      <c r="B29" s="8276" t="s">
        <v>41</v>
      </c>
      <c r="C29" s="8277">
        <v>4115363</v>
      </c>
      <c r="D29" s="8278">
        <v>3485489</v>
      </c>
      <c r="E29" s="8279">
        <f>D29 - C29</f>
        <v>-629874</v>
      </c>
      <c r="F29" s="8280">
        <f>IF(C29 = 0, 0, E29 / C29)</f>
        <v>-0.1530542992197772</v>
      </c>
    </row>
    <row r="30" spans="1:6" x14ac:dyDescent="0.3">
      <c r="A30" s="8281" t="s">
        <v>20</v>
      </c>
      <c r="B30" s="8282" t="s">
        <v>42</v>
      </c>
      <c r="C30" s="8283">
        <v>12211536</v>
      </c>
      <c r="D30" s="8284">
        <v>11585850</v>
      </c>
      <c r="E30" s="8285">
        <f>D30 - C30</f>
        <v>-625686</v>
      </c>
      <c r="F30" s="8286">
        <f>IF(C30 = 0, 0, E30 / C30)</f>
        <v>-5.1237289068303937E-2</v>
      </c>
    </row>
    <row r="31" spans="1:6" x14ac:dyDescent="0.3">
      <c r="A31" s="8287" t="s">
        <v>22</v>
      </c>
      <c r="B31" s="8288" t="s">
        <v>43</v>
      </c>
      <c r="C31" s="8289">
        <v>0</v>
      </c>
      <c r="D31" s="8290">
        <v>0</v>
      </c>
      <c r="E31" s="8291">
        <f>D31 - C31</f>
        <v>0</v>
      </c>
      <c r="F31" s="8292">
        <f>IF(C31 = 0, 0, E31 / C31)</f>
        <v>0</v>
      </c>
    </row>
    <row r="32" spans="1:6" x14ac:dyDescent="0.3">
      <c r="A32" s="8293"/>
      <c r="B32" s="8294" t="s">
        <v>44</v>
      </c>
      <c r="C32" s="8295">
        <f>SUM(C29:C31)</f>
        <v>16326899</v>
      </c>
      <c r="D32" s="8296">
        <f>SUM(D29:D31)</f>
        <v>15071339</v>
      </c>
      <c r="E32" s="8297">
        <f>D32 - C32</f>
        <v>-1255560</v>
      </c>
      <c r="F32" s="8298">
        <f>IF(C32 = 0, 0, E32 / C32)</f>
        <v>-7.6901314817957783E-2</v>
      </c>
    </row>
    <row r="34" spans="1:6" x14ac:dyDescent="0.3">
      <c r="A34" s="8299" t="s">
        <v>45</v>
      </c>
      <c r="B34" s="8300" t="s">
        <v>46</v>
      </c>
      <c r="C34" s="8301"/>
      <c r="D34" s="8302"/>
      <c r="E34" s="8303"/>
      <c r="F34" s="8304"/>
    </row>
    <row r="35" spans="1:6" x14ac:dyDescent="0.3">
      <c r="A35" s="8305" t="s">
        <v>18</v>
      </c>
      <c r="B35" s="8306" t="s">
        <v>46</v>
      </c>
      <c r="C35" s="8307">
        <v>245752</v>
      </c>
      <c r="D35" s="8308">
        <v>991792</v>
      </c>
      <c r="E35" s="8309">
        <f>D35 - C35</f>
        <v>746040</v>
      </c>
      <c r="F35" s="8310">
        <f>IF(C35 = 0, 0, E35 / C35)</f>
        <v>3.0357433510205412</v>
      </c>
    </row>
    <row r="37" spans="1:6" x14ac:dyDescent="0.3">
      <c r="A37" s="8311" t="s">
        <v>47</v>
      </c>
      <c r="B37" s="8312" t="s">
        <v>48</v>
      </c>
      <c r="C37" s="8313"/>
      <c r="D37" s="8314"/>
      <c r="E37" s="8315"/>
      <c r="F37" s="8316"/>
    </row>
    <row r="38" spans="1:6" x14ac:dyDescent="0.3">
      <c r="A38" s="8317" t="s">
        <v>18</v>
      </c>
      <c r="B38" s="8318" t="s">
        <v>49</v>
      </c>
      <c r="C38" s="8319">
        <v>0</v>
      </c>
      <c r="D38" s="8320">
        <v>0</v>
      </c>
      <c r="E38" s="8321">
        <f t="shared" ref="E38:E78" si="0">D38 - C38</f>
        <v>0</v>
      </c>
      <c r="F38" s="8322">
        <f t="shared" ref="F38:F78" si="1">IF(C38 = 0, 0, E38 / C38)</f>
        <v>0</v>
      </c>
    </row>
    <row r="39" spans="1:6" x14ac:dyDescent="0.3">
      <c r="A39" s="8323" t="s">
        <v>20</v>
      </c>
      <c r="B39" s="8324" t="s">
        <v>50</v>
      </c>
      <c r="C39" s="8325">
        <v>10401115</v>
      </c>
      <c r="D39" s="8326">
        <v>13312340</v>
      </c>
      <c r="E39" s="8327">
        <f t="shared" si="0"/>
        <v>2911225</v>
      </c>
      <c r="F39" s="8328">
        <f t="shared" si="1"/>
        <v>0.27989547274498938</v>
      </c>
    </row>
    <row r="40" spans="1:6" x14ac:dyDescent="0.3">
      <c r="A40" s="8329" t="s">
        <v>22</v>
      </c>
      <c r="B40" s="8330" t="s">
        <v>51</v>
      </c>
      <c r="C40" s="8331">
        <v>0</v>
      </c>
      <c r="D40" s="8332">
        <v>0</v>
      </c>
      <c r="E40" s="8333">
        <f t="shared" si="0"/>
        <v>0</v>
      </c>
      <c r="F40" s="8334">
        <f t="shared" si="1"/>
        <v>0</v>
      </c>
    </row>
    <row r="41" spans="1:6" x14ac:dyDescent="0.3">
      <c r="A41" s="8335" t="s">
        <v>24</v>
      </c>
      <c r="B41" s="8336" t="s">
        <v>52</v>
      </c>
      <c r="C41" s="8337">
        <v>0</v>
      </c>
      <c r="D41" s="8338">
        <v>843977</v>
      </c>
      <c r="E41" s="8339">
        <f t="shared" si="0"/>
        <v>843977</v>
      </c>
      <c r="F41" s="8340">
        <f t="shared" si="1"/>
        <v>0</v>
      </c>
    </row>
    <row r="42" spans="1:6" x14ac:dyDescent="0.3">
      <c r="A42" s="8341" t="s">
        <v>53</v>
      </c>
      <c r="B42" s="8342" t="s">
        <v>54</v>
      </c>
      <c r="C42" s="8343">
        <v>215861</v>
      </c>
      <c r="D42" s="8344">
        <v>199741</v>
      </c>
      <c r="E42" s="8345">
        <f t="shared" si="0"/>
        <v>-16120</v>
      </c>
      <c r="F42" s="8346">
        <f t="shared" si="1"/>
        <v>-7.4677686103557378E-2</v>
      </c>
    </row>
    <row r="43" spans="1:6" x14ac:dyDescent="0.3">
      <c r="A43" s="8347" t="s">
        <v>55</v>
      </c>
      <c r="B43" s="8348" t="s">
        <v>56</v>
      </c>
      <c r="C43" s="8349">
        <v>655686</v>
      </c>
      <c r="D43" s="8350">
        <v>777779</v>
      </c>
      <c r="E43" s="8351">
        <f t="shared" si="0"/>
        <v>122093</v>
      </c>
      <c r="F43" s="8352">
        <f t="shared" si="1"/>
        <v>0.18620650738310715</v>
      </c>
    </row>
    <row r="44" spans="1:6" x14ac:dyDescent="0.3">
      <c r="A44" s="8353" t="s">
        <v>57</v>
      </c>
      <c r="B44" s="8354" t="s">
        <v>58</v>
      </c>
      <c r="C44" s="8355">
        <v>0</v>
      </c>
      <c r="D44" s="8356">
        <v>0</v>
      </c>
      <c r="E44" s="8357">
        <f t="shared" si="0"/>
        <v>0</v>
      </c>
      <c r="F44" s="8358">
        <f t="shared" si="1"/>
        <v>0</v>
      </c>
    </row>
    <row r="45" spans="1:6" x14ac:dyDescent="0.3">
      <c r="A45" s="8359" t="s">
        <v>59</v>
      </c>
      <c r="B45" s="8360" t="s">
        <v>60</v>
      </c>
      <c r="C45" s="8361">
        <v>1996585</v>
      </c>
      <c r="D45" s="8362">
        <v>2229899</v>
      </c>
      <c r="E45" s="8363">
        <f t="shared" si="0"/>
        <v>233314</v>
      </c>
      <c r="F45" s="8364">
        <f t="shared" si="1"/>
        <v>0.11685653252929377</v>
      </c>
    </row>
    <row r="46" spans="1:6" x14ac:dyDescent="0.3">
      <c r="A46" s="8365" t="s">
        <v>61</v>
      </c>
      <c r="B46" s="8366" t="s">
        <v>62</v>
      </c>
      <c r="C46" s="8367">
        <v>663164</v>
      </c>
      <c r="D46" s="8368">
        <v>193825</v>
      </c>
      <c r="E46" s="8369">
        <f t="shared" si="0"/>
        <v>-469339</v>
      </c>
      <c r="F46" s="8370">
        <f t="shared" si="1"/>
        <v>-0.70772689711745507</v>
      </c>
    </row>
    <row r="47" spans="1:6" x14ac:dyDescent="0.3">
      <c r="A47" s="8371" t="s">
        <v>63</v>
      </c>
      <c r="B47" s="8372" t="s">
        <v>64</v>
      </c>
      <c r="C47" s="8373">
        <v>114347</v>
      </c>
      <c r="D47" s="8374">
        <v>304686</v>
      </c>
      <c r="E47" s="8375">
        <f t="shared" si="0"/>
        <v>190339</v>
      </c>
      <c r="F47" s="8376">
        <f t="shared" si="1"/>
        <v>1.6645736223949907</v>
      </c>
    </row>
    <row r="48" spans="1:6" x14ac:dyDescent="0.3">
      <c r="A48" s="8377" t="s">
        <v>65</v>
      </c>
      <c r="B48" s="8378" t="s">
        <v>66</v>
      </c>
      <c r="C48" s="8379">
        <v>3983557</v>
      </c>
      <c r="D48" s="8380">
        <v>1420670</v>
      </c>
      <c r="E48" s="8381">
        <f t="shared" si="0"/>
        <v>-2562887</v>
      </c>
      <c r="F48" s="8382">
        <f t="shared" si="1"/>
        <v>-0.6433664687112548</v>
      </c>
    </row>
    <row r="49" spans="1:6" x14ac:dyDescent="0.3">
      <c r="A49" s="8383" t="s">
        <v>67</v>
      </c>
      <c r="B49" s="8384" t="s">
        <v>68</v>
      </c>
      <c r="C49" s="8385">
        <v>0</v>
      </c>
      <c r="D49" s="8386">
        <v>112</v>
      </c>
      <c r="E49" s="8387">
        <f t="shared" si="0"/>
        <v>112</v>
      </c>
      <c r="F49" s="8388">
        <f t="shared" si="1"/>
        <v>0</v>
      </c>
    </row>
    <row r="50" spans="1:6" x14ac:dyDescent="0.3">
      <c r="A50" s="8389" t="s">
        <v>69</v>
      </c>
      <c r="B50" s="8390" t="s">
        <v>70</v>
      </c>
      <c r="C50" s="8391">
        <v>714037</v>
      </c>
      <c r="D50" s="8392">
        <v>42370</v>
      </c>
      <c r="E50" s="8393">
        <f t="shared" si="0"/>
        <v>-671667</v>
      </c>
      <c r="F50" s="8394">
        <f t="shared" si="1"/>
        <v>-0.94066133827798837</v>
      </c>
    </row>
    <row r="51" spans="1:6" x14ac:dyDescent="0.3">
      <c r="A51" s="8395" t="s">
        <v>71</v>
      </c>
      <c r="B51" s="8396" t="s">
        <v>72</v>
      </c>
      <c r="C51" s="8397">
        <v>1633612</v>
      </c>
      <c r="D51" s="8398">
        <v>302967</v>
      </c>
      <c r="E51" s="8399">
        <f t="shared" si="0"/>
        <v>-1330645</v>
      </c>
      <c r="F51" s="8400">
        <f t="shared" si="1"/>
        <v>-0.81454164146688446</v>
      </c>
    </row>
    <row r="52" spans="1:6" x14ac:dyDescent="0.3">
      <c r="A52" s="8401" t="s">
        <v>73</v>
      </c>
      <c r="B52" s="8402" t="s">
        <v>74</v>
      </c>
      <c r="C52" s="8403">
        <v>971688</v>
      </c>
      <c r="D52" s="8404">
        <v>804580</v>
      </c>
      <c r="E52" s="8405">
        <f t="shared" si="0"/>
        <v>-167108</v>
      </c>
      <c r="F52" s="8406">
        <f t="shared" si="1"/>
        <v>-0.17197701319765193</v>
      </c>
    </row>
    <row r="53" spans="1:6" x14ac:dyDescent="0.3">
      <c r="A53" s="8407" t="s">
        <v>75</v>
      </c>
      <c r="B53" s="8408" t="s">
        <v>76</v>
      </c>
      <c r="C53" s="8409">
        <v>0</v>
      </c>
      <c r="D53" s="8410">
        <v>251917</v>
      </c>
      <c r="E53" s="8411">
        <f t="shared" si="0"/>
        <v>251917</v>
      </c>
      <c r="F53" s="8412">
        <f t="shared" si="1"/>
        <v>0</v>
      </c>
    </row>
    <row r="54" spans="1:6" x14ac:dyDescent="0.3">
      <c r="A54" s="8413" t="s">
        <v>77</v>
      </c>
      <c r="B54" s="8414" t="s">
        <v>78</v>
      </c>
      <c r="C54" s="8415">
        <v>0</v>
      </c>
      <c r="D54" s="8416">
        <v>2553177</v>
      </c>
      <c r="E54" s="8417">
        <f t="shared" si="0"/>
        <v>2553177</v>
      </c>
      <c r="F54" s="8418">
        <f t="shared" si="1"/>
        <v>0</v>
      </c>
    </row>
    <row r="55" spans="1:6" x14ac:dyDescent="0.3">
      <c r="A55" s="8419" t="s">
        <v>79</v>
      </c>
      <c r="B55" s="8420" t="s">
        <v>80</v>
      </c>
      <c r="C55" s="8421">
        <v>4625342</v>
      </c>
      <c r="D55" s="8422">
        <v>4727135</v>
      </c>
      <c r="E55" s="8423">
        <f t="shared" si="0"/>
        <v>101793</v>
      </c>
      <c r="F55" s="8424">
        <f t="shared" si="1"/>
        <v>2.2007669919327046E-2</v>
      </c>
    </row>
    <row r="56" spans="1:6" x14ac:dyDescent="0.3">
      <c r="A56" s="8425" t="s">
        <v>81</v>
      </c>
      <c r="B56" s="8426" t="s">
        <v>82</v>
      </c>
      <c r="C56" s="8427">
        <v>908582</v>
      </c>
      <c r="D56" s="8428">
        <v>69960</v>
      </c>
      <c r="E56" s="8429">
        <f t="shared" si="0"/>
        <v>-838622</v>
      </c>
      <c r="F56" s="8430">
        <f t="shared" si="1"/>
        <v>-0.92300089590152568</v>
      </c>
    </row>
    <row r="57" spans="1:6" x14ac:dyDescent="0.3">
      <c r="A57" s="8431" t="s">
        <v>83</v>
      </c>
      <c r="B57" s="8432" t="s">
        <v>84</v>
      </c>
      <c r="C57" s="8433">
        <v>227509</v>
      </c>
      <c r="D57" s="8434">
        <v>15314</v>
      </c>
      <c r="E57" s="8435">
        <f t="shared" si="0"/>
        <v>-212195</v>
      </c>
      <c r="F57" s="8436">
        <f t="shared" si="1"/>
        <v>-0.93268837716310127</v>
      </c>
    </row>
    <row r="58" spans="1:6" x14ac:dyDescent="0.3">
      <c r="A58" s="8437" t="s">
        <v>85</v>
      </c>
      <c r="B58" s="8438" t="s">
        <v>86</v>
      </c>
      <c r="C58" s="8439">
        <v>0</v>
      </c>
      <c r="D58" s="8440">
        <v>254438</v>
      </c>
      <c r="E58" s="8441">
        <f t="shared" si="0"/>
        <v>254438</v>
      </c>
      <c r="F58" s="8442">
        <f t="shared" si="1"/>
        <v>0</v>
      </c>
    </row>
    <row r="59" spans="1:6" x14ac:dyDescent="0.3">
      <c r="A59" s="8443" t="s">
        <v>87</v>
      </c>
      <c r="B59" s="8444" t="s">
        <v>88</v>
      </c>
      <c r="C59" s="8445">
        <v>0</v>
      </c>
      <c r="D59" s="8446">
        <v>232649</v>
      </c>
      <c r="E59" s="8447">
        <f t="shared" si="0"/>
        <v>232649</v>
      </c>
      <c r="F59" s="8448">
        <f t="shared" si="1"/>
        <v>0</v>
      </c>
    </row>
    <row r="60" spans="1:6" x14ac:dyDescent="0.3">
      <c r="A60" s="8449" t="s">
        <v>89</v>
      </c>
      <c r="B60" s="8450" t="s">
        <v>90</v>
      </c>
      <c r="C60" s="8451">
        <v>0</v>
      </c>
      <c r="D60" s="8452">
        <v>-52</v>
      </c>
      <c r="E60" s="8453">
        <f t="shared" si="0"/>
        <v>-52</v>
      </c>
      <c r="F60" s="8454">
        <f t="shared" si="1"/>
        <v>0</v>
      </c>
    </row>
    <row r="61" spans="1:6" x14ac:dyDescent="0.3">
      <c r="A61" s="8455" t="s">
        <v>91</v>
      </c>
      <c r="B61" s="8456" t="s">
        <v>92</v>
      </c>
      <c r="C61" s="8457">
        <v>3646561</v>
      </c>
      <c r="D61" s="8458">
        <v>974429</v>
      </c>
      <c r="E61" s="8459">
        <f t="shared" si="0"/>
        <v>-2672132</v>
      </c>
      <c r="F61" s="8460">
        <f t="shared" si="1"/>
        <v>-0.73278137949701105</v>
      </c>
    </row>
    <row r="62" spans="1:6" x14ac:dyDescent="0.3">
      <c r="A62" s="8461" t="s">
        <v>93</v>
      </c>
      <c r="B62" s="8462" t="s">
        <v>94</v>
      </c>
      <c r="C62" s="8463">
        <v>0</v>
      </c>
      <c r="D62" s="8464">
        <v>36315</v>
      </c>
      <c r="E62" s="8465">
        <f t="shared" si="0"/>
        <v>36315</v>
      </c>
      <c r="F62" s="8466">
        <f t="shared" si="1"/>
        <v>0</v>
      </c>
    </row>
    <row r="63" spans="1:6" x14ac:dyDescent="0.3">
      <c r="A63" s="8467" t="s">
        <v>95</v>
      </c>
      <c r="B63" s="8468" t="s">
        <v>96</v>
      </c>
      <c r="C63" s="8469">
        <v>92413</v>
      </c>
      <c r="D63" s="8470">
        <v>242548</v>
      </c>
      <c r="E63" s="8471">
        <f t="shared" si="0"/>
        <v>150135</v>
      </c>
      <c r="F63" s="8472">
        <f t="shared" si="1"/>
        <v>1.6246090917944445</v>
      </c>
    </row>
    <row r="64" spans="1:6" x14ac:dyDescent="0.3">
      <c r="A64" s="8473" t="s">
        <v>97</v>
      </c>
      <c r="B64" s="8474" t="s">
        <v>98</v>
      </c>
      <c r="C64" s="8475">
        <v>589840</v>
      </c>
      <c r="D64" s="8476">
        <v>62039</v>
      </c>
      <c r="E64" s="8477">
        <f t="shared" si="0"/>
        <v>-527801</v>
      </c>
      <c r="F64" s="8478">
        <f t="shared" si="1"/>
        <v>-0.89482062932320627</v>
      </c>
    </row>
    <row r="65" spans="1:6" x14ac:dyDescent="0.3">
      <c r="A65" s="8479" t="s">
        <v>99</v>
      </c>
      <c r="B65" s="8480" t="s">
        <v>100</v>
      </c>
      <c r="C65" s="8481">
        <v>0</v>
      </c>
      <c r="D65" s="8482">
        <v>36971343</v>
      </c>
      <c r="E65" s="8483">
        <f t="shared" si="0"/>
        <v>36971343</v>
      </c>
      <c r="F65" s="8484">
        <f t="shared" si="1"/>
        <v>0</v>
      </c>
    </row>
    <row r="66" spans="1:6" x14ac:dyDescent="0.3">
      <c r="A66" s="8485" t="s">
        <v>101</v>
      </c>
      <c r="B66" s="8486" t="s">
        <v>102</v>
      </c>
      <c r="C66" s="8487">
        <v>10275471</v>
      </c>
      <c r="D66" s="8488">
        <v>1090776</v>
      </c>
      <c r="E66" s="8489">
        <f t="shared" si="0"/>
        <v>-9184695</v>
      </c>
      <c r="F66" s="8490">
        <f t="shared" si="1"/>
        <v>-0.89384661783386865</v>
      </c>
    </row>
    <row r="67" spans="1:6" x14ac:dyDescent="0.3">
      <c r="A67" s="8491" t="s">
        <v>103</v>
      </c>
      <c r="B67" s="8492" t="s">
        <v>104</v>
      </c>
      <c r="C67" s="8493">
        <v>0</v>
      </c>
      <c r="D67" s="8494">
        <v>269813</v>
      </c>
      <c r="E67" s="8495">
        <f t="shared" si="0"/>
        <v>269813</v>
      </c>
      <c r="F67" s="8496">
        <f t="shared" si="1"/>
        <v>0</v>
      </c>
    </row>
    <row r="68" spans="1:6" x14ac:dyDescent="0.3">
      <c r="A68" s="8497" t="s">
        <v>105</v>
      </c>
      <c r="B68" s="8498" t="s">
        <v>106</v>
      </c>
      <c r="C68" s="8499">
        <v>0</v>
      </c>
      <c r="D68" s="8500">
        <v>1809072</v>
      </c>
      <c r="E68" s="8501">
        <f t="shared" si="0"/>
        <v>1809072</v>
      </c>
      <c r="F68" s="8502">
        <f t="shared" si="1"/>
        <v>0</v>
      </c>
    </row>
    <row r="69" spans="1:6" x14ac:dyDescent="0.3">
      <c r="A69" s="8503" t="s">
        <v>107</v>
      </c>
      <c r="B69" s="8504" t="s">
        <v>108</v>
      </c>
      <c r="C69" s="8505">
        <v>0</v>
      </c>
      <c r="D69" s="8506">
        <v>1380099</v>
      </c>
      <c r="E69" s="8507">
        <f t="shared" si="0"/>
        <v>1380099</v>
      </c>
      <c r="F69" s="8508">
        <f t="shared" si="1"/>
        <v>0</v>
      </c>
    </row>
    <row r="70" spans="1:6" x14ac:dyDescent="0.3">
      <c r="A70" s="8509" t="s">
        <v>109</v>
      </c>
      <c r="B70" s="8510" t="s">
        <v>110</v>
      </c>
      <c r="C70" s="8511">
        <v>0</v>
      </c>
      <c r="D70" s="8512">
        <v>173378</v>
      </c>
      <c r="E70" s="8513">
        <f t="shared" si="0"/>
        <v>173378</v>
      </c>
      <c r="F70" s="8514">
        <f t="shared" si="1"/>
        <v>0</v>
      </c>
    </row>
    <row r="71" spans="1:6" x14ac:dyDescent="0.3">
      <c r="A71" s="8515" t="s">
        <v>111</v>
      </c>
      <c r="B71" s="8516" t="s">
        <v>112</v>
      </c>
      <c r="C71" s="8517">
        <v>0</v>
      </c>
      <c r="D71" s="8518">
        <v>39467</v>
      </c>
      <c r="E71" s="8519">
        <f t="shared" si="0"/>
        <v>39467</v>
      </c>
      <c r="F71" s="8520">
        <f t="shared" si="1"/>
        <v>0</v>
      </c>
    </row>
    <row r="72" spans="1:6" x14ac:dyDescent="0.3">
      <c r="A72" s="8521" t="s">
        <v>113</v>
      </c>
      <c r="B72" s="8522" t="s">
        <v>114</v>
      </c>
      <c r="C72" s="8523">
        <v>92181</v>
      </c>
      <c r="D72" s="8524">
        <v>1276636</v>
      </c>
      <c r="E72" s="8525">
        <f t="shared" si="0"/>
        <v>1184455</v>
      </c>
      <c r="F72" s="8526">
        <f t="shared" si="1"/>
        <v>12.849231403434548</v>
      </c>
    </row>
    <row r="73" spans="1:6" x14ac:dyDescent="0.3">
      <c r="A73" s="8527" t="s">
        <v>115</v>
      </c>
      <c r="B73" s="8528" t="s">
        <v>116</v>
      </c>
      <c r="C73" s="8529">
        <v>0</v>
      </c>
      <c r="D73" s="8530">
        <v>0</v>
      </c>
      <c r="E73" s="8531">
        <f t="shared" si="0"/>
        <v>0</v>
      </c>
      <c r="F73" s="8532">
        <f t="shared" si="1"/>
        <v>0</v>
      </c>
    </row>
    <row r="74" spans="1:6" x14ac:dyDescent="0.3">
      <c r="A74" s="8533" t="s">
        <v>117</v>
      </c>
      <c r="B74" s="8534" t="s">
        <v>118</v>
      </c>
      <c r="C74" s="8535">
        <v>0</v>
      </c>
      <c r="D74" s="8536">
        <v>263965</v>
      </c>
      <c r="E74" s="8537">
        <f t="shared" si="0"/>
        <v>263965</v>
      </c>
      <c r="F74" s="8538">
        <f t="shared" si="1"/>
        <v>0</v>
      </c>
    </row>
    <row r="75" spans="1:6" x14ac:dyDescent="0.3">
      <c r="A75" s="8539" t="s">
        <v>119</v>
      </c>
      <c r="B75" s="8540" t="s">
        <v>120</v>
      </c>
      <c r="C75" s="8541">
        <v>0</v>
      </c>
      <c r="D75" s="8542">
        <v>1711</v>
      </c>
      <c r="E75" s="8543">
        <f t="shared" si="0"/>
        <v>1711</v>
      </c>
      <c r="F75" s="8544">
        <f t="shared" si="1"/>
        <v>0</v>
      </c>
    </row>
    <row r="76" spans="1:6" x14ac:dyDescent="0.3">
      <c r="A76" s="8545" t="s">
        <v>121</v>
      </c>
      <c r="B76" s="8546" t="s">
        <v>122</v>
      </c>
      <c r="C76" s="8547">
        <v>13637147</v>
      </c>
      <c r="D76" s="8548">
        <v>8800621</v>
      </c>
      <c r="E76" s="8549">
        <f t="shared" si="0"/>
        <v>-4836526</v>
      </c>
      <c r="F76" s="8550">
        <f t="shared" si="1"/>
        <v>-0.35465819940197169</v>
      </c>
    </row>
    <row r="77" spans="1:6" x14ac:dyDescent="0.3">
      <c r="A77" s="8551" t="s">
        <v>123</v>
      </c>
      <c r="B77" s="8552" t="s">
        <v>124</v>
      </c>
      <c r="C77" s="8553">
        <v>24220759</v>
      </c>
      <c r="D77" s="8554">
        <v>29404699</v>
      </c>
      <c r="E77" s="8555">
        <f t="shared" si="0"/>
        <v>5183940</v>
      </c>
      <c r="F77" s="8556">
        <f t="shared" si="1"/>
        <v>0.21402880066640356</v>
      </c>
    </row>
    <row r="78" spans="1:6" x14ac:dyDescent="0.3">
      <c r="A78" s="8557"/>
      <c r="B78" s="8558" t="s">
        <v>125</v>
      </c>
      <c r="C78" s="8559">
        <f>SUM(C38:C77)</f>
        <v>79665457</v>
      </c>
      <c r="D78" s="8560">
        <f>SUM(D38:D77)</f>
        <v>111334395</v>
      </c>
      <c r="E78" s="8561">
        <f t="shared" si="0"/>
        <v>31668938</v>
      </c>
      <c r="F78" s="8562">
        <f t="shared" si="1"/>
        <v>0.39752408625484947</v>
      </c>
    </row>
    <row r="80" spans="1:6" x14ac:dyDescent="0.3">
      <c r="A80" s="8563"/>
      <c r="B80" s="8564" t="s">
        <v>126</v>
      </c>
      <c r="C80" s="8565">
        <f>C14+C21+C26+C32+C35+C78</f>
        <v>254576000</v>
      </c>
      <c r="D80" s="8566">
        <f>D14+D21+D26+D32+D35+D78</f>
        <v>293670000</v>
      </c>
      <c r="E80" s="8567">
        <f>D80 - C80</f>
        <v>39094000</v>
      </c>
      <c r="F80" s="8568">
        <f>IF(C80 = 0, 0, E80 / C80)</f>
        <v>0.15356514361133808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12" t="s">
        <v>147</v>
      </c>
      <c r="B1" s="11426"/>
      <c r="C1" s="11426"/>
      <c r="D1" s="11426"/>
      <c r="E1" s="11426"/>
      <c r="F1" s="11427"/>
    </row>
    <row r="2" spans="1:6" x14ac:dyDescent="0.3">
      <c r="A2" s="11513" t="s">
        <v>1</v>
      </c>
      <c r="B2" s="11426"/>
      <c r="C2" s="11426"/>
      <c r="D2" s="11426"/>
      <c r="E2" s="11426"/>
      <c r="F2" s="11427"/>
    </row>
    <row r="3" spans="1:6" x14ac:dyDescent="0.3">
      <c r="A3" s="11514" t="s">
        <v>2</v>
      </c>
      <c r="B3" s="11426"/>
      <c r="C3" s="11426"/>
      <c r="D3" s="11426"/>
      <c r="E3" s="11426"/>
      <c r="F3" s="11427"/>
    </row>
    <row r="4" spans="1:6" x14ac:dyDescent="0.3">
      <c r="A4" s="1151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8569" t="s">
        <v>4</v>
      </c>
      <c r="B6" s="8570" t="s">
        <v>5</v>
      </c>
      <c r="C6" s="8571" t="s">
        <v>6</v>
      </c>
      <c r="D6" s="8572" t="s">
        <v>7</v>
      </c>
      <c r="E6" s="8573" t="s">
        <v>8</v>
      </c>
      <c r="F6" s="8574" t="s">
        <v>9</v>
      </c>
    </row>
    <row r="7" spans="1:6" ht="28.8" x14ac:dyDescent="0.3">
      <c r="A7" s="8575" t="s">
        <v>10</v>
      </c>
      <c r="B7" s="8576" t="s">
        <v>11</v>
      </c>
      <c r="C7" s="8577" t="s">
        <v>12</v>
      </c>
      <c r="D7" s="8578" t="s">
        <v>13</v>
      </c>
      <c r="E7" s="8579" t="s">
        <v>14</v>
      </c>
      <c r="F7" s="8580" t="s">
        <v>15</v>
      </c>
    </row>
    <row r="9" spans="1:6" x14ac:dyDescent="0.3">
      <c r="A9" s="8581" t="s">
        <v>16</v>
      </c>
      <c r="B9" s="8582" t="s">
        <v>17</v>
      </c>
      <c r="C9" s="8583"/>
      <c r="D9" s="8584"/>
      <c r="E9" s="8585"/>
      <c r="F9" s="8586"/>
    </row>
    <row r="10" spans="1:6" x14ac:dyDescent="0.3">
      <c r="A10" s="8587" t="s">
        <v>18</v>
      </c>
      <c r="B10" s="8588" t="s">
        <v>19</v>
      </c>
      <c r="C10" s="8589">
        <v>54354000</v>
      </c>
      <c r="D10" s="8590">
        <v>53613000</v>
      </c>
      <c r="E10" s="8591">
        <f>D10-C10</f>
        <v>-741000</v>
      </c>
      <c r="F10" s="8592">
        <f>IF(C10 = 0, 0, E10 / C10)</f>
        <v>-1.3632851308091401E-2</v>
      </c>
    </row>
    <row r="11" spans="1:6" x14ac:dyDescent="0.3">
      <c r="A11" s="8593" t="s">
        <v>20</v>
      </c>
      <c r="B11" s="8594" t="s">
        <v>21</v>
      </c>
      <c r="C11" s="8595">
        <v>6681000</v>
      </c>
      <c r="D11" s="8596">
        <v>5613000</v>
      </c>
      <c r="E11" s="8597">
        <f>D11 - C11</f>
        <v>-1068000</v>
      </c>
      <c r="F11" s="8598">
        <f>IF(C11 = 0, 0, E11 / C11)</f>
        <v>-0.15985630893578806</v>
      </c>
    </row>
    <row r="12" spans="1:6" x14ac:dyDescent="0.3">
      <c r="A12" s="8599" t="s">
        <v>22</v>
      </c>
      <c r="B12" s="8600" t="s">
        <v>23</v>
      </c>
      <c r="C12" s="8601">
        <v>36087000</v>
      </c>
      <c r="D12" s="8602">
        <v>37173000</v>
      </c>
      <c r="E12" s="8603">
        <f>D12 - C12</f>
        <v>1086000</v>
      </c>
      <c r="F12" s="8604">
        <f>IF(C12 = 0, 0, E12 / C12)</f>
        <v>3.0093939645855848E-2</v>
      </c>
    </row>
    <row r="13" spans="1:6" x14ac:dyDescent="0.3">
      <c r="A13" s="8605" t="s">
        <v>24</v>
      </c>
      <c r="B13" s="8606" t="s">
        <v>25</v>
      </c>
      <c r="C13" s="8607">
        <v>30138000</v>
      </c>
      <c r="D13" s="8608">
        <v>26088000</v>
      </c>
      <c r="E13" s="8609">
        <f>D13 - C13</f>
        <v>-4050000</v>
      </c>
      <c r="F13" s="8610">
        <f>IF(C13 = 0, 0, E13 / C13)</f>
        <v>-0.13438184351980889</v>
      </c>
    </row>
    <row r="14" spans="1:6" x14ac:dyDescent="0.3">
      <c r="A14" s="8611"/>
      <c r="B14" s="8612" t="s">
        <v>26</v>
      </c>
      <c r="C14" s="8613">
        <f>SUM(C10:C13)</f>
        <v>127260000</v>
      </c>
      <c r="D14" s="8614">
        <f>SUM(D10:D13)</f>
        <v>122487000</v>
      </c>
      <c r="E14" s="8615">
        <f>D14 - C14</f>
        <v>-4773000</v>
      </c>
      <c r="F14" s="8616">
        <f>IF(C14 = 0, 0, E14 / C14)</f>
        <v>-3.7505893446487505E-2</v>
      </c>
    </row>
    <row r="16" spans="1:6" x14ac:dyDescent="0.3">
      <c r="A16" s="8617" t="s">
        <v>27</v>
      </c>
      <c r="B16" s="8618" t="s">
        <v>28</v>
      </c>
      <c r="C16" s="8619"/>
      <c r="D16" s="8620"/>
      <c r="E16" s="8621"/>
      <c r="F16" s="8622"/>
    </row>
    <row r="17" spans="1:6" x14ac:dyDescent="0.3">
      <c r="A17" s="8623" t="s">
        <v>18</v>
      </c>
      <c r="B17" s="8624" t="s">
        <v>29</v>
      </c>
      <c r="C17" s="8625">
        <v>14191000</v>
      </c>
      <c r="D17" s="8626">
        <v>14199000</v>
      </c>
      <c r="E17" s="8627">
        <f>D17 - C17</f>
        <v>8000</v>
      </c>
      <c r="F17" s="8628">
        <f>IF(C17 = 0, 0, E17 / C17)</f>
        <v>5.6373758015643713E-4</v>
      </c>
    </row>
    <row r="18" spans="1:6" x14ac:dyDescent="0.3">
      <c r="A18" s="8629" t="s">
        <v>20</v>
      </c>
      <c r="B18" s="8630" t="s">
        <v>30</v>
      </c>
      <c r="C18" s="8631">
        <v>1744000</v>
      </c>
      <c r="D18" s="8632">
        <v>1487000</v>
      </c>
      <c r="E18" s="8633">
        <f>D18 - C18</f>
        <v>-257000</v>
      </c>
      <c r="F18" s="8634">
        <f>IF(C18 = 0, 0, E18 / C18)</f>
        <v>-0.14736238532110091</v>
      </c>
    </row>
    <row r="19" spans="1:6" x14ac:dyDescent="0.3">
      <c r="A19" s="8635" t="s">
        <v>22</v>
      </c>
      <c r="B19" s="8636" t="s">
        <v>31</v>
      </c>
      <c r="C19" s="8637">
        <v>9422000</v>
      </c>
      <c r="D19" s="8638">
        <v>9845000</v>
      </c>
      <c r="E19" s="8639">
        <f>D19 - C19</f>
        <v>423000</v>
      </c>
      <c r="F19" s="8640">
        <f>IF(C19 = 0, 0, E19 / C19)</f>
        <v>4.4894926767140735E-2</v>
      </c>
    </row>
    <row r="20" spans="1:6" x14ac:dyDescent="0.3">
      <c r="A20" s="8641" t="s">
        <v>24</v>
      </c>
      <c r="B20" s="8642" t="s">
        <v>32</v>
      </c>
      <c r="C20" s="8643">
        <v>7869000</v>
      </c>
      <c r="D20" s="8644">
        <v>6910000</v>
      </c>
      <c r="E20" s="8645">
        <f>D20 - C20</f>
        <v>-959000</v>
      </c>
      <c r="F20" s="8646">
        <f>IF(C20 = 0, 0, E20 / C20)</f>
        <v>-0.12187063159232431</v>
      </c>
    </row>
    <row r="21" spans="1:6" x14ac:dyDescent="0.3">
      <c r="A21" s="8647"/>
      <c r="B21" s="8648" t="s">
        <v>33</v>
      </c>
      <c r="C21" s="8649">
        <f>SUM(C17:C20)</f>
        <v>33226000</v>
      </c>
      <c r="D21" s="8650">
        <f>SUM(D17:D20)</f>
        <v>32441000</v>
      </c>
      <c r="E21" s="8651">
        <f>D21 - C21</f>
        <v>-785000</v>
      </c>
      <c r="F21" s="8652">
        <f>IF(C21 = 0, 0, E21 / C21)</f>
        <v>-2.362607596460603E-2</v>
      </c>
    </row>
    <row r="23" spans="1:6" x14ac:dyDescent="0.3">
      <c r="A23" s="8653" t="s">
        <v>34</v>
      </c>
      <c r="B23" s="8654" t="s">
        <v>35</v>
      </c>
      <c r="C23" s="8655"/>
      <c r="D23" s="8656"/>
      <c r="E23" s="8657"/>
      <c r="F23" s="8658"/>
    </row>
    <row r="24" spans="1:6" x14ac:dyDescent="0.3">
      <c r="A24" s="8659" t="s">
        <v>18</v>
      </c>
      <c r="B24" s="8660" t="s">
        <v>36</v>
      </c>
      <c r="C24" s="8661">
        <v>35900000</v>
      </c>
      <c r="D24" s="8662">
        <v>36199000</v>
      </c>
      <c r="E24" s="8663">
        <f>D24 - C24</f>
        <v>299000</v>
      </c>
      <c r="F24" s="8664">
        <f>IF(C24 = 0, 0, E24 / C24)</f>
        <v>8.3286908077994434E-3</v>
      </c>
    </row>
    <row r="25" spans="1:6" x14ac:dyDescent="0.3">
      <c r="A25" s="8665" t="s">
        <v>20</v>
      </c>
      <c r="B25" s="8666" t="s">
        <v>37</v>
      </c>
      <c r="C25" s="8667">
        <v>17430000</v>
      </c>
      <c r="D25" s="8668">
        <v>16679000</v>
      </c>
      <c r="E25" s="8669">
        <f>D25 - C25</f>
        <v>-751000</v>
      </c>
      <c r="F25" s="8670">
        <f>IF(C25 = 0, 0, E25 / C25)</f>
        <v>-4.3086632243258746E-2</v>
      </c>
    </row>
    <row r="26" spans="1:6" x14ac:dyDescent="0.3">
      <c r="A26" s="8671"/>
      <c r="B26" s="8672" t="s">
        <v>38</v>
      </c>
      <c r="C26" s="8673">
        <f>SUM(C24:C25)</f>
        <v>53330000</v>
      </c>
      <c r="D26" s="8674">
        <f>SUM(D24:D25)</f>
        <v>52878000</v>
      </c>
      <c r="E26" s="8675">
        <f>D26 - C26</f>
        <v>-452000</v>
      </c>
      <c r="F26" s="8676">
        <f>IF(C26 = 0, 0, E26 / C26)</f>
        <v>-8.4755297206075379E-3</v>
      </c>
    </row>
    <row r="28" spans="1:6" x14ac:dyDescent="0.3">
      <c r="A28" s="8677" t="s">
        <v>39</v>
      </c>
      <c r="B28" s="8678" t="s">
        <v>40</v>
      </c>
      <c r="C28" s="8679"/>
      <c r="D28" s="8680"/>
      <c r="E28" s="8681"/>
      <c r="F28" s="8682"/>
    </row>
    <row r="29" spans="1:6" x14ac:dyDescent="0.3">
      <c r="A29" s="8683" t="s">
        <v>18</v>
      </c>
      <c r="B29" s="8684" t="s">
        <v>41</v>
      </c>
      <c r="C29" s="8685">
        <v>11922000</v>
      </c>
      <c r="D29" s="8686">
        <v>12021000</v>
      </c>
      <c r="E29" s="8687">
        <f>D29 - C29</f>
        <v>99000</v>
      </c>
      <c r="F29" s="8688">
        <f>IF(C29 = 0, 0, E29 / C29)</f>
        <v>8.303975842979365E-3</v>
      </c>
    </row>
    <row r="30" spans="1:6" x14ac:dyDescent="0.3">
      <c r="A30" s="8689" t="s">
        <v>20</v>
      </c>
      <c r="B30" s="8690" t="s">
        <v>42</v>
      </c>
      <c r="C30" s="8691">
        <v>6390000</v>
      </c>
      <c r="D30" s="8692">
        <v>6843000</v>
      </c>
      <c r="E30" s="8693">
        <f>D30 - C30</f>
        <v>453000</v>
      </c>
      <c r="F30" s="8694">
        <f>IF(C30 = 0, 0, E30 / C30)</f>
        <v>7.0892018779342716E-2</v>
      </c>
    </row>
    <row r="31" spans="1:6" x14ac:dyDescent="0.3">
      <c r="A31" s="8695" t="s">
        <v>22</v>
      </c>
      <c r="B31" s="8696" t="s">
        <v>43</v>
      </c>
      <c r="C31" s="8697">
        <v>5140000</v>
      </c>
      <c r="D31" s="8698">
        <v>5399000</v>
      </c>
      <c r="E31" s="8699">
        <f>D31 - C31</f>
        <v>259000</v>
      </c>
      <c r="F31" s="8700">
        <f>IF(C31 = 0, 0, E31 / C31)</f>
        <v>5.038910505836576E-2</v>
      </c>
    </row>
    <row r="32" spans="1:6" x14ac:dyDescent="0.3">
      <c r="A32" s="8701"/>
      <c r="B32" s="8702" t="s">
        <v>44</v>
      </c>
      <c r="C32" s="8703">
        <f>SUM(C29:C31)</f>
        <v>23452000</v>
      </c>
      <c r="D32" s="8704">
        <f>SUM(D29:D31)</f>
        <v>24263000</v>
      </c>
      <c r="E32" s="8705">
        <f>D32 - C32</f>
        <v>811000</v>
      </c>
      <c r="F32" s="8706">
        <f>IF(C32 = 0, 0, E32 / C32)</f>
        <v>3.4581272386150434E-2</v>
      </c>
    </row>
    <row r="34" spans="1:6" x14ac:dyDescent="0.3">
      <c r="A34" s="8707" t="s">
        <v>45</v>
      </c>
      <c r="B34" s="8708" t="s">
        <v>46</v>
      </c>
      <c r="C34" s="8709"/>
      <c r="D34" s="8710"/>
      <c r="E34" s="8711"/>
      <c r="F34" s="8712"/>
    </row>
    <row r="35" spans="1:6" x14ac:dyDescent="0.3">
      <c r="A35" s="8713" t="s">
        <v>18</v>
      </c>
      <c r="B35" s="8714" t="s">
        <v>46</v>
      </c>
      <c r="C35" s="8715">
        <v>1913000</v>
      </c>
      <c r="D35" s="8716">
        <v>2016000</v>
      </c>
      <c r="E35" s="8717">
        <f>D35 - C35</f>
        <v>103000</v>
      </c>
      <c r="F35" s="8718">
        <f>IF(C35 = 0, 0, E35 / C35)</f>
        <v>5.3842132775744907E-2</v>
      </c>
    </row>
    <row r="37" spans="1:6" x14ac:dyDescent="0.3">
      <c r="A37" s="8719" t="s">
        <v>47</v>
      </c>
      <c r="B37" s="8720" t="s">
        <v>48</v>
      </c>
      <c r="C37" s="8721"/>
      <c r="D37" s="8722"/>
      <c r="E37" s="8723"/>
      <c r="F37" s="8724"/>
    </row>
    <row r="38" spans="1:6" x14ac:dyDescent="0.3">
      <c r="A38" s="8725" t="s">
        <v>18</v>
      </c>
      <c r="B38" s="8726" t="s">
        <v>49</v>
      </c>
      <c r="C38" s="8727">
        <v>901000</v>
      </c>
      <c r="D38" s="8728">
        <v>1463000</v>
      </c>
      <c r="E38" s="8729">
        <f t="shared" ref="E38:E78" si="0">D38 - C38</f>
        <v>562000</v>
      </c>
      <c r="F38" s="8730">
        <f t="shared" ref="F38:F78" si="1">IF(C38 = 0, 0, E38 / C38)</f>
        <v>0.62375138734739177</v>
      </c>
    </row>
    <row r="39" spans="1:6" x14ac:dyDescent="0.3">
      <c r="A39" s="8731" t="s">
        <v>20</v>
      </c>
      <c r="B39" s="8732" t="s">
        <v>50</v>
      </c>
      <c r="C39" s="8733">
        <v>34698000</v>
      </c>
      <c r="D39" s="8734">
        <v>7994000</v>
      </c>
      <c r="E39" s="8735">
        <f t="shared" si="0"/>
        <v>-26704000</v>
      </c>
      <c r="F39" s="8736">
        <f t="shared" si="1"/>
        <v>-0.76961208138797621</v>
      </c>
    </row>
    <row r="40" spans="1:6" x14ac:dyDescent="0.3">
      <c r="A40" s="8737" t="s">
        <v>22</v>
      </c>
      <c r="B40" s="8738" t="s">
        <v>51</v>
      </c>
      <c r="C40" s="8739">
        <v>0</v>
      </c>
      <c r="D40" s="8740">
        <v>0</v>
      </c>
      <c r="E40" s="8741">
        <f t="shared" si="0"/>
        <v>0</v>
      </c>
      <c r="F40" s="8742">
        <f t="shared" si="1"/>
        <v>0</v>
      </c>
    </row>
    <row r="41" spans="1:6" x14ac:dyDescent="0.3">
      <c r="A41" s="8743" t="s">
        <v>24</v>
      </c>
      <c r="B41" s="8744" t="s">
        <v>52</v>
      </c>
      <c r="C41" s="8745">
        <v>1479000</v>
      </c>
      <c r="D41" s="8746">
        <v>484000</v>
      </c>
      <c r="E41" s="8747">
        <f t="shared" si="0"/>
        <v>-995000</v>
      </c>
      <c r="F41" s="8748">
        <f t="shared" si="1"/>
        <v>-0.67275185936443538</v>
      </c>
    </row>
    <row r="42" spans="1:6" x14ac:dyDescent="0.3">
      <c r="A42" s="8749" t="s">
        <v>53</v>
      </c>
      <c r="B42" s="8750" t="s">
        <v>54</v>
      </c>
      <c r="C42" s="8751">
        <v>629000</v>
      </c>
      <c r="D42" s="8752">
        <v>463000</v>
      </c>
      <c r="E42" s="8753">
        <f t="shared" si="0"/>
        <v>-166000</v>
      </c>
      <c r="F42" s="8754">
        <f t="shared" si="1"/>
        <v>-0.26391096979332274</v>
      </c>
    </row>
    <row r="43" spans="1:6" x14ac:dyDescent="0.3">
      <c r="A43" s="8755" t="s">
        <v>55</v>
      </c>
      <c r="B43" s="8756" t="s">
        <v>56</v>
      </c>
      <c r="C43" s="8757">
        <v>1333000</v>
      </c>
      <c r="D43" s="8758">
        <v>1236000</v>
      </c>
      <c r="E43" s="8759">
        <f t="shared" si="0"/>
        <v>-97000</v>
      </c>
      <c r="F43" s="8760">
        <f t="shared" si="1"/>
        <v>-7.2768192048012006E-2</v>
      </c>
    </row>
    <row r="44" spans="1:6" x14ac:dyDescent="0.3">
      <c r="A44" s="8761" t="s">
        <v>57</v>
      </c>
      <c r="B44" s="8762" t="s">
        <v>58</v>
      </c>
      <c r="C44" s="8763">
        <v>26000</v>
      </c>
      <c r="D44" s="8764">
        <v>30000</v>
      </c>
      <c r="E44" s="8765">
        <f t="shared" si="0"/>
        <v>4000</v>
      </c>
      <c r="F44" s="8766">
        <f t="shared" si="1"/>
        <v>0.15384615384615385</v>
      </c>
    </row>
    <row r="45" spans="1:6" x14ac:dyDescent="0.3">
      <c r="A45" s="8767" t="s">
        <v>59</v>
      </c>
      <c r="B45" s="8768" t="s">
        <v>60</v>
      </c>
      <c r="C45" s="8769">
        <v>3224000</v>
      </c>
      <c r="D45" s="8770">
        <v>2225000</v>
      </c>
      <c r="E45" s="8771">
        <f t="shared" si="0"/>
        <v>-999000</v>
      </c>
      <c r="F45" s="8772">
        <f t="shared" si="1"/>
        <v>-0.30986352357320102</v>
      </c>
    </row>
    <row r="46" spans="1:6" x14ac:dyDescent="0.3">
      <c r="A46" s="8773" t="s">
        <v>61</v>
      </c>
      <c r="B46" s="8774" t="s">
        <v>62</v>
      </c>
      <c r="C46" s="8775">
        <v>172000</v>
      </c>
      <c r="D46" s="8776">
        <v>143000</v>
      </c>
      <c r="E46" s="8777">
        <f t="shared" si="0"/>
        <v>-29000</v>
      </c>
      <c r="F46" s="8778">
        <f t="shared" si="1"/>
        <v>-0.16860465116279069</v>
      </c>
    </row>
    <row r="47" spans="1:6" x14ac:dyDescent="0.3">
      <c r="A47" s="8779" t="s">
        <v>63</v>
      </c>
      <c r="B47" s="8780" t="s">
        <v>64</v>
      </c>
      <c r="C47" s="8781">
        <v>100000</v>
      </c>
      <c r="D47" s="8782">
        <v>55000</v>
      </c>
      <c r="E47" s="8783">
        <f t="shared" si="0"/>
        <v>-45000</v>
      </c>
      <c r="F47" s="8784">
        <f t="shared" si="1"/>
        <v>-0.45</v>
      </c>
    </row>
    <row r="48" spans="1:6" x14ac:dyDescent="0.3">
      <c r="A48" s="8785" t="s">
        <v>65</v>
      </c>
      <c r="B48" s="8786" t="s">
        <v>66</v>
      </c>
      <c r="C48" s="8787">
        <v>6164000</v>
      </c>
      <c r="D48" s="8788">
        <v>5734000</v>
      </c>
      <c r="E48" s="8789">
        <f t="shared" si="0"/>
        <v>-430000</v>
      </c>
      <c r="F48" s="8790">
        <f t="shared" si="1"/>
        <v>-6.9759896171317323E-2</v>
      </c>
    </row>
    <row r="49" spans="1:6" x14ac:dyDescent="0.3">
      <c r="A49" s="8791" t="s">
        <v>67</v>
      </c>
      <c r="B49" s="8792" t="s">
        <v>68</v>
      </c>
      <c r="C49" s="8793">
        <v>215000</v>
      </c>
      <c r="D49" s="8794">
        <v>223000</v>
      </c>
      <c r="E49" s="8795">
        <f t="shared" si="0"/>
        <v>8000</v>
      </c>
      <c r="F49" s="8796">
        <f t="shared" si="1"/>
        <v>3.7209302325581395E-2</v>
      </c>
    </row>
    <row r="50" spans="1:6" x14ac:dyDescent="0.3">
      <c r="A50" s="8797" t="s">
        <v>69</v>
      </c>
      <c r="B50" s="8798" t="s">
        <v>70</v>
      </c>
      <c r="C50" s="8799">
        <v>85000</v>
      </c>
      <c r="D50" s="8800">
        <v>17000</v>
      </c>
      <c r="E50" s="8801">
        <f t="shared" si="0"/>
        <v>-68000</v>
      </c>
      <c r="F50" s="8802">
        <f t="shared" si="1"/>
        <v>-0.8</v>
      </c>
    </row>
    <row r="51" spans="1:6" x14ac:dyDescent="0.3">
      <c r="A51" s="8803" t="s">
        <v>71</v>
      </c>
      <c r="B51" s="8804" t="s">
        <v>72</v>
      </c>
      <c r="C51" s="8805">
        <v>1182000</v>
      </c>
      <c r="D51" s="8806">
        <v>952000</v>
      </c>
      <c r="E51" s="8807">
        <f t="shared" si="0"/>
        <v>-230000</v>
      </c>
      <c r="F51" s="8808">
        <f t="shared" si="1"/>
        <v>-0.19458544839255498</v>
      </c>
    </row>
    <row r="52" spans="1:6" x14ac:dyDescent="0.3">
      <c r="A52" s="8809" t="s">
        <v>73</v>
      </c>
      <c r="B52" s="8810" t="s">
        <v>74</v>
      </c>
      <c r="C52" s="8811">
        <v>1222000</v>
      </c>
      <c r="D52" s="8812">
        <v>1156000</v>
      </c>
      <c r="E52" s="8813">
        <f t="shared" si="0"/>
        <v>-66000</v>
      </c>
      <c r="F52" s="8814">
        <f t="shared" si="1"/>
        <v>-5.4009819967266774E-2</v>
      </c>
    </row>
    <row r="53" spans="1:6" x14ac:dyDescent="0.3">
      <c r="A53" s="8815" t="s">
        <v>75</v>
      </c>
      <c r="B53" s="8816" t="s">
        <v>76</v>
      </c>
      <c r="C53" s="8817">
        <v>982000</v>
      </c>
      <c r="D53" s="8818">
        <v>1145000</v>
      </c>
      <c r="E53" s="8819">
        <f t="shared" si="0"/>
        <v>163000</v>
      </c>
      <c r="F53" s="8820">
        <f t="shared" si="1"/>
        <v>0.1659877800407332</v>
      </c>
    </row>
    <row r="54" spans="1:6" x14ac:dyDescent="0.3">
      <c r="A54" s="8821" t="s">
        <v>77</v>
      </c>
      <c r="B54" s="8822" t="s">
        <v>78</v>
      </c>
      <c r="C54" s="8823">
        <v>2656000</v>
      </c>
      <c r="D54" s="8824">
        <v>2629000</v>
      </c>
      <c r="E54" s="8825">
        <f t="shared" si="0"/>
        <v>-27000</v>
      </c>
      <c r="F54" s="8826">
        <f t="shared" si="1"/>
        <v>-1.0165662650602409E-2</v>
      </c>
    </row>
    <row r="55" spans="1:6" x14ac:dyDescent="0.3">
      <c r="A55" s="8827" t="s">
        <v>79</v>
      </c>
      <c r="B55" s="8828" t="s">
        <v>80</v>
      </c>
      <c r="C55" s="8829">
        <v>595000</v>
      </c>
      <c r="D55" s="8830">
        <v>517000</v>
      </c>
      <c r="E55" s="8831">
        <f t="shared" si="0"/>
        <v>-78000</v>
      </c>
      <c r="F55" s="8832">
        <f t="shared" si="1"/>
        <v>-0.13109243697478992</v>
      </c>
    </row>
    <row r="56" spans="1:6" x14ac:dyDescent="0.3">
      <c r="A56" s="8833" t="s">
        <v>81</v>
      </c>
      <c r="B56" s="8834" t="s">
        <v>82</v>
      </c>
      <c r="C56" s="8835">
        <v>558000</v>
      </c>
      <c r="D56" s="8836">
        <v>823000</v>
      </c>
      <c r="E56" s="8837">
        <f t="shared" si="0"/>
        <v>265000</v>
      </c>
      <c r="F56" s="8838">
        <f t="shared" si="1"/>
        <v>0.47491039426523296</v>
      </c>
    </row>
    <row r="57" spans="1:6" x14ac:dyDescent="0.3">
      <c r="A57" s="8839" t="s">
        <v>83</v>
      </c>
      <c r="B57" s="8840" t="s">
        <v>84</v>
      </c>
      <c r="C57" s="8841">
        <v>494000</v>
      </c>
      <c r="D57" s="8842">
        <v>289000</v>
      </c>
      <c r="E57" s="8843">
        <f t="shared" si="0"/>
        <v>-205000</v>
      </c>
      <c r="F57" s="8844">
        <f t="shared" si="1"/>
        <v>-0.41497975708502022</v>
      </c>
    </row>
    <row r="58" spans="1:6" x14ac:dyDescent="0.3">
      <c r="A58" s="8845" t="s">
        <v>85</v>
      </c>
      <c r="B58" s="8846" t="s">
        <v>86</v>
      </c>
      <c r="C58" s="8847">
        <v>363000</v>
      </c>
      <c r="D58" s="8848">
        <v>561000</v>
      </c>
      <c r="E58" s="8849">
        <f t="shared" si="0"/>
        <v>198000</v>
      </c>
      <c r="F58" s="8850">
        <f t="shared" si="1"/>
        <v>0.54545454545454541</v>
      </c>
    </row>
    <row r="59" spans="1:6" x14ac:dyDescent="0.3">
      <c r="A59" s="8851" t="s">
        <v>87</v>
      </c>
      <c r="B59" s="8852" t="s">
        <v>88</v>
      </c>
      <c r="C59" s="8853">
        <v>102000</v>
      </c>
      <c r="D59" s="8854">
        <v>38000</v>
      </c>
      <c r="E59" s="8855">
        <f t="shared" si="0"/>
        <v>-64000</v>
      </c>
      <c r="F59" s="8856">
        <f t="shared" si="1"/>
        <v>-0.62745098039215685</v>
      </c>
    </row>
    <row r="60" spans="1:6" x14ac:dyDescent="0.3">
      <c r="A60" s="8857" t="s">
        <v>89</v>
      </c>
      <c r="B60" s="8858" t="s">
        <v>90</v>
      </c>
      <c r="C60" s="8859">
        <v>0</v>
      </c>
      <c r="D60" s="8860">
        <v>0</v>
      </c>
      <c r="E60" s="8861">
        <f t="shared" si="0"/>
        <v>0</v>
      </c>
      <c r="F60" s="8862">
        <f t="shared" si="1"/>
        <v>0</v>
      </c>
    </row>
    <row r="61" spans="1:6" x14ac:dyDescent="0.3">
      <c r="A61" s="8863" t="s">
        <v>91</v>
      </c>
      <c r="B61" s="8864" t="s">
        <v>92</v>
      </c>
      <c r="C61" s="8865">
        <v>3404000</v>
      </c>
      <c r="D61" s="8866">
        <v>4054000</v>
      </c>
      <c r="E61" s="8867">
        <f t="shared" si="0"/>
        <v>650000</v>
      </c>
      <c r="F61" s="8868">
        <f t="shared" si="1"/>
        <v>0.19095182138660399</v>
      </c>
    </row>
    <row r="62" spans="1:6" x14ac:dyDescent="0.3">
      <c r="A62" s="8869" t="s">
        <v>93</v>
      </c>
      <c r="B62" s="8870" t="s">
        <v>94</v>
      </c>
      <c r="C62" s="8871">
        <v>375000</v>
      </c>
      <c r="D62" s="8872">
        <v>512000</v>
      </c>
      <c r="E62" s="8873">
        <f t="shared" si="0"/>
        <v>137000</v>
      </c>
      <c r="F62" s="8874">
        <f t="shared" si="1"/>
        <v>0.36533333333333334</v>
      </c>
    </row>
    <row r="63" spans="1:6" x14ac:dyDescent="0.3">
      <c r="A63" s="8875" t="s">
        <v>95</v>
      </c>
      <c r="B63" s="8876" t="s">
        <v>96</v>
      </c>
      <c r="C63" s="8877">
        <v>102000</v>
      </c>
      <c r="D63" s="8878">
        <v>67000</v>
      </c>
      <c r="E63" s="8879">
        <f t="shared" si="0"/>
        <v>-35000</v>
      </c>
      <c r="F63" s="8880">
        <f t="shared" si="1"/>
        <v>-0.34313725490196079</v>
      </c>
    </row>
    <row r="64" spans="1:6" x14ac:dyDescent="0.3">
      <c r="A64" s="8881" t="s">
        <v>97</v>
      </c>
      <c r="B64" s="8882" t="s">
        <v>98</v>
      </c>
      <c r="C64" s="8883">
        <v>98000</v>
      </c>
      <c r="D64" s="8884">
        <v>40000</v>
      </c>
      <c r="E64" s="8885">
        <f t="shared" si="0"/>
        <v>-58000</v>
      </c>
      <c r="F64" s="8886">
        <f t="shared" si="1"/>
        <v>-0.59183673469387754</v>
      </c>
    </row>
    <row r="65" spans="1:6" x14ac:dyDescent="0.3">
      <c r="A65" s="8887" t="s">
        <v>99</v>
      </c>
      <c r="B65" s="8888" t="s">
        <v>100</v>
      </c>
      <c r="C65" s="8889">
        <v>45359000</v>
      </c>
      <c r="D65" s="8890">
        <v>31580000</v>
      </c>
      <c r="E65" s="8891">
        <f t="shared" si="0"/>
        <v>-13779000</v>
      </c>
      <c r="F65" s="8892">
        <f t="shared" si="1"/>
        <v>-0.30377653828347184</v>
      </c>
    </row>
    <row r="66" spans="1:6" x14ac:dyDescent="0.3">
      <c r="A66" s="8893" t="s">
        <v>101</v>
      </c>
      <c r="B66" s="8894" t="s">
        <v>102</v>
      </c>
      <c r="C66" s="8895">
        <v>56000</v>
      </c>
      <c r="D66" s="8896">
        <v>354000</v>
      </c>
      <c r="E66" s="8897">
        <f t="shared" si="0"/>
        <v>298000</v>
      </c>
      <c r="F66" s="8898">
        <f t="shared" si="1"/>
        <v>5.3214285714285712</v>
      </c>
    </row>
    <row r="67" spans="1:6" x14ac:dyDescent="0.3">
      <c r="A67" s="8899" t="s">
        <v>103</v>
      </c>
      <c r="B67" s="8900" t="s">
        <v>104</v>
      </c>
      <c r="C67" s="8901">
        <v>672000</v>
      </c>
      <c r="D67" s="8902">
        <v>750000</v>
      </c>
      <c r="E67" s="8903">
        <f t="shared" si="0"/>
        <v>78000</v>
      </c>
      <c r="F67" s="8904">
        <f t="shared" si="1"/>
        <v>0.11607142857142858</v>
      </c>
    </row>
    <row r="68" spans="1:6" x14ac:dyDescent="0.3">
      <c r="A68" s="8905" t="s">
        <v>105</v>
      </c>
      <c r="B68" s="8906" t="s">
        <v>106</v>
      </c>
      <c r="C68" s="8907">
        <v>4395000</v>
      </c>
      <c r="D68" s="8908">
        <v>3855000</v>
      </c>
      <c r="E68" s="8909">
        <f t="shared" si="0"/>
        <v>-540000</v>
      </c>
      <c r="F68" s="8910">
        <f t="shared" si="1"/>
        <v>-0.12286689419795221</v>
      </c>
    </row>
    <row r="69" spans="1:6" x14ac:dyDescent="0.3">
      <c r="A69" s="8911" t="s">
        <v>107</v>
      </c>
      <c r="B69" s="8912" t="s">
        <v>108</v>
      </c>
      <c r="C69" s="8913">
        <v>0</v>
      </c>
      <c r="D69" s="8914">
        <v>0</v>
      </c>
      <c r="E69" s="8915">
        <f t="shared" si="0"/>
        <v>0</v>
      </c>
      <c r="F69" s="8916">
        <f t="shared" si="1"/>
        <v>0</v>
      </c>
    </row>
    <row r="70" spans="1:6" x14ac:dyDescent="0.3">
      <c r="A70" s="8917" t="s">
        <v>109</v>
      </c>
      <c r="B70" s="8918" t="s">
        <v>110</v>
      </c>
      <c r="C70" s="8919">
        <v>522000</v>
      </c>
      <c r="D70" s="8920">
        <v>577000</v>
      </c>
      <c r="E70" s="8921">
        <f t="shared" si="0"/>
        <v>55000</v>
      </c>
      <c r="F70" s="8922">
        <f t="shared" si="1"/>
        <v>0.1053639846743295</v>
      </c>
    </row>
    <row r="71" spans="1:6" x14ac:dyDescent="0.3">
      <c r="A71" s="8923" t="s">
        <v>111</v>
      </c>
      <c r="B71" s="8924" t="s">
        <v>112</v>
      </c>
      <c r="C71" s="8925">
        <v>0</v>
      </c>
      <c r="D71" s="8926">
        <v>212000</v>
      </c>
      <c r="E71" s="8927">
        <f t="shared" si="0"/>
        <v>212000</v>
      </c>
      <c r="F71" s="8928">
        <f t="shared" si="1"/>
        <v>0</v>
      </c>
    </row>
    <row r="72" spans="1:6" x14ac:dyDescent="0.3">
      <c r="A72" s="8929" t="s">
        <v>113</v>
      </c>
      <c r="B72" s="8930" t="s">
        <v>114</v>
      </c>
      <c r="C72" s="8931">
        <v>490000</v>
      </c>
      <c r="D72" s="8932">
        <v>481000</v>
      </c>
      <c r="E72" s="8933">
        <f t="shared" si="0"/>
        <v>-9000</v>
      </c>
      <c r="F72" s="8934">
        <f t="shared" si="1"/>
        <v>-1.8367346938775512E-2</v>
      </c>
    </row>
    <row r="73" spans="1:6" x14ac:dyDescent="0.3">
      <c r="A73" s="8935" t="s">
        <v>115</v>
      </c>
      <c r="B73" s="8936" t="s">
        <v>116</v>
      </c>
      <c r="C73" s="8937">
        <v>1084000</v>
      </c>
      <c r="D73" s="8938">
        <v>1422000</v>
      </c>
      <c r="E73" s="8939">
        <f t="shared" si="0"/>
        <v>338000</v>
      </c>
      <c r="F73" s="8940">
        <f t="shared" si="1"/>
        <v>0.31180811808118081</v>
      </c>
    </row>
    <row r="74" spans="1:6" x14ac:dyDescent="0.3">
      <c r="A74" s="8941" t="s">
        <v>117</v>
      </c>
      <c r="B74" s="8942" t="s">
        <v>118</v>
      </c>
      <c r="C74" s="8943">
        <v>340000</v>
      </c>
      <c r="D74" s="8944">
        <v>336000</v>
      </c>
      <c r="E74" s="8945">
        <f t="shared" si="0"/>
        <v>-4000</v>
      </c>
      <c r="F74" s="8946">
        <f t="shared" si="1"/>
        <v>-1.1764705882352941E-2</v>
      </c>
    </row>
    <row r="75" spans="1:6" x14ac:dyDescent="0.3">
      <c r="A75" s="8947" t="s">
        <v>119</v>
      </c>
      <c r="B75" s="8948" t="s">
        <v>120</v>
      </c>
      <c r="C75" s="8949">
        <v>10832000</v>
      </c>
      <c r="D75" s="8950">
        <v>10719000</v>
      </c>
      <c r="E75" s="8951">
        <f t="shared" si="0"/>
        <v>-113000</v>
      </c>
      <c r="F75" s="8952">
        <f t="shared" si="1"/>
        <v>-1.0432053175775479E-2</v>
      </c>
    </row>
    <row r="76" spans="1:6" x14ac:dyDescent="0.3">
      <c r="A76" s="8953" t="s">
        <v>121</v>
      </c>
      <c r="B76" s="8954" t="s">
        <v>122</v>
      </c>
      <c r="C76" s="8955">
        <v>6000000</v>
      </c>
      <c r="D76" s="8956">
        <v>9910000</v>
      </c>
      <c r="E76" s="8957">
        <f t="shared" si="0"/>
        <v>3910000</v>
      </c>
      <c r="F76" s="8958">
        <f t="shared" si="1"/>
        <v>0.65166666666666662</v>
      </c>
    </row>
    <row r="77" spans="1:6" x14ac:dyDescent="0.3">
      <c r="A77" s="8959" t="s">
        <v>123</v>
      </c>
      <c r="B77" s="8960" t="s">
        <v>124</v>
      </c>
      <c r="C77" s="8961">
        <v>37465000</v>
      </c>
      <c r="D77" s="8962">
        <v>79325000</v>
      </c>
      <c r="E77" s="8963">
        <f t="shared" si="0"/>
        <v>41860000</v>
      </c>
      <c r="F77" s="8964">
        <f t="shared" si="1"/>
        <v>1.1173094888562658</v>
      </c>
    </row>
    <row r="78" spans="1:6" x14ac:dyDescent="0.3">
      <c r="A78" s="8965"/>
      <c r="B78" s="8966" t="s">
        <v>125</v>
      </c>
      <c r="C78" s="8967">
        <f>SUM(C38:C77)</f>
        <v>168374000</v>
      </c>
      <c r="D78" s="8968">
        <f>SUM(D38:D77)</f>
        <v>172371000</v>
      </c>
      <c r="E78" s="8969">
        <f t="shared" si="0"/>
        <v>3997000</v>
      </c>
      <c r="F78" s="8970">
        <f t="shared" si="1"/>
        <v>2.3738819532706949E-2</v>
      </c>
    </row>
    <row r="80" spans="1:6" x14ac:dyDescent="0.3">
      <c r="A80" s="8971"/>
      <c r="B80" s="8972" t="s">
        <v>126</v>
      </c>
      <c r="C80" s="8973">
        <f>C14+C21+C26+C32+C35+C78</f>
        <v>407555000</v>
      </c>
      <c r="D80" s="8974">
        <f>D14+D21+D26+D32+D35+D78</f>
        <v>406456000</v>
      </c>
      <c r="E80" s="8975">
        <f>D80 - C80</f>
        <v>-1099000</v>
      </c>
      <c r="F80" s="8976">
        <f>IF(C80 = 0, 0, E80 / C80)</f>
        <v>-2.696568561298475E-3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16" t="s">
        <v>148</v>
      </c>
      <c r="B1" s="11426"/>
      <c r="C1" s="11426"/>
      <c r="D1" s="11426"/>
      <c r="E1" s="11426"/>
      <c r="F1" s="11427"/>
    </row>
    <row r="2" spans="1:6" x14ac:dyDescent="0.3">
      <c r="A2" s="11517" t="s">
        <v>1</v>
      </c>
      <c r="B2" s="11426"/>
      <c r="C2" s="11426"/>
      <c r="D2" s="11426"/>
      <c r="E2" s="11426"/>
      <c r="F2" s="11427"/>
    </row>
    <row r="3" spans="1:6" x14ac:dyDescent="0.3">
      <c r="A3" s="11518" t="s">
        <v>2</v>
      </c>
      <c r="B3" s="11426"/>
      <c r="C3" s="11426"/>
      <c r="D3" s="11426"/>
      <c r="E3" s="11426"/>
      <c r="F3" s="11427"/>
    </row>
    <row r="4" spans="1:6" x14ac:dyDescent="0.3">
      <c r="A4" s="1151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8977" t="s">
        <v>4</v>
      </c>
      <c r="B6" s="8978" t="s">
        <v>5</v>
      </c>
      <c r="C6" s="8979" t="s">
        <v>6</v>
      </c>
      <c r="D6" s="8980" t="s">
        <v>7</v>
      </c>
      <c r="E6" s="8981" t="s">
        <v>8</v>
      </c>
      <c r="F6" s="8982" t="s">
        <v>9</v>
      </c>
    </row>
    <row r="7" spans="1:6" ht="28.8" x14ac:dyDescent="0.3">
      <c r="A7" s="8983" t="s">
        <v>10</v>
      </c>
      <c r="B7" s="8984" t="s">
        <v>11</v>
      </c>
      <c r="C7" s="8985" t="s">
        <v>12</v>
      </c>
      <c r="D7" s="8986" t="s">
        <v>13</v>
      </c>
      <c r="E7" s="8987" t="s">
        <v>14</v>
      </c>
      <c r="F7" s="8988" t="s">
        <v>15</v>
      </c>
    </row>
    <row r="9" spans="1:6" x14ac:dyDescent="0.3">
      <c r="A9" s="8989" t="s">
        <v>16</v>
      </c>
      <c r="B9" s="8990" t="s">
        <v>17</v>
      </c>
      <c r="C9" s="8991"/>
      <c r="D9" s="8992"/>
      <c r="E9" s="8993"/>
      <c r="F9" s="8994"/>
    </row>
    <row r="10" spans="1:6" x14ac:dyDescent="0.3">
      <c r="A10" s="8995" t="s">
        <v>18</v>
      </c>
      <c r="B10" s="8996" t="s">
        <v>19</v>
      </c>
      <c r="C10" s="8997">
        <v>65620242</v>
      </c>
      <c r="D10" s="8998">
        <v>72791428</v>
      </c>
      <c r="E10" s="8999">
        <f>D10-C10</f>
        <v>7171186</v>
      </c>
      <c r="F10" s="9000">
        <f>IF(C10 = 0, 0, E10 / C10)</f>
        <v>0.10928313857787968</v>
      </c>
    </row>
    <row r="11" spans="1:6" x14ac:dyDescent="0.3">
      <c r="A11" s="9001" t="s">
        <v>20</v>
      </c>
      <c r="B11" s="9002" t="s">
        <v>21</v>
      </c>
      <c r="C11" s="9003">
        <v>26818371</v>
      </c>
      <c r="D11" s="9004">
        <v>27388998</v>
      </c>
      <c r="E11" s="9005">
        <f>D11 - C11</f>
        <v>570627</v>
      </c>
      <c r="F11" s="9006">
        <f>IF(C11 = 0, 0, E11 / C11)</f>
        <v>2.1277466852852471E-2</v>
      </c>
    </row>
    <row r="12" spans="1:6" x14ac:dyDescent="0.3">
      <c r="A12" s="9007" t="s">
        <v>22</v>
      </c>
      <c r="B12" s="9008" t="s">
        <v>23</v>
      </c>
      <c r="C12" s="9009">
        <v>43342609</v>
      </c>
      <c r="D12" s="9010">
        <v>47398121</v>
      </c>
      <c r="E12" s="9011">
        <f>D12 - C12</f>
        <v>4055512</v>
      </c>
      <c r="F12" s="9012">
        <f>IF(C12 = 0, 0, E12 / C12)</f>
        <v>9.3568709719343376E-2</v>
      </c>
    </row>
    <row r="13" spans="1:6" x14ac:dyDescent="0.3">
      <c r="A13" s="9013" t="s">
        <v>24</v>
      </c>
      <c r="B13" s="9014" t="s">
        <v>25</v>
      </c>
      <c r="C13" s="9015">
        <v>65158356</v>
      </c>
      <c r="D13" s="9016">
        <v>72376453</v>
      </c>
      <c r="E13" s="9017">
        <f>D13 - C13</f>
        <v>7218097</v>
      </c>
      <c r="F13" s="9018">
        <f>IF(C13 = 0, 0, E13 / C13)</f>
        <v>0.11077776425175613</v>
      </c>
    </row>
    <row r="14" spans="1:6" x14ac:dyDescent="0.3">
      <c r="A14" s="9019"/>
      <c r="B14" s="9020" t="s">
        <v>26</v>
      </c>
      <c r="C14" s="9021">
        <f>SUM(C10:C13)</f>
        <v>200939578</v>
      </c>
      <c r="D14" s="9022">
        <f>SUM(D10:D13)</f>
        <v>219955000</v>
      </c>
      <c r="E14" s="9023">
        <f>D14 - C14</f>
        <v>19015422</v>
      </c>
      <c r="F14" s="9024">
        <f>IF(C14 = 0, 0, E14 / C14)</f>
        <v>9.4632536751918531E-2</v>
      </c>
    </row>
    <row r="16" spans="1:6" x14ac:dyDescent="0.3">
      <c r="A16" s="9025" t="s">
        <v>27</v>
      </c>
      <c r="B16" s="9026" t="s">
        <v>28</v>
      </c>
      <c r="C16" s="9027"/>
      <c r="D16" s="9028"/>
      <c r="E16" s="9029"/>
      <c r="F16" s="9030"/>
    </row>
    <row r="17" spans="1:6" x14ac:dyDescent="0.3">
      <c r="A17" s="9031" t="s">
        <v>18</v>
      </c>
      <c r="B17" s="9032" t="s">
        <v>29</v>
      </c>
      <c r="C17" s="9033">
        <v>13242946</v>
      </c>
      <c r="D17" s="9034">
        <v>15228916</v>
      </c>
      <c r="E17" s="9035">
        <f>D17 - C17</f>
        <v>1985970</v>
      </c>
      <c r="F17" s="9036">
        <f>IF(C17 = 0, 0, E17 / C17)</f>
        <v>0.14996436593489093</v>
      </c>
    </row>
    <row r="18" spans="1:6" x14ac:dyDescent="0.3">
      <c r="A18" s="9037" t="s">
        <v>20</v>
      </c>
      <c r="B18" s="9038" t="s">
        <v>30</v>
      </c>
      <c r="C18" s="9039">
        <v>5412267</v>
      </c>
      <c r="D18" s="9040">
        <v>5730136</v>
      </c>
      <c r="E18" s="9041">
        <f>D18 - C18</f>
        <v>317869</v>
      </c>
      <c r="F18" s="9042">
        <f>IF(C18 = 0, 0, E18 / C18)</f>
        <v>5.8731211893278734E-2</v>
      </c>
    </row>
    <row r="19" spans="1:6" x14ac:dyDescent="0.3">
      <c r="A19" s="9043" t="s">
        <v>22</v>
      </c>
      <c r="B19" s="9044" t="s">
        <v>31</v>
      </c>
      <c r="C19" s="9045">
        <v>8747055</v>
      </c>
      <c r="D19" s="9046">
        <v>9423102</v>
      </c>
      <c r="E19" s="9047">
        <f>D19 - C19</f>
        <v>676047</v>
      </c>
      <c r="F19" s="9048">
        <f>IF(C19 = 0, 0, E19 / C19)</f>
        <v>7.7288527395792075E-2</v>
      </c>
    </row>
    <row r="20" spans="1:6" x14ac:dyDescent="0.3">
      <c r="A20" s="9049" t="s">
        <v>24</v>
      </c>
      <c r="B20" s="9050" t="s">
        <v>32</v>
      </c>
      <c r="C20" s="9051">
        <v>13149732</v>
      </c>
      <c r="D20" s="9052">
        <v>15140846</v>
      </c>
      <c r="E20" s="9053">
        <f>D20 - C20</f>
        <v>1991114</v>
      </c>
      <c r="F20" s="9054">
        <f>IF(C20 = 0, 0, E20 / C20)</f>
        <v>0.15141859925358175</v>
      </c>
    </row>
    <row r="21" spans="1:6" x14ac:dyDescent="0.3">
      <c r="A21" s="9055"/>
      <c r="B21" s="9056" t="s">
        <v>33</v>
      </c>
      <c r="C21" s="9057">
        <f>SUM(C17:C20)</f>
        <v>40552000</v>
      </c>
      <c r="D21" s="9058">
        <f>SUM(D17:D20)</f>
        <v>45523000</v>
      </c>
      <c r="E21" s="9059">
        <f>D21 - C21</f>
        <v>4971000</v>
      </c>
      <c r="F21" s="9060">
        <f>IF(C21 = 0, 0, E21 / C21)</f>
        <v>0.12258334977313079</v>
      </c>
    </row>
    <row r="23" spans="1:6" x14ac:dyDescent="0.3">
      <c r="A23" s="9061" t="s">
        <v>34</v>
      </c>
      <c r="B23" s="9062" t="s">
        <v>35</v>
      </c>
      <c r="C23" s="9063"/>
      <c r="D23" s="9064"/>
      <c r="E23" s="9065"/>
      <c r="F23" s="9066"/>
    </row>
    <row r="24" spans="1:6" x14ac:dyDescent="0.3">
      <c r="A24" s="9067" t="s">
        <v>18</v>
      </c>
      <c r="B24" s="9068" t="s">
        <v>36</v>
      </c>
      <c r="C24" s="9069">
        <v>45115891</v>
      </c>
      <c r="D24" s="9070">
        <v>51137984</v>
      </c>
      <c r="E24" s="9071">
        <f>D24 - C24</f>
        <v>6022093</v>
      </c>
      <c r="F24" s="9072">
        <f>IF(C24 = 0, 0, E24 / C24)</f>
        <v>0.13348052906679822</v>
      </c>
    </row>
    <row r="25" spans="1:6" x14ac:dyDescent="0.3">
      <c r="A25" s="9073" t="s">
        <v>20</v>
      </c>
      <c r="B25" s="9074" t="s">
        <v>37</v>
      </c>
      <c r="C25" s="9075">
        <v>23251174</v>
      </c>
      <c r="D25" s="9076">
        <v>26736084</v>
      </c>
      <c r="E25" s="9077">
        <f>D25 - C25</f>
        <v>3484910</v>
      </c>
      <c r="F25" s="9078">
        <f>IF(C25 = 0, 0, E25 / C25)</f>
        <v>0.14988103396413446</v>
      </c>
    </row>
    <row r="26" spans="1:6" x14ac:dyDescent="0.3">
      <c r="A26" s="9079"/>
      <c r="B26" s="9080" t="s">
        <v>38</v>
      </c>
      <c r="C26" s="9081">
        <f>SUM(C24:C25)</f>
        <v>68367065</v>
      </c>
      <c r="D26" s="9082">
        <f>SUM(D24:D25)</f>
        <v>77874068</v>
      </c>
      <c r="E26" s="9083">
        <f>D26 - C26</f>
        <v>9507003</v>
      </c>
      <c r="F26" s="9084">
        <f>IF(C26 = 0, 0, E26 / C26)</f>
        <v>0.1390582292804291</v>
      </c>
    </row>
    <row r="28" spans="1:6" x14ac:dyDescent="0.3">
      <c r="A28" s="9085" t="s">
        <v>39</v>
      </c>
      <c r="B28" s="9086" t="s">
        <v>40</v>
      </c>
      <c r="C28" s="9087"/>
      <c r="D28" s="9088"/>
      <c r="E28" s="9089"/>
      <c r="F28" s="9090"/>
    </row>
    <row r="29" spans="1:6" x14ac:dyDescent="0.3">
      <c r="A29" s="9091" t="s">
        <v>18</v>
      </c>
      <c r="B29" s="9092" t="s">
        <v>41</v>
      </c>
      <c r="C29" s="9093">
        <v>16035019</v>
      </c>
      <c r="D29" s="9094">
        <v>16199925</v>
      </c>
      <c r="E29" s="9095">
        <f>D29 - C29</f>
        <v>164906</v>
      </c>
      <c r="F29" s="9096">
        <f>IF(C29 = 0, 0, E29 / C29)</f>
        <v>1.0284116283242321E-2</v>
      </c>
    </row>
    <row r="30" spans="1:6" x14ac:dyDescent="0.3">
      <c r="A30" s="9097" t="s">
        <v>20</v>
      </c>
      <c r="B30" s="9098" t="s">
        <v>42</v>
      </c>
      <c r="C30" s="9099">
        <v>23377538</v>
      </c>
      <c r="D30" s="9100">
        <v>25452394</v>
      </c>
      <c r="E30" s="9101">
        <f>D30 - C30</f>
        <v>2074856</v>
      </c>
      <c r="F30" s="9102">
        <f>IF(C30 = 0, 0, E30 / C30)</f>
        <v>8.8754256329302089E-2</v>
      </c>
    </row>
    <row r="31" spans="1:6" x14ac:dyDescent="0.3">
      <c r="A31" s="9103" t="s">
        <v>22</v>
      </c>
      <c r="B31" s="9104" t="s">
        <v>43</v>
      </c>
      <c r="C31" s="9105">
        <v>0</v>
      </c>
      <c r="D31" s="9106">
        <v>0</v>
      </c>
      <c r="E31" s="9107">
        <f>D31 - C31</f>
        <v>0</v>
      </c>
      <c r="F31" s="9108">
        <f>IF(C31 = 0, 0, E31 / C31)</f>
        <v>0</v>
      </c>
    </row>
    <row r="32" spans="1:6" x14ac:dyDescent="0.3">
      <c r="A32" s="9109"/>
      <c r="B32" s="9110" t="s">
        <v>44</v>
      </c>
      <c r="C32" s="9111">
        <f>SUM(C29:C31)</f>
        <v>39412557</v>
      </c>
      <c r="D32" s="9112">
        <f>SUM(D29:D31)</f>
        <v>41652319</v>
      </c>
      <c r="E32" s="9113">
        <f>D32 - C32</f>
        <v>2239762</v>
      </c>
      <c r="F32" s="9114">
        <f>IF(C32 = 0, 0, E32 / C32)</f>
        <v>5.6828639664257254E-2</v>
      </c>
    </row>
    <row r="34" spans="1:6" x14ac:dyDescent="0.3">
      <c r="A34" s="9115" t="s">
        <v>45</v>
      </c>
      <c r="B34" s="9116" t="s">
        <v>46</v>
      </c>
      <c r="C34" s="9117"/>
      <c r="D34" s="9118"/>
      <c r="E34" s="9119"/>
      <c r="F34" s="9120"/>
    </row>
    <row r="35" spans="1:6" x14ac:dyDescent="0.3">
      <c r="A35" s="9121" t="s">
        <v>18</v>
      </c>
      <c r="B35" s="9122" t="s">
        <v>46</v>
      </c>
      <c r="C35" s="9123">
        <v>17881676</v>
      </c>
      <c r="D35" s="9124">
        <v>18270600</v>
      </c>
      <c r="E35" s="9125">
        <f>D35 - C35</f>
        <v>388924</v>
      </c>
      <c r="F35" s="9126">
        <f>IF(C35 = 0, 0, E35 / C35)</f>
        <v>2.1749862820464927E-2</v>
      </c>
    </row>
    <row r="37" spans="1:6" x14ac:dyDescent="0.3">
      <c r="A37" s="9127" t="s">
        <v>47</v>
      </c>
      <c r="B37" s="9128" t="s">
        <v>48</v>
      </c>
      <c r="C37" s="9129"/>
      <c r="D37" s="9130"/>
      <c r="E37" s="9131"/>
      <c r="F37" s="9132"/>
    </row>
    <row r="38" spans="1:6" x14ac:dyDescent="0.3">
      <c r="A38" s="9133" t="s">
        <v>18</v>
      </c>
      <c r="B38" s="9134" t="s">
        <v>49</v>
      </c>
      <c r="C38" s="9135">
        <v>2211005</v>
      </c>
      <c r="D38" s="9136">
        <v>1409936</v>
      </c>
      <c r="E38" s="9137">
        <f t="shared" ref="E38:E78" si="0">D38 - C38</f>
        <v>-801069</v>
      </c>
      <c r="F38" s="9138">
        <f t="shared" ref="F38:F78" si="1">IF(C38 = 0, 0, E38 / C38)</f>
        <v>-0.36230989979669881</v>
      </c>
    </row>
    <row r="39" spans="1:6" x14ac:dyDescent="0.3">
      <c r="A39" s="9139" t="s">
        <v>20</v>
      </c>
      <c r="B39" s="9140" t="s">
        <v>50</v>
      </c>
      <c r="C39" s="9141">
        <v>11170502</v>
      </c>
      <c r="D39" s="9142">
        <v>10054106</v>
      </c>
      <c r="E39" s="9143">
        <f t="shared" si="0"/>
        <v>-1116396</v>
      </c>
      <c r="F39" s="9144">
        <f t="shared" si="1"/>
        <v>-9.9941435040251547E-2</v>
      </c>
    </row>
    <row r="40" spans="1:6" x14ac:dyDescent="0.3">
      <c r="A40" s="9145" t="s">
        <v>22</v>
      </c>
      <c r="B40" s="9146" t="s">
        <v>51</v>
      </c>
      <c r="C40" s="9147">
        <v>7412424</v>
      </c>
      <c r="D40" s="9148">
        <v>11558277</v>
      </c>
      <c r="E40" s="9149">
        <f t="shared" si="0"/>
        <v>4145853</v>
      </c>
      <c r="F40" s="9150">
        <f t="shared" si="1"/>
        <v>0.5593113669698333</v>
      </c>
    </row>
    <row r="41" spans="1:6" x14ac:dyDescent="0.3">
      <c r="A41" s="9151" t="s">
        <v>24</v>
      </c>
      <c r="B41" s="9152" t="s">
        <v>52</v>
      </c>
      <c r="C41" s="9153">
        <v>4896406</v>
      </c>
      <c r="D41" s="9154">
        <v>4864238</v>
      </c>
      <c r="E41" s="9155">
        <f t="shared" si="0"/>
        <v>-32168</v>
      </c>
      <c r="F41" s="9156">
        <f t="shared" si="1"/>
        <v>-6.5697166452291745E-3</v>
      </c>
    </row>
    <row r="42" spans="1:6" x14ac:dyDescent="0.3">
      <c r="A42" s="9157" t="s">
        <v>53</v>
      </c>
      <c r="B42" s="9158" t="s">
        <v>54</v>
      </c>
      <c r="C42" s="9159">
        <v>271642</v>
      </c>
      <c r="D42" s="9160">
        <v>272493</v>
      </c>
      <c r="E42" s="9161">
        <f t="shared" si="0"/>
        <v>851</v>
      </c>
      <c r="F42" s="9162">
        <f t="shared" si="1"/>
        <v>3.1327997879562071E-3</v>
      </c>
    </row>
    <row r="43" spans="1:6" x14ac:dyDescent="0.3">
      <c r="A43" s="9163" t="s">
        <v>55</v>
      </c>
      <c r="B43" s="9164" t="s">
        <v>56</v>
      </c>
      <c r="C43" s="9165">
        <v>2142649</v>
      </c>
      <c r="D43" s="9166">
        <v>2696314</v>
      </c>
      <c r="E43" s="9167">
        <f t="shared" si="0"/>
        <v>553665</v>
      </c>
      <c r="F43" s="9168">
        <f t="shared" si="1"/>
        <v>0.25840209945726061</v>
      </c>
    </row>
    <row r="44" spans="1:6" x14ac:dyDescent="0.3">
      <c r="A44" s="9169" t="s">
        <v>57</v>
      </c>
      <c r="B44" s="9170" t="s">
        <v>58</v>
      </c>
      <c r="C44" s="9171">
        <v>5760</v>
      </c>
      <c r="D44" s="9172">
        <v>8855</v>
      </c>
      <c r="E44" s="9173">
        <f t="shared" si="0"/>
        <v>3095</v>
      </c>
      <c r="F44" s="9174">
        <f t="shared" si="1"/>
        <v>0.53732638888888884</v>
      </c>
    </row>
    <row r="45" spans="1:6" x14ac:dyDescent="0.3">
      <c r="A45" s="9175" t="s">
        <v>59</v>
      </c>
      <c r="B45" s="9176" t="s">
        <v>60</v>
      </c>
      <c r="C45" s="9177">
        <v>5744722</v>
      </c>
      <c r="D45" s="9178">
        <v>6131140</v>
      </c>
      <c r="E45" s="9179">
        <f t="shared" si="0"/>
        <v>386418</v>
      </c>
      <c r="F45" s="9180">
        <f t="shared" si="1"/>
        <v>6.7264873739756245E-2</v>
      </c>
    </row>
    <row r="46" spans="1:6" x14ac:dyDescent="0.3">
      <c r="A46" s="9181" t="s">
        <v>61</v>
      </c>
      <c r="B46" s="9182" t="s">
        <v>62</v>
      </c>
      <c r="C46" s="9183">
        <v>928398</v>
      </c>
      <c r="D46" s="9184">
        <v>1000838</v>
      </c>
      <c r="E46" s="9185">
        <f t="shared" si="0"/>
        <v>72440</v>
      </c>
      <c r="F46" s="9186">
        <f t="shared" si="1"/>
        <v>7.8026880712797744E-2</v>
      </c>
    </row>
    <row r="47" spans="1:6" x14ac:dyDescent="0.3">
      <c r="A47" s="9187" t="s">
        <v>63</v>
      </c>
      <c r="B47" s="9188" t="s">
        <v>64</v>
      </c>
      <c r="C47" s="9189">
        <v>343465</v>
      </c>
      <c r="D47" s="9190">
        <v>359371</v>
      </c>
      <c r="E47" s="9191">
        <f t="shared" si="0"/>
        <v>15906</v>
      </c>
      <c r="F47" s="9192">
        <f t="shared" si="1"/>
        <v>4.6310395527928608E-2</v>
      </c>
    </row>
    <row r="48" spans="1:6" x14ac:dyDescent="0.3">
      <c r="A48" s="9193" t="s">
        <v>65</v>
      </c>
      <c r="B48" s="9194" t="s">
        <v>66</v>
      </c>
      <c r="C48" s="9195">
        <v>1248476</v>
      </c>
      <c r="D48" s="9196">
        <v>6986193</v>
      </c>
      <c r="E48" s="9197">
        <f t="shared" si="0"/>
        <v>5737717</v>
      </c>
      <c r="F48" s="9198">
        <f t="shared" si="1"/>
        <v>4.595776771039251</v>
      </c>
    </row>
    <row r="49" spans="1:6" x14ac:dyDescent="0.3">
      <c r="A49" s="9199" t="s">
        <v>67</v>
      </c>
      <c r="B49" s="9200" t="s">
        <v>68</v>
      </c>
      <c r="C49" s="9201">
        <v>428234</v>
      </c>
      <c r="D49" s="9202">
        <v>453551</v>
      </c>
      <c r="E49" s="9203">
        <f t="shared" si="0"/>
        <v>25317</v>
      </c>
      <c r="F49" s="9204">
        <f t="shared" si="1"/>
        <v>5.9119546789839203E-2</v>
      </c>
    </row>
    <row r="50" spans="1:6" x14ac:dyDescent="0.3">
      <c r="A50" s="9205" t="s">
        <v>69</v>
      </c>
      <c r="B50" s="9206" t="s">
        <v>70</v>
      </c>
      <c r="C50" s="9207">
        <v>1828287</v>
      </c>
      <c r="D50" s="9208">
        <v>1801714</v>
      </c>
      <c r="E50" s="9209">
        <f t="shared" si="0"/>
        <v>-26573</v>
      </c>
      <c r="F50" s="9210">
        <f t="shared" si="1"/>
        <v>-1.4534370150857059E-2</v>
      </c>
    </row>
    <row r="51" spans="1:6" x14ac:dyDescent="0.3">
      <c r="A51" s="9211" t="s">
        <v>71</v>
      </c>
      <c r="B51" s="9212" t="s">
        <v>72</v>
      </c>
      <c r="C51" s="9213">
        <v>6533920</v>
      </c>
      <c r="D51" s="9214">
        <v>5487838</v>
      </c>
      <c r="E51" s="9215">
        <f t="shared" si="0"/>
        <v>-1046082</v>
      </c>
      <c r="F51" s="9216">
        <f t="shared" si="1"/>
        <v>-0.16010021549085388</v>
      </c>
    </row>
    <row r="52" spans="1:6" x14ac:dyDescent="0.3">
      <c r="A52" s="9217" t="s">
        <v>73</v>
      </c>
      <c r="B52" s="9218" t="s">
        <v>74</v>
      </c>
      <c r="C52" s="9219">
        <v>1618690</v>
      </c>
      <c r="D52" s="9220">
        <v>2789410</v>
      </c>
      <c r="E52" s="9221">
        <f t="shared" si="0"/>
        <v>1170720</v>
      </c>
      <c r="F52" s="9222">
        <f t="shared" si="1"/>
        <v>0.72325151820299127</v>
      </c>
    </row>
    <row r="53" spans="1:6" x14ac:dyDescent="0.3">
      <c r="A53" s="9223" t="s">
        <v>75</v>
      </c>
      <c r="B53" s="9224" t="s">
        <v>76</v>
      </c>
      <c r="C53" s="9225">
        <v>2016766</v>
      </c>
      <c r="D53" s="9226">
        <v>3115356</v>
      </c>
      <c r="E53" s="9227">
        <f t="shared" si="0"/>
        <v>1098590</v>
      </c>
      <c r="F53" s="9228">
        <f t="shared" si="1"/>
        <v>0.54472854064378318</v>
      </c>
    </row>
    <row r="54" spans="1:6" x14ac:dyDescent="0.3">
      <c r="A54" s="9229" t="s">
        <v>77</v>
      </c>
      <c r="B54" s="9230" t="s">
        <v>78</v>
      </c>
      <c r="C54" s="9231">
        <v>7648098</v>
      </c>
      <c r="D54" s="9232">
        <v>8261679</v>
      </c>
      <c r="E54" s="9233">
        <f t="shared" si="0"/>
        <v>613581</v>
      </c>
      <c r="F54" s="9234">
        <f t="shared" si="1"/>
        <v>8.0226613205008623E-2</v>
      </c>
    </row>
    <row r="55" spans="1:6" x14ac:dyDescent="0.3">
      <c r="A55" s="9235" t="s">
        <v>79</v>
      </c>
      <c r="B55" s="9236" t="s">
        <v>80</v>
      </c>
      <c r="C55" s="9237">
        <v>17246841</v>
      </c>
      <c r="D55" s="9238">
        <v>19263401</v>
      </c>
      <c r="E55" s="9239">
        <f t="shared" si="0"/>
        <v>2016560</v>
      </c>
      <c r="F55" s="9240">
        <f t="shared" si="1"/>
        <v>0.11692344122613527</v>
      </c>
    </row>
    <row r="56" spans="1:6" x14ac:dyDescent="0.3">
      <c r="A56" s="9241" t="s">
        <v>81</v>
      </c>
      <c r="B56" s="9242" t="s">
        <v>82</v>
      </c>
      <c r="C56" s="9243">
        <v>1251343</v>
      </c>
      <c r="D56" s="9244">
        <v>1276525</v>
      </c>
      <c r="E56" s="9245">
        <f t="shared" si="0"/>
        <v>25182</v>
      </c>
      <c r="F56" s="9246">
        <f t="shared" si="1"/>
        <v>2.0123978797180309E-2</v>
      </c>
    </row>
    <row r="57" spans="1:6" x14ac:dyDescent="0.3">
      <c r="A57" s="9247" t="s">
        <v>83</v>
      </c>
      <c r="B57" s="9248" t="s">
        <v>84</v>
      </c>
      <c r="C57" s="9249">
        <v>703444</v>
      </c>
      <c r="D57" s="9250">
        <v>621314</v>
      </c>
      <c r="E57" s="9251">
        <f t="shared" si="0"/>
        <v>-82130</v>
      </c>
      <c r="F57" s="9252">
        <f t="shared" si="1"/>
        <v>-0.11675414105458289</v>
      </c>
    </row>
    <row r="58" spans="1:6" x14ac:dyDescent="0.3">
      <c r="A58" s="9253" t="s">
        <v>85</v>
      </c>
      <c r="B58" s="9254" t="s">
        <v>86</v>
      </c>
      <c r="C58" s="9255">
        <v>0</v>
      </c>
      <c r="D58" s="9256">
        <v>0</v>
      </c>
      <c r="E58" s="9257">
        <f t="shared" si="0"/>
        <v>0</v>
      </c>
      <c r="F58" s="9258">
        <f t="shared" si="1"/>
        <v>0</v>
      </c>
    </row>
    <row r="59" spans="1:6" x14ac:dyDescent="0.3">
      <c r="A59" s="9259" t="s">
        <v>87</v>
      </c>
      <c r="B59" s="9260" t="s">
        <v>88</v>
      </c>
      <c r="C59" s="9261">
        <v>256447</v>
      </c>
      <c r="D59" s="9262">
        <v>353867</v>
      </c>
      <c r="E59" s="9263">
        <f t="shared" si="0"/>
        <v>97420</v>
      </c>
      <c r="F59" s="9264">
        <f t="shared" si="1"/>
        <v>0.37988356268546719</v>
      </c>
    </row>
    <row r="60" spans="1:6" x14ac:dyDescent="0.3">
      <c r="A60" s="9265" t="s">
        <v>89</v>
      </c>
      <c r="B60" s="9266" t="s">
        <v>90</v>
      </c>
      <c r="C60" s="9267">
        <v>0</v>
      </c>
      <c r="D60" s="9268">
        <v>0</v>
      </c>
      <c r="E60" s="9269">
        <f t="shared" si="0"/>
        <v>0</v>
      </c>
      <c r="F60" s="9270">
        <f t="shared" si="1"/>
        <v>0</v>
      </c>
    </row>
    <row r="61" spans="1:6" x14ac:dyDescent="0.3">
      <c r="A61" s="9271" t="s">
        <v>91</v>
      </c>
      <c r="B61" s="9272" t="s">
        <v>92</v>
      </c>
      <c r="C61" s="9273">
        <v>3983787</v>
      </c>
      <c r="D61" s="9274">
        <v>5144340</v>
      </c>
      <c r="E61" s="9275">
        <f t="shared" si="0"/>
        <v>1160553</v>
      </c>
      <c r="F61" s="9276">
        <f t="shared" si="1"/>
        <v>0.2913190388943987</v>
      </c>
    </row>
    <row r="62" spans="1:6" x14ac:dyDescent="0.3">
      <c r="A62" s="9277" t="s">
        <v>93</v>
      </c>
      <c r="B62" s="9278" t="s">
        <v>94</v>
      </c>
      <c r="C62" s="9279">
        <v>211322</v>
      </c>
      <c r="D62" s="9280">
        <v>200787</v>
      </c>
      <c r="E62" s="9281">
        <f t="shared" si="0"/>
        <v>-10535</v>
      </c>
      <c r="F62" s="9282">
        <f t="shared" si="1"/>
        <v>-4.9852831224387426E-2</v>
      </c>
    </row>
    <row r="63" spans="1:6" x14ac:dyDescent="0.3">
      <c r="A63" s="9283" t="s">
        <v>95</v>
      </c>
      <c r="B63" s="9284" t="s">
        <v>96</v>
      </c>
      <c r="C63" s="9285">
        <v>285812</v>
      </c>
      <c r="D63" s="9286">
        <v>263357</v>
      </c>
      <c r="E63" s="9287">
        <f t="shared" si="0"/>
        <v>-22455</v>
      </c>
      <c r="F63" s="9288">
        <f t="shared" si="1"/>
        <v>-7.856563055435041E-2</v>
      </c>
    </row>
    <row r="64" spans="1:6" x14ac:dyDescent="0.3">
      <c r="A64" s="9289" t="s">
        <v>97</v>
      </c>
      <c r="B64" s="9290" t="s">
        <v>98</v>
      </c>
      <c r="C64" s="9291">
        <v>3172638</v>
      </c>
      <c r="D64" s="9292">
        <v>1207541</v>
      </c>
      <c r="E64" s="9293">
        <f t="shared" si="0"/>
        <v>-1965097</v>
      </c>
      <c r="F64" s="9294">
        <f t="shared" si="1"/>
        <v>-0.61938897535741555</v>
      </c>
    </row>
    <row r="65" spans="1:6" x14ac:dyDescent="0.3">
      <c r="A65" s="9295" t="s">
        <v>99</v>
      </c>
      <c r="B65" s="9296" t="s">
        <v>100</v>
      </c>
      <c r="C65" s="9297">
        <v>0</v>
      </c>
      <c r="D65" s="9298">
        <v>0</v>
      </c>
      <c r="E65" s="9299">
        <f t="shared" si="0"/>
        <v>0</v>
      </c>
      <c r="F65" s="9300">
        <f t="shared" si="1"/>
        <v>0</v>
      </c>
    </row>
    <row r="66" spans="1:6" x14ac:dyDescent="0.3">
      <c r="A66" s="9301" t="s">
        <v>101</v>
      </c>
      <c r="B66" s="9302" t="s">
        <v>102</v>
      </c>
      <c r="C66" s="9303">
        <v>237419</v>
      </c>
      <c r="D66" s="9304">
        <v>126739</v>
      </c>
      <c r="E66" s="9305">
        <f t="shared" si="0"/>
        <v>-110680</v>
      </c>
      <c r="F66" s="9306">
        <f t="shared" si="1"/>
        <v>-0.46618004456256662</v>
      </c>
    </row>
    <row r="67" spans="1:6" x14ac:dyDescent="0.3">
      <c r="A67" s="9307" t="s">
        <v>103</v>
      </c>
      <c r="B67" s="9308" t="s">
        <v>104</v>
      </c>
      <c r="C67" s="9309">
        <v>233981</v>
      </c>
      <c r="D67" s="9310">
        <v>302560</v>
      </c>
      <c r="E67" s="9311">
        <f t="shared" si="0"/>
        <v>68579</v>
      </c>
      <c r="F67" s="9312">
        <f t="shared" si="1"/>
        <v>0.2930964480021882</v>
      </c>
    </row>
    <row r="68" spans="1:6" x14ac:dyDescent="0.3">
      <c r="A68" s="9313" t="s">
        <v>105</v>
      </c>
      <c r="B68" s="9314" t="s">
        <v>106</v>
      </c>
      <c r="C68" s="9315">
        <v>2989828</v>
      </c>
      <c r="D68" s="9316">
        <v>3177521</v>
      </c>
      <c r="E68" s="9317">
        <f t="shared" si="0"/>
        <v>187693</v>
      </c>
      <c r="F68" s="9318">
        <f t="shared" si="1"/>
        <v>6.2777189858413254E-2</v>
      </c>
    </row>
    <row r="69" spans="1:6" x14ac:dyDescent="0.3">
      <c r="A69" s="9319" t="s">
        <v>107</v>
      </c>
      <c r="B69" s="9320" t="s">
        <v>108</v>
      </c>
      <c r="C69" s="9321">
        <v>1519870</v>
      </c>
      <c r="D69" s="9322">
        <v>1500468</v>
      </c>
      <c r="E69" s="9323">
        <f t="shared" si="0"/>
        <v>-19402</v>
      </c>
      <c r="F69" s="9324">
        <f t="shared" si="1"/>
        <v>-1.2765565475994658E-2</v>
      </c>
    </row>
    <row r="70" spans="1:6" x14ac:dyDescent="0.3">
      <c r="A70" s="9325" t="s">
        <v>109</v>
      </c>
      <c r="B70" s="9326" t="s">
        <v>110</v>
      </c>
      <c r="C70" s="9327">
        <v>3587663</v>
      </c>
      <c r="D70" s="9328">
        <v>3568337</v>
      </c>
      <c r="E70" s="9329">
        <f t="shared" si="0"/>
        <v>-19326</v>
      </c>
      <c r="F70" s="9330">
        <f t="shared" si="1"/>
        <v>-5.3867935756507787E-3</v>
      </c>
    </row>
    <row r="71" spans="1:6" x14ac:dyDescent="0.3">
      <c r="A71" s="9331" t="s">
        <v>111</v>
      </c>
      <c r="B71" s="9332" t="s">
        <v>112</v>
      </c>
      <c r="C71" s="9333">
        <v>2913853</v>
      </c>
      <c r="D71" s="9334">
        <v>3996141</v>
      </c>
      <c r="E71" s="9335">
        <f t="shared" si="0"/>
        <v>1082288</v>
      </c>
      <c r="F71" s="9336">
        <f t="shared" si="1"/>
        <v>0.37142848318017413</v>
      </c>
    </row>
    <row r="72" spans="1:6" x14ac:dyDescent="0.3">
      <c r="A72" s="9337" t="s">
        <v>113</v>
      </c>
      <c r="B72" s="9338" t="s">
        <v>114</v>
      </c>
      <c r="C72" s="9339">
        <v>2046682</v>
      </c>
      <c r="D72" s="9340">
        <v>1480500</v>
      </c>
      <c r="E72" s="9341">
        <f t="shared" si="0"/>
        <v>-566182</v>
      </c>
      <c r="F72" s="9342">
        <f t="shared" si="1"/>
        <v>-0.27663408384888322</v>
      </c>
    </row>
    <row r="73" spans="1:6" x14ac:dyDescent="0.3">
      <c r="A73" s="9343" t="s">
        <v>115</v>
      </c>
      <c r="B73" s="9344" t="s">
        <v>116</v>
      </c>
      <c r="C73" s="9345">
        <v>0</v>
      </c>
      <c r="D73" s="9346">
        <v>0</v>
      </c>
      <c r="E73" s="9347">
        <f t="shared" si="0"/>
        <v>0</v>
      </c>
      <c r="F73" s="9348">
        <f t="shared" si="1"/>
        <v>0</v>
      </c>
    </row>
    <row r="74" spans="1:6" x14ac:dyDescent="0.3">
      <c r="A74" s="9349" t="s">
        <v>117</v>
      </c>
      <c r="B74" s="9350" t="s">
        <v>118</v>
      </c>
      <c r="C74" s="9351">
        <v>467907</v>
      </c>
      <c r="D74" s="9352">
        <v>462255</v>
      </c>
      <c r="E74" s="9353">
        <f t="shared" si="0"/>
        <v>-5652</v>
      </c>
      <c r="F74" s="9354">
        <f t="shared" si="1"/>
        <v>-1.2079323455302014E-2</v>
      </c>
    </row>
    <row r="75" spans="1:6" x14ac:dyDescent="0.3">
      <c r="A75" s="9355" t="s">
        <v>119</v>
      </c>
      <c r="B75" s="9356" t="s">
        <v>120</v>
      </c>
      <c r="C75" s="9357">
        <v>7288017</v>
      </c>
      <c r="D75" s="9358">
        <v>7822287</v>
      </c>
      <c r="E75" s="9359">
        <f t="shared" si="0"/>
        <v>534270</v>
      </c>
      <c r="F75" s="9360">
        <f t="shared" si="1"/>
        <v>7.3308006828194827E-2</v>
      </c>
    </row>
    <row r="76" spans="1:6" x14ac:dyDescent="0.3">
      <c r="A76" s="9361" t="s">
        <v>121</v>
      </c>
      <c r="B76" s="9362" t="s">
        <v>122</v>
      </c>
      <c r="C76" s="9363">
        <v>17184092</v>
      </c>
      <c r="D76" s="9364">
        <v>24038026</v>
      </c>
      <c r="E76" s="9365">
        <f t="shared" si="0"/>
        <v>6853934</v>
      </c>
      <c r="F76" s="9366">
        <f t="shared" si="1"/>
        <v>0.39885342792624712</v>
      </c>
    </row>
    <row r="77" spans="1:6" x14ac:dyDescent="0.3">
      <c r="A77" s="9367" t="s">
        <v>123</v>
      </c>
      <c r="B77" s="9368" t="s">
        <v>124</v>
      </c>
      <c r="C77" s="9369">
        <v>4547605</v>
      </c>
      <c r="D77" s="9370">
        <v>3662738</v>
      </c>
      <c r="E77" s="9371">
        <f t="shared" si="0"/>
        <v>-884867</v>
      </c>
      <c r="F77" s="9372">
        <f t="shared" si="1"/>
        <v>-0.19457868482420967</v>
      </c>
    </row>
    <row r="78" spans="1:6" x14ac:dyDescent="0.3">
      <c r="A78" s="9373"/>
      <c r="B78" s="9374" t="s">
        <v>125</v>
      </c>
      <c r="C78" s="9375">
        <f>SUM(C38:C77)</f>
        <v>126577995</v>
      </c>
      <c r="D78" s="9376">
        <f>SUM(D38:D77)</f>
        <v>145720013</v>
      </c>
      <c r="E78" s="9377">
        <f t="shared" si="0"/>
        <v>19142018</v>
      </c>
      <c r="F78" s="9378">
        <f t="shared" si="1"/>
        <v>0.15122705964808497</v>
      </c>
    </row>
    <row r="80" spans="1:6" x14ac:dyDescent="0.3">
      <c r="A80" s="9379"/>
      <c r="B80" s="9380" t="s">
        <v>126</v>
      </c>
      <c r="C80" s="9381">
        <f>C14+C21+C26+C32+C35+C78</f>
        <v>493730871</v>
      </c>
      <c r="D80" s="9382">
        <f>D14+D21+D26+D32+D35+D78</f>
        <v>548995000</v>
      </c>
      <c r="E80" s="9383">
        <f>D80 - C80</f>
        <v>55264129</v>
      </c>
      <c r="F80" s="9384">
        <f>IF(C80 = 0, 0, E80 / C80)</f>
        <v>0.1119316863619816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20" t="s">
        <v>149</v>
      </c>
      <c r="B1" s="11426"/>
      <c r="C1" s="11426"/>
      <c r="D1" s="11426"/>
      <c r="E1" s="11426"/>
      <c r="F1" s="11427"/>
    </row>
    <row r="2" spans="1:6" x14ac:dyDescent="0.3">
      <c r="A2" s="11521" t="s">
        <v>1</v>
      </c>
      <c r="B2" s="11426"/>
      <c r="C2" s="11426"/>
      <c r="D2" s="11426"/>
      <c r="E2" s="11426"/>
      <c r="F2" s="11427"/>
    </row>
    <row r="3" spans="1:6" x14ac:dyDescent="0.3">
      <c r="A3" s="11522" t="s">
        <v>2</v>
      </c>
      <c r="B3" s="11426"/>
      <c r="C3" s="11426"/>
      <c r="D3" s="11426"/>
      <c r="E3" s="11426"/>
      <c r="F3" s="11427"/>
    </row>
    <row r="4" spans="1:6" x14ac:dyDescent="0.3">
      <c r="A4" s="1152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9385" t="s">
        <v>4</v>
      </c>
      <c r="B6" s="9386" t="s">
        <v>5</v>
      </c>
      <c r="C6" s="9387" t="s">
        <v>6</v>
      </c>
      <c r="D6" s="9388" t="s">
        <v>7</v>
      </c>
      <c r="E6" s="9389" t="s">
        <v>8</v>
      </c>
      <c r="F6" s="9390" t="s">
        <v>9</v>
      </c>
    </row>
    <row r="7" spans="1:6" ht="28.8" x14ac:dyDescent="0.3">
      <c r="A7" s="9391" t="s">
        <v>10</v>
      </c>
      <c r="B7" s="9392" t="s">
        <v>11</v>
      </c>
      <c r="C7" s="9393" t="s">
        <v>12</v>
      </c>
      <c r="D7" s="9394" t="s">
        <v>13</v>
      </c>
      <c r="E7" s="9395" t="s">
        <v>14</v>
      </c>
      <c r="F7" s="9396" t="s">
        <v>15</v>
      </c>
    </row>
    <row r="9" spans="1:6" x14ac:dyDescent="0.3">
      <c r="A9" s="9397" t="s">
        <v>16</v>
      </c>
      <c r="B9" s="9398" t="s">
        <v>17</v>
      </c>
      <c r="C9" s="9399"/>
      <c r="D9" s="9400"/>
      <c r="E9" s="9401"/>
      <c r="F9" s="9402"/>
    </row>
    <row r="10" spans="1:6" x14ac:dyDescent="0.3">
      <c r="A10" s="9403" t="s">
        <v>18</v>
      </c>
      <c r="B10" s="9404" t="s">
        <v>19</v>
      </c>
      <c r="C10" s="9405">
        <v>31232905</v>
      </c>
      <c r="D10" s="9406">
        <v>30732815</v>
      </c>
      <c r="E10" s="9407">
        <f>D10-C10</f>
        <v>-500090</v>
      </c>
      <c r="F10" s="9408">
        <f>IF(C10 = 0, 0, E10 / C10)</f>
        <v>-1.6011639007002389E-2</v>
      </c>
    </row>
    <row r="11" spans="1:6" x14ac:dyDescent="0.3">
      <c r="A11" s="9409" t="s">
        <v>20</v>
      </c>
      <c r="B11" s="9410" t="s">
        <v>21</v>
      </c>
      <c r="C11" s="9411">
        <v>4363372</v>
      </c>
      <c r="D11" s="9412">
        <v>3678549</v>
      </c>
      <c r="E11" s="9413">
        <f>D11 - C11</f>
        <v>-684823</v>
      </c>
      <c r="F11" s="9414">
        <f>IF(C11 = 0, 0, E11 / C11)</f>
        <v>-0.15694811260648875</v>
      </c>
    </row>
    <row r="12" spans="1:6" x14ac:dyDescent="0.3">
      <c r="A12" s="9415" t="s">
        <v>22</v>
      </c>
      <c r="B12" s="9416" t="s">
        <v>23</v>
      </c>
      <c r="C12" s="9417">
        <v>0</v>
      </c>
      <c r="D12" s="9418">
        <v>0</v>
      </c>
      <c r="E12" s="9419">
        <f>D12 - C12</f>
        <v>0</v>
      </c>
      <c r="F12" s="9420">
        <f>IF(C12 = 0, 0, E12 / C12)</f>
        <v>0</v>
      </c>
    </row>
    <row r="13" spans="1:6" x14ac:dyDescent="0.3">
      <c r="A13" s="9421" t="s">
        <v>24</v>
      </c>
      <c r="B13" s="9422" t="s">
        <v>25</v>
      </c>
      <c r="C13" s="9423">
        <v>44825145</v>
      </c>
      <c r="D13" s="9424">
        <v>47493136</v>
      </c>
      <c r="E13" s="9425">
        <f>D13 - C13</f>
        <v>2667991</v>
      </c>
      <c r="F13" s="9426">
        <f>IF(C13 = 0, 0, E13 / C13)</f>
        <v>5.9519963627557702E-2</v>
      </c>
    </row>
    <row r="14" spans="1:6" x14ac:dyDescent="0.3">
      <c r="A14" s="9427"/>
      <c r="B14" s="9428" t="s">
        <v>26</v>
      </c>
      <c r="C14" s="9429">
        <f>SUM(C10:C13)</f>
        <v>80421422</v>
      </c>
      <c r="D14" s="9430">
        <f>SUM(D10:D13)</f>
        <v>81904500</v>
      </c>
      <c r="E14" s="9431">
        <f>D14 - C14</f>
        <v>1483078</v>
      </c>
      <c r="F14" s="9432">
        <f>IF(C14 = 0, 0, E14 / C14)</f>
        <v>1.8441330221691428E-2</v>
      </c>
    </row>
    <row r="16" spans="1:6" x14ac:dyDescent="0.3">
      <c r="A16" s="9433" t="s">
        <v>27</v>
      </c>
      <c r="B16" s="9434" t="s">
        <v>28</v>
      </c>
      <c r="C16" s="9435"/>
      <c r="D16" s="9436"/>
      <c r="E16" s="9437"/>
      <c r="F16" s="9438"/>
    </row>
    <row r="17" spans="1:6" x14ac:dyDescent="0.3">
      <c r="A17" s="9439" t="s">
        <v>18</v>
      </c>
      <c r="B17" s="9440" t="s">
        <v>29</v>
      </c>
      <c r="C17" s="9441">
        <v>9136888</v>
      </c>
      <c r="D17" s="9442">
        <v>7185463</v>
      </c>
      <c r="E17" s="9443">
        <f>D17 - C17</f>
        <v>-1951425</v>
      </c>
      <c r="F17" s="9444">
        <f>IF(C17 = 0, 0, E17 / C17)</f>
        <v>-0.2135765481638825</v>
      </c>
    </row>
    <row r="18" spans="1:6" x14ac:dyDescent="0.3">
      <c r="A18" s="9445" t="s">
        <v>20</v>
      </c>
      <c r="B18" s="9446" t="s">
        <v>30</v>
      </c>
      <c r="C18" s="9447">
        <v>1276463</v>
      </c>
      <c r="D18" s="9448">
        <v>860060</v>
      </c>
      <c r="E18" s="9449">
        <f>D18 - C18</f>
        <v>-416403</v>
      </c>
      <c r="F18" s="9450">
        <f>IF(C18 = 0, 0, E18 / C18)</f>
        <v>-0.32621627105525192</v>
      </c>
    </row>
    <row r="19" spans="1:6" x14ac:dyDescent="0.3">
      <c r="A19" s="9451" t="s">
        <v>22</v>
      </c>
      <c r="B19" s="9452" t="s">
        <v>31</v>
      </c>
      <c r="C19" s="9453">
        <v>0</v>
      </c>
      <c r="D19" s="9454">
        <v>0</v>
      </c>
      <c r="E19" s="9455">
        <f>D19 - C19</f>
        <v>0</v>
      </c>
      <c r="F19" s="9456">
        <f>IF(C19 = 0, 0, E19 / C19)</f>
        <v>0</v>
      </c>
    </row>
    <row r="20" spans="1:6" x14ac:dyDescent="0.3">
      <c r="A20" s="9457" t="s">
        <v>24</v>
      </c>
      <c r="B20" s="9458" t="s">
        <v>32</v>
      </c>
      <c r="C20" s="9459">
        <v>13113167</v>
      </c>
      <c r="D20" s="9460">
        <v>11104097</v>
      </c>
      <c r="E20" s="9461">
        <f>D20 - C20</f>
        <v>-2009070</v>
      </c>
      <c r="F20" s="9462">
        <f>IF(C20 = 0, 0, E20 / C20)</f>
        <v>-0.15321012841520282</v>
      </c>
    </row>
    <row r="21" spans="1:6" x14ac:dyDescent="0.3">
      <c r="A21" s="9463"/>
      <c r="B21" s="9464" t="s">
        <v>33</v>
      </c>
      <c r="C21" s="9465">
        <f>SUM(C17:C20)</f>
        <v>23526518</v>
      </c>
      <c r="D21" s="9466">
        <f>SUM(D17:D20)</f>
        <v>19149620</v>
      </c>
      <c r="E21" s="9467">
        <f>D21 - C21</f>
        <v>-4376898</v>
      </c>
      <c r="F21" s="9468">
        <f>IF(C21 = 0, 0, E21 / C21)</f>
        <v>-0.18604104525795104</v>
      </c>
    </row>
    <row r="23" spans="1:6" x14ac:dyDescent="0.3">
      <c r="A23" s="9469" t="s">
        <v>34</v>
      </c>
      <c r="B23" s="9470" t="s">
        <v>35</v>
      </c>
      <c r="C23" s="9471"/>
      <c r="D23" s="9472"/>
      <c r="E23" s="9473"/>
      <c r="F23" s="9474"/>
    </row>
    <row r="24" spans="1:6" x14ac:dyDescent="0.3">
      <c r="A24" s="9475" t="s">
        <v>18</v>
      </c>
      <c r="B24" s="9476" t="s">
        <v>36</v>
      </c>
      <c r="C24" s="9477">
        <v>21733427</v>
      </c>
      <c r="D24" s="9478">
        <v>19523670</v>
      </c>
      <c r="E24" s="9479">
        <f>D24 - C24</f>
        <v>-2209757</v>
      </c>
      <c r="F24" s="9480">
        <f>IF(C24 = 0, 0, E24 / C24)</f>
        <v>-0.10167549738014166</v>
      </c>
    </row>
    <row r="25" spans="1:6" x14ac:dyDescent="0.3">
      <c r="A25" s="9481" t="s">
        <v>20</v>
      </c>
      <c r="B25" s="9482" t="s">
        <v>37</v>
      </c>
      <c r="C25" s="9483">
        <v>9254923</v>
      </c>
      <c r="D25" s="9484">
        <v>9159878</v>
      </c>
      <c r="E25" s="9485">
        <f>D25 - C25</f>
        <v>-95045</v>
      </c>
      <c r="F25" s="9486">
        <f>IF(C25 = 0, 0, E25 / C25)</f>
        <v>-1.0269669450518389E-2</v>
      </c>
    </row>
    <row r="26" spans="1:6" x14ac:dyDescent="0.3">
      <c r="A26" s="9487"/>
      <c r="B26" s="9488" t="s">
        <v>38</v>
      </c>
      <c r="C26" s="9489">
        <f>SUM(C24:C25)</f>
        <v>30988350</v>
      </c>
      <c r="D26" s="9490">
        <f>SUM(D24:D25)</f>
        <v>28683548</v>
      </c>
      <c r="E26" s="9491">
        <f>D26 - C26</f>
        <v>-2304802</v>
      </c>
      <c r="F26" s="9492">
        <f>IF(C26 = 0, 0, E26 / C26)</f>
        <v>-7.4376402744902523E-2</v>
      </c>
    </row>
    <row r="28" spans="1:6" x14ac:dyDescent="0.3">
      <c r="A28" s="9493" t="s">
        <v>39</v>
      </c>
      <c r="B28" s="9494" t="s">
        <v>40</v>
      </c>
      <c r="C28" s="9495"/>
      <c r="D28" s="9496"/>
      <c r="E28" s="9497"/>
      <c r="F28" s="9498"/>
    </row>
    <row r="29" spans="1:6" x14ac:dyDescent="0.3">
      <c r="A29" s="9499" t="s">
        <v>18</v>
      </c>
      <c r="B29" s="9500" t="s">
        <v>41</v>
      </c>
      <c r="C29" s="9501">
        <v>2245541</v>
      </c>
      <c r="D29" s="9502">
        <v>1727009</v>
      </c>
      <c r="E29" s="9503">
        <f>D29 - C29</f>
        <v>-518532</v>
      </c>
      <c r="F29" s="9504">
        <f>IF(C29 = 0, 0, E29 / C29)</f>
        <v>-0.23091629144157244</v>
      </c>
    </row>
    <row r="30" spans="1:6" x14ac:dyDescent="0.3">
      <c r="A30" s="9505" t="s">
        <v>20</v>
      </c>
      <c r="B30" s="9506" t="s">
        <v>42</v>
      </c>
      <c r="C30" s="9507">
        <v>8014849</v>
      </c>
      <c r="D30" s="9508">
        <v>4228195</v>
      </c>
      <c r="E30" s="9509">
        <f>D30 - C30</f>
        <v>-3786654</v>
      </c>
      <c r="F30" s="9510">
        <f>IF(C30 = 0, 0, E30 / C30)</f>
        <v>-0.47245481480686663</v>
      </c>
    </row>
    <row r="31" spans="1:6" x14ac:dyDescent="0.3">
      <c r="A31" s="9511" t="s">
        <v>22</v>
      </c>
      <c r="B31" s="9512" t="s">
        <v>43</v>
      </c>
      <c r="C31" s="9513">
        <v>191833</v>
      </c>
      <c r="D31" s="9514">
        <v>190834</v>
      </c>
      <c r="E31" s="9515">
        <f>D31 - C31</f>
        <v>-999</v>
      </c>
      <c r="F31" s="9516">
        <f>IF(C31 = 0, 0, E31 / C31)</f>
        <v>-5.2076545745518236E-3</v>
      </c>
    </row>
    <row r="32" spans="1:6" x14ac:dyDescent="0.3">
      <c r="A32" s="9517"/>
      <c r="B32" s="9518" t="s">
        <v>44</v>
      </c>
      <c r="C32" s="9519">
        <f>SUM(C29:C31)</f>
        <v>10452223</v>
      </c>
      <c r="D32" s="9520">
        <f>SUM(D29:D31)</f>
        <v>6146038</v>
      </c>
      <c r="E32" s="9521">
        <f>D32 - C32</f>
        <v>-4306185</v>
      </c>
      <c r="F32" s="9522">
        <f>IF(C32 = 0, 0, E32 / C32)</f>
        <v>-0.41198747864449503</v>
      </c>
    </row>
    <row r="34" spans="1:6" x14ac:dyDescent="0.3">
      <c r="A34" s="9523" t="s">
        <v>45</v>
      </c>
      <c r="B34" s="9524" t="s">
        <v>46</v>
      </c>
      <c r="C34" s="9525"/>
      <c r="D34" s="9526"/>
      <c r="E34" s="9527"/>
      <c r="F34" s="9528"/>
    </row>
    <row r="35" spans="1:6" x14ac:dyDescent="0.3">
      <c r="A35" s="9529" t="s">
        <v>18</v>
      </c>
      <c r="B35" s="9530" t="s">
        <v>46</v>
      </c>
      <c r="C35" s="9531">
        <v>1256453</v>
      </c>
      <c r="D35" s="9532">
        <v>1418663</v>
      </c>
      <c r="E35" s="9533">
        <f>D35 - C35</f>
        <v>162210</v>
      </c>
      <c r="F35" s="9534">
        <f>IF(C35 = 0, 0, E35 / C35)</f>
        <v>0.12910152628072838</v>
      </c>
    </row>
    <row r="37" spans="1:6" x14ac:dyDescent="0.3">
      <c r="A37" s="9535" t="s">
        <v>47</v>
      </c>
      <c r="B37" s="9536" t="s">
        <v>48</v>
      </c>
      <c r="C37" s="9537"/>
      <c r="D37" s="9538"/>
      <c r="E37" s="9539"/>
      <c r="F37" s="9540"/>
    </row>
    <row r="38" spans="1:6" x14ac:dyDescent="0.3">
      <c r="A38" s="9541" t="s">
        <v>18</v>
      </c>
      <c r="B38" s="9542" t="s">
        <v>49</v>
      </c>
      <c r="C38" s="9543">
        <v>459528</v>
      </c>
      <c r="D38" s="9544">
        <v>352847</v>
      </c>
      <c r="E38" s="9545">
        <f t="shared" ref="E38:E78" si="0">D38 - C38</f>
        <v>-106681</v>
      </c>
      <c r="F38" s="9546">
        <f t="shared" ref="F38:F78" si="1">IF(C38 = 0, 0, E38 / C38)</f>
        <v>-0.23215342699465538</v>
      </c>
    </row>
    <row r="39" spans="1:6" x14ac:dyDescent="0.3">
      <c r="A39" s="9547" t="s">
        <v>20</v>
      </c>
      <c r="B39" s="9548" t="s">
        <v>50</v>
      </c>
      <c r="C39" s="9549">
        <v>8022350</v>
      </c>
      <c r="D39" s="9550">
        <v>8982910</v>
      </c>
      <c r="E39" s="9551">
        <f t="shared" si="0"/>
        <v>960560</v>
      </c>
      <c r="F39" s="9552">
        <f t="shared" si="1"/>
        <v>0.11973548897766864</v>
      </c>
    </row>
    <row r="40" spans="1:6" x14ac:dyDescent="0.3">
      <c r="A40" s="9553" t="s">
        <v>22</v>
      </c>
      <c r="B40" s="9554" t="s">
        <v>51</v>
      </c>
      <c r="C40" s="9555">
        <v>340444</v>
      </c>
      <c r="D40" s="9556">
        <v>785557</v>
      </c>
      <c r="E40" s="9557">
        <f t="shared" si="0"/>
        <v>445113</v>
      </c>
      <c r="F40" s="9558">
        <f t="shared" si="1"/>
        <v>1.3074485084184182</v>
      </c>
    </row>
    <row r="41" spans="1:6" x14ac:dyDescent="0.3">
      <c r="A41" s="9559" t="s">
        <v>24</v>
      </c>
      <c r="B41" s="9560" t="s">
        <v>52</v>
      </c>
      <c r="C41" s="9561">
        <v>58898</v>
      </c>
      <c r="D41" s="9562">
        <v>92425</v>
      </c>
      <c r="E41" s="9563">
        <f t="shared" si="0"/>
        <v>33527</v>
      </c>
      <c r="F41" s="9564">
        <f t="shared" si="1"/>
        <v>0.5692383442561717</v>
      </c>
    </row>
    <row r="42" spans="1:6" x14ac:dyDescent="0.3">
      <c r="A42" s="9565" t="s">
        <v>53</v>
      </c>
      <c r="B42" s="9566" t="s">
        <v>54</v>
      </c>
      <c r="C42" s="9567">
        <v>176660</v>
      </c>
      <c r="D42" s="9568">
        <v>358858</v>
      </c>
      <c r="E42" s="9569">
        <f t="shared" si="0"/>
        <v>182198</v>
      </c>
      <c r="F42" s="9570">
        <f t="shared" si="1"/>
        <v>1.0313483527680289</v>
      </c>
    </row>
    <row r="43" spans="1:6" x14ac:dyDescent="0.3">
      <c r="A43" s="9571" t="s">
        <v>55</v>
      </c>
      <c r="B43" s="9572" t="s">
        <v>56</v>
      </c>
      <c r="C43" s="9573">
        <v>999080</v>
      </c>
      <c r="D43" s="9574">
        <v>968740</v>
      </c>
      <c r="E43" s="9575">
        <f t="shared" si="0"/>
        <v>-30340</v>
      </c>
      <c r="F43" s="9576">
        <f t="shared" si="1"/>
        <v>-3.0367938503423151E-2</v>
      </c>
    </row>
    <row r="44" spans="1:6" x14ac:dyDescent="0.3">
      <c r="A44" s="9577" t="s">
        <v>57</v>
      </c>
      <c r="B44" s="9578" t="s">
        <v>58</v>
      </c>
      <c r="C44" s="9579">
        <v>7879</v>
      </c>
      <c r="D44" s="9580">
        <v>53404</v>
      </c>
      <c r="E44" s="9581">
        <f t="shared" si="0"/>
        <v>45525</v>
      </c>
      <c r="F44" s="9582">
        <f t="shared" si="1"/>
        <v>5.7780175149130599</v>
      </c>
    </row>
    <row r="45" spans="1:6" x14ac:dyDescent="0.3">
      <c r="A45" s="9583" t="s">
        <v>59</v>
      </c>
      <c r="B45" s="9584" t="s">
        <v>60</v>
      </c>
      <c r="C45" s="9585">
        <v>1930215</v>
      </c>
      <c r="D45" s="9586">
        <v>2121516</v>
      </c>
      <c r="E45" s="9587">
        <f t="shared" si="0"/>
        <v>191301</v>
      </c>
      <c r="F45" s="9588">
        <f t="shared" si="1"/>
        <v>9.9108648518429293E-2</v>
      </c>
    </row>
    <row r="46" spans="1:6" x14ac:dyDescent="0.3">
      <c r="A46" s="9589" t="s">
        <v>61</v>
      </c>
      <c r="B46" s="9590" t="s">
        <v>62</v>
      </c>
      <c r="C46" s="9591">
        <v>244172</v>
      </c>
      <c r="D46" s="9592">
        <v>270499</v>
      </c>
      <c r="E46" s="9593">
        <f t="shared" si="0"/>
        <v>26327</v>
      </c>
      <c r="F46" s="9594">
        <f t="shared" si="1"/>
        <v>0.10782153563881199</v>
      </c>
    </row>
    <row r="47" spans="1:6" x14ac:dyDescent="0.3">
      <c r="A47" s="9595" t="s">
        <v>63</v>
      </c>
      <c r="B47" s="9596" t="s">
        <v>64</v>
      </c>
      <c r="C47" s="9597">
        <v>0</v>
      </c>
      <c r="D47" s="9598">
        <v>0</v>
      </c>
      <c r="E47" s="9599">
        <f t="shared" si="0"/>
        <v>0</v>
      </c>
      <c r="F47" s="9600">
        <f t="shared" si="1"/>
        <v>0</v>
      </c>
    </row>
    <row r="48" spans="1:6" x14ac:dyDescent="0.3">
      <c r="A48" s="9601" t="s">
        <v>65</v>
      </c>
      <c r="B48" s="9602" t="s">
        <v>66</v>
      </c>
      <c r="C48" s="9603">
        <v>3764517</v>
      </c>
      <c r="D48" s="9604">
        <v>3120232</v>
      </c>
      <c r="E48" s="9605">
        <f t="shared" si="0"/>
        <v>-644285</v>
      </c>
      <c r="F48" s="9606">
        <f t="shared" si="1"/>
        <v>-0.17114678988034854</v>
      </c>
    </row>
    <row r="49" spans="1:6" x14ac:dyDescent="0.3">
      <c r="A49" s="9607" t="s">
        <v>67</v>
      </c>
      <c r="B49" s="9608" t="s">
        <v>68</v>
      </c>
      <c r="C49" s="9609">
        <v>233590</v>
      </c>
      <c r="D49" s="9610">
        <v>300625</v>
      </c>
      <c r="E49" s="9611">
        <f t="shared" si="0"/>
        <v>67035</v>
      </c>
      <c r="F49" s="9612">
        <f t="shared" si="1"/>
        <v>0.28697718224239049</v>
      </c>
    </row>
    <row r="50" spans="1:6" x14ac:dyDescent="0.3">
      <c r="A50" s="9613" t="s">
        <v>69</v>
      </c>
      <c r="B50" s="9614" t="s">
        <v>70</v>
      </c>
      <c r="C50" s="9615">
        <v>-124465</v>
      </c>
      <c r="D50" s="9616">
        <v>592579</v>
      </c>
      <c r="E50" s="9617">
        <f t="shared" si="0"/>
        <v>717044</v>
      </c>
      <c r="F50" s="9618">
        <f t="shared" si="1"/>
        <v>-5.7610091190294463</v>
      </c>
    </row>
    <row r="51" spans="1:6" x14ac:dyDescent="0.3">
      <c r="A51" s="9619" t="s">
        <v>71</v>
      </c>
      <c r="B51" s="9620" t="s">
        <v>72</v>
      </c>
      <c r="C51" s="9621">
        <v>1032152</v>
      </c>
      <c r="D51" s="9622">
        <v>1001072</v>
      </c>
      <c r="E51" s="9623">
        <f t="shared" si="0"/>
        <v>-31080</v>
      </c>
      <c r="F51" s="9624">
        <f t="shared" si="1"/>
        <v>-3.0111843991970175E-2</v>
      </c>
    </row>
    <row r="52" spans="1:6" x14ac:dyDescent="0.3">
      <c r="A52" s="9625" t="s">
        <v>73</v>
      </c>
      <c r="B52" s="9626" t="s">
        <v>74</v>
      </c>
      <c r="C52" s="9627">
        <v>537781</v>
      </c>
      <c r="D52" s="9628">
        <v>595164</v>
      </c>
      <c r="E52" s="9629">
        <f t="shared" si="0"/>
        <v>57383</v>
      </c>
      <c r="F52" s="9630">
        <f t="shared" si="1"/>
        <v>0.10670328628196236</v>
      </c>
    </row>
    <row r="53" spans="1:6" x14ac:dyDescent="0.3">
      <c r="A53" s="9631" t="s">
        <v>75</v>
      </c>
      <c r="B53" s="9632" t="s">
        <v>76</v>
      </c>
      <c r="C53" s="9633">
        <v>1438280</v>
      </c>
      <c r="D53" s="9634">
        <v>281380</v>
      </c>
      <c r="E53" s="9635">
        <f t="shared" si="0"/>
        <v>-1156900</v>
      </c>
      <c r="F53" s="9636">
        <f t="shared" si="1"/>
        <v>-0.80436354534582977</v>
      </c>
    </row>
    <row r="54" spans="1:6" x14ac:dyDescent="0.3">
      <c r="A54" s="9637" t="s">
        <v>77</v>
      </c>
      <c r="B54" s="9638" t="s">
        <v>78</v>
      </c>
      <c r="C54" s="9639">
        <v>698234</v>
      </c>
      <c r="D54" s="9640">
        <v>633434</v>
      </c>
      <c r="E54" s="9641">
        <f t="shared" si="0"/>
        <v>-64800</v>
      </c>
      <c r="F54" s="9642">
        <f t="shared" si="1"/>
        <v>-9.280556375083425E-2</v>
      </c>
    </row>
    <row r="55" spans="1:6" x14ac:dyDescent="0.3">
      <c r="A55" s="9643" t="s">
        <v>79</v>
      </c>
      <c r="B55" s="9644" t="s">
        <v>80</v>
      </c>
      <c r="C55" s="9645">
        <v>4648547</v>
      </c>
      <c r="D55" s="9646">
        <v>4484571</v>
      </c>
      <c r="E55" s="9647">
        <f t="shared" si="0"/>
        <v>-163976</v>
      </c>
      <c r="F55" s="9648">
        <f t="shared" si="1"/>
        <v>-3.5274678302704046E-2</v>
      </c>
    </row>
    <row r="56" spans="1:6" x14ac:dyDescent="0.3">
      <c r="A56" s="9649" t="s">
        <v>81</v>
      </c>
      <c r="B56" s="9650" t="s">
        <v>82</v>
      </c>
      <c r="C56" s="9651">
        <v>358044</v>
      </c>
      <c r="D56" s="9652">
        <v>410222</v>
      </c>
      <c r="E56" s="9653">
        <f t="shared" si="0"/>
        <v>52178</v>
      </c>
      <c r="F56" s="9654">
        <f t="shared" si="1"/>
        <v>0.14573069231714539</v>
      </c>
    </row>
    <row r="57" spans="1:6" x14ac:dyDescent="0.3">
      <c r="A57" s="9655" t="s">
        <v>83</v>
      </c>
      <c r="B57" s="9656" t="s">
        <v>84</v>
      </c>
      <c r="C57" s="9657">
        <v>54539</v>
      </c>
      <c r="D57" s="9658">
        <v>151922</v>
      </c>
      <c r="E57" s="9659">
        <f t="shared" si="0"/>
        <v>97383</v>
      </c>
      <c r="F57" s="9660">
        <f t="shared" si="1"/>
        <v>1.7855662920112214</v>
      </c>
    </row>
    <row r="58" spans="1:6" x14ac:dyDescent="0.3">
      <c r="A58" s="9661" t="s">
        <v>85</v>
      </c>
      <c r="B58" s="9662" t="s">
        <v>86</v>
      </c>
      <c r="C58" s="9663">
        <v>61968</v>
      </c>
      <c r="D58" s="9664">
        <v>87143</v>
      </c>
      <c r="E58" s="9665">
        <f t="shared" si="0"/>
        <v>25175</v>
      </c>
      <c r="F58" s="9666">
        <f t="shared" si="1"/>
        <v>0.40625806868060937</v>
      </c>
    </row>
    <row r="59" spans="1:6" x14ac:dyDescent="0.3">
      <c r="A59" s="9667" t="s">
        <v>87</v>
      </c>
      <c r="B59" s="9668" t="s">
        <v>88</v>
      </c>
      <c r="C59" s="9669">
        <v>1128758</v>
      </c>
      <c r="D59" s="9670">
        <v>4089532</v>
      </c>
      <c r="E59" s="9671">
        <f t="shared" si="0"/>
        <v>2960774</v>
      </c>
      <c r="F59" s="9672">
        <f t="shared" si="1"/>
        <v>2.6230370017311064</v>
      </c>
    </row>
    <row r="60" spans="1:6" x14ac:dyDescent="0.3">
      <c r="A60" s="9673" t="s">
        <v>89</v>
      </c>
      <c r="B60" s="9674" t="s">
        <v>90</v>
      </c>
      <c r="C60" s="9675">
        <v>1163722</v>
      </c>
      <c r="D60" s="9676">
        <v>1294423</v>
      </c>
      <c r="E60" s="9677">
        <f t="shared" si="0"/>
        <v>130701</v>
      </c>
      <c r="F60" s="9678">
        <f t="shared" si="1"/>
        <v>0.11231290634704852</v>
      </c>
    </row>
    <row r="61" spans="1:6" x14ac:dyDescent="0.3">
      <c r="A61" s="9679" t="s">
        <v>91</v>
      </c>
      <c r="B61" s="9680" t="s">
        <v>92</v>
      </c>
      <c r="C61" s="9681">
        <v>828113</v>
      </c>
      <c r="D61" s="9682">
        <v>737377</v>
      </c>
      <c r="E61" s="9683">
        <f t="shared" si="0"/>
        <v>-90736</v>
      </c>
      <c r="F61" s="9684">
        <f t="shared" si="1"/>
        <v>-0.10956958772534667</v>
      </c>
    </row>
    <row r="62" spans="1:6" x14ac:dyDescent="0.3">
      <c r="A62" s="9685" t="s">
        <v>93</v>
      </c>
      <c r="B62" s="9686" t="s">
        <v>94</v>
      </c>
      <c r="C62" s="9687">
        <v>0</v>
      </c>
      <c r="D62" s="9688">
        <v>0</v>
      </c>
      <c r="E62" s="9689">
        <f t="shared" si="0"/>
        <v>0</v>
      </c>
      <c r="F62" s="9690">
        <f t="shared" si="1"/>
        <v>0</v>
      </c>
    </row>
    <row r="63" spans="1:6" x14ac:dyDescent="0.3">
      <c r="A63" s="9691" t="s">
        <v>95</v>
      </c>
      <c r="B63" s="9692" t="s">
        <v>96</v>
      </c>
      <c r="C63" s="9693">
        <v>486232</v>
      </c>
      <c r="D63" s="9694">
        <v>489415</v>
      </c>
      <c r="E63" s="9695">
        <f t="shared" si="0"/>
        <v>3183</v>
      </c>
      <c r="F63" s="9696">
        <f t="shared" si="1"/>
        <v>6.5462577535003869E-3</v>
      </c>
    </row>
    <row r="64" spans="1:6" x14ac:dyDescent="0.3">
      <c r="A64" s="9697" t="s">
        <v>97</v>
      </c>
      <c r="B64" s="9698" t="s">
        <v>98</v>
      </c>
      <c r="C64" s="9699">
        <v>682704</v>
      </c>
      <c r="D64" s="9700">
        <v>549295</v>
      </c>
      <c r="E64" s="9701">
        <f t="shared" si="0"/>
        <v>-133409</v>
      </c>
      <c r="F64" s="9702">
        <f t="shared" si="1"/>
        <v>-0.19541265321427734</v>
      </c>
    </row>
    <row r="65" spans="1:6" x14ac:dyDescent="0.3">
      <c r="A65" s="9703" t="s">
        <v>99</v>
      </c>
      <c r="B65" s="9704" t="s">
        <v>100</v>
      </c>
      <c r="C65" s="9705">
        <v>3703023</v>
      </c>
      <c r="D65" s="9706">
        <v>6665474</v>
      </c>
      <c r="E65" s="9707">
        <f t="shared" si="0"/>
        <v>2962451</v>
      </c>
      <c r="F65" s="9708">
        <f t="shared" si="1"/>
        <v>0.80000880361801696</v>
      </c>
    </row>
    <row r="66" spans="1:6" x14ac:dyDescent="0.3">
      <c r="A66" s="9709" t="s">
        <v>101</v>
      </c>
      <c r="B66" s="9710" t="s">
        <v>102</v>
      </c>
      <c r="C66" s="9711">
        <v>0</v>
      </c>
      <c r="D66" s="9712">
        <v>0</v>
      </c>
      <c r="E66" s="9713">
        <f t="shared" si="0"/>
        <v>0</v>
      </c>
      <c r="F66" s="9714">
        <f t="shared" si="1"/>
        <v>0</v>
      </c>
    </row>
    <row r="67" spans="1:6" x14ac:dyDescent="0.3">
      <c r="A67" s="9715" t="s">
        <v>103</v>
      </c>
      <c r="B67" s="9716" t="s">
        <v>104</v>
      </c>
      <c r="C67" s="9717">
        <v>0</v>
      </c>
      <c r="D67" s="9718">
        <v>0</v>
      </c>
      <c r="E67" s="9719">
        <f t="shared" si="0"/>
        <v>0</v>
      </c>
      <c r="F67" s="9720">
        <f t="shared" si="1"/>
        <v>0</v>
      </c>
    </row>
    <row r="68" spans="1:6" x14ac:dyDescent="0.3">
      <c r="A68" s="9721" t="s">
        <v>105</v>
      </c>
      <c r="B68" s="9722" t="s">
        <v>106</v>
      </c>
      <c r="C68" s="9723">
        <v>0</v>
      </c>
      <c r="D68" s="9724">
        <v>0</v>
      </c>
      <c r="E68" s="9725">
        <f t="shared" si="0"/>
        <v>0</v>
      </c>
      <c r="F68" s="9726">
        <f t="shared" si="1"/>
        <v>0</v>
      </c>
    </row>
    <row r="69" spans="1:6" x14ac:dyDescent="0.3">
      <c r="A69" s="9727" t="s">
        <v>107</v>
      </c>
      <c r="B69" s="9728" t="s">
        <v>108</v>
      </c>
      <c r="C69" s="9729">
        <v>0</v>
      </c>
      <c r="D69" s="9730">
        <v>0</v>
      </c>
      <c r="E69" s="9731">
        <f t="shared" si="0"/>
        <v>0</v>
      </c>
      <c r="F69" s="9732">
        <f t="shared" si="1"/>
        <v>0</v>
      </c>
    </row>
    <row r="70" spans="1:6" x14ac:dyDescent="0.3">
      <c r="A70" s="9733" t="s">
        <v>109</v>
      </c>
      <c r="B70" s="9734" t="s">
        <v>110</v>
      </c>
      <c r="C70" s="9735">
        <v>0</v>
      </c>
      <c r="D70" s="9736">
        <v>0</v>
      </c>
      <c r="E70" s="9737">
        <f t="shared" si="0"/>
        <v>0</v>
      </c>
      <c r="F70" s="9738">
        <f t="shared" si="1"/>
        <v>0</v>
      </c>
    </row>
    <row r="71" spans="1:6" x14ac:dyDescent="0.3">
      <c r="A71" s="9739" t="s">
        <v>111</v>
      </c>
      <c r="B71" s="9740" t="s">
        <v>112</v>
      </c>
      <c r="C71" s="9741">
        <v>0</v>
      </c>
      <c r="D71" s="9742">
        <v>0</v>
      </c>
      <c r="E71" s="9743">
        <f t="shared" si="0"/>
        <v>0</v>
      </c>
      <c r="F71" s="9744">
        <f t="shared" si="1"/>
        <v>0</v>
      </c>
    </row>
    <row r="72" spans="1:6" x14ac:dyDescent="0.3">
      <c r="A72" s="9745" t="s">
        <v>113</v>
      </c>
      <c r="B72" s="9746" t="s">
        <v>114</v>
      </c>
      <c r="C72" s="9747">
        <v>0</v>
      </c>
      <c r="D72" s="9748">
        <v>0</v>
      </c>
      <c r="E72" s="9749">
        <f t="shared" si="0"/>
        <v>0</v>
      </c>
      <c r="F72" s="9750">
        <f t="shared" si="1"/>
        <v>0</v>
      </c>
    </row>
    <row r="73" spans="1:6" x14ac:dyDescent="0.3">
      <c r="A73" s="9751" t="s">
        <v>115</v>
      </c>
      <c r="B73" s="9752" t="s">
        <v>116</v>
      </c>
      <c r="C73" s="9753">
        <v>0</v>
      </c>
      <c r="D73" s="9754">
        <v>0</v>
      </c>
      <c r="E73" s="9755">
        <f t="shared" si="0"/>
        <v>0</v>
      </c>
      <c r="F73" s="9756">
        <f t="shared" si="1"/>
        <v>0</v>
      </c>
    </row>
    <row r="74" spans="1:6" x14ac:dyDescent="0.3">
      <c r="A74" s="9757" t="s">
        <v>117</v>
      </c>
      <c r="B74" s="9758" t="s">
        <v>118</v>
      </c>
      <c r="C74" s="9759">
        <v>0</v>
      </c>
      <c r="D74" s="9760">
        <v>0</v>
      </c>
      <c r="E74" s="9761">
        <f t="shared" si="0"/>
        <v>0</v>
      </c>
      <c r="F74" s="9762">
        <f t="shared" si="1"/>
        <v>0</v>
      </c>
    </row>
    <row r="75" spans="1:6" x14ac:dyDescent="0.3">
      <c r="A75" s="9763" t="s">
        <v>119</v>
      </c>
      <c r="B75" s="9764" t="s">
        <v>120</v>
      </c>
      <c r="C75" s="9765">
        <v>0</v>
      </c>
      <c r="D75" s="9766">
        <v>0</v>
      </c>
      <c r="E75" s="9767">
        <f t="shared" si="0"/>
        <v>0</v>
      </c>
      <c r="F75" s="9768">
        <f t="shared" si="1"/>
        <v>0</v>
      </c>
    </row>
    <row r="76" spans="1:6" x14ac:dyDescent="0.3">
      <c r="A76" s="9769" t="s">
        <v>121</v>
      </c>
      <c r="B76" s="9770" t="s">
        <v>122</v>
      </c>
      <c r="C76" s="9771">
        <v>0</v>
      </c>
      <c r="D76" s="9772">
        <v>0</v>
      </c>
      <c r="E76" s="9773">
        <f t="shared" si="0"/>
        <v>0</v>
      </c>
      <c r="F76" s="9774">
        <f t="shared" si="1"/>
        <v>0</v>
      </c>
    </row>
    <row r="77" spans="1:6" x14ac:dyDescent="0.3">
      <c r="A77" s="9775" t="s">
        <v>123</v>
      </c>
      <c r="B77" s="9776" t="s">
        <v>124</v>
      </c>
      <c r="C77" s="9777">
        <v>27676696</v>
      </c>
      <c r="D77" s="9778">
        <v>26958577</v>
      </c>
      <c r="E77" s="9779">
        <f t="shared" si="0"/>
        <v>-718119</v>
      </c>
      <c r="F77" s="9780">
        <f t="shared" si="1"/>
        <v>-2.5946702597737823E-2</v>
      </c>
    </row>
    <row r="78" spans="1:6" x14ac:dyDescent="0.3">
      <c r="A78" s="9781"/>
      <c r="B78" s="9782" t="s">
        <v>125</v>
      </c>
      <c r="C78" s="9783">
        <f>SUM(C38:C77)</f>
        <v>60611661</v>
      </c>
      <c r="D78" s="9784">
        <f>SUM(D38:D77)</f>
        <v>66429193</v>
      </c>
      <c r="E78" s="9785">
        <f t="shared" si="0"/>
        <v>5817532</v>
      </c>
      <c r="F78" s="9786">
        <f t="shared" si="1"/>
        <v>9.5980408786355484E-2</v>
      </c>
    </row>
    <row r="80" spans="1:6" x14ac:dyDescent="0.3">
      <c r="A80" s="9787"/>
      <c r="B80" s="9788" t="s">
        <v>126</v>
      </c>
      <c r="C80" s="9789">
        <f>C14+C21+C26+C32+C35+C78</f>
        <v>207256627</v>
      </c>
      <c r="D80" s="9790">
        <f>D14+D21+D26+D32+D35+D78</f>
        <v>203731562</v>
      </c>
      <c r="E80" s="9791">
        <f>D80 - C80</f>
        <v>-3525065</v>
      </c>
      <c r="F80" s="9792">
        <f>IF(C80 = 0, 0, E80 / C80)</f>
        <v>-1.7008213686696735E-2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24" t="s">
        <v>150</v>
      </c>
      <c r="B1" s="11426"/>
      <c r="C1" s="11426"/>
      <c r="D1" s="11426"/>
      <c r="E1" s="11426"/>
      <c r="F1" s="11427"/>
    </row>
    <row r="2" spans="1:6" x14ac:dyDescent="0.3">
      <c r="A2" s="11525" t="s">
        <v>1</v>
      </c>
      <c r="B2" s="11426"/>
      <c r="C2" s="11426"/>
      <c r="D2" s="11426"/>
      <c r="E2" s="11426"/>
      <c r="F2" s="11427"/>
    </row>
    <row r="3" spans="1:6" x14ac:dyDescent="0.3">
      <c r="A3" s="11526" t="s">
        <v>2</v>
      </c>
      <c r="B3" s="11426"/>
      <c r="C3" s="11426"/>
      <c r="D3" s="11426"/>
      <c r="E3" s="11426"/>
      <c r="F3" s="11427"/>
    </row>
    <row r="4" spans="1:6" x14ac:dyDescent="0.3">
      <c r="A4" s="1152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9793" t="s">
        <v>4</v>
      </c>
      <c r="B6" s="9794" t="s">
        <v>5</v>
      </c>
      <c r="C6" s="9795" t="s">
        <v>6</v>
      </c>
      <c r="D6" s="9796" t="s">
        <v>7</v>
      </c>
      <c r="E6" s="9797" t="s">
        <v>8</v>
      </c>
      <c r="F6" s="9798" t="s">
        <v>9</v>
      </c>
    </row>
    <row r="7" spans="1:6" ht="28.8" x14ac:dyDescent="0.3">
      <c r="A7" s="9799" t="s">
        <v>10</v>
      </c>
      <c r="B7" s="9800" t="s">
        <v>11</v>
      </c>
      <c r="C7" s="9801" t="s">
        <v>12</v>
      </c>
      <c r="D7" s="9802" t="s">
        <v>13</v>
      </c>
      <c r="E7" s="9803" t="s">
        <v>14</v>
      </c>
      <c r="F7" s="9804" t="s">
        <v>15</v>
      </c>
    </row>
    <row r="9" spans="1:6" x14ac:dyDescent="0.3">
      <c r="A9" s="9805" t="s">
        <v>16</v>
      </c>
      <c r="B9" s="9806" t="s">
        <v>17</v>
      </c>
      <c r="C9" s="9807"/>
      <c r="D9" s="9808"/>
      <c r="E9" s="9809"/>
      <c r="F9" s="9810"/>
    </row>
    <row r="10" spans="1:6" x14ac:dyDescent="0.3">
      <c r="A10" s="9811" t="s">
        <v>18</v>
      </c>
      <c r="B10" s="9812" t="s">
        <v>19</v>
      </c>
      <c r="C10" s="9813">
        <v>38390220</v>
      </c>
      <c r="D10" s="9814">
        <v>38502363</v>
      </c>
      <c r="E10" s="9815">
        <f>D10-C10</f>
        <v>112143</v>
      </c>
      <c r="F10" s="9816">
        <f>IF(C10 = 0, 0, E10 / C10)</f>
        <v>2.9211346014688115E-3</v>
      </c>
    </row>
    <row r="11" spans="1:6" x14ac:dyDescent="0.3">
      <c r="A11" s="9817" t="s">
        <v>20</v>
      </c>
      <c r="B11" s="9818" t="s">
        <v>21</v>
      </c>
      <c r="C11" s="9819">
        <v>13600190</v>
      </c>
      <c r="D11" s="9820">
        <v>13981797</v>
      </c>
      <c r="E11" s="9821">
        <f>D11 - C11</f>
        <v>381607</v>
      </c>
      <c r="F11" s="9822">
        <f>IF(C11 = 0, 0, E11 / C11)</f>
        <v>2.8058946235309946E-2</v>
      </c>
    </row>
    <row r="12" spans="1:6" x14ac:dyDescent="0.3">
      <c r="A12" s="9823" t="s">
        <v>22</v>
      </c>
      <c r="B12" s="9824" t="s">
        <v>23</v>
      </c>
      <c r="C12" s="9825">
        <v>30800690</v>
      </c>
      <c r="D12" s="9826">
        <v>34300392</v>
      </c>
      <c r="E12" s="9827">
        <f>D12 - C12</f>
        <v>3499702</v>
      </c>
      <c r="F12" s="9828">
        <f>IF(C12 = 0, 0, E12 / C12)</f>
        <v>0.11362414283576115</v>
      </c>
    </row>
    <row r="13" spans="1:6" x14ac:dyDescent="0.3">
      <c r="A13" s="9829" t="s">
        <v>24</v>
      </c>
      <c r="B13" s="9830" t="s">
        <v>25</v>
      </c>
      <c r="C13" s="9831">
        <v>26170884</v>
      </c>
      <c r="D13" s="9832">
        <v>24295806</v>
      </c>
      <c r="E13" s="9833">
        <f>D13 - C13</f>
        <v>-1875078</v>
      </c>
      <c r="F13" s="9834">
        <f>IF(C13 = 0, 0, E13 / C13)</f>
        <v>-7.1647484280622689E-2</v>
      </c>
    </row>
    <row r="14" spans="1:6" x14ac:dyDescent="0.3">
      <c r="A14" s="9835"/>
      <c r="B14" s="9836" t="s">
        <v>26</v>
      </c>
      <c r="C14" s="9837">
        <f>SUM(C10:C13)</f>
        <v>108961984</v>
      </c>
      <c r="D14" s="9838">
        <f>SUM(D10:D13)</f>
        <v>111080358</v>
      </c>
      <c r="E14" s="9839">
        <f>D14 - C14</f>
        <v>2118374</v>
      </c>
      <c r="F14" s="9840">
        <f>IF(C14 = 0, 0, E14 / C14)</f>
        <v>1.9441404444324361E-2</v>
      </c>
    </row>
    <row r="16" spans="1:6" x14ac:dyDescent="0.3">
      <c r="A16" s="9841" t="s">
        <v>27</v>
      </c>
      <c r="B16" s="9842" t="s">
        <v>28</v>
      </c>
      <c r="C16" s="9843"/>
      <c r="D16" s="9844"/>
      <c r="E16" s="9845"/>
      <c r="F16" s="9846"/>
    </row>
    <row r="17" spans="1:6" x14ac:dyDescent="0.3">
      <c r="A17" s="9847" t="s">
        <v>18</v>
      </c>
      <c r="B17" s="9848" t="s">
        <v>29</v>
      </c>
      <c r="C17" s="9849">
        <v>9590236</v>
      </c>
      <c r="D17" s="9850">
        <v>10149871</v>
      </c>
      <c r="E17" s="9851">
        <f>D17 - C17</f>
        <v>559635</v>
      </c>
      <c r="F17" s="9852">
        <f>IF(C17 = 0, 0, E17 / C17)</f>
        <v>5.8354664056233858E-2</v>
      </c>
    </row>
    <row r="18" spans="1:6" x14ac:dyDescent="0.3">
      <c r="A18" s="9853" t="s">
        <v>20</v>
      </c>
      <c r="B18" s="9854" t="s">
        <v>30</v>
      </c>
      <c r="C18" s="9855">
        <v>3397455</v>
      </c>
      <c r="D18" s="9856">
        <v>3685837</v>
      </c>
      <c r="E18" s="9857">
        <f>D18 - C18</f>
        <v>288382</v>
      </c>
      <c r="F18" s="9858">
        <f>IF(C18 = 0, 0, E18 / C18)</f>
        <v>8.4881771796830277E-2</v>
      </c>
    </row>
    <row r="19" spans="1:6" x14ac:dyDescent="0.3">
      <c r="A19" s="9859" t="s">
        <v>22</v>
      </c>
      <c r="B19" s="9860" t="s">
        <v>31</v>
      </c>
      <c r="C19" s="9861">
        <v>7694301</v>
      </c>
      <c r="D19" s="9862">
        <v>9042161</v>
      </c>
      <c r="E19" s="9863">
        <f>D19 - C19</f>
        <v>1347860</v>
      </c>
      <c r="F19" s="9864">
        <f>IF(C19 = 0, 0, E19 / C19)</f>
        <v>0.17517640653777386</v>
      </c>
    </row>
    <row r="20" spans="1:6" x14ac:dyDescent="0.3">
      <c r="A20" s="9865" t="s">
        <v>24</v>
      </c>
      <c r="B20" s="9866" t="s">
        <v>32</v>
      </c>
      <c r="C20" s="9867">
        <v>6537732</v>
      </c>
      <c r="D20" s="9868">
        <v>6404783</v>
      </c>
      <c r="E20" s="9869">
        <f>D20 - C20</f>
        <v>-132949</v>
      </c>
      <c r="F20" s="9870">
        <f>IF(C20 = 0, 0, E20 / C20)</f>
        <v>-2.0335645450134696E-2</v>
      </c>
    </row>
    <row r="21" spans="1:6" x14ac:dyDescent="0.3">
      <c r="A21" s="9871"/>
      <c r="B21" s="9872" t="s">
        <v>33</v>
      </c>
      <c r="C21" s="9873">
        <f>SUM(C17:C20)</f>
        <v>27219724</v>
      </c>
      <c r="D21" s="9874">
        <f>SUM(D17:D20)</f>
        <v>29282652</v>
      </c>
      <c r="E21" s="9875">
        <f>D21 - C21</f>
        <v>2062928</v>
      </c>
      <c r="F21" s="9876">
        <f>IF(C21 = 0, 0, E21 / C21)</f>
        <v>7.5787983742965206E-2</v>
      </c>
    </row>
    <row r="23" spans="1:6" x14ac:dyDescent="0.3">
      <c r="A23" s="9877" t="s">
        <v>34</v>
      </c>
      <c r="B23" s="9878" t="s">
        <v>35</v>
      </c>
      <c r="C23" s="9879"/>
      <c r="D23" s="9880"/>
      <c r="E23" s="9881"/>
      <c r="F23" s="9882"/>
    </row>
    <row r="24" spans="1:6" x14ac:dyDescent="0.3">
      <c r="A24" s="9883" t="s">
        <v>18</v>
      </c>
      <c r="B24" s="9884" t="s">
        <v>36</v>
      </c>
      <c r="C24" s="9885">
        <v>26712809</v>
      </c>
      <c r="D24" s="9886">
        <v>25846902</v>
      </c>
      <c r="E24" s="9887">
        <f>D24 - C24</f>
        <v>-865907</v>
      </c>
      <c r="F24" s="9888">
        <f>IF(C24 = 0, 0, E24 / C24)</f>
        <v>-3.2415422878215465E-2</v>
      </c>
    </row>
    <row r="25" spans="1:6" x14ac:dyDescent="0.3">
      <c r="A25" s="9889" t="s">
        <v>20</v>
      </c>
      <c r="B25" s="9890" t="s">
        <v>37</v>
      </c>
      <c r="C25" s="9891">
        <v>17887034</v>
      </c>
      <c r="D25" s="9892">
        <v>16877094</v>
      </c>
      <c r="E25" s="9893">
        <f>D25 - C25</f>
        <v>-1009940</v>
      </c>
      <c r="F25" s="9894">
        <f>IF(C25 = 0, 0, E25 / C25)</f>
        <v>-5.6462127818396275E-2</v>
      </c>
    </row>
    <row r="26" spans="1:6" x14ac:dyDescent="0.3">
      <c r="A26" s="9895"/>
      <c r="B26" s="9896" t="s">
        <v>38</v>
      </c>
      <c r="C26" s="9897">
        <f>SUM(C24:C25)</f>
        <v>44599843</v>
      </c>
      <c r="D26" s="9898">
        <f>SUM(D24:D25)</f>
        <v>42723996</v>
      </c>
      <c r="E26" s="9899">
        <f>D26 - C26</f>
        <v>-1875847</v>
      </c>
      <c r="F26" s="9900">
        <f>IF(C26 = 0, 0, E26 / C26)</f>
        <v>-4.2059497832761431E-2</v>
      </c>
    </row>
    <row r="28" spans="1:6" x14ac:dyDescent="0.3">
      <c r="A28" s="9901" t="s">
        <v>39</v>
      </c>
      <c r="B28" s="9902" t="s">
        <v>40</v>
      </c>
      <c r="C28" s="9903"/>
      <c r="D28" s="9904"/>
      <c r="E28" s="9905"/>
      <c r="F28" s="9906"/>
    </row>
    <row r="29" spans="1:6" x14ac:dyDescent="0.3">
      <c r="A29" s="9907" t="s">
        <v>18</v>
      </c>
      <c r="B29" s="9908" t="s">
        <v>41</v>
      </c>
      <c r="C29" s="9909">
        <v>6856623</v>
      </c>
      <c r="D29" s="9910">
        <v>4378101</v>
      </c>
      <c r="E29" s="9911">
        <f>D29 - C29</f>
        <v>-2478522</v>
      </c>
      <c r="F29" s="9912">
        <f>IF(C29 = 0, 0, E29 / C29)</f>
        <v>-0.36147852959102461</v>
      </c>
    </row>
    <row r="30" spans="1:6" x14ac:dyDescent="0.3">
      <c r="A30" s="9913" t="s">
        <v>20</v>
      </c>
      <c r="B30" s="9914" t="s">
        <v>42</v>
      </c>
      <c r="C30" s="9915">
        <v>5645288</v>
      </c>
      <c r="D30" s="9916">
        <v>6150990</v>
      </c>
      <c r="E30" s="9917">
        <f>D30 - C30</f>
        <v>505702</v>
      </c>
      <c r="F30" s="9918">
        <f>IF(C30 = 0, 0, E30 / C30)</f>
        <v>8.9579486467298033E-2</v>
      </c>
    </row>
    <row r="31" spans="1:6" x14ac:dyDescent="0.3">
      <c r="A31" s="9919" t="s">
        <v>22</v>
      </c>
      <c r="B31" s="9920" t="s">
        <v>43</v>
      </c>
      <c r="C31" s="9921">
        <v>47624</v>
      </c>
      <c r="D31" s="9922">
        <v>50360</v>
      </c>
      <c r="E31" s="9923">
        <f>D31 - C31</f>
        <v>2736</v>
      </c>
      <c r="F31" s="9924">
        <f>IF(C31 = 0, 0, E31 / C31)</f>
        <v>5.7450025197379476E-2</v>
      </c>
    </row>
    <row r="32" spans="1:6" x14ac:dyDescent="0.3">
      <c r="A32" s="9925"/>
      <c r="B32" s="9926" t="s">
        <v>44</v>
      </c>
      <c r="C32" s="9927">
        <f>SUM(C29:C31)</f>
        <v>12549535</v>
      </c>
      <c r="D32" s="9928">
        <f>SUM(D29:D31)</f>
        <v>10579451</v>
      </c>
      <c r="E32" s="9929">
        <f>D32 - C32</f>
        <v>-1970084</v>
      </c>
      <c r="F32" s="9930">
        <f>IF(C32 = 0, 0, E32 / C32)</f>
        <v>-0.15698462134254376</v>
      </c>
    </row>
    <row r="34" spans="1:6" x14ac:dyDescent="0.3">
      <c r="A34" s="9931" t="s">
        <v>45</v>
      </c>
      <c r="B34" s="9932" t="s">
        <v>46</v>
      </c>
      <c r="C34" s="9933"/>
      <c r="D34" s="9934"/>
      <c r="E34" s="9935"/>
      <c r="F34" s="9936"/>
    </row>
    <row r="35" spans="1:6" x14ac:dyDescent="0.3">
      <c r="A35" s="9937" t="s">
        <v>18</v>
      </c>
      <c r="B35" s="9938" t="s">
        <v>46</v>
      </c>
      <c r="C35" s="9939">
        <v>4030959</v>
      </c>
      <c r="D35" s="9940">
        <v>4314297</v>
      </c>
      <c r="E35" s="9941">
        <f>D35 - C35</f>
        <v>283338</v>
      </c>
      <c r="F35" s="9942">
        <f>IF(C35 = 0, 0, E35 / C35)</f>
        <v>7.0290469339926304E-2</v>
      </c>
    </row>
    <row r="37" spans="1:6" x14ac:dyDescent="0.3">
      <c r="A37" s="9943" t="s">
        <v>47</v>
      </c>
      <c r="B37" s="9944" t="s">
        <v>48</v>
      </c>
      <c r="C37" s="9945"/>
      <c r="D37" s="9946"/>
      <c r="E37" s="9947"/>
      <c r="F37" s="9948"/>
    </row>
    <row r="38" spans="1:6" x14ac:dyDescent="0.3">
      <c r="A38" s="9949" t="s">
        <v>18</v>
      </c>
      <c r="B38" s="9950" t="s">
        <v>49</v>
      </c>
      <c r="C38" s="9951">
        <v>847014</v>
      </c>
      <c r="D38" s="9952">
        <v>2233528</v>
      </c>
      <c r="E38" s="9953">
        <f t="shared" ref="E38:E78" si="0">D38 - C38</f>
        <v>1386514</v>
      </c>
      <c r="F38" s="9954">
        <f t="shared" ref="F38:F78" si="1">IF(C38 = 0, 0, E38 / C38)</f>
        <v>1.6369434271452419</v>
      </c>
    </row>
    <row r="39" spans="1:6" x14ac:dyDescent="0.3">
      <c r="A39" s="9955" t="s">
        <v>20</v>
      </c>
      <c r="B39" s="9956" t="s">
        <v>50</v>
      </c>
      <c r="C39" s="9957">
        <v>1908245</v>
      </c>
      <c r="D39" s="9958">
        <v>2077936</v>
      </c>
      <c r="E39" s="9959">
        <f t="shared" si="0"/>
        <v>169691</v>
      </c>
      <c r="F39" s="9960">
        <f t="shared" si="1"/>
        <v>8.8925164221575329E-2</v>
      </c>
    </row>
    <row r="40" spans="1:6" x14ac:dyDescent="0.3">
      <c r="A40" s="9961" t="s">
        <v>22</v>
      </c>
      <c r="B40" s="9962" t="s">
        <v>51</v>
      </c>
      <c r="C40" s="9963">
        <v>3525017</v>
      </c>
      <c r="D40" s="9964">
        <v>255575</v>
      </c>
      <c r="E40" s="9965">
        <f t="shared" si="0"/>
        <v>-3269442</v>
      </c>
      <c r="F40" s="9966">
        <f t="shared" si="1"/>
        <v>-0.92749680356151476</v>
      </c>
    </row>
    <row r="41" spans="1:6" x14ac:dyDescent="0.3">
      <c r="A41" s="9967" t="s">
        <v>24</v>
      </c>
      <c r="B41" s="9968" t="s">
        <v>52</v>
      </c>
      <c r="C41" s="9969">
        <v>749762</v>
      </c>
      <c r="D41" s="9970">
        <v>581630</v>
      </c>
      <c r="E41" s="9971">
        <f t="shared" si="0"/>
        <v>-168132</v>
      </c>
      <c r="F41" s="9972">
        <f t="shared" si="1"/>
        <v>-0.22424716109912213</v>
      </c>
    </row>
    <row r="42" spans="1:6" x14ac:dyDescent="0.3">
      <c r="A42" s="9973" t="s">
        <v>53</v>
      </c>
      <c r="B42" s="9974" t="s">
        <v>54</v>
      </c>
      <c r="C42" s="9975">
        <v>446162</v>
      </c>
      <c r="D42" s="9976">
        <v>411945</v>
      </c>
      <c r="E42" s="9977">
        <f t="shared" si="0"/>
        <v>-34217</v>
      </c>
      <c r="F42" s="9978">
        <f t="shared" si="1"/>
        <v>-7.6691874251953326E-2</v>
      </c>
    </row>
    <row r="43" spans="1:6" x14ac:dyDescent="0.3">
      <c r="A43" s="9979" t="s">
        <v>55</v>
      </c>
      <c r="B43" s="9980" t="s">
        <v>56</v>
      </c>
      <c r="C43" s="9981">
        <v>1173888</v>
      </c>
      <c r="D43" s="9982">
        <v>1285121</v>
      </c>
      <c r="E43" s="9983">
        <f t="shared" si="0"/>
        <v>111233</v>
      </c>
      <c r="F43" s="9984">
        <f t="shared" si="1"/>
        <v>9.4756058499618365E-2</v>
      </c>
    </row>
    <row r="44" spans="1:6" x14ac:dyDescent="0.3">
      <c r="A44" s="9985" t="s">
        <v>57</v>
      </c>
      <c r="B44" s="9986" t="s">
        <v>58</v>
      </c>
      <c r="C44" s="9987">
        <v>8961</v>
      </c>
      <c r="D44" s="9988">
        <v>61095</v>
      </c>
      <c r="E44" s="9989">
        <f t="shared" si="0"/>
        <v>52134</v>
      </c>
      <c r="F44" s="9990">
        <f t="shared" si="1"/>
        <v>5.8178774690324744</v>
      </c>
    </row>
    <row r="45" spans="1:6" x14ac:dyDescent="0.3">
      <c r="A45" s="9991" t="s">
        <v>59</v>
      </c>
      <c r="B45" s="9992" t="s">
        <v>60</v>
      </c>
      <c r="C45" s="9993">
        <v>2817459</v>
      </c>
      <c r="D45" s="9994">
        <v>2922894</v>
      </c>
      <c r="E45" s="9995">
        <f t="shared" si="0"/>
        <v>105435</v>
      </c>
      <c r="F45" s="9996">
        <f t="shared" si="1"/>
        <v>3.7422017498746213E-2</v>
      </c>
    </row>
    <row r="46" spans="1:6" x14ac:dyDescent="0.3">
      <c r="A46" s="9997" t="s">
        <v>61</v>
      </c>
      <c r="B46" s="9998" t="s">
        <v>62</v>
      </c>
      <c r="C46" s="9999">
        <v>21046</v>
      </c>
      <c r="D46" s="10000">
        <v>11045</v>
      </c>
      <c r="E46" s="10001">
        <f t="shared" si="0"/>
        <v>-10001</v>
      </c>
      <c r="F46" s="10002">
        <f t="shared" si="1"/>
        <v>-0.47519718711394088</v>
      </c>
    </row>
    <row r="47" spans="1:6" x14ac:dyDescent="0.3">
      <c r="A47" s="10003" t="s">
        <v>63</v>
      </c>
      <c r="B47" s="10004" t="s">
        <v>64</v>
      </c>
      <c r="C47" s="10005">
        <v>75816</v>
      </c>
      <c r="D47" s="10006">
        <v>76536</v>
      </c>
      <c r="E47" s="10007">
        <f t="shared" si="0"/>
        <v>720</v>
      </c>
      <c r="F47" s="10008">
        <f t="shared" si="1"/>
        <v>9.4966761633428296E-3</v>
      </c>
    </row>
    <row r="48" spans="1:6" x14ac:dyDescent="0.3">
      <c r="A48" s="10009" t="s">
        <v>65</v>
      </c>
      <c r="B48" s="10010" t="s">
        <v>66</v>
      </c>
      <c r="C48" s="10011">
        <v>4840681</v>
      </c>
      <c r="D48" s="10012">
        <v>3220649</v>
      </c>
      <c r="E48" s="10013">
        <f t="shared" si="0"/>
        <v>-1620032</v>
      </c>
      <c r="F48" s="10014">
        <f t="shared" si="1"/>
        <v>-0.33467026643565234</v>
      </c>
    </row>
    <row r="49" spans="1:6" x14ac:dyDescent="0.3">
      <c r="A49" s="10015" t="s">
        <v>67</v>
      </c>
      <c r="B49" s="10016" t="s">
        <v>68</v>
      </c>
      <c r="C49" s="10017">
        <v>20303</v>
      </c>
      <c r="D49" s="10018">
        <v>0</v>
      </c>
      <c r="E49" s="10019">
        <f t="shared" si="0"/>
        <v>-20303</v>
      </c>
      <c r="F49" s="10020">
        <f t="shared" si="1"/>
        <v>-1</v>
      </c>
    </row>
    <row r="50" spans="1:6" x14ac:dyDescent="0.3">
      <c r="A50" s="10021" t="s">
        <v>69</v>
      </c>
      <c r="B50" s="10022" t="s">
        <v>70</v>
      </c>
      <c r="C50" s="10023">
        <v>65186</v>
      </c>
      <c r="D50" s="10024">
        <v>42162</v>
      </c>
      <c r="E50" s="10025">
        <f t="shared" si="0"/>
        <v>-23024</v>
      </c>
      <c r="F50" s="10026">
        <f t="shared" si="1"/>
        <v>-0.3532046758506428</v>
      </c>
    </row>
    <row r="51" spans="1:6" x14ac:dyDescent="0.3">
      <c r="A51" s="10027" t="s">
        <v>71</v>
      </c>
      <c r="B51" s="10028" t="s">
        <v>72</v>
      </c>
      <c r="C51" s="10029">
        <v>1262797</v>
      </c>
      <c r="D51" s="10030">
        <v>1131149</v>
      </c>
      <c r="E51" s="10031">
        <f t="shared" si="0"/>
        <v>-131648</v>
      </c>
      <c r="F51" s="10032">
        <f t="shared" si="1"/>
        <v>-0.10425111874671859</v>
      </c>
    </row>
    <row r="52" spans="1:6" x14ac:dyDescent="0.3">
      <c r="A52" s="10033" t="s">
        <v>73</v>
      </c>
      <c r="B52" s="10034" t="s">
        <v>74</v>
      </c>
      <c r="C52" s="10035">
        <v>480925</v>
      </c>
      <c r="D52" s="10036">
        <v>508847</v>
      </c>
      <c r="E52" s="10037">
        <f t="shared" si="0"/>
        <v>27922</v>
      </c>
      <c r="F52" s="10038">
        <f t="shared" si="1"/>
        <v>5.8058948900556219E-2</v>
      </c>
    </row>
    <row r="53" spans="1:6" x14ac:dyDescent="0.3">
      <c r="A53" s="10039" t="s">
        <v>75</v>
      </c>
      <c r="B53" s="10040" t="s">
        <v>76</v>
      </c>
      <c r="C53" s="10041">
        <v>187531</v>
      </c>
      <c r="D53" s="10042">
        <v>681140</v>
      </c>
      <c r="E53" s="10043">
        <f t="shared" si="0"/>
        <v>493609</v>
      </c>
      <c r="F53" s="10044">
        <f t="shared" si="1"/>
        <v>2.6321461518362299</v>
      </c>
    </row>
    <row r="54" spans="1:6" x14ac:dyDescent="0.3">
      <c r="A54" s="10045" t="s">
        <v>77</v>
      </c>
      <c r="B54" s="10046" t="s">
        <v>78</v>
      </c>
      <c r="C54" s="10047">
        <v>2983392</v>
      </c>
      <c r="D54" s="10048">
        <v>3245065</v>
      </c>
      <c r="E54" s="10049">
        <f t="shared" si="0"/>
        <v>261673</v>
      </c>
      <c r="F54" s="10050">
        <f t="shared" si="1"/>
        <v>8.7709895313790476E-2</v>
      </c>
    </row>
    <row r="55" spans="1:6" x14ac:dyDescent="0.3">
      <c r="A55" s="10051" t="s">
        <v>79</v>
      </c>
      <c r="B55" s="10052" t="s">
        <v>80</v>
      </c>
      <c r="C55" s="10053">
        <v>1444166</v>
      </c>
      <c r="D55" s="10054">
        <v>2036156</v>
      </c>
      <c r="E55" s="10055">
        <f t="shared" si="0"/>
        <v>591990</v>
      </c>
      <c r="F55" s="10056">
        <f t="shared" si="1"/>
        <v>0.40991825039503771</v>
      </c>
    </row>
    <row r="56" spans="1:6" x14ac:dyDescent="0.3">
      <c r="A56" s="10057" t="s">
        <v>81</v>
      </c>
      <c r="B56" s="10058" t="s">
        <v>82</v>
      </c>
      <c r="C56" s="10059">
        <v>323209</v>
      </c>
      <c r="D56" s="10060">
        <v>923227</v>
      </c>
      <c r="E56" s="10061">
        <f t="shared" si="0"/>
        <v>600018</v>
      </c>
      <c r="F56" s="10062">
        <f t="shared" si="1"/>
        <v>1.8564396412228621</v>
      </c>
    </row>
    <row r="57" spans="1:6" x14ac:dyDescent="0.3">
      <c r="A57" s="10063" t="s">
        <v>83</v>
      </c>
      <c r="B57" s="10064" t="s">
        <v>84</v>
      </c>
      <c r="C57" s="10065">
        <v>5571</v>
      </c>
      <c r="D57" s="10066">
        <v>6549</v>
      </c>
      <c r="E57" s="10067">
        <f t="shared" si="0"/>
        <v>978</v>
      </c>
      <c r="F57" s="10068">
        <f t="shared" si="1"/>
        <v>0.17555196553581046</v>
      </c>
    </row>
    <row r="58" spans="1:6" x14ac:dyDescent="0.3">
      <c r="A58" s="10069" t="s">
        <v>85</v>
      </c>
      <c r="B58" s="10070" t="s">
        <v>86</v>
      </c>
      <c r="C58" s="10071">
        <v>270415</v>
      </c>
      <c r="D58" s="10072">
        <v>165507</v>
      </c>
      <c r="E58" s="10073">
        <f t="shared" si="0"/>
        <v>-104908</v>
      </c>
      <c r="F58" s="10074">
        <f t="shared" si="1"/>
        <v>-0.38795185178336999</v>
      </c>
    </row>
    <row r="59" spans="1:6" x14ac:dyDescent="0.3">
      <c r="A59" s="10075" t="s">
        <v>87</v>
      </c>
      <c r="B59" s="10076" t="s">
        <v>88</v>
      </c>
      <c r="C59" s="10077">
        <v>273400</v>
      </c>
      <c r="D59" s="10078">
        <v>119334</v>
      </c>
      <c r="E59" s="10079">
        <f t="shared" si="0"/>
        <v>-154066</v>
      </c>
      <c r="F59" s="10080">
        <f t="shared" si="1"/>
        <v>-0.56351865398683243</v>
      </c>
    </row>
    <row r="60" spans="1:6" x14ac:dyDescent="0.3">
      <c r="A60" s="10081" t="s">
        <v>89</v>
      </c>
      <c r="B60" s="10082" t="s">
        <v>90</v>
      </c>
      <c r="C60" s="10083">
        <v>0</v>
      </c>
      <c r="D60" s="10084">
        <v>0</v>
      </c>
      <c r="E60" s="10085">
        <f t="shared" si="0"/>
        <v>0</v>
      </c>
      <c r="F60" s="10086">
        <f t="shared" si="1"/>
        <v>0</v>
      </c>
    </row>
    <row r="61" spans="1:6" x14ac:dyDescent="0.3">
      <c r="A61" s="10087" t="s">
        <v>91</v>
      </c>
      <c r="B61" s="10088" t="s">
        <v>92</v>
      </c>
      <c r="C61" s="10089">
        <v>1079988</v>
      </c>
      <c r="D61" s="10090">
        <v>788857</v>
      </c>
      <c r="E61" s="10091">
        <f t="shared" si="0"/>
        <v>-291131</v>
      </c>
      <c r="F61" s="10092">
        <f t="shared" si="1"/>
        <v>-0.26956873594891795</v>
      </c>
    </row>
    <row r="62" spans="1:6" x14ac:dyDescent="0.3">
      <c r="A62" s="10093" t="s">
        <v>93</v>
      </c>
      <c r="B62" s="10094" t="s">
        <v>94</v>
      </c>
      <c r="C62" s="10095">
        <v>133509</v>
      </c>
      <c r="D62" s="10096">
        <v>62461</v>
      </c>
      <c r="E62" s="10097">
        <f t="shared" si="0"/>
        <v>-71048</v>
      </c>
      <c r="F62" s="10098">
        <f t="shared" si="1"/>
        <v>-0.53215888067471107</v>
      </c>
    </row>
    <row r="63" spans="1:6" x14ac:dyDescent="0.3">
      <c r="A63" s="10099" t="s">
        <v>95</v>
      </c>
      <c r="B63" s="10100" t="s">
        <v>96</v>
      </c>
      <c r="C63" s="10101">
        <v>183976</v>
      </c>
      <c r="D63" s="10102">
        <v>234519</v>
      </c>
      <c r="E63" s="10103">
        <f t="shared" si="0"/>
        <v>50543</v>
      </c>
      <c r="F63" s="10104">
        <f t="shared" si="1"/>
        <v>0.27472605122407273</v>
      </c>
    </row>
    <row r="64" spans="1:6" x14ac:dyDescent="0.3">
      <c r="A64" s="10105" t="s">
        <v>97</v>
      </c>
      <c r="B64" s="10106" t="s">
        <v>98</v>
      </c>
      <c r="C64" s="10107">
        <v>43710</v>
      </c>
      <c r="D64" s="10108">
        <v>88874</v>
      </c>
      <c r="E64" s="10109">
        <f t="shared" si="0"/>
        <v>45164</v>
      </c>
      <c r="F64" s="10110">
        <f t="shared" si="1"/>
        <v>1.0332646991535117</v>
      </c>
    </row>
    <row r="65" spans="1:6" x14ac:dyDescent="0.3">
      <c r="A65" s="10111" t="s">
        <v>99</v>
      </c>
      <c r="B65" s="10112" t="s">
        <v>100</v>
      </c>
      <c r="C65" s="10113">
        <v>31326748</v>
      </c>
      <c r="D65" s="10114">
        <v>61102598</v>
      </c>
      <c r="E65" s="10115">
        <f t="shared" si="0"/>
        <v>29775850</v>
      </c>
      <c r="F65" s="10116">
        <f t="shared" si="1"/>
        <v>0.95049285039098219</v>
      </c>
    </row>
    <row r="66" spans="1:6" x14ac:dyDescent="0.3">
      <c r="A66" s="10117" t="s">
        <v>101</v>
      </c>
      <c r="B66" s="10118" t="s">
        <v>102</v>
      </c>
      <c r="C66" s="10119">
        <v>1860936</v>
      </c>
      <c r="D66" s="10120">
        <v>0</v>
      </c>
      <c r="E66" s="10121">
        <f t="shared" si="0"/>
        <v>-1860936</v>
      </c>
      <c r="F66" s="10122">
        <f t="shared" si="1"/>
        <v>-1</v>
      </c>
    </row>
    <row r="67" spans="1:6" x14ac:dyDescent="0.3">
      <c r="A67" s="10123" t="s">
        <v>103</v>
      </c>
      <c r="B67" s="10124" t="s">
        <v>104</v>
      </c>
      <c r="C67" s="10125">
        <v>278240</v>
      </c>
      <c r="D67" s="10126">
        <v>423656</v>
      </c>
      <c r="E67" s="10127">
        <f t="shared" si="0"/>
        <v>145416</v>
      </c>
      <c r="F67" s="10128">
        <f t="shared" si="1"/>
        <v>0.52262794709603222</v>
      </c>
    </row>
    <row r="68" spans="1:6" x14ac:dyDescent="0.3">
      <c r="A68" s="10129" t="s">
        <v>105</v>
      </c>
      <c r="B68" s="10130" t="s">
        <v>106</v>
      </c>
      <c r="C68" s="10131">
        <v>1756751</v>
      </c>
      <c r="D68" s="10132">
        <v>2033704</v>
      </c>
      <c r="E68" s="10133">
        <f t="shared" si="0"/>
        <v>276953</v>
      </c>
      <c r="F68" s="10134">
        <f t="shared" si="1"/>
        <v>0.15765068583993974</v>
      </c>
    </row>
    <row r="69" spans="1:6" x14ac:dyDescent="0.3">
      <c r="A69" s="10135" t="s">
        <v>107</v>
      </c>
      <c r="B69" s="10136" t="s">
        <v>108</v>
      </c>
      <c r="C69" s="10137">
        <v>4638609</v>
      </c>
      <c r="D69" s="10138">
        <v>793618</v>
      </c>
      <c r="E69" s="10139">
        <f t="shared" si="0"/>
        <v>-3844991</v>
      </c>
      <c r="F69" s="10140">
        <f t="shared" si="1"/>
        <v>-0.82891034790817675</v>
      </c>
    </row>
    <row r="70" spans="1:6" x14ac:dyDescent="0.3">
      <c r="A70" s="10141" t="s">
        <v>109</v>
      </c>
      <c r="B70" s="10142" t="s">
        <v>110</v>
      </c>
      <c r="C70" s="10143">
        <v>733651</v>
      </c>
      <c r="D70" s="10144">
        <v>394930</v>
      </c>
      <c r="E70" s="10145">
        <f t="shared" si="0"/>
        <v>-338721</v>
      </c>
      <c r="F70" s="10146">
        <f t="shared" si="1"/>
        <v>-0.46169227602770252</v>
      </c>
    </row>
    <row r="71" spans="1:6" x14ac:dyDescent="0.3">
      <c r="A71" s="10147" t="s">
        <v>111</v>
      </c>
      <c r="B71" s="10148" t="s">
        <v>112</v>
      </c>
      <c r="C71" s="10149">
        <v>173334</v>
      </c>
      <c r="D71" s="10150">
        <v>283238</v>
      </c>
      <c r="E71" s="10151">
        <f t="shared" si="0"/>
        <v>109904</v>
      </c>
      <c r="F71" s="10152">
        <f t="shared" si="1"/>
        <v>0.63405909977269315</v>
      </c>
    </row>
    <row r="72" spans="1:6" x14ac:dyDescent="0.3">
      <c r="A72" s="10153" t="s">
        <v>113</v>
      </c>
      <c r="B72" s="10154" t="s">
        <v>114</v>
      </c>
      <c r="C72" s="10155">
        <v>965020</v>
      </c>
      <c r="D72" s="10156">
        <v>1212183</v>
      </c>
      <c r="E72" s="10157">
        <f t="shared" si="0"/>
        <v>247163</v>
      </c>
      <c r="F72" s="10158">
        <f t="shared" si="1"/>
        <v>0.25612215290874801</v>
      </c>
    </row>
    <row r="73" spans="1:6" x14ac:dyDescent="0.3">
      <c r="A73" s="10159" t="s">
        <v>115</v>
      </c>
      <c r="B73" s="10160" t="s">
        <v>116</v>
      </c>
      <c r="C73" s="10161">
        <v>4227767</v>
      </c>
      <c r="D73" s="10162">
        <v>4639186</v>
      </c>
      <c r="E73" s="10163">
        <f t="shared" si="0"/>
        <v>411419</v>
      </c>
      <c r="F73" s="10164">
        <f t="shared" si="1"/>
        <v>9.7313546370932924E-2</v>
      </c>
    </row>
    <row r="74" spans="1:6" x14ac:dyDescent="0.3">
      <c r="A74" s="10165" t="s">
        <v>117</v>
      </c>
      <c r="B74" s="10166" t="s">
        <v>118</v>
      </c>
      <c r="C74" s="10167">
        <v>363948</v>
      </c>
      <c r="D74" s="10168">
        <v>308776</v>
      </c>
      <c r="E74" s="10169">
        <f t="shared" si="0"/>
        <v>-55172</v>
      </c>
      <c r="F74" s="10170">
        <f t="shared" si="1"/>
        <v>-0.15159308472638949</v>
      </c>
    </row>
    <row r="75" spans="1:6" x14ac:dyDescent="0.3">
      <c r="A75" s="10171" t="s">
        <v>119</v>
      </c>
      <c r="B75" s="10172" t="s">
        <v>120</v>
      </c>
      <c r="C75" s="10173">
        <v>2856642</v>
      </c>
      <c r="D75" s="10174">
        <v>7044068</v>
      </c>
      <c r="E75" s="10175">
        <f t="shared" si="0"/>
        <v>4187426</v>
      </c>
      <c r="F75" s="10176">
        <f t="shared" si="1"/>
        <v>1.4658560645681189</v>
      </c>
    </row>
    <row r="76" spans="1:6" x14ac:dyDescent="0.3">
      <c r="A76" s="10177" t="s">
        <v>121</v>
      </c>
      <c r="B76" s="10178" t="s">
        <v>122</v>
      </c>
      <c r="C76" s="10179">
        <v>4356777</v>
      </c>
      <c r="D76" s="10180">
        <v>3072845</v>
      </c>
      <c r="E76" s="10181">
        <f t="shared" si="0"/>
        <v>-1283932</v>
      </c>
      <c r="F76" s="10182">
        <f t="shared" si="1"/>
        <v>-0.29469766297425826</v>
      </c>
    </row>
    <row r="77" spans="1:6" x14ac:dyDescent="0.3">
      <c r="A77" s="10183" t="s">
        <v>123</v>
      </c>
      <c r="B77" s="10184" t="s">
        <v>124</v>
      </c>
      <c r="C77" s="10185">
        <v>5176432</v>
      </c>
      <c r="D77" s="10186">
        <v>5659574</v>
      </c>
      <c r="E77" s="10187">
        <f t="shared" si="0"/>
        <v>483142</v>
      </c>
      <c r="F77" s="10188">
        <f t="shared" si="1"/>
        <v>9.3334945769595737E-2</v>
      </c>
    </row>
    <row r="78" spans="1:6" x14ac:dyDescent="0.3">
      <c r="A78" s="10189"/>
      <c r="B78" s="10190" t="s">
        <v>125</v>
      </c>
      <c r="C78" s="10191">
        <f>SUM(C38:C77)</f>
        <v>83886984</v>
      </c>
      <c r="D78" s="10192">
        <f>SUM(D38:D77)</f>
        <v>110140177</v>
      </c>
      <c r="E78" s="10193">
        <f t="shared" si="0"/>
        <v>26253193</v>
      </c>
      <c r="F78" s="10194">
        <f t="shared" si="1"/>
        <v>0.31295907598728306</v>
      </c>
    </row>
    <row r="80" spans="1:6" x14ac:dyDescent="0.3">
      <c r="A80" s="10195"/>
      <c r="B80" s="10196" t="s">
        <v>126</v>
      </c>
      <c r="C80" s="10197">
        <f>C14+C21+C26+C32+C35+C78</f>
        <v>281249029</v>
      </c>
      <c r="D80" s="10198">
        <f>D14+D21+D26+D32+D35+D78</f>
        <v>308120931</v>
      </c>
      <c r="E80" s="10199">
        <f>D80 - C80</f>
        <v>26871902</v>
      </c>
      <c r="F80" s="10200">
        <f>IF(C80 = 0, 0, E80 / C80)</f>
        <v>9.5544870307801136E-2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28" t="s">
        <v>151</v>
      </c>
      <c r="B1" s="11426"/>
      <c r="C1" s="11426"/>
      <c r="D1" s="11426"/>
      <c r="E1" s="11426"/>
      <c r="F1" s="11427"/>
    </row>
    <row r="2" spans="1:6" x14ac:dyDescent="0.3">
      <c r="A2" s="11529" t="s">
        <v>1</v>
      </c>
      <c r="B2" s="11426"/>
      <c r="C2" s="11426"/>
      <c r="D2" s="11426"/>
      <c r="E2" s="11426"/>
      <c r="F2" s="11427"/>
    </row>
    <row r="3" spans="1:6" x14ac:dyDescent="0.3">
      <c r="A3" s="11530" t="s">
        <v>2</v>
      </c>
      <c r="B3" s="11426"/>
      <c r="C3" s="11426"/>
      <c r="D3" s="11426"/>
      <c r="E3" s="11426"/>
      <c r="F3" s="11427"/>
    </row>
    <row r="4" spans="1:6" x14ac:dyDescent="0.3">
      <c r="A4" s="1153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0201" t="s">
        <v>4</v>
      </c>
      <c r="B6" s="10202" t="s">
        <v>5</v>
      </c>
      <c r="C6" s="10203" t="s">
        <v>6</v>
      </c>
      <c r="D6" s="10204" t="s">
        <v>7</v>
      </c>
      <c r="E6" s="10205" t="s">
        <v>8</v>
      </c>
      <c r="F6" s="10206" t="s">
        <v>9</v>
      </c>
    </row>
    <row r="7" spans="1:6" ht="28.8" x14ac:dyDescent="0.3">
      <c r="A7" s="10207" t="s">
        <v>10</v>
      </c>
      <c r="B7" s="10208" t="s">
        <v>11</v>
      </c>
      <c r="C7" s="10209" t="s">
        <v>12</v>
      </c>
      <c r="D7" s="10210" t="s">
        <v>13</v>
      </c>
      <c r="E7" s="10211" t="s">
        <v>14</v>
      </c>
      <c r="F7" s="10212" t="s">
        <v>15</v>
      </c>
    </row>
    <row r="9" spans="1:6" x14ac:dyDescent="0.3">
      <c r="A9" s="10213" t="s">
        <v>16</v>
      </c>
      <c r="B9" s="10214" t="s">
        <v>17</v>
      </c>
      <c r="C9" s="10215"/>
      <c r="D9" s="10216"/>
      <c r="E9" s="10217"/>
      <c r="F9" s="10218"/>
    </row>
    <row r="10" spans="1:6" x14ac:dyDescent="0.3">
      <c r="A10" s="10219" t="s">
        <v>18</v>
      </c>
      <c r="B10" s="10220" t="s">
        <v>19</v>
      </c>
      <c r="C10" s="10221">
        <v>10815913</v>
      </c>
      <c r="D10" s="10222">
        <v>12167100</v>
      </c>
      <c r="E10" s="10223">
        <f>D10-C10</f>
        <v>1351187</v>
      </c>
      <c r="F10" s="10224">
        <f>IF(C10 = 0, 0, E10 / C10)</f>
        <v>0.12492583843823447</v>
      </c>
    </row>
    <row r="11" spans="1:6" x14ac:dyDescent="0.3">
      <c r="A11" s="10225" t="s">
        <v>20</v>
      </c>
      <c r="B11" s="10226" t="s">
        <v>21</v>
      </c>
      <c r="C11" s="10227">
        <v>2048218</v>
      </c>
      <c r="D11" s="10228">
        <v>2379314</v>
      </c>
      <c r="E11" s="10229">
        <f>D11 - C11</f>
        <v>331096</v>
      </c>
      <c r="F11" s="10230">
        <f>IF(C11 = 0, 0, E11 / C11)</f>
        <v>0.16165076178414603</v>
      </c>
    </row>
    <row r="12" spans="1:6" x14ac:dyDescent="0.3">
      <c r="A12" s="10231" t="s">
        <v>22</v>
      </c>
      <c r="B12" s="10232" t="s">
        <v>23</v>
      </c>
      <c r="C12" s="10233">
        <v>13114745</v>
      </c>
      <c r="D12" s="10234">
        <v>11580571</v>
      </c>
      <c r="E12" s="10235">
        <f>D12 - C12</f>
        <v>-1534174</v>
      </c>
      <c r="F12" s="10236">
        <f>IF(C12 = 0, 0, E12 / C12)</f>
        <v>-0.11698084865546375</v>
      </c>
    </row>
    <row r="13" spans="1:6" x14ac:dyDescent="0.3">
      <c r="A13" s="10237" t="s">
        <v>24</v>
      </c>
      <c r="B13" s="10238" t="s">
        <v>25</v>
      </c>
      <c r="C13" s="10239">
        <v>6223149</v>
      </c>
      <c r="D13" s="10240">
        <v>8392640</v>
      </c>
      <c r="E13" s="10241">
        <f>D13 - C13</f>
        <v>2169491</v>
      </c>
      <c r="F13" s="10242">
        <f>IF(C13 = 0, 0, E13 / C13)</f>
        <v>0.34861627128002237</v>
      </c>
    </row>
    <row r="14" spans="1:6" x14ac:dyDescent="0.3">
      <c r="A14" s="10243"/>
      <c r="B14" s="10244" t="s">
        <v>26</v>
      </c>
      <c r="C14" s="10245">
        <f>SUM(C10:C13)</f>
        <v>32202025</v>
      </c>
      <c r="D14" s="10246">
        <f>SUM(D10:D13)</f>
        <v>34519625</v>
      </c>
      <c r="E14" s="10247">
        <f>D14 - C14</f>
        <v>2317600</v>
      </c>
      <c r="F14" s="10248">
        <f>IF(C14 = 0, 0, E14 / C14)</f>
        <v>7.1970629176270742E-2</v>
      </c>
    </row>
    <row r="16" spans="1:6" x14ac:dyDescent="0.3">
      <c r="A16" s="10249" t="s">
        <v>27</v>
      </c>
      <c r="B16" s="10250" t="s">
        <v>28</v>
      </c>
      <c r="C16" s="10251"/>
      <c r="D16" s="10252"/>
      <c r="E16" s="10253"/>
      <c r="F16" s="10254"/>
    </row>
    <row r="17" spans="1:6" x14ac:dyDescent="0.3">
      <c r="A17" s="10255" t="s">
        <v>18</v>
      </c>
      <c r="B17" s="10256" t="s">
        <v>29</v>
      </c>
      <c r="C17" s="10257">
        <v>3474387</v>
      </c>
      <c r="D17" s="10258">
        <v>2403022</v>
      </c>
      <c r="E17" s="10259">
        <f>D17 - C17</f>
        <v>-1071365</v>
      </c>
      <c r="F17" s="10260">
        <f>IF(C17 = 0, 0, E17 / C17)</f>
        <v>-0.30836087056508099</v>
      </c>
    </row>
    <row r="18" spans="1:6" x14ac:dyDescent="0.3">
      <c r="A18" s="10261" t="s">
        <v>20</v>
      </c>
      <c r="B18" s="10262" t="s">
        <v>30</v>
      </c>
      <c r="C18" s="10263">
        <v>657947</v>
      </c>
      <c r="D18" s="10264">
        <v>469919</v>
      </c>
      <c r="E18" s="10265">
        <f>D18 - C18</f>
        <v>-188028</v>
      </c>
      <c r="F18" s="10266">
        <f>IF(C18 = 0, 0, E18 / C18)</f>
        <v>-0.28577985764810843</v>
      </c>
    </row>
    <row r="19" spans="1:6" x14ac:dyDescent="0.3">
      <c r="A19" s="10267" t="s">
        <v>22</v>
      </c>
      <c r="B19" s="10268" t="s">
        <v>31</v>
      </c>
      <c r="C19" s="10269">
        <v>4212840</v>
      </c>
      <c r="D19" s="10270">
        <v>2287182</v>
      </c>
      <c r="E19" s="10271">
        <f>D19 - C19</f>
        <v>-1925658</v>
      </c>
      <c r="F19" s="10272">
        <f>IF(C19 = 0, 0, E19 / C19)</f>
        <v>-0.45709260261486312</v>
      </c>
    </row>
    <row r="20" spans="1:6" x14ac:dyDescent="0.3">
      <c r="A20" s="10273" t="s">
        <v>24</v>
      </c>
      <c r="B20" s="10274" t="s">
        <v>32</v>
      </c>
      <c r="C20" s="10275">
        <v>1999057</v>
      </c>
      <c r="D20" s="10276">
        <v>1657560</v>
      </c>
      <c r="E20" s="10277">
        <f>D20 - C20</f>
        <v>-341497</v>
      </c>
      <c r="F20" s="10278">
        <f>IF(C20 = 0, 0, E20 / C20)</f>
        <v>-0.17082904589513956</v>
      </c>
    </row>
    <row r="21" spans="1:6" x14ac:dyDescent="0.3">
      <c r="A21" s="10279"/>
      <c r="B21" s="10280" t="s">
        <v>33</v>
      </c>
      <c r="C21" s="10281">
        <f>SUM(C17:C20)</f>
        <v>10344231</v>
      </c>
      <c r="D21" s="10282">
        <f>SUM(D17:D20)</f>
        <v>6817683</v>
      </c>
      <c r="E21" s="10283">
        <f>D21 - C21</f>
        <v>-3526548</v>
      </c>
      <c r="F21" s="10284">
        <f>IF(C21 = 0, 0, E21 / C21)</f>
        <v>-0.34091930081607807</v>
      </c>
    </row>
    <row r="23" spans="1:6" x14ac:dyDescent="0.3">
      <c r="A23" s="10285" t="s">
        <v>34</v>
      </c>
      <c r="B23" s="10286" t="s">
        <v>35</v>
      </c>
      <c r="C23" s="10287"/>
      <c r="D23" s="10288"/>
      <c r="E23" s="10289"/>
      <c r="F23" s="10290"/>
    </row>
    <row r="24" spans="1:6" x14ac:dyDescent="0.3">
      <c r="A24" s="10291" t="s">
        <v>18</v>
      </c>
      <c r="B24" s="10292" t="s">
        <v>36</v>
      </c>
      <c r="C24" s="10293">
        <v>6761562</v>
      </c>
      <c r="D24" s="10294">
        <v>7158622</v>
      </c>
      <c r="E24" s="10295">
        <f>D24 - C24</f>
        <v>397060</v>
      </c>
      <c r="F24" s="10296">
        <f>IF(C24 = 0, 0, E24 / C24)</f>
        <v>5.8723117528168785E-2</v>
      </c>
    </row>
    <row r="25" spans="1:6" x14ac:dyDescent="0.3">
      <c r="A25" s="10297" t="s">
        <v>20</v>
      </c>
      <c r="B25" s="10298" t="s">
        <v>37</v>
      </c>
      <c r="C25" s="10299">
        <v>3187203</v>
      </c>
      <c r="D25" s="10300">
        <v>7541248</v>
      </c>
      <c r="E25" s="10301">
        <f>D25 - C25</f>
        <v>4354045</v>
      </c>
      <c r="F25" s="10302">
        <f>IF(C25 = 0, 0, E25 / C25)</f>
        <v>1.3661021905413617</v>
      </c>
    </row>
    <row r="26" spans="1:6" x14ac:dyDescent="0.3">
      <c r="A26" s="10303"/>
      <c r="B26" s="10304" t="s">
        <v>38</v>
      </c>
      <c r="C26" s="10305">
        <f>SUM(C24:C25)</f>
        <v>9948765</v>
      </c>
      <c r="D26" s="10306">
        <f>SUM(D24:D25)</f>
        <v>14699870</v>
      </c>
      <c r="E26" s="10307">
        <f>D26 - C26</f>
        <v>4751105</v>
      </c>
      <c r="F26" s="10308">
        <f>IF(C26 = 0, 0, E26 / C26)</f>
        <v>0.47755726464541076</v>
      </c>
    </row>
    <row r="28" spans="1:6" x14ac:dyDescent="0.3">
      <c r="A28" s="10309" t="s">
        <v>39</v>
      </c>
      <c r="B28" s="10310" t="s">
        <v>40</v>
      </c>
      <c r="C28" s="10311"/>
      <c r="D28" s="10312"/>
      <c r="E28" s="10313"/>
      <c r="F28" s="10314"/>
    </row>
    <row r="29" spans="1:6" x14ac:dyDescent="0.3">
      <c r="A29" s="10315" t="s">
        <v>18</v>
      </c>
      <c r="B29" s="10316" t="s">
        <v>41</v>
      </c>
      <c r="C29" s="10317">
        <v>2100554</v>
      </c>
      <c r="D29" s="10318">
        <v>1975898</v>
      </c>
      <c r="E29" s="10319">
        <f>D29 - C29</f>
        <v>-124656</v>
      </c>
      <c r="F29" s="10320">
        <f>IF(C29 = 0, 0, E29 / C29)</f>
        <v>-5.93443443967639E-2</v>
      </c>
    </row>
    <row r="30" spans="1:6" x14ac:dyDescent="0.3">
      <c r="A30" s="10321" t="s">
        <v>20</v>
      </c>
      <c r="B30" s="10322" t="s">
        <v>42</v>
      </c>
      <c r="C30" s="10323">
        <v>1418085</v>
      </c>
      <c r="D30" s="10324">
        <v>1463085</v>
      </c>
      <c r="E30" s="10325">
        <f>D30 - C30</f>
        <v>45000</v>
      </c>
      <c r="F30" s="10326">
        <f>IF(C30 = 0, 0, E30 / C30)</f>
        <v>3.1732935613873636E-2</v>
      </c>
    </row>
    <row r="31" spans="1:6" x14ac:dyDescent="0.3">
      <c r="A31" s="10327" t="s">
        <v>22</v>
      </c>
      <c r="B31" s="10328" t="s">
        <v>43</v>
      </c>
      <c r="C31" s="10329">
        <v>15618</v>
      </c>
      <c r="D31" s="10330">
        <v>15542</v>
      </c>
      <c r="E31" s="10331">
        <f>D31 - C31</f>
        <v>-76</v>
      </c>
      <c r="F31" s="10332">
        <f>IF(C31 = 0, 0, E31 / C31)</f>
        <v>-4.8661800486618006E-3</v>
      </c>
    </row>
    <row r="32" spans="1:6" x14ac:dyDescent="0.3">
      <c r="A32" s="10333"/>
      <c r="B32" s="10334" t="s">
        <v>44</v>
      </c>
      <c r="C32" s="10335">
        <f>SUM(C29:C31)</f>
        <v>3534257</v>
      </c>
      <c r="D32" s="10336">
        <f>SUM(D29:D31)</f>
        <v>3454525</v>
      </c>
      <c r="E32" s="10337">
        <f>D32 - C32</f>
        <v>-79732</v>
      </c>
      <c r="F32" s="10338">
        <f>IF(C32 = 0, 0, E32 / C32)</f>
        <v>-2.2559762914807838E-2</v>
      </c>
    </row>
    <row r="34" spans="1:6" x14ac:dyDescent="0.3">
      <c r="A34" s="10339" t="s">
        <v>45</v>
      </c>
      <c r="B34" s="10340" t="s">
        <v>46</v>
      </c>
      <c r="C34" s="10341"/>
      <c r="D34" s="10342"/>
      <c r="E34" s="10343"/>
      <c r="F34" s="10344"/>
    </row>
    <row r="35" spans="1:6" x14ac:dyDescent="0.3">
      <c r="A35" s="10345" t="s">
        <v>18</v>
      </c>
      <c r="B35" s="10346" t="s">
        <v>46</v>
      </c>
      <c r="C35" s="10347">
        <v>1631468</v>
      </c>
      <c r="D35" s="10348">
        <v>1580232</v>
      </c>
      <c r="E35" s="10349">
        <f>D35 - C35</f>
        <v>-51236</v>
      </c>
      <c r="F35" s="10350">
        <f>IF(C35 = 0, 0, E35 / C35)</f>
        <v>-3.1404845206893427E-2</v>
      </c>
    </row>
    <row r="37" spans="1:6" x14ac:dyDescent="0.3">
      <c r="A37" s="10351" t="s">
        <v>47</v>
      </c>
      <c r="B37" s="10352" t="s">
        <v>48</v>
      </c>
      <c r="C37" s="10353"/>
      <c r="D37" s="10354"/>
      <c r="E37" s="10355"/>
      <c r="F37" s="10356"/>
    </row>
    <row r="38" spans="1:6" x14ac:dyDescent="0.3">
      <c r="A38" s="10357" t="s">
        <v>18</v>
      </c>
      <c r="B38" s="10358" t="s">
        <v>49</v>
      </c>
      <c r="C38" s="10359">
        <v>337621</v>
      </c>
      <c r="D38" s="10360">
        <v>457815</v>
      </c>
      <c r="E38" s="10361">
        <f t="shared" ref="E38:E78" si="0">D38 - C38</f>
        <v>120194</v>
      </c>
      <c r="F38" s="10362">
        <f t="shared" ref="F38:F78" si="1">IF(C38 = 0, 0, E38 / C38)</f>
        <v>0.35600273679658551</v>
      </c>
    </row>
    <row r="39" spans="1:6" x14ac:dyDescent="0.3">
      <c r="A39" s="10363" t="s">
        <v>20</v>
      </c>
      <c r="B39" s="10364" t="s">
        <v>50</v>
      </c>
      <c r="C39" s="10365">
        <v>1235487</v>
      </c>
      <c r="D39" s="10366">
        <v>2094710</v>
      </c>
      <c r="E39" s="10367">
        <f t="shared" si="0"/>
        <v>859223</v>
      </c>
      <c r="F39" s="10368">
        <f t="shared" si="1"/>
        <v>0.69545288618981826</v>
      </c>
    </row>
    <row r="40" spans="1:6" x14ac:dyDescent="0.3">
      <c r="A40" s="10369" t="s">
        <v>22</v>
      </c>
      <c r="B40" s="10370" t="s">
        <v>51</v>
      </c>
      <c r="C40" s="10371">
        <v>278786</v>
      </c>
      <c r="D40" s="10372">
        <v>317888</v>
      </c>
      <c r="E40" s="10373">
        <f t="shared" si="0"/>
        <v>39102</v>
      </c>
      <c r="F40" s="10374">
        <f t="shared" si="1"/>
        <v>0.14025811913080283</v>
      </c>
    </row>
    <row r="41" spans="1:6" x14ac:dyDescent="0.3">
      <c r="A41" s="10375" t="s">
        <v>24</v>
      </c>
      <c r="B41" s="10376" t="s">
        <v>52</v>
      </c>
      <c r="C41" s="10377">
        <v>32606</v>
      </c>
      <c r="D41" s="10378">
        <v>670723</v>
      </c>
      <c r="E41" s="10379">
        <f t="shared" si="0"/>
        <v>638117</v>
      </c>
      <c r="F41" s="10380">
        <f t="shared" si="1"/>
        <v>19.570539164570938</v>
      </c>
    </row>
    <row r="42" spans="1:6" x14ac:dyDescent="0.3">
      <c r="A42" s="10381" t="s">
        <v>53</v>
      </c>
      <c r="B42" s="10382" t="s">
        <v>54</v>
      </c>
      <c r="C42" s="10383">
        <v>71628</v>
      </c>
      <c r="D42" s="10384">
        <v>68704</v>
      </c>
      <c r="E42" s="10385">
        <f t="shared" si="0"/>
        <v>-2924</v>
      </c>
      <c r="F42" s="10386">
        <f t="shared" si="1"/>
        <v>-4.0822024906461161E-2</v>
      </c>
    </row>
    <row r="43" spans="1:6" x14ac:dyDescent="0.3">
      <c r="A43" s="10387" t="s">
        <v>55</v>
      </c>
      <c r="B43" s="10388" t="s">
        <v>56</v>
      </c>
      <c r="C43" s="10389">
        <v>563880</v>
      </c>
      <c r="D43" s="10390">
        <v>564768</v>
      </c>
      <c r="E43" s="10391">
        <f t="shared" si="0"/>
        <v>888</v>
      </c>
      <c r="F43" s="10392">
        <f t="shared" si="1"/>
        <v>1.5748031496062992E-3</v>
      </c>
    </row>
    <row r="44" spans="1:6" x14ac:dyDescent="0.3">
      <c r="A44" s="10393" t="s">
        <v>57</v>
      </c>
      <c r="B44" s="10394" t="s">
        <v>58</v>
      </c>
      <c r="C44" s="10395">
        <v>2609</v>
      </c>
      <c r="D44" s="10396">
        <v>8555</v>
      </c>
      <c r="E44" s="10397">
        <f t="shared" si="0"/>
        <v>5946</v>
      </c>
      <c r="F44" s="10398">
        <f t="shared" si="1"/>
        <v>2.2790341126868534</v>
      </c>
    </row>
    <row r="45" spans="1:6" x14ac:dyDescent="0.3">
      <c r="A45" s="10399" t="s">
        <v>59</v>
      </c>
      <c r="B45" s="10400" t="s">
        <v>60</v>
      </c>
      <c r="C45" s="10401">
        <v>749024</v>
      </c>
      <c r="D45" s="10402">
        <v>709574</v>
      </c>
      <c r="E45" s="10403">
        <f t="shared" si="0"/>
        <v>-39450</v>
      </c>
      <c r="F45" s="10404">
        <f t="shared" si="1"/>
        <v>-5.2668539325842693E-2</v>
      </c>
    </row>
    <row r="46" spans="1:6" x14ac:dyDescent="0.3">
      <c r="A46" s="10405" t="s">
        <v>61</v>
      </c>
      <c r="B46" s="10406" t="s">
        <v>62</v>
      </c>
      <c r="C46" s="10407">
        <v>32735</v>
      </c>
      <c r="D46" s="10408">
        <v>9656</v>
      </c>
      <c r="E46" s="10409">
        <f t="shared" si="0"/>
        <v>-23079</v>
      </c>
      <c r="F46" s="10410">
        <f t="shared" si="1"/>
        <v>-0.70502520238277078</v>
      </c>
    </row>
    <row r="47" spans="1:6" x14ac:dyDescent="0.3">
      <c r="A47" s="10411" t="s">
        <v>63</v>
      </c>
      <c r="B47" s="10412" t="s">
        <v>64</v>
      </c>
      <c r="C47" s="10413">
        <v>1421</v>
      </c>
      <c r="D47" s="10414">
        <v>7107</v>
      </c>
      <c r="E47" s="10415">
        <f t="shared" si="0"/>
        <v>5686</v>
      </c>
      <c r="F47" s="10416">
        <f t="shared" si="1"/>
        <v>4.001407459535538</v>
      </c>
    </row>
    <row r="48" spans="1:6" x14ac:dyDescent="0.3">
      <c r="A48" s="10417" t="s">
        <v>65</v>
      </c>
      <c r="B48" s="10418" t="s">
        <v>66</v>
      </c>
      <c r="C48" s="10419">
        <v>510102</v>
      </c>
      <c r="D48" s="10420">
        <v>500384</v>
      </c>
      <c r="E48" s="10421">
        <f t="shared" si="0"/>
        <v>-9718</v>
      </c>
      <c r="F48" s="10422">
        <f t="shared" si="1"/>
        <v>-1.9051091742435827E-2</v>
      </c>
    </row>
    <row r="49" spans="1:6" x14ac:dyDescent="0.3">
      <c r="A49" s="10423" t="s">
        <v>67</v>
      </c>
      <c r="B49" s="10424" t="s">
        <v>68</v>
      </c>
      <c r="C49" s="10425">
        <v>27651</v>
      </c>
      <c r="D49" s="10426">
        <v>0</v>
      </c>
      <c r="E49" s="10427">
        <f t="shared" si="0"/>
        <v>-27651</v>
      </c>
      <c r="F49" s="10428">
        <f t="shared" si="1"/>
        <v>-1</v>
      </c>
    </row>
    <row r="50" spans="1:6" x14ac:dyDescent="0.3">
      <c r="A50" s="10429" t="s">
        <v>69</v>
      </c>
      <c r="B50" s="10430" t="s">
        <v>70</v>
      </c>
      <c r="C50" s="10431">
        <v>49232</v>
      </c>
      <c r="D50" s="10432">
        <v>3505</v>
      </c>
      <c r="E50" s="10433">
        <f t="shared" si="0"/>
        <v>-45727</v>
      </c>
      <c r="F50" s="10434">
        <f t="shared" si="1"/>
        <v>-0.92880646733831651</v>
      </c>
    </row>
    <row r="51" spans="1:6" x14ac:dyDescent="0.3">
      <c r="A51" s="10435" t="s">
        <v>71</v>
      </c>
      <c r="B51" s="10436" t="s">
        <v>72</v>
      </c>
      <c r="C51" s="10437">
        <v>66530</v>
      </c>
      <c r="D51" s="10438">
        <v>67197</v>
      </c>
      <c r="E51" s="10439">
        <f t="shared" si="0"/>
        <v>667</v>
      </c>
      <c r="F51" s="10440">
        <f t="shared" si="1"/>
        <v>1.0025552382383887E-2</v>
      </c>
    </row>
    <row r="52" spans="1:6" x14ac:dyDescent="0.3">
      <c r="A52" s="10441" t="s">
        <v>73</v>
      </c>
      <c r="B52" s="10442" t="s">
        <v>74</v>
      </c>
      <c r="C52" s="10443">
        <v>159462</v>
      </c>
      <c r="D52" s="10444">
        <v>231496</v>
      </c>
      <c r="E52" s="10445">
        <f t="shared" si="0"/>
        <v>72034</v>
      </c>
      <c r="F52" s="10446">
        <f t="shared" si="1"/>
        <v>0.45173144699050555</v>
      </c>
    </row>
    <row r="53" spans="1:6" x14ac:dyDescent="0.3">
      <c r="A53" s="10447" t="s">
        <v>75</v>
      </c>
      <c r="B53" s="10448" t="s">
        <v>76</v>
      </c>
      <c r="C53" s="10449">
        <v>789214</v>
      </c>
      <c r="D53" s="10450">
        <v>680283</v>
      </c>
      <c r="E53" s="10451">
        <f t="shared" si="0"/>
        <v>-108931</v>
      </c>
      <c r="F53" s="10452">
        <f t="shared" si="1"/>
        <v>-0.13802466758065621</v>
      </c>
    </row>
    <row r="54" spans="1:6" x14ac:dyDescent="0.3">
      <c r="A54" s="10453" t="s">
        <v>77</v>
      </c>
      <c r="B54" s="10454" t="s">
        <v>78</v>
      </c>
      <c r="C54" s="10455">
        <v>411892</v>
      </c>
      <c r="D54" s="10456">
        <v>415385</v>
      </c>
      <c r="E54" s="10457">
        <f t="shared" si="0"/>
        <v>3493</v>
      </c>
      <c r="F54" s="10458">
        <f t="shared" si="1"/>
        <v>8.4803783516067318E-3</v>
      </c>
    </row>
    <row r="55" spans="1:6" x14ac:dyDescent="0.3">
      <c r="A55" s="10459" t="s">
        <v>79</v>
      </c>
      <c r="B55" s="10460" t="s">
        <v>80</v>
      </c>
      <c r="C55" s="10461">
        <v>1771775</v>
      </c>
      <c r="D55" s="10462">
        <v>2015818</v>
      </c>
      <c r="E55" s="10463">
        <f t="shared" si="0"/>
        <v>244043</v>
      </c>
      <c r="F55" s="10464">
        <f t="shared" si="1"/>
        <v>0.13773927276318945</v>
      </c>
    </row>
    <row r="56" spans="1:6" x14ac:dyDescent="0.3">
      <c r="A56" s="10465" t="s">
        <v>81</v>
      </c>
      <c r="B56" s="10466" t="s">
        <v>82</v>
      </c>
      <c r="C56" s="10467">
        <v>299998</v>
      </c>
      <c r="D56" s="10468">
        <v>306247</v>
      </c>
      <c r="E56" s="10469">
        <f t="shared" si="0"/>
        <v>6249</v>
      </c>
      <c r="F56" s="10470">
        <f t="shared" si="1"/>
        <v>2.0830138867592451E-2</v>
      </c>
    </row>
    <row r="57" spans="1:6" x14ac:dyDescent="0.3">
      <c r="A57" s="10471" t="s">
        <v>83</v>
      </c>
      <c r="B57" s="10472" t="s">
        <v>84</v>
      </c>
      <c r="C57" s="10473">
        <v>25289</v>
      </c>
      <c r="D57" s="10474">
        <v>28877</v>
      </c>
      <c r="E57" s="10475">
        <f t="shared" si="0"/>
        <v>3588</v>
      </c>
      <c r="F57" s="10476">
        <f t="shared" si="1"/>
        <v>0.14187986871762426</v>
      </c>
    </row>
    <row r="58" spans="1:6" x14ac:dyDescent="0.3">
      <c r="A58" s="10477" t="s">
        <v>85</v>
      </c>
      <c r="B58" s="10478" t="s">
        <v>86</v>
      </c>
      <c r="C58" s="10479">
        <v>0</v>
      </c>
      <c r="D58" s="10480">
        <v>0</v>
      </c>
      <c r="E58" s="10481">
        <f t="shared" si="0"/>
        <v>0</v>
      </c>
      <c r="F58" s="10482">
        <f t="shared" si="1"/>
        <v>0</v>
      </c>
    </row>
    <row r="59" spans="1:6" x14ac:dyDescent="0.3">
      <c r="A59" s="10483" t="s">
        <v>87</v>
      </c>
      <c r="B59" s="10484" t="s">
        <v>88</v>
      </c>
      <c r="C59" s="10485">
        <v>143348</v>
      </c>
      <c r="D59" s="10486">
        <v>258822</v>
      </c>
      <c r="E59" s="10487">
        <f t="shared" si="0"/>
        <v>115474</v>
      </c>
      <c r="F59" s="10488">
        <f t="shared" si="1"/>
        <v>0.80555012975416473</v>
      </c>
    </row>
    <row r="60" spans="1:6" x14ac:dyDescent="0.3">
      <c r="A60" s="10489" t="s">
        <v>89</v>
      </c>
      <c r="B60" s="10490" t="s">
        <v>90</v>
      </c>
      <c r="C60" s="10491">
        <v>355</v>
      </c>
      <c r="D60" s="10492">
        <v>116</v>
      </c>
      <c r="E60" s="10493">
        <f t="shared" si="0"/>
        <v>-239</v>
      </c>
      <c r="F60" s="10494">
        <f t="shared" si="1"/>
        <v>-0.6732394366197183</v>
      </c>
    </row>
    <row r="61" spans="1:6" x14ac:dyDescent="0.3">
      <c r="A61" s="10495" t="s">
        <v>91</v>
      </c>
      <c r="B61" s="10496" t="s">
        <v>92</v>
      </c>
      <c r="C61" s="10497">
        <v>353554</v>
      </c>
      <c r="D61" s="10498">
        <v>200162</v>
      </c>
      <c r="E61" s="10499">
        <f t="shared" si="0"/>
        <v>-153392</v>
      </c>
      <c r="F61" s="10500">
        <f t="shared" si="1"/>
        <v>-0.43385734569542417</v>
      </c>
    </row>
    <row r="62" spans="1:6" x14ac:dyDescent="0.3">
      <c r="A62" s="10501" t="s">
        <v>93</v>
      </c>
      <c r="B62" s="10502" t="s">
        <v>94</v>
      </c>
      <c r="C62" s="10503">
        <v>69241</v>
      </c>
      <c r="D62" s="10504">
        <v>10541</v>
      </c>
      <c r="E62" s="10505">
        <f t="shared" si="0"/>
        <v>-58700</v>
      </c>
      <c r="F62" s="10506">
        <f t="shared" si="1"/>
        <v>-0.84776360826677832</v>
      </c>
    </row>
    <row r="63" spans="1:6" x14ac:dyDescent="0.3">
      <c r="A63" s="10507" t="s">
        <v>95</v>
      </c>
      <c r="B63" s="10508" t="s">
        <v>96</v>
      </c>
      <c r="C63" s="10509">
        <v>35000</v>
      </c>
      <c r="D63" s="10510">
        <v>42196</v>
      </c>
      <c r="E63" s="10511">
        <f t="shared" si="0"/>
        <v>7196</v>
      </c>
      <c r="F63" s="10512">
        <f t="shared" si="1"/>
        <v>0.2056</v>
      </c>
    </row>
    <row r="64" spans="1:6" x14ac:dyDescent="0.3">
      <c r="A64" s="10513" t="s">
        <v>97</v>
      </c>
      <c r="B64" s="10514" t="s">
        <v>98</v>
      </c>
      <c r="C64" s="10515">
        <v>54452</v>
      </c>
      <c r="D64" s="10516">
        <v>750</v>
      </c>
      <c r="E64" s="10517">
        <f t="shared" si="0"/>
        <v>-53702</v>
      </c>
      <c r="F64" s="10518">
        <f t="shared" si="1"/>
        <v>-0.98622640123411442</v>
      </c>
    </row>
    <row r="65" spans="1:6" x14ac:dyDescent="0.3">
      <c r="A65" s="10519" t="s">
        <v>99</v>
      </c>
      <c r="B65" s="10520" t="s">
        <v>100</v>
      </c>
      <c r="C65" s="10521">
        <v>10102249</v>
      </c>
      <c r="D65" s="10522">
        <v>17403256</v>
      </c>
      <c r="E65" s="10523">
        <f t="shared" si="0"/>
        <v>7301007</v>
      </c>
      <c r="F65" s="10524">
        <f t="shared" si="1"/>
        <v>0.72271105176678974</v>
      </c>
    </row>
    <row r="66" spans="1:6" x14ac:dyDescent="0.3">
      <c r="A66" s="10525" t="s">
        <v>101</v>
      </c>
      <c r="B66" s="10526" t="s">
        <v>102</v>
      </c>
      <c r="C66" s="10527">
        <v>0</v>
      </c>
      <c r="D66" s="10528">
        <v>0</v>
      </c>
      <c r="E66" s="10529">
        <f t="shared" si="0"/>
        <v>0</v>
      </c>
      <c r="F66" s="10530">
        <f t="shared" si="1"/>
        <v>0</v>
      </c>
    </row>
    <row r="67" spans="1:6" x14ac:dyDescent="0.3">
      <c r="A67" s="10531" t="s">
        <v>103</v>
      </c>
      <c r="B67" s="10532" t="s">
        <v>104</v>
      </c>
      <c r="C67" s="10533">
        <v>269030</v>
      </c>
      <c r="D67" s="10534">
        <v>255419</v>
      </c>
      <c r="E67" s="10535">
        <f t="shared" si="0"/>
        <v>-13611</v>
      </c>
      <c r="F67" s="10536">
        <f t="shared" si="1"/>
        <v>-5.0592870683566889E-2</v>
      </c>
    </row>
    <row r="68" spans="1:6" x14ac:dyDescent="0.3">
      <c r="A68" s="10537" t="s">
        <v>105</v>
      </c>
      <c r="B68" s="10538" t="s">
        <v>106</v>
      </c>
      <c r="C68" s="10539">
        <v>560113</v>
      </c>
      <c r="D68" s="10540">
        <v>415097</v>
      </c>
      <c r="E68" s="10541">
        <f t="shared" si="0"/>
        <v>-145016</v>
      </c>
      <c r="F68" s="10542">
        <f t="shared" si="1"/>
        <v>-0.2589048995470557</v>
      </c>
    </row>
    <row r="69" spans="1:6" x14ac:dyDescent="0.3">
      <c r="A69" s="10543" t="s">
        <v>107</v>
      </c>
      <c r="B69" s="10544" t="s">
        <v>108</v>
      </c>
      <c r="C69" s="10545">
        <v>75096</v>
      </c>
      <c r="D69" s="10546">
        <v>36863</v>
      </c>
      <c r="E69" s="10547">
        <f t="shared" si="0"/>
        <v>-38233</v>
      </c>
      <c r="F69" s="10548">
        <f t="shared" si="1"/>
        <v>-0.50912165761159045</v>
      </c>
    </row>
    <row r="70" spans="1:6" x14ac:dyDescent="0.3">
      <c r="A70" s="10549" t="s">
        <v>109</v>
      </c>
      <c r="B70" s="10550" t="s">
        <v>110</v>
      </c>
      <c r="C70" s="10551">
        <v>149313</v>
      </c>
      <c r="D70" s="10552">
        <v>160492</v>
      </c>
      <c r="E70" s="10553">
        <f t="shared" si="0"/>
        <v>11179</v>
      </c>
      <c r="F70" s="10554">
        <f t="shared" si="1"/>
        <v>7.4869569294033336E-2</v>
      </c>
    </row>
    <row r="71" spans="1:6" x14ac:dyDescent="0.3">
      <c r="A71" s="10555" t="s">
        <v>111</v>
      </c>
      <c r="B71" s="10556" t="s">
        <v>112</v>
      </c>
      <c r="C71" s="10557">
        <v>88258</v>
      </c>
      <c r="D71" s="10558">
        <v>153993</v>
      </c>
      <c r="E71" s="10559">
        <f t="shared" si="0"/>
        <v>65735</v>
      </c>
      <c r="F71" s="10560">
        <f t="shared" si="1"/>
        <v>0.74480500351242951</v>
      </c>
    </row>
    <row r="72" spans="1:6" x14ac:dyDescent="0.3">
      <c r="A72" s="10561" t="s">
        <v>113</v>
      </c>
      <c r="B72" s="10562" t="s">
        <v>114</v>
      </c>
      <c r="C72" s="10563">
        <v>96543</v>
      </c>
      <c r="D72" s="10564">
        <v>212840</v>
      </c>
      <c r="E72" s="10565">
        <f t="shared" si="0"/>
        <v>116297</v>
      </c>
      <c r="F72" s="10566">
        <f t="shared" si="1"/>
        <v>1.204613488290192</v>
      </c>
    </row>
    <row r="73" spans="1:6" x14ac:dyDescent="0.3">
      <c r="A73" s="10567" t="s">
        <v>115</v>
      </c>
      <c r="B73" s="10568" t="s">
        <v>116</v>
      </c>
      <c r="C73" s="10569">
        <v>3716399</v>
      </c>
      <c r="D73" s="10570">
        <v>2634238</v>
      </c>
      <c r="E73" s="10571">
        <f t="shared" si="0"/>
        <v>-1082161</v>
      </c>
      <c r="F73" s="10572">
        <f t="shared" si="1"/>
        <v>-0.2911853651881835</v>
      </c>
    </row>
    <row r="74" spans="1:6" x14ac:dyDescent="0.3">
      <c r="A74" s="10573" t="s">
        <v>117</v>
      </c>
      <c r="B74" s="10574" t="s">
        <v>118</v>
      </c>
      <c r="C74" s="10575">
        <v>54276</v>
      </c>
      <c r="D74" s="10576">
        <v>108355</v>
      </c>
      <c r="E74" s="10577">
        <f t="shared" si="0"/>
        <v>54079</v>
      </c>
      <c r="F74" s="10578">
        <f t="shared" si="1"/>
        <v>0.99637040312476965</v>
      </c>
    </row>
    <row r="75" spans="1:6" x14ac:dyDescent="0.3">
      <c r="A75" s="10579" t="s">
        <v>119</v>
      </c>
      <c r="B75" s="10580" t="s">
        <v>120</v>
      </c>
      <c r="C75" s="10581">
        <v>1533230</v>
      </c>
      <c r="D75" s="10582">
        <v>1062909</v>
      </c>
      <c r="E75" s="10583">
        <f t="shared" si="0"/>
        <v>-470321</v>
      </c>
      <c r="F75" s="10584">
        <f t="shared" si="1"/>
        <v>-0.30675175935769583</v>
      </c>
    </row>
    <row r="76" spans="1:6" x14ac:dyDescent="0.3">
      <c r="A76" s="10585" t="s">
        <v>121</v>
      </c>
      <c r="B76" s="10586" t="s">
        <v>122</v>
      </c>
      <c r="C76" s="10587">
        <v>1069329</v>
      </c>
      <c r="D76" s="10588">
        <v>2086174</v>
      </c>
      <c r="E76" s="10589">
        <f t="shared" si="0"/>
        <v>1016845</v>
      </c>
      <c r="F76" s="10590">
        <f t="shared" si="1"/>
        <v>0.95091875372312917</v>
      </c>
    </row>
    <row r="77" spans="1:6" x14ac:dyDescent="0.3">
      <c r="A77" s="10591" t="s">
        <v>123</v>
      </c>
      <c r="B77" s="10592" t="s">
        <v>124</v>
      </c>
      <c r="C77" s="10593">
        <v>236672</v>
      </c>
      <c r="D77" s="10594">
        <v>404272</v>
      </c>
      <c r="E77" s="10595">
        <f t="shared" si="0"/>
        <v>167600</v>
      </c>
      <c r="F77" s="10596">
        <f t="shared" si="1"/>
        <v>0.7081530557057869</v>
      </c>
    </row>
    <row r="78" spans="1:6" x14ac:dyDescent="0.3">
      <c r="A78" s="10597"/>
      <c r="B78" s="10598" t="s">
        <v>125</v>
      </c>
      <c r="C78" s="10599">
        <f>SUM(C38:C77)</f>
        <v>26023400</v>
      </c>
      <c r="D78" s="10600">
        <f>SUM(D38:D77)</f>
        <v>34605187</v>
      </c>
      <c r="E78" s="10601">
        <f t="shared" si="0"/>
        <v>8581787</v>
      </c>
      <c r="F78" s="10602">
        <f t="shared" si="1"/>
        <v>0.32977193602680666</v>
      </c>
    </row>
    <row r="80" spans="1:6" x14ac:dyDescent="0.3">
      <c r="A80" s="10603"/>
      <c r="B80" s="10604" t="s">
        <v>126</v>
      </c>
      <c r="C80" s="10605">
        <f>C14+C21+C26+C32+C35+C78</f>
        <v>83684146</v>
      </c>
      <c r="D80" s="10606">
        <f>D14+D21+D26+D32+D35+D78</f>
        <v>95677122</v>
      </c>
      <c r="E80" s="10607">
        <f>D80 - C80</f>
        <v>11992976</v>
      </c>
      <c r="F80" s="10608">
        <f>IF(C80 = 0, 0, E80 / C80)</f>
        <v>0.14331240232767625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32" t="s">
        <v>152</v>
      </c>
      <c r="B1" s="11426"/>
      <c r="C1" s="11426"/>
      <c r="D1" s="11426"/>
      <c r="E1" s="11426"/>
      <c r="F1" s="11427"/>
    </row>
    <row r="2" spans="1:6" x14ac:dyDescent="0.3">
      <c r="A2" s="11533" t="s">
        <v>1</v>
      </c>
      <c r="B2" s="11426"/>
      <c r="C2" s="11426"/>
      <c r="D2" s="11426"/>
      <c r="E2" s="11426"/>
      <c r="F2" s="11427"/>
    </row>
    <row r="3" spans="1:6" x14ac:dyDescent="0.3">
      <c r="A3" s="11534" t="s">
        <v>2</v>
      </c>
      <c r="B3" s="11426"/>
      <c r="C3" s="11426"/>
      <c r="D3" s="11426"/>
      <c r="E3" s="11426"/>
      <c r="F3" s="11427"/>
    </row>
    <row r="4" spans="1:6" x14ac:dyDescent="0.3">
      <c r="A4" s="1153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0609" t="s">
        <v>4</v>
      </c>
      <c r="B6" s="10610" t="s">
        <v>5</v>
      </c>
      <c r="C6" s="10611" t="s">
        <v>6</v>
      </c>
      <c r="D6" s="10612" t="s">
        <v>7</v>
      </c>
      <c r="E6" s="10613" t="s">
        <v>8</v>
      </c>
      <c r="F6" s="10614" t="s">
        <v>9</v>
      </c>
    </row>
    <row r="7" spans="1:6" ht="28.8" x14ac:dyDescent="0.3">
      <c r="A7" s="10615" t="s">
        <v>10</v>
      </c>
      <c r="B7" s="10616" t="s">
        <v>11</v>
      </c>
      <c r="C7" s="10617" t="s">
        <v>12</v>
      </c>
      <c r="D7" s="10618" t="s">
        <v>13</v>
      </c>
      <c r="E7" s="10619" t="s">
        <v>14</v>
      </c>
      <c r="F7" s="10620" t="s">
        <v>15</v>
      </c>
    </row>
    <row r="9" spans="1:6" x14ac:dyDescent="0.3">
      <c r="A9" s="10621" t="s">
        <v>16</v>
      </c>
      <c r="B9" s="10622" t="s">
        <v>17</v>
      </c>
      <c r="C9" s="10623"/>
      <c r="D9" s="10624"/>
      <c r="E9" s="10625"/>
      <c r="F9" s="10626"/>
    </row>
    <row r="10" spans="1:6" x14ac:dyDescent="0.3">
      <c r="A10" s="10627" t="s">
        <v>18</v>
      </c>
      <c r="B10" s="10628" t="s">
        <v>19</v>
      </c>
      <c r="C10" s="10629">
        <v>352057000</v>
      </c>
      <c r="D10" s="10630">
        <v>299778665</v>
      </c>
      <c r="E10" s="10631">
        <f>D10-C10</f>
        <v>-52278335</v>
      </c>
      <c r="F10" s="10632">
        <f>IF(C10 = 0, 0, E10 / C10)</f>
        <v>-0.14849395126357379</v>
      </c>
    </row>
    <row r="11" spans="1:6" x14ac:dyDescent="0.3">
      <c r="A11" s="10633" t="s">
        <v>20</v>
      </c>
      <c r="B11" s="10634" t="s">
        <v>21</v>
      </c>
      <c r="C11" s="10635">
        <v>89208000</v>
      </c>
      <c r="D11" s="10636">
        <v>93918897</v>
      </c>
      <c r="E11" s="10637">
        <f>D11 - C11</f>
        <v>4710897</v>
      </c>
      <c r="F11" s="10638">
        <f>IF(C11 = 0, 0, E11 / C11)</f>
        <v>5.2808010492332524E-2</v>
      </c>
    </row>
    <row r="12" spans="1:6" x14ac:dyDescent="0.3">
      <c r="A12" s="10639" t="s">
        <v>22</v>
      </c>
      <c r="B12" s="10640" t="s">
        <v>23</v>
      </c>
      <c r="C12" s="10641">
        <v>136897000</v>
      </c>
      <c r="D12" s="10642">
        <v>172143337</v>
      </c>
      <c r="E12" s="10643">
        <f>D12 - C12</f>
        <v>35246337</v>
      </c>
      <c r="F12" s="10644">
        <f>IF(C12 = 0, 0, E12 / C12)</f>
        <v>0.25746610225205813</v>
      </c>
    </row>
    <row r="13" spans="1:6" x14ac:dyDescent="0.3">
      <c r="A13" s="10645" t="s">
        <v>24</v>
      </c>
      <c r="B13" s="10646" t="s">
        <v>25</v>
      </c>
      <c r="C13" s="10647">
        <v>283705000</v>
      </c>
      <c r="D13" s="10648">
        <v>336149101</v>
      </c>
      <c r="E13" s="10649">
        <f>D13 - C13</f>
        <v>52444101</v>
      </c>
      <c r="F13" s="10650">
        <f>IF(C13 = 0, 0, E13 / C13)</f>
        <v>0.18485434165770784</v>
      </c>
    </row>
    <row r="14" spans="1:6" x14ac:dyDescent="0.3">
      <c r="A14" s="10651"/>
      <c r="B14" s="10652" t="s">
        <v>26</v>
      </c>
      <c r="C14" s="10653">
        <f>SUM(C10:C13)</f>
        <v>861867000</v>
      </c>
      <c r="D14" s="10654">
        <f>SUM(D10:D13)</f>
        <v>901990000</v>
      </c>
      <c r="E14" s="10655">
        <f>D14 - C14</f>
        <v>40123000</v>
      </c>
      <c r="F14" s="10656">
        <f>IF(C14 = 0, 0, E14 / C14)</f>
        <v>4.6553586574262618E-2</v>
      </c>
    </row>
    <row r="16" spans="1:6" x14ac:dyDescent="0.3">
      <c r="A16" s="10657" t="s">
        <v>27</v>
      </c>
      <c r="B16" s="10658" t="s">
        <v>28</v>
      </c>
      <c r="C16" s="10659"/>
      <c r="D16" s="10660"/>
      <c r="E16" s="10661"/>
      <c r="F16" s="10662"/>
    </row>
    <row r="17" spans="1:6" x14ac:dyDescent="0.3">
      <c r="A17" s="10663" t="s">
        <v>18</v>
      </c>
      <c r="B17" s="10664" t="s">
        <v>29</v>
      </c>
      <c r="C17" s="10665">
        <v>80952000</v>
      </c>
      <c r="D17" s="10666">
        <v>56334420</v>
      </c>
      <c r="E17" s="10667">
        <f>D17 - C17</f>
        <v>-24617580</v>
      </c>
      <c r="F17" s="10668">
        <f>IF(C17 = 0, 0, E17 / C17)</f>
        <v>-0.30410094871034687</v>
      </c>
    </row>
    <row r="18" spans="1:6" x14ac:dyDescent="0.3">
      <c r="A18" s="10669" t="s">
        <v>20</v>
      </c>
      <c r="B18" s="10670" t="s">
        <v>30</v>
      </c>
      <c r="C18" s="10671">
        <v>18052000</v>
      </c>
      <c r="D18" s="10672">
        <v>17649243</v>
      </c>
      <c r="E18" s="10673">
        <f>D18 - C18</f>
        <v>-402757</v>
      </c>
      <c r="F18" s="10674">
        <f>IF(C18 = 0, 0, E18 / C18)</f>
        <v>-2.2310935076445822E-2</v>
      </c>
    </row>
    <row r="19" spans="1:6" x14ac:dyDescent="0.3">
      <c r="A19" s="10675" t="s">
        <v>22</v>
      </c>
      <c r="B19" s="10676" t="s">
        <v>31</v>
      </c>
      <c r="C19" s="10677">
        <v>18068000</v>
      </c>
      <c r="D19" s="10678">
        <v>32349183</v>
      </c>
      <c r="E19" s="10679">
        <f>D19 - C19</f>
        <v>14281183</v>
      </c>
      <c r="F19" s="10680">
        <f>IF(C19 = 0, 0, E19 / C19)</f>
        <v>0.79041305069736556</v>
      </c>
    </row>
    <row r="20" spans="1:6" x14ac:dyDescent="0.3">
      <c r="A20" s="10681" t="s">
        <v>24</v>
      </c>
      <c r="B20" s="10682" t="s">
        <v>32</v>
      </c>
      <c r="C20" s="10683">
        <v>57333000</v>
      </c>
      <c r="D20" s="10684">
        <v>63169154</v>
      </c>
      <c r="E20" s="10685">
        <f>D20 - C20</f>
        <v>5836154</v>
      </c>
      <c r="F20" s="10686">
        <f>IF(C20 = 0, 0, E20 / C20)</f>
        <v>0.10179397554636946</v>
      </c>
    </row>
    <row r="21" spans="1:6" x14ac:dyDescent="0.3">
      <c r="A21" s="10687"/>
      <c r="B21" s="10688" t="s">
        <v>33</v>
      </c>
      <c r="C21" s="10689">
        <f>SUM(C17:C20)</f>
        <v>174405000</v>
      </c>
      <c r="D21" s="10690">
        <f>SUM(D17:D20)</f>
        <v>169502000</v>
      </c>
      <c r="E21" s="10691">
        <f>D21 - C21</f>
        <v>-4903000</v>
      </c>
      <c r="F21" s="10692">
        <f>IF(C21 = 0, 0, E21 / C21)</f>
        <v>-2.8112726125971158E-2</v>
      </c>
    </row>
    <row r="23" spans="1:6" x14ac:dyDescent="0.3">
      <c r="A23" s="10693" t="s">
        <v>34</v>
      </c>
      <c r="B23" s="10694" t="s">
        <v>35</v>
      </c>
      <c r="C23" s="10695"/>
      <c r="D23" s="10696"/>
      <c r="E23" s="10697"/>
      <c r="F23" s="10698"/>
    </row>
    <row r="24" spans="1:6" x14ac:dyDescent="0.3">
      <c r="A24" s="10699" t="s">
        <v>18</v>
      </c>
      <c r="B24" s="10700" t="s">
        <v>36</v>
      </c>
      <c r="C24" s="10701">
        <v>232986000</v>
      </c>
      <c r="D24" s="10702">
        <v>246751000</v>
      </c>
      <c r="E24" s="10703">
        <f>D24 - C24</f>
        <v>13765000</v>
      </c>
      <c r="F24" s="10704">
        <f>IF(C24 = 0, 0, E24 / C24)</f>
        <v>5.9080803138385998E-2</v>
      </c>
    </row>
    <row r="25" spans="1:6" x14ac:dyDescent="0.3">
      <c r="A25" s="10705" t="s">
        <v>20</v>
      </c>
      <c r="B25" s="10706" t="s">
        <v>37</v>
      </c>
      <c r="C25" s="10707">
        <v>251122000</v>
      </c>
      <c r="D25" s="10708">
        <v>285899000</v>
      </c>
      <c r="E25" s="10709">
        <f>D25 - C25</f>
        <v>34777000</v>
      </c>
      <c r="F25" s="10710">
        <f>IF(C25 = 0, 0, E25 / C25)</f>
        <v>0.1384864727104754</v>
      </c>
    </row>
    <row r="26" spans="1:6" x14ac:dyDescent="0.3">
      <c r="A26" s="10711"/>
      <c r="B26" s="10712" t="s">
        <v>38</v>
      </c>
      <c r="C26" s="10713">
        <f>SUM(C24:C25)</f>
        <v>484108000</v>
      </c>
      <c r="D26" s="10714">
        <f>SUM(D24:D25)</f>
        <v>532650000</v>
      </c>
      <c r="E26" s="10715">
        <f>D26 - C26</f>
        <v>48542000</v>
      </c>
      <c r="F26" s="10716">
        <f>IF(C26 = 0, 0, E26 / C26)</f>
        <v>0.10027101390598792</v>
      </c>
    </row>
    <row r="28" spans="1:6" x14ac:dyDescent="0.3">
      <c r="A28" s="10717" t="s">
        <v>39</v>
      </c>
      <c r="B28" s="10718" t="s">
        <v>40</v>
      </c>
      <c r="C28" s="10719"/>
      <c r="D28" s="10720"/>
      <c r="E28" s="10721"/>
      <c r="F28" s="10722"/>
    </row>
    <row r="29" spans="1:6" x14ac:dyDescent="0.3">
      <c r="A29" s="10723" t="s">
        <v>18</v>
      </c>
      <c r="B29" s="10724" t="s">
        <v>41</v>
      </c>
      <c r="C29" s="10725">
        <v>50107000</v>
      </c>
      <c r="D29" s="10726">
        <v>68124000</v>
      </c>
      <c r="E29" s="10727">
        <f>D29 - C29</f>
        <v>18017000</v>
      </c>
      <c r="F29" s="10728">
        <f>IF(C29 = 0, 0, E29 / C29)</f>
        <v>0.35957051908914922</v>
      </c>
    </row>
    <row r="30" spans="1:6" x14ac:dyDescent="0.3">
      <c r="A30" s="10729" t="s">
        <v>20</v>
      </c>
      <c r="B30" s="10730" t="s">
        <v>42</v>
      </c>
      <c r="C30" s="10731">
        <v>79214000</v>
      </c>
      <c r="D30" s="10732">
        <v>43092000</v>
      </c>
      <c r="E30" s="10733">
        <f>D30 - C30</f>
        <v>-36122000</v>
      </c>
      <c r="F30" s="10734">
        <f>IF(C30 = 0, 0, E30 / C30)</f>
        <v>-0.45600525159693994</v>
      </c>
    </row>
    <row r="31" spans="1:6" x14ac:dyDescent="0.3">
      <c r="A31" s="10735" t="s">
        <v>22</v>
      </c>
      <c r="B31" s="10736" t="s">
        <v>43</v>
      </c>
      <c r="C31" s="10737">
        <v>580000</v>
      </c>
      <c r="D31" s="10738">
        <v>0</v>
      </c>
      <c r="E31" s="10739">
        <f>D31 - C31</f>
        <v>-580000</v>
      </c>
      <c r="F31" s="10740">
        <f>IF(C31 = 0, 0, E31 / C31)</f>
        <v>-1</v>
      </c>
    </row>
    <row r="32" spans="1:6" x14ac:dyDescent="0.3">
      <c r="A32" s="10741"/>
      <c r="B32" s="10742" t="s">
        <v>44</v>
      </c>
      <c r="C32" s="10743">
        <f>SUM(C29:C31)</f>
        <v>129901000</v>
      </c>
      <c r="D32" s="10744">
        <f>SUM(D29:D31)</f>
        <v>111216000</v>
      </c>
      <c r="E32" s="10745">
        <f>D32 - C32</f>
        <v>-18685000</v>
      </c>
      <c r="F32" s="10746">
        <f>IF(C32 = 0, 0, E32 / C32)</f>
        <v>-0.14384030915851301</v>
      </c>
    </row>
    <row r="34" spans="1:6" x14ac:dyDescent="0.3">
      <c r="A34" s="10747" t="s">
        <v>45</v>
      </c>
      <c r="B34" s="10748" t="s">
        <v>46</v>
      </c>
      <c r="C34" s="10749"/>
      <c r="D34" s="10750"/>
      <c r="E34" s="10751"/>
      <c r="F34" s="10752"/>
    </row>
    <row r="35" spans="1:6" x14ac:dyDescent="0.3">
      <c r="A35" s="10753" t="s">
        <v>18</v>
      </c>
      <c r="B35" s="10754" t="s">
        <v>46</v>
      </c>
      <c r="C35" s="10755">
        <v>23630000</v>
      </c>
      <c r="D35" s="10756">
        <v>24995000</v>
      </c>
      <c r="E35" s="10757">
        <f>D35 - C35</f>
        <v>1365000</v>
      </c>
      <c r="F35" s="10758">
        <f>IF(C35 = 0, 0, E35 / C35)</f>
        <v>5.7765552264071096E-2</v>
      </c>
    </row>
    <row r="37" spans="1:6" x14ac:dyDescent="0.3">
      <c r="A37" s="10759" t="s">
        <v>47</v>
      </c>
      <c r="B37" s="10760" t="s">
        <v>48</v>
      </c>
      <c r="C37" s="10761"/>
      <c r="D37" s="10762"/>
      <c r="E37" s="10763"/>
      <c r="F37" s="10764"/>
    </row>
    <row r="38" spans="1:6" x14ac:dyDescent="0.3">
      <c r="A38" s="10765" t="s">
        <v>18</v>
      </c>
      <c r="B38" s="10766" t="s">
        <v>49</v>
      </c>
      <c r="C38" s="10767">
        <v>10112000</v>
      </c>
      <c r="D38" s="10768">
        <v>7088000</v>
      </c>
      <c r="E38" s="10769">
        <f t="shared" ref="E38:E78" si="0">D38 - C38</f>
        <v>-3024000</v>
      </c>
      <c r="F38" s="10770">
        <f t="shared" ref="F38:F78" si="1">IF(C38 = 0, 0, E38 / C38)</f>
        <v>-0.29905063291139239</v>
      </c>
    </row>
    <row r="39" spans="1:6" x14ac:dyDescent="0.3">
      <c r="A39" s="10771" t="s">
        <v>20</v>
      </c>
      <c r="B39" s="10772" t="s">
        <v>50</v>
      </c>
      <c r="C39" s="10773">
        <v>87995000</v>
      </c>
      <c r="D39" s="10774">
        <v>106974000</v>
      </c>
      <c r="E39" s="10775">
        <f t="shared" si="0"/>
        <v>18979000</v>
      </c>
      <c r="F39" s="10776">
        <f t="shared" si="1"/>
        <v>0.21568270924484345</v>
      </c>
    </row>
    <row r="40" spans="1:6" x14ac:dyDescent="0.3">
      <c r="A40" s="10777" t="s">
        <v>22</v>
      </c>
      <c r="B40" s="10778" t="s">
        <v>51</v>
      </c>
      <c r="C40" s="10779">
        <v>289485000</v>
      </c>
      <c r="D40" s="10780">
        <v>290433000</v>
      </c>
      <c r="E40" s="10781">
        <f t="shared" si="0"/>
        <v>948000</v>
      </c>
      <c r="F40" s="10782">
        <f t="shared" si="1"/>
        <v>3.2747810767397275E-3</v>
      </c>
    </row>
    <row r="41" spans="1:6" x14ac:dyDescent="0.3">
      <c r="A41" s="10783" t="s">
        <v>24</v>
      </c>
      <c r="B41" s="10784" t="s">
        <v>52</v>
      </c>
      <c r="C41" s="10785">
        <v>168933000</v>
      </c>
      <c r="D41" s="10786">
        <v>176885000</v>
      </c>
      <c r="E41" s="10787">
        <f t="shared" si="0"/>
        <v>7952000</v>
      </c>
      <c r="F41" s="10788">
        <f t="shared" si="1"/>
        <v>4.7071916085075147E-2</v>
      </c>
    </row>
    <row r="42" spans="1:6" x14ac:dyDescent="0.3">
      <c r="A42" s="10789" t="s">
        <v>53</v>
      </c>
      <c r="B42" s="10790" t="s">
        <v>54</v>
      </c>
      <c r="C42" s="10791">
        <v>1675000</v>
      </c>
      <c r="D42" s="10792">
        <v>1598000</v>
      </c>
      <c r="E42" s="10793">
        <f t="shared" si="0"/>
        <v>-77000</v>
      </c>
      <c r="F42" s="10794">
        <f t="shared" si="1"/>
        <v>-4.5970149253731343E-2</v>
      </c>
    </row>
    <row r="43" spans="1:6" x14ac:dyDescent="0.3">
      <c r="A43" s="10795" t="s">
        <v>55</v>
      </c>
      <c r="B43" s="10796" t="s">
        <v>56</v>
      </c>
      <c r="C43" s="10797">
        <v>1299000</v>
      </c>
      <c r="D43" s="10798">
        <v>1122000</v>
      </c>
      <c r="E43" s="10799">
        <f t="shared" si="0"/>
        <v>-177000</v>
      </c>
      <c r="F43" s="10800">
        <f t="shared" si="1"/>
        <v>-0.13625866050808313</v>
      </c>
    </row>
    <row r="44" spans="1:6" x14ac:dyDescent="0.3">
      <c r="A44" s="10801" t="s">
        <v>57</v>
      </c>
      <c r="B44" s="10802" t="s">
        <v>58</v>
      </c>
      <c r="C44" s="10803">
        <v>0</v>
      </c>
      <c r="D44" s="10804">
        <v>0</v>
      </c>
      <c r="E44" s="10805">
        <f t="shared" si="0"/>
        <v>0</v>
      </c>
      <c r="F44" s="10806">
        <f t="shared" si="1"/>
        <v>0</v>
      </c>
    </row>
    <row r="45" spans="1:6" x14ac:dyDescent="0.3">
      <c r="A45" s="10807" t="s">
        <v>59</v>
      </c>
      <c r="B45" s="10808" t="s">
        <v>60</v>
      </c>
      <c r="C45" s="10809">
        <v>19431000</v>
      </c>
      <c r="D45" s="10810">
        <v>23763000</v>
      </c>
      <c r="E45" s="10811">
        <f t="shared" si="0"/>
        <v>4332000</v>
      </c>
      <c r="F45" s="10812">
        <f t="shared" si="1"/>
        <v>0.22294272039524471</v>
      </c>
    </row>
    <row r="46" spans="1:6" x14ac:dyDescent="0.3">
      <c r="A46" s="10813" t="s">
        <v>61</v>
      </c>
      <c r="B46" s="10814" t="s">
        <v>62</v>
      </c>
      <c r="C46" s="10815">
        <v>3770000</v>
      </c>
      <c r="D46" s="10816">
        <v>3576000</v>
      </c>
      <c r="E46" s="10817">
        <f t="shared" si="0"/>
        <v>-194000</v>
      </c>
      <c r="F46" s="10818">
        <f t="shared" si="1"/>
        <v>-5.1458885941644564E-2</v>
      </c>
    </row>
    <row r="47" spans="1:6" x14ac:dyDescent="0.3">
      <c r="A47" s="10819" t="s">
        <v>63</v>
      </c>
      <c r="B47" s="10820" t="s">
        <v>64</v>
      </c>
      <c r="C47" s="10821">
        <v>1177000</v>
      </c>
      <c r="D47" s="10822">
        <v>1127000</v>
      </c>
      <c r="E47" s="10823">
        <f t="shared" si="0"/>
        <v>-50000</v>
      </c>
      <c r="F47" s="10824">
        <f t="shared" si="1"/>
        <v>-4.2480883602378929E-2</v>
      </c>
    </row>
    <row r="48" spans="1:6" x14ac:dyDescent="0.3">
      <c r="A48" s="10825" t="s">
        <v>65</v>
      </c>
      <c r="B48" s="10826" t="s">
        <v>66</v>
      </c>
      <c r="C48" s="10827">
        <v>27440000</v>
      </c>
      <c r="D48" s="10828">
        <v>30619000</v>
      </c>
      <c r="E48" s="10829">
        <f t="shared" si="0"/>
        <v>3179000</v>
      </c>
      <c r="F48" s="10830">
        <f t="shared" si="1"/>
        <v>0.11585276967930029</v>
      </c>
    </row>
    <row r="49" spans="1:6" x14ac:dyDescent="0.3">
      <c r="A49" s="10831" t="s">
        <v>67</v>
      </c>
      <c r="B49" s="10832" t="s">
        <v>68</v>
      </c>
      <c r="C49" s="10833">
        <v>779000</v>
      </c>
      <c r="D49" s="10834">
        <v>929000</v>
      </c>
      <c r="E49" s="10835">
        <f t="shared" si="0"/>
        <v>150000</v>
      </c>
      <c r="F49" s="10836">
        <f t="shared" si="1"/>
        <v>0.1925545571245186</v>
      </c>
    </row>
    <row r="50" spans="1:6" x14ac:dyDescent="0.3">
      <c r="A50" s="10837" t="s">
        <v>69</v>
      </c>
      <c r="B50" s="10838" t="s">
        <v>70</v>
      </c>
      <c r="C50" s="10839">
        <v>3410000</v>
      </c>
      <c r="D50" s="10840">
        <v>2284000</v>
      </c>
      <c r="E50" s="10841">
        <f t="shared" si="0"/>
        <v>-1126000</v>
      </c>
      <c r="F50" s="10842">
        <f t="shared" si="1"/>
        <v>-0.33020527859237536</v>
      </c>
    </row>
    <row r="51" spans="1:6" x14ac:dyDescent="0.3">
      <c r="A51" s="10843" t="s">
        <v>71</v>
      </c>
      <c r="B51" s="10844" t="s">
        <v>72</v>
      </c>
      <c r="C51" s="10845">
        <v>177000</v>
      </c>
      <c r="D51" s="10846">
        <v>293000</v>
      </c>
      <c r="E51" s="10847">
        <f t="shared" si="0"/>
        <v>116000</v>
      </c>
      <c r="F51" s="10848">
        <f t="shared" si="1"/>
        <v>0.65536723163841804</v>
      </c>
    </row>
    <row r="52" spans="1:6" x14ac:dyDescent="0.3">
      <c r="A52" s="10849" t="s">
        <v>73</v>
      </c>
      <c r="B52" s="10850" t="s">
        <v>74</v>
      </c>
      <c r="C52" s="10851">
        <v>1388000</v>
      </c>
      <c r="D52" s="10852">
        <v>1304000</v>
      </c>
      <c r="E52" s="10853">
        <f t="shared" si="0"/>
        <v>-84000</v>
      </c>
      <c r="F52" s="10854">
        <f t="shared" si="1"/>
        <v>-6.0518731988472622E-2</v>
      </c>
    </row>
    <row r="53" spans="1:6" x14ac:dyDescent="0.3">
      <c r="A53" s="10855" t="s">
        <v>75</v>
      </c>
      <c r="B53" s="10856" t="s">
        <v>76</v>
      </c>
      <c r="C53" s="10857">
        <v>5914000</v>
      </c>
      <c r="D53" s="10858">
        <v>5126000</v>
      </c>
      <c r="E53" s="10859">
        <f t="shared" si="0"/>
        <v>-788000</v>
      </c>
      <c r="F53" s="10860">
        <f t="shared" si="1"/>
        <v>-0.13324315184308422</v>
      </c>
    </row>
    <row r="54" spans="1:6" x14ac:dyDescent="0.3">
      <c r="A54" s="10861" t="s">
        <v>77</v>
      </c>
      <c r="B54" s="10862" t="s">
        <v>78</v>
      </c>
      <c r="C54" s="10863">
        <v>25436000</v>
      </c>
      <c r="D54" s="10864">
        <v>26606000</v>
      </c>
      <c r="E54" s="10865">
        <f t="shared" si="0"/>
        <v>1170000</v>
      </c>
      <c r="F54" s="10866">
        <f t="shared" si="1"/>
        <v>4.5997798395974211E-2</v>
      </c>
    </row>
    <row r="55" spans="1:6" x14ac:dyDescent="0.3">
      <c r="A55" s="10867" t="s">
        <v>79</v>
      </c>
      <c r="B55" s="10868" t="s">
        <v>80</v>
      </c>
      <c r="C55" s="10869">
        <v>17766000</v>
      </c>
      <c r="D55" s="10870">
        <v>19765000</v>
      </c>
      <c r="E55" s="10871">
        <f t="shared" si="0"/>
        <v>1999000</v>
      </c>
      <c r="F55" s="10872">
        <f t="shared" si="1"/>
        <v>0.1125182933693572</v>
      </c>
    </row>
    <row r="56" spans="1:6" x14ac:dyDescent="0.3">
      <c r="A56" s="10873" t="s">
        <v>81</v>
      </c>
      <c r="B56" s="10874" t="s">
        <v>82</v>
      </c>
      <c r="C56" s="10875">
        <v>2378000</v>
      </c>
      <c r="D56" s="10876">
        <v>1918000</v>
      </c>
      <c r="E56" s="10877">
        <f t="shared" si="0"/>
        <v>-460000</v>
      </c>
      <c r="F56" s="10878">
        <f t="shared" si="1"/>
        <v>-0.1934398654331371</v>
      </c>
    </row>
    <row r="57" spans="1:6" x14ac:dyDescent="0.3">
      <c r="A57" s="10879" t="s">
        <v>83</v>
      </c>
      <c r="B57" s="10880" t="s">
        <v>84</v>
      </c>
      <c r="C57" s="10881">
        <v>0</v>
      </c>
      <c r="D57" s="10882">
        <v>0</v>
      </c>
      <c r="E57" s="10883">
        <f t="shared" si="0"/>
        <v>0</v>
      </c>
      <c r="F57" s="10884">
        <f t="shared" si="1"/>
        <v>0</v>
      </c>
    </row>
    <row r="58" spans="1:6" x14ac:dyDescent="0.3">
      <c r="A58" s="10885" t="s">
        <v>85</v>
      </c>
      <c r="B58" s="10886" t="s">
        <v>86</v>
      </c>
      <c r="C58" s="10887">
        <v>3794000</v>
      </c>
      <c r="D58" s="10888">
        <v>3655000</v>
      </c>
      <c r="E58" s="10889">
        <f t="shared" si="0"/>
        <v>-139000</v>
      </c>
      <c r="F58" s="10890">
        <f t="shared" si="1"/>
        <v>-3.6636794939377965E-2</v>
      </c>
    </row>
    <row r="59" spans="1:6" x14ac:dyDescent="0.3">
      <c r="A59" s="10891" t="s">
        <v>87</v>
      </c>
      <c r="B59" s="10892" t="s">
        <v>88</v>
      </c>
      <c r="C59" s="10893">
        <v>6062000</v>
      </c>
      <c r="D59" s="10894">
        <v>5914000</v>
      </c>
      <c r="E59" s="10895">
        <f t="shared" si="0"/>
        <v>-148000</v>
      </c>
      <c r="F59" s="10896">
        <f t="shared" si="1"/>
        <v>-2.4414384691520949E-2</v>
      </c>
    </row>
    <row r="60" spans="1:6" x14ac:dyDescent="0.3">
      <c r="A60" s="10897" t="s">
        <v>89</v>
      </c>
      <c r="B60" s="10898" t="s">
        <v>90</v>
      </c>
      <c r="C60" s="10899">
        <v>0</v>
      </c>
      <c r="D60" s="10900">
        <v>0</v>
      </c>
      <c r="E60" s="10901">
        <f t="shared" si="0"/>
        <v>0</v>
      </c>
      <c r="F60" s="10902">
        <f t="shared" si="1"/>
        <v>0</v>
      </c>
    </row>
    <row r="61" spans="1:6" x14ac:dyDescent="0.3">
      <c r="A61" s="10903" t="s">
        <v>91</v>
      </c>
      <c r="B61" s="10904" t="s">
        <v>92</v>
      </c>
      <c r="C61" s="10905">
        <v>17834000</v>
      </c>
      <c r="D61" s="10906">
        <v>15950000</v>
      </c>
      <c r="E61" s="10907">
        <f t="shared" si="0"/>
        <v>-1884000</v>
      </c>
      <c r="F61" s="10908">
        <f t="shared" si="1"/>
        <v>-0.10564091062016373</v>
      </c>
    </row>
    <row r="62" spans="1:6" x14ac:dyDescent="0.3">
      <c r="A62" s="10909" t="s">
        <v>93</v>
      </c>
      <c r="B62" s="10910" t="s">
        <v>94</v>
      </c>
      <c r="C62" s="10911">
        <v>1506000</v>
      </c>
      <c r="D62" s="10912">
        <v>1575000</v>
      </c>
      <c r="E62" s="10913">
        <f t="shared" si="0"/>
        <v>69000</v>
      </c>
      <c r="F62" s="10914">
        <f t="shared" si="1"/>
        <v>4.5816733067729085E-2</v>
      </c>
    </row>
    <row r="63" spans="1:6" x14ac:dyDescent="0.3">
      <c r="A63" s="10915" t="s">
        <v>95</v>
      </c>
      <c r="B63" s="10916" t="s">
        <v>96</v>
      </c>
      <c r="C63" s="10917">
        <v>1921000</v>
      </c>
      <c r="D63" s="10918">
        <v>1828000</v>
      </c>
      <c r="E63" s="10919">
        <f t="shared" si="0"/>
        <v>-93000</v>
      </c>
      <c r="F63" s="10920">
        <f t="shared" si="1"/>
        <v>-4.8412285268089536E-2</v>
      </c>
    </row>
    <row r="64" spans="1:6" x14ac:dyDescent="0.3">
      <c r="A64" s="10921" t="s">
        <v>97</v>
      </c>
      <c r="B64" s="10922" t="s">
        <v>98</v>
      </c>
      <c r="C64" s="10923">
        <v>60000</v>
      </c>
      <c r="D64" s="10924">
        <v>36000</v>
      </c>
      <c r="E64" s="10925">
        <f t="shared" si="0"/>
        <v>-24000</v>
      </c>
      <c r="F64" s="10926">
        <f t="shared" si="1"/>
        <v>-0.4</v>
      </c>
    </row>
    <row r="65" spans="1:6" x14ac:dyDescent="0.3">
      <c r="A65" s="10927" t="s">
        <v>99</v>
      </c>
      <c r="B65" s="10928" t="s">
        <v>100</v>
      </c>
      <c r="C65" s="10929">
        <v>33285000</v>
      </c>
      <c r="D65" s="10930">
        <v>35231000</v>
      </c>
      <c r="E65" s="10931">
        <f t="shared" si="0"/>
        <v>1946000</v>
      </c>
      <c r="F65" s="10932">
        <f t="shared" si="1"/>
        <v>5.8464773922187172E-2</v>
      </c>
    </row>
    <row r="66" spans="1:6" x14ac:dyDescent="0.3">
      <c r="A66" s="10933" t="s">
        <v>101</v>
      </c>
      <c r="B66" s="10934" t="s">
        <v>102</v>
      </c>
      <c r="C66" s="10935">
        <v>0</v>
      </c>
      <c r="D66" s="10936">
        <v>0</v>
      </c>
      <c r="E66" s="10937">
        <f t="shared" si="0"/>
        <v>0</v>
      </c>
      <c r="F66" s="10938">
        <f t="shared" si="1"/>
        <v>0</v>
      </c>
    </row>
    <row r="67" spans="1:6" x14ac:dyDescent="0.3">
      <c r="A67" s="10939" t="s">
        <v>103</v>
      </c>
      <c r="B67" s="10940" t="s">
        <v>104</v>
      </c>
      <c r="C67" s="10941">
        <v>305000</v>
      </c>
      <c r="D67" s="10942">
        <v>283000</v>
      </c>
      <c r="E67" s="10943">
        <f t="shared" si="0"/>
        <v>-22000</v>
      </c>
      <c r="F67" s="10944">
        <f t="shared" si="1"/>
        <v>-7.2131147540983612E-2</v>
      </c>
    </row>
    <row r="68" spans="1:6" x14ac:dyDescent="0.3">
      <c r="A68" s="10945" t="s">
        <v>105</v>
      </c>
      <c r="B68" s="10946" t="s">
        <v>106</v>
      </c>
      <c r="C68" s="10947">
        <v>3257000</v>
      </c>
      <c r="D68" s="10948">
        <v>3636000</v>
      </c>
      <c r="E68" s="10949">
        <f t="shared" si="0"/>
        <v>379000</v>
      </c>
      <c r="F68" s="10950">
        <f t="shared" si="1"/>
        <v>0.11636475284003685</v>
      </c>
    </row>
    <row r="69" spans="1:6" x14ac:dyDescent="0.3">
      <c r="A69" s="10951" t="s">
        <v>107</v>
      </c>
      <c r="B69" s="10952" t="s">
        <v>108</v>
      </c>
      <c r="C69" s="10953">
        <v>16115000</v>
      </c>
      <c r="D69" s="10954">
        <v>17001000</v>
      </c>
      <c r="E69" s="10955">
        <f t="shared" si="0"/>
        <v>886000</v>
      </c>
      <c r="F69" s="10956">
        <f t="shared" si="1"/>
        <v>5.4979832454235184E-2</v>
      </c>
    </row>
    <row r="70" spans="1:6" x14ac:dyDescent="0.3">
      <c r="A70" s="10957" t="s">
        <v>109</v>
      </c>
      <c r="B70" s="10958" t="s">
        <v>110</v>
      </c>
      <c r="C70" s="10959">
        <v>1062000</v>
      </c>
      <c r="D70" s="10960">
        <v>1085000</v>
      </c>
      <c r="E70" s="10961">
        <f t="shared" si="0"/>
        <v>23000</v>
      </c>
      <c r="F70" s="10962">
        <f t="shared" si="1"/>
        <v>2.1657250470809793E-2</v>
      </c>
    </row>
    <row r="71" spans="1:6" x14ac:dyDescent="0.3">
      <c r="A71" s="10963" t="s">
        <v>111</v>
      </c>
      <c r="B71" s="10964" t="s">
        <v>112</v>
      </c>
      <c r="C71" s="10965">
        <v>196000</v>
      </c>
      <c r="D71" s="10966">
        <v>283000</v>
      </c>
      <c r="E71" s="10967">
        <f t="shared" si="0"/>
        <v>87000</v>
      </c>
      <c r="F71" s="10968">
        <f t="shared" si="1"/>
        <v>0.44387755102040816</v>
      </c>
    </row>
    <row r="72" spans="1:6" x14ac:dyDescent="0.3">
      <c r="A72" s="10969" t="s">
        <v>113</v>
      </c>
      <c r="B72" s="10970" t="s">
        <v>114</v>
      </c>
      <c r="C72" s="10971">
        <v>6749000</v>
      </c>
      <c r="D72" s="10972">
        <v>6853000</v>
      </c>
      <c r="E72" s="10973">
        <f t="shared" si="0"/>
        <v>104000</v>
      </c>
      <c r="F72" s="10974">
        <f t="shared" si="1"/>
        <v>1.5409690324492518E-2</v>
      </c>
    </row>
    <row r="73" spans="1:6" x14ac:dyDescent="0.3">
      <c r="A73" s="10975" t="s">
        <v>115</v>
      </c>
      <c r="B73" s="10976" t="s">
        <v>116</v>
      </c>
      <c r="C73" s="10977">
        <v>3052000</v>
      </c>
      <c r="D73" s="10978">
        <v>3707000</v>
      </c>
      <c r="E73" s="10979">
        <f t="shared" si="0"/>
        <v>655000</v>
      </c>
      <c r="F73" s="10980">
        <f t="shared" si="1"/>
        <v>0.21461336828309305</v>
      </c>
    </row>
    <row r="74" spans="1:6" x14ac:dyDescent="0.3">
      <c r="A74" s="10981" t="s">
        <v>117</v>
      </c>
      <c r="B74" s="10982" t="s">
        <v>118</v>
      </c>
      <c r="C74" s="10983">
        <v>2115000</v>
      </c>
      <c r="D74" s="10984">
        <v>2088000</v>
      </c>
      <c r="E74" s="10985">
        <f t="shared" si="0"/>
        <v>-27000</v>
      </c>
      <c r="F74" s="10986">
        <f t="shared" si="1"/>
        <v>-1.276595744680851E-2</v>
      </c>
    </row>
    <row r="75" spans="1:6" x14ac:dyDescent="0.3">
      <c r="A75" s="10987" t="s">
        <v>119</v>
      </c>
      <c r="B75" s="10988" t="s">
        <v>120</v>
      </c>
      <c r="C75" s="10989">
        <v>176808000</v>
      </c>
      <c r="D75" s="10990">
        <v>206725000</v>
      </c>
      <c r="E75" s="10991">
        <f t="shared" si="0"/>
        <v>29917000</v>
      </c>
      <c r="F75" s="10992">
        <f t="shared" si="1"/>
        <v>0.16920614451834759</v>
      </c>
    </row>
    <row r="76" spans="1:6" x14ac:dyDescent="0.3">
      <c r="A76" s="10993" t="s">
        <v>121</v>
      </c>
      <c r="B76" s="10994" t="s">
        <v>122</v>
      </c>
      <c r="C76" s="10995">
        <v>10067000</v>
      </c>
      <c r="D76" s="10996">
        <v>11965000</v>
      </c>
      <c r="E76" s="10997">
        <f t="shared" si="0"/>
        <v>1898000</v>
      </c>
      <c r="F76" s="10998">
        <f t="shared" si="1"/>
        <v>0.18853680341710538</v>
      </c>
    </row>
    <row r="77" spans="1:6" x14ac:dyDescent="0.3">
      <c r="A77" s="10999" t="s">
        <v>123</v>
      </c>
      <c r="B77" s="11000" t="s">
        <v>124</v>
      </c>
      <c r="C77" s="11001">
        <v>3918000</v>
      </c>
      <c r="D77" s="11002">
        <v>4191000</v>
      </c>
      <c r="E77" s="11003">
        <f t="shared" si="0"/>
        <v>273000</v>
      </c>
      <c r="F77" s="11004">
        <f t="shared" si="1"/>
        <v>6.9678407350689128E-2</v>
      </c>
    </row>
    <row r="78" spans="1:6" x14ac:dyDescent="0.3">
      <c r="A78" s="11005"/>
      <c r="B78" s="11006" t="s">
        <v>125</v>
      </c>
      <c r="C78" s="11007">
        <f>SUM(C38:C77)</f>
        <v>956671000</v>
      </c>
      <c r="D78" s="11008">
        <f>SUM(D38:D77)</f>
        <v>1023416000</v>
      </c>
      <c r="E78" s="11009">
        <f t="shared" si="0"/>
        <v>66745000</v>
      </c>
      <c r="F78" s="11010">
        <f t="shared" si="1"/>
        <v>6.9767976660732894E-2</v>
      </c>
    </row>
    <row r="80" spans="1:6" x14ac:dyDescent="0.3">
      <c r="A80" s="11011"/>
      <c r="B80" s="11012" t="s">
        <v>126</v>
      </c>
      <c r="C80" s="11013">
        <f>C14+C21+C26+C32+C35+C78</f>
        <v>2630582000</v>
      </c>
      <c r="D80" s="11014">
        <f>D14+D21+D26+D32+D35+D78</f>
        <v>2763769000</v>
      </c>
      <c r="E80" s="11015">
        <f>D80 - C80</f>
        <v>133187000</v>
      </c>
      <c r="F80" s="11016">
        <f>IF(C80 = 0, 0, E80 / C80)</f>
        <v>5.0630240760409673E-2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536" t="s">
        <v>153</v>
      </c>
      <c r="B1" s="11426"/>
      <c r="C1" s="11426"/>
      <c r="D1" s="11426"/>
      <c r="E1" s="11426"/>
      <c r="F1" s="11427"/>
    </row>
    <row r="2" spans="1:6" x14ac:dyDescent="0.3">
      <c r="A2" s="11537" t="s">
        <v>1</v>
      </c>
      <c r="B2" s="11426"/>
      <c r="C2" s="11426"/>
      <c r="D2" s="11426"/>
      <c r="E2" s="11426"/>
      <c r="F2" s="11427"/>
    </row>
    <row r="3" spans="1:6" x14ac:dyDescent="0.3">
      <c r="A3" s="11538" t="s">
        <v>2</v>
      </c>
      <c r="B3" s="11426"/>
      <c r="C3" s="11426"/>
      <c r="D3" s="11426"/>
      <c r="E3" s="11426"/>
      <c r="F3" s="11427"/>
    </row>
    <row r="4" spans="1:6" x14ac:dyDescent="0.3">
      <c r="A4" s="1153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1017" t="s">
        <v>4</v>
      </c>
      <c r="B6" s="11018" t="s">
        <v>5</v>
      </c>
      <c r="C6" s="11019" t="s">
        <v>6</v>
      </c>
      <c r="D6" s="11020" t="s">
        <v>7</v>
      </c>
      <c r="E6" s="11021" t="s">
        <v>8</v>
      </c>
      <c r="F6" s="11022" t="s">
        <v>9</v>
      </c>
    </row>
    <row r="7" spans="1:6" ht="28.8" x14ac:dyDescent="0.3">
      <c r="A7" s="11023" t="s">
        <v>10</v>
      </c>
      <c r="B7" s="11024" t="s">
        <v>11</v>
      </c>
      <c r="C7" s="11025" t="s">
        <v>12</v>
      </c>
      <c r="D7" s="11026" t="s">
        <v>13</v>
      </c>
      <c r="E7" s="11027" t="s">
        <v>14</v>
      </c>
      <c r="F7" s="11028" t="s">
        <v>15</v>
      </c>
    </row>
    <row r="9" spans="1:6" x14ac:dyDescent="0.3">
      <c r="A9" s="11029" t="s">
        <v>16</v>
      </c>
      <c r="B9" s="11030" t="s">
        <v>17</v>
      </c>
      <c r="C9" s="11031"/>
      <c r="D9" s="11032"/>
      <c r="E9" s="11033"/>
      <c r="F9" s="11034"/>
    </row>
    <row r="10" spans="1:6" x14ac:dyDescent="0.3">
      <c r="A10" s="11035" t="s">
        <v>18</v>
      </c>
      <c r="B10" s="11036" t="s">
        <v>19</v>
      </c>
      <c r="C10" s="11037">
        <v>45918057</v>
      </c>
      <c r="D10" s="11038">
        <v>57817774</v>
      </c>
      <c r="E10" s="11039">
        <f>D10-C10</f>
        <v>11899717</v>
      </c>
      <c r="F10" s="11040">
        <f>IF(C10 = 0, 0, E10 / C10)</f>
        <v>0.25915114396064276</v>
      </c>
    </row>
    <row r="11" spans="1:6" x14ac:dyDescent="0.3">
      <c r="A11" s="11041" t="s">
        <v>20</v>
      </c>
      <c r="B11" s="11042" t="s">
        <v>21</v>
      </c>
      <c r="C11" s="11043">
        <v>21400436</v>
      </c>
      <c r="D11" s="11044">
        <v>18921823</v>
      </c>
      <c r="E11" s="11045">
        <f>D11 - C11</f>
        <v>-2478613</v>
      </c>
      <c r="F11" s="11046">
        <f>IF(C11 = 0, 0, E11 / C11)</f>
        <v>-0.11582067767217454</v>
      </c>
    </row>
    <row r="12" spans="1:6" x14ac:dyDescent="0.3">
      <c r="A12" s="11047" t="s">
        <v>22</v>
      </c>
      <c r="B12" s="11048" t="s">
        <v>23</v>
      </c>
      <c r="C12" s="11049">
        <v>52463917</v>
      </c>
      <c r="D12" s="11050">
        <v>22367247</v>
      </c>
      <c r="E12" s="11051">
        <f>D12 - C12</f>
        <v>-30096670</v>
      </c>
      <c r="F12" s="11052">
        <f>IF(C12 = 0, 0, E12 / C12)</f>
        <v>-0.57366418142206199</v>
      </c>
    </row>
    <row r="13" spans="1:6" x14ac:dyDescent="0.3">
      <c r="A13" s="11053" t="s">
        <v>24</v>
      </c>
      <c r="B13" s="11054" t="s">
        <v>25</v>
      </c>
      <c r="C13" s="11055">
        <v>16068946</v>
      </c>
      <c r="D13" s="11056">
        <v>37122627</v>
      </c>
      <c r="E13" s="11057">
        <f>D13 - C13</f>
        <v>21053681</v>
      </c>
      <c r="F13" s="11058">
        <f>IF(C13 = 0, 0, E13 / C13)</f>
        <v>1.3102092072498097</v>
      </c>
    </row>
    <row r="14" spans="1:6" x14ac:dyDescent="0.3">
      <c r="A14" s="11059"/>
      <c r="B14" s="11060" t="s">
        <v>26</v>
      </c>
      <c r="C14" s="11061">
        <f>SUM(C10:C13)</f>
        <v>135851356</v>
      </c>
      <c r="D14" s="11062">
        <f>SUM(D10:D13)</f>
        <v>136229471</v>
      </c>
      <c r="E14" s="11063">
        <f>D14 - C14</f>
        <v>378115</v>
      </c>
      <c r="F14" s="11064">
        <f>IF(C14 = 0, 0, E14 / C14)</f>
        <v>2.7832994173425845E-3</v>
      </c>
    </row>
    <row r="16" spans="1:6" x14ac:dyDescent="0.3">
      <c r="A16" s="11065" t="s">
        <v>27</v>
      </c>
      <c r="B16" s="11066" t="s">
        <v>28</v>
      </c>
      <c r="C16" s="11067"/>
      <c r="D16" s="11068"/>
      <c r="E16" s="11069"/>
      <c r="F16" s="11070"/>
    </row>
    <row r="17" spans="1:6" x14ac:dyDescent="0.3">
      <c r="A17" s="11071" t="s">
        <v>18</v>
      </c>
      <c r="B17" s="11072" t="s">
        <v>29</v>
      </c>
      <c r="C17" s="11073">
        <v>12852892</v>
      </c>
      <c r="D17" s="11074">
        <v>14214745</v>
      </c>
      <c r="E17" s="11075">
        <f>D17 - C17</f>
        <v>1361853</v>
      </c>
      <c r="F17" s="11076">
        <f>IF(C17 = 0, 0, E17 / C17)</f>
        <v>0.10595693171622386</v>
      </c>
    </row>
    <row r="18" spans="1:6" x14ac:dyDescent="0.3">
      <c r="A18" s="11077" t="s">
        <v>20</v>
      </c>
      <c r="B18" s="11078" t="s">
        <v>30</v>
      </c>
      <c r="C18" s="11079">
        <v>5990181</v>
      </c>
      <c r="D18" s="11080">
        <v>4652010</v>
      </c>
      <c r="E18" s="11081">
        <f>D18 - C18</f>
        <v>-1338171</v>
      </c>
      <c r="F18" s="11082">
        <f>IF(C18 = 0, 0, E18 / C18)</f>
        <v>-0.22339408441915196</v>
      </c>
    </row>
    <row r="19" spans="1:6" x14ac:dyDescent="0.3">
      <c r="A19" s="11083" t="s">
        <v>22</v>
      </c>
      <c r="B19" s="11084" t="s">
        <v>31</v>
      </c>
      <c r="C19" s="11085">
        <v>14685139</v>
      </c>
      <c r="D19" s="11086">
        <v>5499082</v>
      </c>
      <c r="E19" s="11087">
        <f>D19 - C19</f>
        <v>-9186057</v>
      </c>
      <c r="F19" s="11088">
        <f>IF(C19 = 0, 0, E19 / C19)</f>
        <v>-0.62553422204583831</v>
      </c>
    </row>
    <row r="20" spans="1:6" x14ac:dyDescent="0.3">
      <c r="A20" s="11089" t="s">
        <v>24</v>
      </c>
      <c r="B20" s="11090" t="s">
        <v>32</v>
      </c>
      <c r="C20" s="11091">
        <v>4497848</v>
      </c>
      <c r="D20" s="11092">
        <v>9126755</v>
      </c>
      <c r="E20" s="11093">
        <f>D20 - C20</f>
        <v>4628907</v>
      </c>
      <c r="F20" s="11094">
        <f>IF(C20 = 0, 0, E20 / C20)</f>
        <v>1.0291381567362881</v>
      </c>
    </row>
    <row r="21" spans="1:6" x14ac:dyDescent="0.3">
      <c r="A21" s="11095"/>
      <c r="B21" s="11096" t="s">
        <v>33</v>
      </c>
      <c r="C21" s="11097">
        <f>SUM(C17:C20)</f>
        <v>38026060</v>
      </c>
      <c r="D21" s="11098">
        <f>SUM(D17:D20)</f>
        <v>33492592</v>
      </c>
      <c r="E21" s="11099">
        <f>D21 - C21</f>
        <v>-4533468</v>
      </c>
      <c r="F21" s="11100">
        <f>IF(C21 = 0, 0, E21 / C21)</f>
        <v>-0.11922002963231006</v>
      </c>
    </row>
    <row r="23" spans="1:6" x14ac:dyDescent="0.3">
      <c r="A23" s="11101" t="s">
        <v>34</v>
      </c>
      <c r="B23" s="11102" t="s">
        <v>35</v>
      </c>
      <c r="C23" s="11103"/>
      <c r="D23" s="11104"/>
      <c r="E23" s="11105"/>
      <c r="F23" s="11106"/>
    </row>
    <row r="24" spans="1:6" x14ac:dyDescent="0.3">
      <c r="A24" s="11107" t="s">
        <v>18</v>
      </c>
      <c r="B24" s="11108" t="s">
        <v>36</v>
      </c>
      <c r="C24" s="11109">
        <v>31637129</v>
      </c>
      <c r="D24" s="11110">
        <v>28090307</v>
      </c>
      <c r="E24" s="11111">
        <f>D24 - C24</f>
        <v>-3546822</v>
      </c>
      <c r="F24" s="11112">
        <f>IF(C24 = 0, 0, E24 / C24)</f>
        <v>-0.11210947744341783</v>
      </c>
    </row>
    <row r="25" spans="1:6" x14ac:dyDescent="0.3">
      <c r="A25" s="11113" t="s">
        <v>20</v>
      </c>
      <c r="B25" s="11114" t="s">
        <v>37</v>
      </c>
      <c r="C25" s="11115">
        <v>10269113</v>
      </c>
      <c r="D25" s="11116">
        <v>17510329</v>
      </c>
      <c r="E25" s="11117">
        <f>D25 - C25</f>
        <v>7241216</v>
      </c>
      <c r="F25" s="11118">
        <f>IF(C25 = 0, 0, E25 / C25)</f>
        <v>0.70514522529842649</v>
      </c>
    </row>
    <row r="26" spans="1:6" x14ac:dyDescent="0.3">
      <c r="A26" s="11119"/>
      <c r="B26" s="11120" t="s">
        <v>38</v>
      </c>
      <c r="C26" s="11121">
        <f>SUM(C24:C25)</f>
        <v>41906242</v>
      </c>
      <c r="D26" s="11122">
        <f>SUM(D24:D25)</f>
        <v>45600636</v>
      </c>
      <c r="E26" s="11123">
        <f>D26 - C26</f>
        <v>3694394</v>
      </c>
      <c r="F26" s="11124">
        <f>IF(C26 = 0, 0, E26 / C26)</f>
        <v>8.8158561199546362E-2</v>
      </c>
    </row>
    <row r="28" spans="1:6" x14ac:dyDescent="0.3">
      <c r="A28" s="11125" t="s">
        <v>39</v>
      </c>
      <c r="B28" s="11126" t="s">
        <v>40</v>
      </c>
      <c r="C28" s="11127"/>
      <c r="D28" s="11128"/>
      <c r="E28" s="11129"/>
      <c r="F28" s="11130"/>
    </row>
    <row r="29" spans="1:6" x14ac:dyDescent="0.3">
      <c r="A29" s="11131" t="s">
        <v>18</v>
      </c>
      <c r="B29" s="11132" t="s">
        <v>41</v>
      </c>
      <c r="C29" s="11133">
        <v>12415933</v>
      </c>
      <c r="D29" s="11134">
        <v>12340948</v>
      </c>
      <c r="E29" s="11135">
        <f>D29 - C29</f>
        <v>-74985</v>
      </c>
      <c r="F29" s="11136">
        <f>IF(C29 = 0, 0, E29 / C29)</f>
        <v>-6.0394172552316449E-3</v>
      </c>
    </row>
    <row r="30" spans="1:6" x14ac:dyDescent="0.3">
      <c r="A30" s="11137" t="s">
        <v>20</v>
      </c>
      <c r="B30" s="11138" t="s">
        <v>42</v>
      </c>
      <c r="C30" s="11139">
        <v>6777646</v>
      </c>
      <c r="D30" s="11140">
        <v>5681908</v>
      </c>
      <c r="E30" s="11141">
        <f>D30 - C30</f>
        <v>-1095738</v>
      </c>
      <c r="F30" s="11142">
        <f>IF(C30 = 0, 0, E30 / C30)</f>
        <v>-0.16166940557237719</v>
      </c>
    </row>
    <row r="31" spans="1:6" x14ac:dyDescent="0.3">
      <c r="A31" s="11143" t="s">
        <v>22</v>
      </c>
      <c r="B31" s="11144" t="s">
        <v>43</v>
      </c>
      <c r="C31" s="11145">
        <v>39273</v>
      </c>
      <c r="D31" s="11146">
        <v>39285</v>
      </c>
      <c r="E31" s="11147">
        <f>D31 - C31</f>
        <v>12</v>
      </c>
      <c r="F31" s="11148">
        <f>IF(C31 = 0, 0, E31 / C31)</f>
        <v>3.0555343365671071E-4</v>
      </c>
    </row>
    <row r="32" spans="1:6" x14ac:dyDescent="0.3">
      <c r="A32" s="11149"/>
      <c r="B32" s="11150" t="s">
        <v>44</v>
      </c>
      <c r="C32" s="11151">
        <f>SUM(C29:C31)</f>
        <v>19232852</v>
      </c>
      <c r="D32" s="11152">
        <f>SUM(D29:D31)</f>
        <v>18062141</v>
      </c>
      <c r="E32" s="11153">
        <f>D32 - C32</f>
        <v>-1170711</v>
      </c>
      <c r="F32" s="11154">
        <f>IF(C32 = 0, 0, E32 / C32)</f>
        <v>-6.0870379494419237E-2</v>
      </c>
    </row>
    <row r="34" spans="1:6" x14ac:dyDescent="0.3">
      <c r="A34" s="11155" t="s">
        <v>45</v>
      </c>
      <c r="B34" s="11156" t="s">
        <v>46</v>
      </c>
      <c r="C34" s="11157"/>
      <c r="D34" s="11158"/>
      <c r="E34" s="11159"/>
      <c r="F34" s="11160"/>
    </row>
    <row r="35" spans="1:6" x14ac:dyDescent="0.3">
      <c r="A35" s="11161" t="s">
        <v>18</v>
      </c>
      <c r="B35" s="11162" t="s">
        <v>46</v>
      </c>
      <c r="C35" s="11163">
        <v>2554789</v>
      </c>
      <c r="D35" s="11164">
        <v>3148712</v>
      </c>
      <c r="E35" s="11165">
        <f>D35 - C35</f>
        <v>593923</v>
      </c>
      <c r="F35" s="11166">
        <f>IF(C35 = 0, 0, E35 / C35)</f>
        <v>0.23247438438164561</v>
      </c>
    </row>
    <row r="37" spans="1:6" x14ac:dyDescent="0.3">
      <c r="A37" s="11167" t="s">
        <v>47</v>
      </c>
      <c r="B37" s="11168" t="s">
        <v>48</v>
      </c>
      <c r="C37" s="11169"/>
      <c r="D37" s="11170"/>
      <c r="E37" s="11171"/>
      <c r="F37" s="11172"/>
    </row>
    <row r="38" spans="1:6" x14ac:dyDescent="0.3">
      <c r="A38" s="11173" t="s">
        <v>18</v>
      </c>
      <c r="B38" s="11174" t="s">
        <v>49</v>
      </c>
      <c r="C38" s="11175">
        <v>1274320</v>
      </c>
      <c r="D38" s="11176">
        <v>2146189</v>
      </c>
      <c r="E38" s="11177">
        <f t="shared" ref="E38:E78" si="0">D38 - C38</f>
        <v>871869</v>
      </c>
      <c r="F38" s="11178">
        <f t="shared" ref="F38:F78" si="1">IF(C38 = 0, 0, E38 / C38)</f>
        <v>0.68418372151421936</v>
      </c>
    </row>
    <row r="39" spans="1:6" x14ac:dyDescent="0.3">
      <c r="A39" s="11179" t="s">
        <v>20</v>
      </c>
      <c r="B39" s="11180" t="s">
        <v>50</v>
      </c>
      <c r="C39" s="11181">
        <v>10289570</v>
      </c>
      <c r="D39" s="11182">
        <v>9310569</v>
      </c>
      <c r="E39" s="11183">
        <f t="shared" si="0"/>
        <v>-979001</v>
      </c>
      <c r="F39" s="11184">
        <f t="shared" si="1"/>
        <v>-9.514498662237586E-2</v>
      </c>
    </row>
    <row r="40" spans="1:6" x14ac:dyDescent="0.3">
      <c r="A40" s="11185" t="s">
        <v>22</v>
      </c>
      <c r="B40" s="11186" t="s">
        <v>51</v>
      </c>
      <c r="C40" s="11187">
        <v>130763</v>
      </c>
      <c r="D40" s="11188">
        <v>886915</v>
      </c>
      <c r="E40" s="11189">
        <f t="shared" si="0"/>
        <v>756152</v>
      </c>
      <c r="F40" s="11190">
        <f t="shared" si="1"/>
        <v>5.7826143480954091</v>
      </c>
    </row>
    <row r="41" spans="1:6" x14ac:dyDescent="0.3">
      <c r="A41" s="11191" t="s">
        <v>24</v>
      </c>
      <c r="B41" s="11192" t="s">
        <v>52</v>
      </c>
      <c r="C41" s="11193">
        <v>52538068</v>
      </c>
      <c r="D41" s="11194">
        <v>52541338</v>
      </c>
      <c r="E41" s="11195">
        <f t="shared" si="0"/>
        <v>3270</v>
      </c>
      <c r="F41" s="11196">
        <f t="shared" si="1"/>
        <v>6.2240583342349022E-5</v>
      </c>
    </row>
    <row r="42" spans="1:6" x14ac:dyDescent="0.3">
      <c r="A42" s="11197" t="s">
        <v>53</v>
      </c>
      <c r="B42" s="11198" t="s">
        <v>54</v>
      </c>
      <c r="C42" s="11199">
        <v>387223</v>
      </c>
      <c r="D42" s="11200">
        <v>467835</v>
      </c>
      <c r="E42" s="11201">
        <f t="shared" si="0"/>
        <v>80612</v>
      </c>
      <c r="F42" s="11202">
        <f t="shared" si="1"/>
        <v>0.20817978270918824</v>
      </c>
    </row>
    <row r="43" spans="1:6" x14ac:dyDescent="0.3">
      <c r="A43" s="11203" t="s">
        <v>55</v>
      </c>
      <c r="B43" s="11204" t="s">
        <v>56</v>
      </c>
      <c r="C43" s="11205">
        <v>1129156</v>
      </c>
      <c r="D43" s="11206">
        <v>1242512</v>
      </c>
      <c r="E43" s="11207">
        <f t="shared" si="0"/>
        <v>113356</v>
      </c>
      <c r="F43" s="11208">
        <f t="shared" si="1"/>
        <v>0.10039002582459819</v>
      </c>
    </row>
    <row r="44" spans="1:6" x14ac:dyDescent="0.3">
      <c r="A44" s="11209" t="s">
        <v>57</v>
      </c>
      <c r="B44" s="11210" t="s">
        <v>58</v>
      </c>
      <c r="C44" s="11211">
        <v>12933</v>
      </c>
      <c r="D44" s="11212">
        <v>16424</v>
      </c>
      <c r="E44" s="11213">
        <f t="shared" si="0"/>
        <v>3491</v>
      </c>
      <c r="F44" s="11214">
        <f t="shared" si="1"/>
        <v>0.26992963736178766</v>
      </c>
    </row>
    <row r="45" spans="1:6" x14ac:dyDescent="0.3">
      <c r="A45" s="11215" t="s">
        <v>59</v>
      </c>
      <c r="B45" s="11216" t="s">
        <v>60</v>
      </c>
      <c r="C45" s="11217">
        <v>3993233</v>
      </c>
      <c r="D45" s="11218">
        <v>3966867</v>
      </c>
      <c r="E45" s="11219">
        <f t="shared" si="0"/>
        <v>-26366</v>
      </c>
      <c r="F45" s="11220">
        <f t="shared" si="1"/>
        <v>-6.6026700670859927E-3</v>
      </c>
    </row>
    <row r="46" spans="1:6" x14ac:dyDescent="0.3">
      <c r="A46" s="11221" t="s">
        <v>61</v>
      </c>
      <c r="B46" s="11222" t="s">
        <v>62</v>
      </c>
      <c r="C46" s="11223">
        <v>251121</v>
      </c>
      <c r="D46" s="11224">
        <v>276820</v>
      </c>
      <c r="E46" s="11225">
        <f t="shared" si="0"/>
        <v>25699</v>
      </c>
      <c r="F46" s="11226">
        <f t="shared" si="1"/>
        <v>0.10233712035234011</v>
      </c>
    </row>
    <row r="47" spans="1:6" x14ac:dyDescent="0.3">
      <c r="A47" s="11227" t="s">
        <v>63</v>
      </c>
      <c r="B47" s="11228" t="s">
        <v>64</v>
      </c>
      <c r="C47" s="11229">
        <v>0</v>
      </c>
      <c r="D47" s="11230">
        <v>0</v>
      </c>
      <c r="E47" s="11231">
        <f t="shared" si="0"/>
        <v>0</v>
      </c>
      <c r="F47" s="11232">
        <f t="shared" si="1"/>
        <v>0</v>
      </c>
    </row>
    <row r="48" spans="1:6" x14ac:dyDescent="0.3">
      <c r="A48" s="11233" t="s">
        <v>65</v>
      </c>
      <c r="B48" s="11234" t="s">
        <v>66</v>
      </c>
      <c r="C48" s="11235">
        <v>1978086</v>
      </c>
      <c r="D48" s="11236">
        <v>5232350</v>
      </c>
      <c r="E48" s="11237">
        <f t="shared" si="0"/>
        <v>3254264</v>
      </c>
      <c r="F48" s="11238">
        <f t="shared" si="1"/>
        <v>1.6451579961639686</v>
      </c>
    </row>
    <row r="49" spans="1:6" x14ac:dyDescent="0.3">
      <c r="A49" s="11239" t="s">
        <v>67</v>
      </c>
      <c r="B49" s="11240" t="s">
        <v>68</v>
      </c>
      <c r="C49" s="11241">
        <v>0</v>
      </c>
      <c r="D49" s="11242">
        <v>0</v>
      </c>
      <c r="E49" s="11243">
        <f t="shared" si="0"/>
        <v>0</v>
      </c>
      <c r="F49" s="11244">
        <f t="shared" si="1"/>
        <v>0</v>
      </c>
    </row>
    <row r="50" spans="1:6" x14ac:dyDescent="0.3">
      <c r="A50" s="11245" t="s">
        <v>69</v>
      </c>
      <c r="B50" s="11246" t="s">
        <v>70</v>
      </c>
      <c r="C50" s="11247">
        <v>55108</v>
      </c>
      <c r="D50" s="11248">
        <v>33582</v>
      </c>
      <c r="E50" s="11249">
        <f t="shared" si="0"/>
        <v>-21526</v>
      </c>
      <c r="F50" s="11250">
        <f t="shared" si="1"/>
        <v>-0.3906147927705596</v>
      </c>
    </row>
    <row r="51" spans="1:6" x14ac:dyDescent="0.3">
      <c r="A51" s="11251" t="s">
        <v>71</v>
      </c>
      <c r="B51" s="11252" t="s">
        <v>72</v>
      </c>
      <c r="C51" s="11253">
        <v>1618927</v>
      </c>
      <c r="D51" s="11254">
        <v>793224</v>
      </c>
      <c r="E51" s="11255">
        <f t="shared" si="0"/>
        <v>-825703</v>
      </c>
      <c r="F51" s="11256">
        <f t="shared" si="1"/>
        <v>-0.51003102672325562</v>
      </c>
    </row>
    <row r="52" spans="1:6" x14ac:dyDescent="0.3">
      <c r="A52" s="11257" t="s">
        <v>73</v>
      </c>
      <c r="B52" s="11258" t="s">
        <v>74</v>
      </c>
      <c r="C52" s="11259">
        <v>571726</v>
      </c>
      <c r="D52" s="11260">
        <v>638146</v>
      </c>
      <c r="E52" s="11261">
        <f t="shared" si="0"/>
        <v>66420</v>
      </c>
      <c r="F52" s="11262">
        <f t="shared" si="1"/>
        <v>0.11617453115653302</v>
      </c>
    </row>
    <row r="53" spans="1:6" x14ac:dyDescent="0.3">
      <c r="A53" s="11263" t="s">
        <v>75</v>
      </c>
      <c r="B53" s="11264" t="s">
        <v>76</v>
      </c>
      <c r="C53" s="11265">
        <v>802036</v>
      </c>
      <c r="D53" s="11266">
        <v>1234420</v>
      </c>
      <c r="E53" s="11267">
        <f t="shared" si="0"/>
        <v>432384</v>
      </c>
      <c r="F53" s="11268">
        <f t="shared" si="1"/>
        <v>0.53910797021580081</v>
      </c>
    </row>
    <row r="54" spans="1:6" x14ac:dyDescent="0.3">
      <c r="A54" s="11269" t="s">
        <v>77</v>
      </c>
      <c r="B54" s="11270" t="s">
        <v>78</v>
      </c>
      <c r="C54" s="11271">
        <v>2977869</v>
      </c>
      <c r="D54" s="11272">
        <v>1370084</v>
      </c>
      <c r="E54" s="11273">
        <f t="shared" si="0"/>
        <v>-1607785</v>
      </c>
      <c r="F54" s="11274">
        <f t="shared" si="1"/>
        <v>-0.53991125868867973</v>
      </c>
    </row>
    <row r="55" spans="1:6" x14ac:dyDescent="0.3">
      <c r="A55" s="11275" t="s">
        <v>79</v>
      </c>
      <c r="B55" s="11276" t="s">
        <v>80</v>
      </c>
      <c r="C55" s="11277">
        <v>11209947</v>
      </c>
      <c r="D55" s="11278">
        <v>8212560</v>
      </c>
      <c r="E55" s="11279">
        <f t="shared" si="0"/>
        <v>-2997387</v>
      </c>
      <c r="F55" s="11280">
        <f t="shared" si="1"/>
        <v>-0.26738636676872779</v>
      </c>
    </row>
    <row r="56" spans="1:6" x14ac:dyDescent="0.3">
      <c r="A56" s="11281" t="s">
        <v>81</v>
      </c>
      <c r="B56" s="11282" t="s">
        <v>82</v>
      </c>
      <c r="C56" s="11283">
        <v>2114576</v>
      </c>
      <c r="D56" s="11284">
        <v>1091906</v>
      </c>
      <c r="E56" s="11285">
        <f t="shared" si="0"/>
        <v>-1022670</v>
      </c>
      <c r="F56" s="11286">
        <f t="shared" si="1"/>
        <v>-0.48362886933361582</v>
      </c>
    </row>
    <row r="57" spans="1:6" x14ac:dyDescent="0.3">
      <c r="A57" s="11287" t="s">
        <v>83</v>
      </c>
      <c r="B57" s="11288" t="s">
        <v>84</v>
      </c>
      <c r="C57" s="11289">
        <v>217322</v>
      </c>
      <c r="D57" s="11290">
        <v>114161</v>
      </c>
      <c r="E57" s="11291">
        <f t="shared" si="0"/>
        <v>-103161</v>
      </c>
      <c r="F57" s="11292">
        <f t="shared" si="1"/>
        <v>-0.47469193178785396</v>
      </c>
    </row>
    <row r="58" spans="1:6" x14ac:dyDescent="0.3">
      <c r="A58" s="11293" t="s">
        <v>85</v>
      </c>
      <c r="B58" s="11294" t="s">
        <v>86</v>
      </c>
      <c r="C58" s="11295">
        <v>327936</v>
      </c>
      <c r="D58" s="11296">
        <v>509936</v>
      </c>
      <c r="E58" s="11297">
        <f t="shared" si="0"/>
        <v>182000</v>
      </c>
      <c r="F58" s="11298">
        <f t="shared" si="1"/>
        <v>0.55498633879781423</v>
      </c>
    </row>
    <row r="59" spans="1:6" x14ac:dyDescent="0.3">
      <c r="A59" s="11299" t="s">
        <v>87</v>
      </c>
      <c r="B59" s="11300" t="s">
        <v>88</v>
      </c>
      <c r="C59" s="11301">
        <v>206782</v>
      </c>
      <c r="D59" s="11302">
        <v>280739</v>
      </c>
      <c r="E59" s="11303">
        <f t="shared" si="0"/>
        <v>73957</v>
      </c>
      <c r="F59" s="11304">
        <f t="shared" si="1"/>
        <v>0.35765685601261232</v>
      </c>
    </row>
    <row r="60" spans="1:6" x14ac:dyDescent="0.3">
      <c r="A60" s="11305" t="s">
        <v>89</v>
      </c>
      <c r="B60" s="11306" t="s">
        <v>90</v>
      </c>
      <c r="C60" s="11307">
        <v>0</v>
      </c>
      <c r="D60" s="11308">
        <v>0</v>
      </c>
      <c r="E60" s="11309">
        <f t="shared" si="0"/>
        <v>0</v>
      </c>
      <c r="F60" s="11310">
        <f t="shared" si="1"/>
        <v>0</v>
      </c>
    </row>
    <row r="61" spans="1:6" x14ac:dyDescent="0.3">
      <c r="A61" s="11311" t="s">
        <v>91</v>
      </c>
      <c r="B61" s="11312" t="s">
        <v>92</v>
      </c>
      <c r="C61" s="11313">
        <v>948099</v>
      </c>
      <c r="D61" s="11314">
        <v>567522</v>
      </c>
      <c r="E61" s="11315">
        <f t="shared" si="0"/>
        <v>-380577</v>
      </c>
      <c r="F61" s="11316">
        <f t="shared" si="1"/>
        <v>-0.40141061218290497</v>
      </c>
    </row>
    <row r="62" spans="1:6" x14ac:dyDescent="0.3">
      <c r="A62" s="11317" t="s">
        <v>93</v>
      </c>
      <c r="B62" s="11318" t="s">
        <v>94</v>
      </c>
      <c r="C62" s="11319">
        <v>118944</v>
      </c>
      <c r="D62" s="11320">
        <v>18225</v>
      </c>
      <c r="E62" s="11321">
        <f t="shared" si="0"/>
        <v>-100719</v>
      </c>
      <c r="F62" s="11322">
        <f t="shared" si="1"/>
        <v>-0.84677663438256656</v>
      </c>
    </row>
    <row r="63" spans="1:6" x14ac:dyDescent="0.3">
      <c r="A63" s="11323" t="s">
        <v>95</v>
      </c>
      <c r="B63" s="11324" t="s">
        <v>96</v>
      </c>
      <c r="C63" s="11325">
        <v>286252</v>
      </c>
      <c r="D63" s="11326">
        <v>768198</v>
      </c>
      <c r="E63" s="11327">
        <f t="shared" si="0"/>
        <v>481946</v>
      </c>
      <c r="F63" s="11328">
        <f t="shared" si="1"/>
        <v>1.6836423850313709</v>
      </c>
    </row>
    <row r="64" spans="1:6" x14ac:dyDescent="0.3">
      <c r="A64" s="11329" t="s">
        <v>97</v>
      </c>
      <c r="B64" s="11330" t="s">
        <v>98</v>
      </c>
      <c r="C64" s="11331">
        <v>165605</v>
      </c>
      <c r="D64" s="11332">
        <v>199766</v>
      </c>
      <c r="E64" s="11333">
        <f t="shared" si="0"/>
        <v>34161</v>
      </c>
      <c r="F64" s="11334">
        <f t="shared" si="1"/>
        <v>0.20628000362307902</v>
      </c>
    </row>
    <row r="65" spans="1:6" x14ac:dyDescent="0.3">
      <c r="A65" s="11335" t="s">
        <v>99</v>
      </c>
      <c r="B65" s="11336" t="s">
        <v>100</v>
      </c>
      <c r="C65" s="11337">
        <v>14483264</v>
      </c>
      <c r="D65" s="11338">
        <v>20674872</v>
      </c>
      <c r="E65" s="11339">
        <f t="shared" si="0"/>
        <v>6191608</v>
      </c>
      <c r="F65" s="11340">
        <f t="shared" si="1"/>
        <v>0.4275008727314506</v>
      </c>
    </row>
    <row r="66" spans="1:6" x14ac:dyDescent="0.3">
      <c r="A66" s="11341" t="s">
        <v>101</v>
      </c>
      <c r="B66" s="11342" t="s">
        <v>102</v>
      </c>
      <c r="C66" s="11343">
        <v>0</v>
      </c>
      <c r="D66" s="11344">
        <v>0</v>
      </c>
      <c r="E66" s="11345">
        <f t="shared" si="0"/>
        <v>0</v>
      </c>
      <c r="F66" s="11346">
        <f t="shared" si="1"/>
        <v>0</v>
      </c>
    </row>
    <row r="67" spans="1:6" x14ac:dyDescent="0.3">
      <c r="A67" s="11347" t="s">
        <v>103</v>
      </c>
      <c r="B67" s="11348" t="s">
        <v>104</v>
      </c>
      <c r="C67" s="11349">
        <v>683565</v>
      </c>
      <c r="D67" s="11350">
        <v>730914</v>
      </c>
      <c r="E67" s="11351">
        <f t="shared" si="0"/>
        <v>47349</v>
      </c>
      <c r="F67" s="11352">
        <f t="shared" si="1"/>
        <v>6.9267736060213733E-2</v>
      </c>
    </row>
    <row r="68" spans="1:6" x14ac:dyDescent="0.3">
      <c r="A68" s="11353" t="s">
        <v>105</v>
      </c>
      <c r="B68" s="11354" t="s">
        <v>106</v>
      </c>
      <c r="C68" s="11355">
        <v>1162526</v>
      </c>
      <c r="D68" s="11356">
        <v>2348446</v>
      </c>
      <c r="E68" s="11357">
        <f t="shared" si="0"/>
        <v>1185920</v>
      </c>
      <c r="F68" s="11358">
        <f t="shared" si="1"/>
        <v>1.0201234208955328</v>
      </c>
    </row>
    <row r="69" spans="1:6" x14ac:dyDescent="0.3">
      <c r="A69" s="11359" t="s">
        <v>107</v>
      </c>
      <c r="B69" s="11360" t="s">
        <v>108</v>
      </c>
      <c r="C69" s="11361">
        <v>1623299</v>
      </c>
      <c r="D69" s="11362">
        <v>1925081</v>
      </c>
      <c r="E69" s="11363">
        <f t="shared" si="0"/>
        <v>301782</v>
      </c>
      <c r="F69" s="11364">
        <f t="shared" si="1"/>
        <v>0.18590660131004824</v>
      </c>
    </row>
    <row r="70" spans="1:6" x14ac:dyDescent="0.3">
      <c r="A70" s="11365" t="s">
        <v>109</v>
      </c>
      <c r="B70" s="11366" t="s">
        <v>110</v>
      </c>
      <c r="C70" s="11367">
        <v>298123</v>
      </c>
      <c r="D70" s="11368">
        <v>79038</v>
      </c>
      <c r="E70" s="11369">
        <f t="shared" si="0"/>
        <v>-219085</v>
      </c>
      <c r="F70" s="11370">
        <f t="shared" si="1"/>
        <v>-0.73488124029343593</v>
      </c>
    </row>
    <row r="71" spans="1:6" x14ac:dyDescent="0.3">
      <c r="A71" s="11371" t="s">
        <v>111</v>
      </c>
      <c r="B71" s="11372" t="s">
        <v>112</v>
      </c>
      <c r="C71" s="11373">
        <v>5793</v>
      </c>
      <c r="D71" s="11374">
        <v>20331</v>
      </c>
      <c r="E71" s="11375">
        <f t="shared" si="0"/>
        <v>14538</v>
      </c>
      <c r="F71" s="11376">
        <f t="shared" si="1"/>
        <v>2.5095805282237182</v>
      </c>
    </row>
    <row r="72" spans="1:6" x14ac:dyDescent="0.3">
      <c r="A72" s="11377" t="s">
        <v>113</v>
      </c>
      <c r="B72" s="11378" t="s">
        <v>114</v>
      </c>
      <c r="C72" s="11379">
        <v>933520</v>
      </c>
      <c r="D72" s="11380">
        <v>804617</v>
      </c>
      <c r="E72" s="11381">
        <f t="shared" si="0"/>
        <v>-128903</v>
      </c>
      <c r="F72" s="11382">
        <f t="shared" si="1"/>
        <v>-0.13808274059473818</v>
      </c>
    </row>
    <row r="73" spans="1:6" x14ac:dyDescent="0.3">
      <c r="A73" s="11383" t="s">
        <v>115</v>
      </c>
      <c r="B73" s="11384" t="s">
        <v>116</v>
      </c>
      <c r="C73" s="11385">
        <v>1211198</v>
      </c>
      <c r="D73" s="11386">
        <v>1240790</v>
      </c>
      <c r="E73" s="11387">
        <f t="shared" si="0"/>
        <v>29592</v>
      </c>
      <c r="F73" s="11388">
        <f t="shared" si="1"/>
        <v>2.4432008639380182E-2</v>
      </c>
    </row>
    <row r="74" spans="1:6" x14ac:dyDescent="0.3">
      <c r="A74" s="11389" t="s">
        <v>117</v>
      </c>
      <c r="B74" s="11390" t="s">
        <v>118</v>
      </c>
      <c r="C74" s="11391">
        <v>558288</v>
      </c>
      <c r="D74" s="11392">
        <v>556820</v>
      </c>
      <c r="E74" s="11393">
        <f t="shared" si="0"/>
        <v>-1468</v>
      </c>
      <c r="F74" s="11394">
        <f t="shared" si="1"/>
        <v>-2.6294672283839167E-3</v>
      </c>
    </row>
    <row r="75" spans="1:6" x14ac:dyDescent="0.3">
      <c r="A75" s="11395" t="s">
        <v>119</v>
      </c>
      <c r="B75" s="11396" t="s">
        <v>120</v>
      </c>
      <c r="C75" s="11397">
        <v>0</v>
      </c>
      <c r="D75" s="11398">
        <v>0</v>
      </c>
      <c r="E75" s="11399">
        <f t="shared" si="0"/>
        <v>0</v>
      </c>
      <c r="F75" s="11400">
        <f t="shared" si="1"/>
        <v>0</v>
      </c>
    </row>
    <row r="76" spans="1:6" x14ac:dyDescent="0.3">
      <c r="A76" s="11401" t="s">
        <v>121</v>
      </c>
      <c r="B76" s="11402" t="s">
        <v>122</v>
      </c>
      <c r="C76" s="11403">
        <v>6817020</v>
      </c>
      <c r="D76" s="11404">
        <v>7828318</v>
      </c>
      <c r="E76" s="11405">
        <f t="shared" si="0"/>
        <v>1011298</v>
      </c>
      <c r="F76" s="11406">
        <f t="shared" si="1"/>
        <v>0.14834898533376753</v>
      </c>
    </row>
    <row r="77" spans="1:6" x14ac:dyDescent="0.3">
      <c r="A77" s="11407" t="s">
        <v>123</v>
      </c>
      <c r="B77" s="11408" t="s">
        <v>124</v>
      </c>
      <c r="C77" s="11409">
        <v>1241445</v>
      </c>
      <c r="D77" s="11410">
        <v>581808</v>
      </c>
      <c r="E77" s="11411">
        <f t="shared" si="0"/>
        <v>-659637</v>
      </c>
      <c r="F77" s="11412">
        <f t="shared" si="1"/>
        <v>-0.53134613293379895</v>
      </c>
    </row>
    <row r="78" spans="1:6" x14ac:dyDescent="0.3">
      <c r="A78" s="11413"/>
      <c r="B78" s="11414" t="s">
        <v>125</v>
      </c>
      <c r="C78" s="11415">
        <f>SUM(C38:C77)</f>
        <v>122623643</v>
      </c>
      <c r="D78" s="11416">
        <f>SUM(D38:D77)</f>
        <v>128711323</v>
      </c>
      <c r="E78" s="11417">
        <f t="shared" si="0"/>
        <v>6087680</v>
      </c>
      <c r="F78" s="11418">
        <f t="shared" si="1"/>
        <v>4.9645238479825625E-2</v>
      </c>
    </row>
    <row r="80" spans="1:6" x14ac:dyDescent="0.3">
      <c r="A80" s="11419"/>
      <c r="B80" s="11420" t="s">
        <v>126</v>
      </c>
      <c r="C80" s="11421">
        <f>C14+C21+C26+C32+C35+C78</f>
        <v>360194942</v>
      </c>
      <c r="D80" s="11422">
        <f>D14+D21+D26+D32+D35+D78</f>
        <v>365244875</v>
      </c>
      <c r="E80" s="11423">
        <f>D80 - C80</f>
        <v>5049933</v>
      </c>
      <c r="F80" s="11424">
        <f>IF(C80 = 0, 0, E80 / C80)</f>
        <v>1.401999975890833E-2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36" t="s">
        <v>128</v>
      </c>
      <c r="B1" s="11426"/>
      <c r="C1" s="11426"/>
      <c r="D1" s="11426"/>
      <c r="E1" s="11426"/>
      <c r="F1" s="11427"/>
    </row>
    <row r="2" spans="1:6" x14ac:dyDescent="0.3">
      <c r="A2" s="11437" t="s">
        <v>1</v>
      </c>
      <c r="B2" s="11426"/>
      <c r="C2" s="11426"/>
      <c r="D2" s="11426"/>
      <c r="E2" s="11426"/>
      <c r="F2" s="11427"/>
    </row>
    <row r="3" spans="1:6" x14ac:dyDescent="0.3">
      <c r="A3" s="11438" t="s">
        <v>2</v>
      </c>
      <c r="B3" s="11426"/>
      <c r="C3" s="11426"/>
      <c r="D3" s="11426"/>
      <c r="E3" s="11426"/>
      <c r="F3" s="11427"/>
    </row>
    <row r="4" spans="1:6" x14ac:dyDescent="0.3">
      <c r="A4" s="1143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817" t="s">
        <v>4</v>
      </c>
      <c r="B6" s="818" t="s">
        <v>5</v>
      </c>
      <c r="C6" s="819" t="s">
        <v>6</v>
      </c>
      <c r="D6" s="820" t="s">
        <v>7</v>
      </c>
      <c r="E6" s="821" t="s">
        <v>8</v>
      </c>
      <c r="F6" s="822" t="s">
        <v>9</v>
      </c>
    </row>
    <row r="7" spans="1:6" ht="28.8" x14ac:dyDescent="0.3">
      <c r="A7" s="823" t="s">
        <v>10</v>
      </c>
      <c r="B7" s="824" t="s">
        <v>11</v>
      </c>
      <c r="C7" s="825" t="s">
        <v>12</v>
      </c>
      <c r="D7" s="826" t="s">
        <v>13</v>
      </c>
      <c r="E7" s="827" t="s">
        <v>14</v>
      </c>
      <c r="F7" s="828" t="s">
        <v>15</v>
      </c>
    </row>
    <row r="9" spans="1:6" x14ac:dyDescent="0.3">
      <c r="A9" s="829" t="s">
        <v>16</v>
      </c>
      <c r="B9" s="830" t="s">
        <v>17</v>
      </c>
      <c r="C9" s="831"/>
      <c r="D9" s="832"/>
      <c r="E9" s="833"/>
      <c r="F9" s="834"/>
    </row>
    <row r="10" spans="1:6" x14ac:dyDescent="0.3">
      <c r="A10" s="835" t="s">
        <v>18</v>
      </c>
      <c r="B10" s="836" t="s">
        <v>19</v>
      </c>
      <c r="C10" s="837">
        <v>22603847</v>
      </c>
      <c r="D10" s="838">
        <v>22527455</v>
      </c>
      <c r="E10" s="839">
        <f>D10-C10</f>
        <v>-76392</v>
      </c>
      <c r="F10" s="840">
        <f>IF(C10 = 0, 0, E10 / C10)</f>
        <v>-3.3796017111600517E-3</v>
      </c>
    </row>
    <row r="11" spans="1:6" x14ac:dyDescent="0.3">
      <c r="A11" s="841" t="s">
        <v>20</v>
      </c>
      <c r="B11" s="842" t="s">
        <v>21</v>
      </c>
      <c r="C11" s="843">
        <v>7505499</v>
      </c>
      <c r="D11" s="844">
        <v>7101799</v>
      </c>
      <c r="E11" s="845">
        <f>D11 - C11</f>
        <v>-403700</v>
      </c>
      <c r="F11" s="846">
        <f>IF(C11 = 0, 0, E11 / C11)</f>
        <v>-5.3787229869726186E-2</v>
      </c>
    </row>
    <row r="12" spans="1:6" x14ac:dyDescent="0.3">
      <c r="A12" s="847" t="s">
        <v>22</v>
      </c>
      <c r="B12" s="848" t="s">
        <v>23</v>
      </c>
      <c r="C12" s="849">
        <v>15882997</v>
      </c>
      <c r="D12" s="850">
        <v>17580774</v>
      </c>
      <c r="E12" s="851">
        <f>D12 - C12</f>
        <v>1697777</v>
      </c>
      <c r="F12" s="852">
        <f>IF(C12 = 0, 0, E12 / C12)</f>
        <v>0.10689273567198936</v>
      </c>
    </row>
    <row r="13" spans="1:6" x14ac:dyDescent="0.3">
      <c r="A13" s="853" t="s">
        <v>24</v>
      </c>
      <c r="B13" s="854" t="s">
        <v>25</v>
      </c>
      <c r="C13" s="855">
        <v>8836895</v>
      </c>
      <c r="D13" s="856">
        <v>11527107</v>
      </c>
      <c r="E13" s="857">
        <f>D13 - C13</f>
        <v>2690212</v>
      </c>
      <c r="F13" s="858">
        <f>IF(C13 = 0, 0, E13 / C13)</f>
        <v>0.30442955359320212</v>
      </c>
    </row>
    <row r="14" spans="1:6" x14ac:dyDescent="0.3">
      <c r="A14" s="859"/>
      <c r="B14" s="860" t="s">
        <v>26</v>
      </c>
      <c r="C14" s="861">
        <f>SUM(C10:C13)</f>
        <v>54829238</v>
      </c>
      <c r="D14" s="862">
        <f>SUM(D10:D13)</f>
        <v>58737135</v>
      </c>
      <c r="E14" s="863">
        <f>D14 - C14</f>
        <v>3907897</v>
      </c>
      <c r="F14" s="864">
        <f>IF(C14 = 0, 0, E14 / C14)</f>
        <v>7.1273961531254551E-2</v>
      </c>
    </row>
    <row r="16" spans="1:6" x14ac:dyDescent="0.3">
      <c r="A16" s="865" t="s">
        <v>27</v>
      </c>
      <c r="B16" s="866" t="s">
        <v>28</v>
      </c>
      <c r="C16" s="867"/>
      <c r="D16" s="868"/>
      <c r="E16" s="869"/>
      <c r="F16" s="870"/>
    </row>
    <row r="17" spans="1:6" x14ac:dyDescent="0.3">
      <c r="A17" s="871" t="s">
        <v>18</v>
      </c>
      <c r="B17" s="872" t="s">
        <v>29</v>
      </c>
      <c r="C17" s="873">
        <v>5383630</v>
      </c>
      <c r="D17" s="874">
        <v>4223157</v>
      </c>
      <c r="E17" s="875">
        <f>D17 - C17</f>
        <v>-1160473</v>
      </c>
      <c r="F17" s="876">
        <f>IF(C17 = 0, 0, E17 / C17)</f>
        <v>-0.21555586100827881</v>
      </c>
    </row>
    <row r="18" spans="1:6" x14ac:dyDescent="0.3">
      <c r="A18" s="877" t="s">
        <v>20</v>
      </c>
      <c r="B18" s="878" t="s">
        <v>30</v>
      </c>
      <c r="C18" s="879">
        <v>1787608</v>
      </c>
      <c r="D18" s="880">
        <v>1331354</v>
      </c>
      <c r="E18" s="881">
        <f>D18 - C18</f>
        <v>-456254</v>
      </c>
      <c r="F18" s="882">
        <f>IF(C18 = 0, 0, E18 / C18)</f>
        <v>-0.25523157202250157</v>
      </c>
    </row>
    <row r="19" spans="1:6" x14ac:dyDescent="0.3">
      <c r="A19" s="883" t="s">
        <v>22</v>
      </c>
      <c r="B19" s="884" t="s">
        <v>31</v>
      </c>
      <c r="C19" s="885">
        <v>3782902</v>
      </c>
      <c r="D19" s="886">
        <v>3295817</v>
      </c>
      <c r="E19" s="887">
        <f>D19 - C19</f>
        <v>-487085</v>
      </c>
      <c r="F19" s="888">
        <f>IF(C19 = 0, 0, E19 / C19)</f>
        <v>-0.128759613651107</v>
      </c>
    </row>
    <row r="20" spans="1:6" x14ac:dyDescent="0.3">
      <c r="A20" s="889" t="s">
        <v>24</v>
      </c>
      <c r="B20" s="890" t="s">
        <v>32</v>
      </c>
      <c r="C20" s="891">
        <v>2104711</v>
      </c>
      <c r="D20" s="892">
        <v>2160953</v>
      </c>
      <c r="E20" s="893">
        <f>D20 - C20</f>
        <v>56242</v>
      </c>
      <c r="F20" s="894">
        <f>IF(C20 = 0, 0, E20 / C20)</f>
        <v>2.6721958501666025E-2</v>
      </c>
    </row>
    <row r="21" spans="1:6" x14ac:dyDescent="0.3">
      <c r="A21" s="895"/>
      <c r="B21" s="896" t="s">
        <v>33</v>
      </c>
      <c r="C21" s="897">
        <f>SUM(C17:C20)</f>
        <v>13058851</v>
      </c>
      <c r="D21" s="898">
        <f>SUM(D17:D20)</f>
        <v>11011281</v>
      </c>
      <c r="E21" s="899">
        <f>D21 - C21</f>
        <v>-2047570</v>
      </c>
      <c r="F21" s="900">
        <f>IF(C21 = 0, 0, E21 / C21)</f>
        <v>-0.15679557106517258</v>
      </c>
    </row>
    <row r="23" spans="1:6" x14ac:dyDescent="0.3">
      <c r="A23" s="901" t="s">
        <v>34</v>
      </c>
      <c r="B23" s="902" t="s">
        <v>35</v>
      </c>
      <c r="C23" s="903"/>
      <c r="D23" s="904"/>
      <c r="E23" s="905"/>
      <c r="F23" s="906"/>
    </row>
    <row r="24" spans="1:6" x14ac:dyDescent="0.3">
      <c r="A24" s="907" t="s">
        <v>18</v>
      </c>
      <c r="B24" s="908" t="s">
        <v>36</v>
      </c>
      <c r="C24" s="909">
        <v>6975149</v>
      </c>
      <c r="D24" s="910">
        <v>7301326</v>
      </c>
      <c r="E24" s="911">
        <f>D24 - C24</f>
        <v>326177</v>
      </c>
      <c r="F24" s="912">
        <f>IF(C24 = 0, 0, E24 / C24)</f>
        <v>4.6762728652821613E-2</v>
      </c>
    </row>
    <row r="25" spans="1:6" x14ac:dyDescent="0.3">
      <c r="A25" s="913" t="s">
        <v>20</v>
      </c>
      <c r="B25" s="914" t="s">
        <v>37</v>
      </c>
      <c r="C25" s="915">
        <v>4934884</v>
      </c>
      <c r="D25" s="916">
        <v>4302705</v>
      </c>
      <c r="E25" s="917">
        <f>D25 - C25</f>
        <v>-632179</v>
      </c>
      <c r="F25" s="918">
        <f>IF(C25 = 0, 0, E25 / C25)</f>
        <v>-0.12810412564915408</v>
      </c>
    </row>
    <row r="26" spans="1:6" x14ac:dyDescent="0.3">
      <c r="A26" s="919"/>
      <c r="B26" s="920" t="s">
        <v>38</v>
      </c>
      <c r="C26" s="921">
        <f>SUM(C24:C25)</f>
        <v>11910033</v>
      </c>
      <c r="D26" s="922">
        <f>SUM(D24:D25)</f>
        <v>11604031</v>
      </c>
      <c r="E26" s="923">
        <f>D26 - C26</f>
        <v>-306002</v>
      </c>
      <c r="F26" s="924">
        <f>IF(C26 = 0, 0, E26 / C26)</f>
        <v>-2.5692791951122219E-2</v>
      </c>
    </row>
    <row r="28" spans="1:6" x14ac:dyDescent="0.3">
      <c r="A28" s="925" t="s">
        <v>39</v>
      </c>
      <c r="B28" s="926" t="s">
        <v>40</v>
      </c>
      <c r="C28" s="927"/>
      <c r="D28" s="928"/>
      <c r="E28" s="929"/>
      <c r="F28" s="930"/>
    </row>
    <row r="29" spans="1:6" x14ac:dyDescent="0.3">
      <c r="A29" s="931" t="s">
        <v>18</v>
      </c>
      <c r="B29" s="932" t="s">
        <v>41</v>
      </c>
      <c r="C29" s="933">
        <v>3544806</v>
      </c>
      <c r="D29" s="934">
        <v>3858651</v>
      </c>
      <c r="E29" s="935">
        <f>D29 - C29</f>
        <v>313845</v>
      </c>
      <c r="F29" s="936">
        <f>IF(C29 = 0, 0, E29 / C29)</f>
        <v>8.8536579999018289E-2</v>
      </c>
    </row>
    <row r="30" spans="1:6" x14ac:dyDescent="0.3">
      <c r="A30" s="937" t="s">
        <v>20</v>
      </c>
      <c r="B30" s="938" t="s">
        <v>42</v>
      </c>
      <c r="C30" s="939">
        <v>2992644</v>
      </c>
      <c r="D30" s="940">
        <v>3057577</v>
      </c>
      <c r="E30" s="941">
        <f>D30 - C30</f>
        <v>64933</v>
      </c>
      <c r="F30" s="942">
        <f>IF(C30 = 0, 0, E30 / C30)</f>
        <v>2.169753569084729E-2</v>
      </c>
    </row>
    <row r="31" spans="1:6" x14ac:dyDescent="0.3">
      <c r="A31" s="943" t="s">
        <v>22</v>
      </c>
      <c r="B31" s="944" t="s">
        <v>43</v>
      </c>
      <c r="C31" s="945">
        <v>28391</v>
      </c>
      <c r="D31" s="946">
        <v>15578</v>
      </c>
      <c r="E31" s="947">
        <f>D31 - C31</f>
        <v>-12813</v>
      </c>
      <c r="F31" s="948">
        <f>IF(C31 = 0, 0, E31 / C31)</f>
        <v>-0.45130499101828042</v>
      </c>
    </row>
    <row r="32" spans="1:6" x14ac:dyDescent="0.3">
      <c r="A32" s="949"/>
      <c r="B32" s="950" t="s">
        <v>44</v>
      </c>
      <c r="C32" s="951">
        <f>SUM(C29:C31)</f>
        <v>6565841</v>
      </c>
      <c r="D32" s="952">
        <f>SUM(D29:D31)</f>
        <v>6931806</v>
      </c>
      <c r="E32" s="953">
        <f>D32 - C32</f>
        <v>365965</v>
      </c>
      <c r="F32" s="954">
        <f>IF(C32 = 0, 0, E32 / C32)</f>
        <v>5.5737718899985543E-2</v>
      </c>
    </row>
    <row r="34" spans="1:6" x14ac:dyDescent="0.3">
      <c r="A34" s="955" t="s">
        <v>45</v>
      </c>
      <c r="B34" s="956" t="s">
        <v>46</v>
      </c>
      <c r="C34" s="957"/>
      <c r="D34" s="958"/>
      <c r="E34" s="959"/>
      <c r="F34" s="960"/>
    </row>
    <row r="35" spans="1:6" x14ac:dyDescent="0.3">
      <c r="A35" s="961" t="s">
        <v>18</v>
      </c>
      <c r="B35" s="962" t="s">
        <v>46</v>
      </c>
      <c r="C35" s="963">
        <v>87174</v>
      </c>
      <c r="D35" s="964">
        <v>159572</v>
      </c>
      <c r="E35" s="965">
        <f>D35 - C35</f>
        <v>72398</v>
      </c>
      <c r="F35" s="966">
        <f>IF(C35 = 0, 0, E35 / C35)</f>
        <v>0.83049991970082826</v>
      </c>
    </row>
    <row r="37" spans="1:6" x14ac:dyDescent="0.3">
      <c r="A37" s="967" t="s">
        <v>47</v>
      </c>
      <c r="B37" s="968" t="s">
        <v>48</v>
      </c>
      <c r="C37" s="969"/>
      <c r="D37" s="970"/>
      <c r="E37" s="971"/>
      <c r="F37" s="972"/>
    </row>
    <row r="38" spans="1:6" x14ac:dyDescent="0.3">
      <c r="A38" s="973" t="s">
        <v>18</v>
      </c>
      <c r="B38" s="974" t="s">
        <v>49</v>
      </c>
      <c r="C38" s="975">
        <v>14556</v>
      </c>
      <c r="D38" s="976">
        <v>406958</v>
      </c>
      <c r="E38" s="977">
        <f t="shared" ref="E38:E78" si="0">D38 - C38</f>
        <v>392402</v>
      </c>
      <c r="F38" s="978">
        <f t="shared" ref="F38:F78" si="1">IF(C38 = 0, 0, E38 / C38)</f>
        <v>26.958092882660072</v>
      </c>
    </row>
    <row r="39" spans="1:6" x14ac:dyDescent="0.3">
      <c r="A39" s="979" t="s">
        <v>20</v>
      </c>
      <c r="B39" s="980" t="s">
        <v>50</v>
      </c>
      <c r="C39" s="981">
        <v>9007138</v>
      </c>
      <c r="D39" s="982">
        <v>9285927</v>
      </c>
      <c r="E39" s="983">
        <f t="shared" si="0"/>
        <v>278789</v>
      </c>
      <c r="F39" s="984">
        <f t="shared" si="1"/>
        <v>3.0952007174754069E-2</v>
      </c>
    </row>
    <row r="40" spans="1:6" x14ac:dyDescent="0.3">
      <c r="A40" s="985" t="s">
        <v>22</v>
      </c>
      <c r="B40" s="986" t="s">
        <v>51</v>
      </c>
      <c r="C40" s="987">
        <v>234406</v>
      </c>
      <c r="D40" s="988">
        <v>348685</v>
      </c>
      <c r="E40" s="989">
        <f t="shared" si="0"/>
        <v>114279</v>
      </c>
      <c r="F40" s="990">
        <f t="shared" si="1"/>
        <v>0.48752591657210137</v>
      </c>
    </row>
    <row r="41" spans="1:6" x14ac:dyDescent="0.3">
      <c r="A41" s="991" t="s">
        <v>24</v>
      </c>
      <c r="B41" s="992" t="s">
        <v>52</v>
      </c>
      <c r="C41" s="993">
        <v>481914</v>
      </c>
      <c r="D41" s="994">
        <v>130226</v>
      </c>
      <c r="E41" s="995">
        <f t="shared" si="0"/>
        <v>-351688</v>
      </c>
      <c r="F41" s="996">
        <f t="shared" si="1"/>
        <v>-0.72977336205215038</v>
      </c>
    </row>
    <row r="42" spans="1:6" x14ac:dyDescent="0.3">
      <c r="A42" s="997" t="s">
        <v>53</v>
      </c>
      <c r="B42" s="998" t="s">
        <v>54</v>
      </c>
      <c r="C42" s="999">
        <v>60141</v>
      </c>
      <c r="D42" s="1000">
        <v>58261</v>
      </c>
      <c r="E42" s="1001">
        <f t="shared" si="0"/>
        <v>-1880</v>
      </c>
      <c r="F42" s="1002">
        <f t="shared" si="1"/>
        <v>-3.1259872632646617E-2</v>
      </c>
    </row>
    <row r="43" spans="1:6" x14ac:dyDescent="0.3">
      <c r="A43" s="1003" t="s">
        <v>55</v>
      </c>
      <c r="B43" s="1004" t="s">
        <v>56</v>
      </c>
      <c r="C43" s="1005">
        <v>419781</v>
      </c>
      <c r="D43" s="1006">
        <v>457675</v>
      </c>
      <c r="E43" s="1007">
        <f t="shared" si="0"/>
        <v>37894</v>
      </c>
      <c r="F43" s="1008">
        <f t="shared" si="1"/>
        <v>9.0270879339465107E-2</v>
      </c>
    </row>
    <row r="44" spans="1:6" x14ac:dyDescent="0.3">
      <c r="A44" s="1009" t="s">
        <v>57</v>
      </c>
      <c r="B44" s="1010" t="s">
        <v>58</v>
      </c>
      <c r="C44" s="1011">
        <v>35900</v>
      </c>
      <c r="D44" s="1012">
        <v>24328</v>
      </c>
      <c r="E44" s="1013">
        <f t="shared" si="0"/>
        <v>-11572</v>
      </c>
      <c r="F44" s="1014">
        <f t="shared" si="1"/>
        <v>-0.3223398328690808</v>
      </c>
    </row>
    <row r="45" spans="1:6" x14ac:dyDescent="0.3">
      <c r="A45" s="1015" t="s">
        <v>59</v>
      </c>
      <c r="B45" s="1016" t="s">
        <v>60</v>
      </c>
      <c r="C45" s="1017">
        <v>1226289</v>
      </c>
      <c r="D45" s="1018">
        <v>1255984</v>
      </c>
      <c r="E45" s="1019">
        <f t="shared" si="0"/>
        <v>29695</v>
      </c>
      <c r="F45" s="1020">
        <f t="shared" si="1"/>
        <v>2.4215335862916489E-2</v>
      </c>
    </row>
    <row r="46" spans="1:6" x14ac:dyDescent="0.3">
      <c r="A46" s="1021" t="s">
        <v>61</v>
      </c>
      <c r="B46" s="1022" t="s">
        <v>62</v>
      </c>
      <c r="C46" s="1023">
        <v>264426</v>
      </c>
      <c r="D46" s="1024">
        <v>250214</v>
      </c>
      <c r="E46" s="1025">
        <f t="shared" si="0"/>
        <v>-14212</v>
      </c>
      <c r="F46" s="1026">
        <f t="shared" si="1"/>
        <v>-5.3746605855702539E-2</v>
      </c>
    </row>
    <row r="47" spans="1:6" x14ac:dyDescent="0.3">
      <c r="A47" s="1027" t="s">
        <v>63</v>
      </c>
      <c r="B47" s="1028" t="s">
        <v>64</v>
      </c>
      <c r="C47" s="1029">
        <v>58925</v>
      </c>
      <c r="D47" s="1030">
        <v>62964</v>
      </c>
      <c r="E47" s="1031">
        <f t="shared" si="0"/>
        <v>4039</v>
      </c>
      <c r="F47" s="1032">
        <f t="shared" si="1"/>
        <v>6.8544760288502329E-2</v>
      </c>
    </row>
    <row r="48" spans="1:6" x14ac:dyDescent="0.3">
      <c r="A48" s="1033" t="s">
        <v>65</v>
      </c>
      <c r="B48" s="1034" t="s">
        <v>66</v>
      </c>
      <c r="C48" s="1035">
        <v>2127910</v>
      </c>
      <c r="D48" s="1036">
        <v>2986227</v>
      </c>
      <c r="E48" s="1037">
        <f t="shared" si="0"/>
        <v>858317</v>
      </c>
      <c r="F48" s="1038">
        <f t="shared" si="1"/>
        <v>0.40336151434976103</v>
      </c>
    </row>
    <row r="49" spans="1:6" x14ac:dyDescent="0.3">
      <c r="A49" s="1039" t="s">
        <v>67</v>
      </c>
      <c r="B49" s="1040" t="s">
        <v>68</v>
      </c>
      <c r="C49" s="1041">
        <v>131445</v>
      </c>
      <c r="D49" s="1042">
        <v>121000</v>
      </c>
      <c r="E49" s="1043">
        <f t="shared" si="0"/>
        <v>-10445</v>
      </c>
      <c r="F49" s="1044">
        <f t="shared" si="1"/>
        <v>-7.9462893225303352E-2</v>
      </c>
    </row>
    <row r="50" spans="1:6" x14ac:dyDescent="0.3">
      <c r="A50" s="1045" t="s">
        <v>69</v>
      </c>
      <c r="B50" s="1046" t="s">
        <v>70</v>
      </c>
      <c r="C50" s="1047">
        <v>284969</v>
      </c>
      <c r="D50" s="1048">
        <v>254078</v>
      </c>
      <c r="E50" s="1049">
        <f t="shared" si="0"/>
        <v>-30891</v>
      </c>
      <c r="F50" s="1050">
        <f t="shared" si="1"/>
        <v>-0.10840126469896726</v>
      </c>
    </row>
    <row r="51" spans="1:6" x14ac:dyDescent="0.3">
      <c r="A51" s="1051" t="s">
        <v>71</v>
      </c>
      <c r="B51" s="1052" t="s">
        <v>72</v>
      </c>
      <c r="C51" s="1053">
        <v>113684</v>
      </c>
      <c r="D51" s="1054">
        <v>141731</v>
      </c>
      <c r="E51" s="1055">
        <f t="shared" si="0"/>
        <v>28047</v>
      </c>
      <c r="F51" s="1056">
        <f t="shared" si="1"/>
        <v>0.24671017909292425</v>
      </c>
    </row>
    <row r="52" spans="1:6" x14ac:dyDescent="0.3">
      <c r="A52" s="1057" t="s">
        <v>73</v>
      </c>
      <c r="B52" s="1058" t="s">
        <v>74</v>
      </c>
      <c r="C52" s="1059">
        <v>591319</v>
      </c>
      <c r="D52" s="1060">
        <v>603959</v>
      </c>
      <c r="E52" s="1061">
        <f t="shared" si="0"/>
        <v>12640</v>
      </c>
      <c r="F52" s="1062">
        <f t="shared" si="1"/>
        <v>2.137594090499375E-2</v>
      </c>
    </row>
    <row r="53" spans="1:6" x14ac:dyDescent="0.3">
      <c r="A53" s="1063" t="s">
        <v>75</v>
      </c>
      <c r="B53" s="1064" t="s">
        <v>76</v>
      </c>
      <c r="C53" s="1065">
        <v>439307</v>
      </c>
      <c r="D53" s="1066">
        <v>397954</v>
      </c>
      <c r="E53" s="1067">
        <f t="shared" si="0"/>
        <v>-41353</v>
      </c>
      <c r="F53" s="1068">
        <f t="shared" si="1"/>
        <v>-9.413234935933186E-2</v>
      </c>
    </row>
    <row r="54" spans="1:6" x14ac:dyDescent="0.3">
      <c r="A54" s="1069" t="s">
        <v>77</v>
      </c>
      <c r="B54" s="1070" t="s">
        <v>78</v>
      </c>
      <c r="C54" s="1071">
        <v>1115924</v>
      </c>
      <c r="D54" s="1072">
        <v>1117927</v>
      </c>
      <c r="E54" s="1073">
        <f t="shared" si="0"/>
        <v>2003</v>
      </c>
      <c r="F54" s="1074">
        <f t="shared" si="1"/>
        <v>1.7949251024263302E-3</v>
      </c>
    </row>
    <row r="55" spans="1:6" x14ac:dyDescent="0.3">
      <c r="A55" s="1075" t="s">
        <v>79</v>
      </c>
      <c r="B55" s="1076" t="s">
        <v>80</v>
      </c>
      <c r="C55" s="1077">
        <v>2505751</v>
      </c>
      <c r="D55" s="1078">
        <v>2463087</v>
      </c>
      <c r="E55" s="1079">
        <f t="shared" si="0"/>
        <v>-42664</v>
      </c>
      <c r="F55" s="1080">
        <f t="shared" si="1"/>
        <v>-1.7026432394918727E-2</v>
      </c>
    </row>
    <row r="56" spans="1:6" x14ac:dyDescent="0.3">
      <c r="A56" s="1081" t="s">
        <v>81</v>
      </c>
      <c r="B56" s="1082" t="s">
        <v>82</v>
      </c>
      <c r="C56" s="1083">
        <v>295829</v>
      </c>
      <c r="D56" s="1084">
        <v>285399</v>
      </c>
      <c r="E56" s="1085">
        <f t="shared" si="0"/>
        <v>-10430</v>
      </c>
      <c r="F56" s="1086">
        <f t="shared" si="1"/>
        <v>-3.5256854466600637E-2</v>
      </c>
    </row>
    <row r="57" spans="1:6" x14ac:dyDescent="0.3">
      <c r="A57" s="1087" t="s">
        <v>83</v>
      </c>
      <c r="B57" s="1088" t="s">
        <v>84</v>
      </c>
      <c r="C57" s="1089">
        <v>19025</v>
      </c>
      <c r="D57" s="1090">
        <v>28025</v>
      </c>
      <c r="E57" s="1091">
        <f t="shared" si="0"/>
        <v>9000</v>
      </c>
      <c r="F57" s="1092">
        <f t="shared" si="1"/>
        <v>0.47306176084099871</v>
      </c>
    </row>
    <row r="58" spans="1:6" x14ac:dyDescent="0.3">
      <c r="A58" s="1093" t="s">
        <v>85</v>
      </c>
      <c r="B58" s="1094" t="s">
        <v>86</v>
      </c>
      <c r="C58" s="1095">
        <v>54986</v>
      </c>
      <c r="D58" s="1096">
        <v>56015</v>
      </c>
      <c r="E58" s="1097">
        <f t="shared" si="0"/>
        <v>1029</v>
      </c>
      <c r="F58" s="1098">
        <f t="shared" si="1"/>
        <v>1.8713854435674537E-2</v>
      </c>
    </row>
    <row r="59" spans="1:6" x14ac:dyDescent="0.3">
      <c r="A59" s="1099" t="s">
        <v>87</v>
      </c>
      <c r="B59" s="1100" t="s">
        <v>88</v>
      </c>
      <c r="C59" s="1101">
        <v>150132</v>
      </c>
      <c r="D59" s="1102">
        <v>138994</v>
      </c>
      <c r="E59" s="1103">
        <f t="shared" si="0"/>
        <v>-11138</v>
      </c>
      <c r="F59" s="1104">
        <f t="shared" si="1"/>
        <v>-7.4188047851224251E-2</v>
      </c>
    </row>
    <row r="60" spans="1:6" x14ac:dyDescent="0.3">
      <c r="A60" s="1105" t="s">
        <v>89</v>
      </c>
      <c r="B60" s="1106" t="s">
        <v>90</v>
      </c>
      <c r="C60" s="1107">
        <v>0</v>
      </c>
      <c r="D60" s="1108">
        <v>0</v>
      </c>
      <c r="E60" s="1109">
        <f t="shared" si="0"/>
        <v>0</v>
      </c>
      <c r="F60" s="1110">
        <f t="shared" si="1"/>
        <v>0</v>
      </c>
    </row>
    <row r="61" spans="1:6" x14ac:dyDescent="0.3">
      <c r="A61" s="1111" t="s">
        <v>91</v>
      </c>
      <c r="B61" s="1112" t="s">
        <v>92</v>
      </c>
      <c r="C61" s="1113">
        <v>639063</v>
      </c>
      <c r="D61" s="1114">
        <v>684231</v>
      </c>
      <c r="E61" s="1115">
        <f t="shared" si="0"/>
        <v>45168</v>
      </c>
      <c r="F61" s="1116">
        <f t="shared" si="1"/>
        <v>7.067847770877049E-2</v>
      </c>
    </row>
    <row r="62" spans="1:6" x14ac:dyDescent="0.3">
      <c r="A62" s="1117" t="s">
        <v>93</v>
      </c>
      <c r="B62" s="1118" t="s">
        <v>94</v>
      </c>
      <c r="C62" s="1119">
        <v>130329</v>
      </c>
      <c r="D62" s="1120">
        <v>133738</v>
      </c>
      <c r="E62" s="1121">
        <f t="shared" si="0"/>
        <v>3409</v>
      </c>
      <c r="F62" s="1122">
        <f t="shared" si="1"/>
        <v>2.6156879896262534E-2</v>
      </c>
    </row>
    <row r="63" spans="1:6" x14ac:dyDescent="0.3">
      <c r="A63" s="1123" t="s">
        <v>95</v>
      </c>
      <c r="B63" s="1124" t="s">
        <v>96</v>
      </c>
      <c r="C63" s="1125">
        <v>135318</v>
      </c>
      <c r="D63" s="1126">
        <v>147663</v>
      </c>
      <c r="E63" s="1127">
        <f t="shared" si="0"/>
        <v>12345</v>
      </c>
      <c r="F63" s="1128">
        <f t="shared" si="1"/>
        <v>9.1229548175409042E-2</v>
      </c>
    </row>
    <row r="64" spans="1:6" x14ac:dyDescent="0.3">
      <c r="A64" s="1129" t="s">
        <v>97</v>
      </c>
      <c r="B64" s="1130" t="s">
        <v>98</v>
      </c>
      <c r="C64" s="1131">
        <v>193597</v>
      </c>
      <c r="D64" s="1132">
        <v>202442</v>
      </c>
      <c r="E64" s="1133">
        <f t="shared" si="0"/>
        <v>8845</v>
      </c>
      <c r="F64" s="1134">
        <f t="shared" si="1"/>
        <v>4.568769144149961E-2</v>
      </c>
    </row>
    <row r="65" spans="1:6" x14ac:dyDescent="0.3">
      <c r="A65" s="1135" t="s">
        <v>99</v>
      </c>
      <c r="B65" s="1136" t="s">
        <v>100</v>
      </c>
      <c r="C65" s="1137">
        <v>0</v>
      </c>
      <c r="D65" s="1138">
        <v>0</v>
      </c>
      <c r="E65" s="1139">
        <f t="shared" si="0"/>
        <v>0</v>
      </c>
      <c r="F65" s="1140">
        <f t="shared" si="1"/>
        <v>0</v>
      </c>
    </row>
    <row r="66" spans="1:6" x14ac:dyDescent="0.3">
      <c r="A66" s="1141" t="s">
        <v>101</v>
      </c>
      <c r="B66" s="1142" t="s">
        <v>102</v>
      </c>
      <c r="C66" s="1143">
        <v>1672974</v>
      </c>
      <c r="D66" s="1144">
        <v>1606753</v>
      </c>
      <c r="E66" s="1145">
        <f t="shared" si="0"/>
        <v>-66221</v>
      </c>
      <c r="F66" s="1146">
        <f t="shared" si="1"/>
        <v>-3.9582802840928792E-2</v>
      </c>
    </row>
    <row r="67" spans="1:6" x14ac:dyDescent="0.3">
      <c r="A67" s="1147" t="s">
        <v>103</v>
      </c>
      <c r="B67" s="1148" t="s">
        <v>104</v>
      </c>
      <c r="C67" s="1149">
        <v>363934</v>
      </c>
      <c r="D67" s="1150">
        <v>595439</v>
      </c>
      <c r="E67" s="1151">
        <f t="shared" si="0"/>
        <v>231505</v>
      </c>
      <c r="F67" s="1152">
        <f t="shared" si="1"/>
        <v>0.63611808734550768</v>
      </c>
    </row>
    <row r="68" spans="1:6" x14ac:dyDescent="0.3">
      <c r="A68" s="1153" t="s">
        <v>105</v>
      </c>
      <c r="B68" s="1154" t="s">
        <v>106</v>
      </c>
      <c r="C68" s="1155">
        <v>1625502</v>
      </c>
      <c r="D68" s="1156">
        <v>1649818</v>
      </c>
      <c r="E68" s="1157">
        <f t="shared" si="0"/>
        <v>24316</v>
      </c>
      <c r="F68" s="1158">
        <f t="shared" si="1"/>
        <v>1.495907110541851E-2</v>
      </c>
    </row>
    <row r="69" spans="1:6" x14ac:dyDescent="0.3">
      <c r="A69" s="1159" t="s">
        <v>107</v>
      </c>
      <c r="B69" s="1160" t="s">
        <v>108</v>
      </c>
      <c r="C69" s="1161">
        <v>6091147</v>
      </c>
      <c r="D69" s="1162">
        <v>6115360</v>
      </c>
      <c r="E69" s="1163">
        <f t="shared" si="0"/>
        <v>24213</v>
      </c>
      <c r="F69" s="1164">
        <f t="shared" si="1"/>
        <v>3.9751133899740068E-3</v>
      </c>
    </row>
    <row r="70" spans="1:6" x14ac:dyDescent="0.3">
      <c r="A70" s="1165" t="s">
        <v>109</v>
      </c>
      <c r="B70" s="1166" t="s">
        <v>110</v>
      </c>
      <c r="C70" s="1167">
        <v>700899</v>
      </c>
      <c r="D70" s="1168">
        <v>667279</v>
      </c>
      <c r="E70" s="1169">
        <f t="shared" si="0"/>
        <v>-33620</v>
      </c>
      <c r="F70" s="1170">
        <f t="shared" si="1"/>
        <v>-4.7966968136635951E-2</v>
      </c>
    </row>
    <row r="71" spans="1:6" x14ac:dyDescent="0.3">
      <c r="A71" s="1171" t="s">
        <v>111</v>
      </c>
      <c r="B71" s="1172" t="s">
        <v>112</v>
      </c>
      <c r="C71" s="1173">
        <v>263179</v>
      </c>
      <c r="D71" s="1174">
        <v>265080</v>
      </c>
      <c r="E71" s="1175">
        <f t="shared" si="0"/>
        <v>1901</v>
      </c>
      <c r="F71" s="1176">
        <f t="shared" si="1"/>
        <v>7.2232206977000443E-3</v>
      </c>
    </row>
    <row r="72" spans="1:6" x14ac:dyDescent="0.3">
      <c r="A72" s="1177" t="s">
        <v>113</v>
      </c>
      <c r="B72" s="1178" t="s">
        <v>114</v>
      </c>
      <c r="C72" s="1179">
        <v>512685</v>
      </c>
      <c r="D72" s="1180">
        <v>504131</v>
      </c>
      <c r="E72" s="1181">
        <f t="shared" si="0"/>
        <v>-8554</v>
      </c>
      <c r="F72" s="1182">
        <f t="shared" si="1"/>
        <v>-1.66847089343359E-2</v>
      </c>
    </row>
    <row r="73" spans="1:6" x14ac:dyDescent="0.3">
      <c r="A73" s="1183" t="s">
        <v>115</v>
      </c>
      <c r="B73" s="1184" t="s">
        <v>116</v>
      </c>
      <c r="C73" s="1185">
        <v>412677</v>
      </c>
      <c r="D73" s="1186">
        <v>354450</v>
      </c>
      <c r="E73" s="1187">
        <f t="shared" si="0"/>
        <v>-58227</v>
      </c>
      <c r="F73" s="1188">
        <f t="shared" si="1"/>
        <v>-0.14109582070238952</v>
      </c>
    </row>
    <row r="74" spans="1:6" x14ac:dyDescent="0.3">
      <c r="A74" s="1189" t="s">
        <v>117</v>
      </c>
      <c r="B74" s="1190" t="s">
        <v>118</v>
      </c>
      <c r="C74" s="1191">
        <v>181506</v>
      </c>
      <c r="D74" s="1192">
        <v>193046</v>
      </c>
      <c r="E74" s="1193">
        <f t="shared" si="0"/>
        <v>11540</v>
      </c>
      <c r="F74" s="1194">
        <f t="shared" si="1"/>
        <v>6.3579165427038231E-2</v>
      </c>
    </row>
    <row r="75" spans="1:6" x14ac:dyDescent="0.3">
      <c r="A75" s="1195" t="s">
        <v>119</v>
      </c>
      <c r="B75" s="1196" t="s">
        <v>120</v>
      </c>
      <c r="C75" s="1197">
        <v>1315977</v>
      </c>
      <c r="D75" s="1198">
        <v>1194941</v>
      </c>
      <c r="E75" s="1199">
        <f t="shared" si="0"/>
        <v>-121036</v>
      </c>
      <c r="F75" s="1200">
        <f t="shared" si="1"/>
        <v>-9.1974251829629247E-2</v>
      </c>
    </row>
    <row r="76" spans="1:6" x14ac:dyDescent="0.3">
      <c r="A76" s="1201" t="s">
        <v>121</v>
      </c>
      <c r="B76" s="1202" t="s">
        <v>122</v>
      </c>
      <c r="C76" s="1203">
        <v>4017712</v>
      </c>
      <c r="D76" s="1204">
        <v>4236296</v>
      </c>
      <c r="E76" s="1205">
        <f t="shared" si="0"/>
        <v>218584</v>
      </c>
      <c r="F76" s="1206">
        <f t="shared" si="1"/>
        <v>5.4405094242693353E-2</v>
      </c>
    </row>
    <row r="77" spans="1:6" x14ac:dyDescent="0.3">
      <c r="A77" s="1207" t="s">
        <v>123</v>
      </c>
      <c r="B77" s="1208" t="s">
        <v>124</v>
      </c>
      <c r="C77" s="1209">
        <v>489440</v>
      </c>
      <c r="D77" s="1210">
        <v>575249</v>
      </c>
      <c r="E77" s="1211">
        <f t="shared" si="0"/>
        <v>85809</v>
      </c>
      <c r="F77" s="1212">
        <f t="shared" si="1"/>
        <v>0.17532077476299443</v>
      </c>
    </row>
    <row r="78" spans="1:6" x14ac:dyDescent="0.3">
      <c r="A78" s="1213"/>
      <c r="B78" s="1214" t="s">
        <v>125</v>
      </c>
      <c r="C78" s="1215">
        <f>SUM(C38:C77)</f>
        <v>38379696</v>
      </c>
      <c r="D78" s="1216">
        <f>SUM(D38:D77)</f>
        <v>40001534</v>
      </c>
      <c r="E78" s="1217">
        <f t="shared" si="0"/>
        <v>1621838</v>
      </c>
      <c r="F78" s="1218">
        <f t="shared" si="1"/>
        <v>4.2257708346621611E-2</v>
      </c>
    </row>
    <row r="80" spans="1:6" x14ac:dyDescent="0.3">
      <c r="A80" s="1219"/>
      <c r="B80" s="1220" t="s">
        <v>126</v>
      </c>
      <c r="C80" s="1221">
        <f>C14+C21+C26+C32+C35+C78</f>
        <v>124830833</v>
      </c>
      <c r="D80" s="1222">
        <f>D14+D21+D26+D32+D35+D78</f>
        <v>128445359</v>
      </c>
      <c r="E80" s="1223">
        <f>D80 - C80</f>
        <v>3614526</v>
      </c>
      <c r="F80" s="1224">
        <f>IF(C80 = 0, 0, E80 / C80)</f>
        <v>2.8955394377605411E-2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40" t="s">
        <v>129</v>
      </c>
      <c r="B1" s="11426"/>
      <c r="C1" s="11426"/>
      <c r="D1" s="11426"/>
      <c r="E1" s="11426"/>
      <c r="F1" s="11427"/>
    </row>
    <row r="2" spans="1:6" x14ac:dyDescent="0.3">
      <c r="A2" s="11441" t="s">
        <v>1</v>
      </c>
      <c r="B2" s="11426"/>
      <c r="C2" s="11426"/>
      <c r="D2" s="11426"/>
      <c r="E2" s="11426"/>
      <c r="F2" s="11427"/>
    </row>
    <row r="3" spans="1:6" x14ac:dyDescent="0.3">
      <c r="A3" s="11442" t="s">
        <v>2</v>
      </c>
      <c r="B3" s="11426"/>
      <c r="C3" s="11426"/>
      <c r="D3" s="11426"/>
      <c r="E3" s="11426"/>
      <c r="F3" s="11427"/>
    </row>
    <row r="4" spans="1:6" x14ac:dyDescent="0.3">
      <c r="A4" s="1144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225" t="s">
        <v>4</v>
      </c>
      <c r="B6" s="1226" t="s">
        <v>5</v>
      </c>
      <c r="C6" s="1227" t="s">
        <v>6</v>
      </c>
      <c r="D6" s="1228" t="s">
        <v>7</v>
      </c>
      <c r="E6" s="1229" t="s">
        <v>8</v>
      </c>
      <c r="F6" s="1230" t="s">
        <v>9</v>
      </c>
    </row>
    <row r="7" spans="1:6" ht="28.8" x14ac:dyDescent="0.3">
      <c r="A7" s="1231" t="s">
        <v>10</v>
      </c>
      <c r="B7" s="1232" t="s">
        <v>11</v>
      </c>
      <c r="C7" s="1233" t="s">
        <v>12</v>
      </c>
      <c r="D7" s="1234" t="s">
        <v>13</v>
      </c>
      <c r="E7" s="1235" t="s">
        <v>14</v>
      </c>
      <c r="F7" s="1236" t="s">
        <v>15</v>
      </c>
    </row>
    <row r="9" spans="1:6" x14ac:dyDescent="0.3">
      <c r="A9" s="1237" t="s">
        <v>16</v>
      </c>
      <c r="B9" s="1238" t="s">
        <v>17</v>
      </c>
      <c r="C9" s="1239"/>
      <c r="D9" s="1240"/>
      <c r="E9" s="1241"/>
      <c r="F9" s="1242"/>
    </row>
    <row r="10" spans="1:6" x14ac:dyDescent="0.3">
      <c r="A10" s="1243" t="s">
        <v>18</v>
      </c>
      <c r="B10" s="1244" t="s">
        <v>19</v>
      </c>
      <c r="C10" s="1245">
        <v>36498916</v>
      </c>
      <c r="D10" s="1246">
        <v>37659364</v>
      </c>
      <c r="E10" s="1247">
        <f>D10-C10</f>
        <v>1160448</v>
      </c>
      <c r="F10" s="1248">
        <f>IF(C10 = 0, 0, E10 / C10)</f>
        <v>3.1794040129849335E-2</v>
      </c>
    </row>
    <row r="11" spans="1:6" x14ac:dyDescent="0.3">
      <c r="A11" s="1249" t="s">
        <v>20</v>
      </c>
      <c r="B11" s="1250" t="s">
        <v>21</v>
      </c>
      <c r="C11" s="1251">
        <v>0</v>
      </c>
      <c r="D11" s="1252">
        <v>0</v>
      </c>
      <c r="E11" s="1253">
        <f>D11 - C11</f>
        <v>0</v>
      </c>
      <c r="F11" s="1254">
        <f>IF(C11 = 0, 0, E11 / C11)</f>
        <v>0</v>
      </c>
    </row>
    <row r="12" spans="1:6" x14ac:dyDescent="0.3">
      <c r="A12" s="1255" t="s">
        <v>22</v>
      </c>
      <c r="B12" s="1256" t="s">
        <v>23</v>
      </c>
      <c r="C12" s="1257">
        <v>29722593</v>
      </c>
      <c r="D12" s="1258">
        <v>31388094</v>
      </c>
      <c r="E12" s="1259">
        <f>D12 - C12</f>
        <v>1665501</v>
      </c>
      <c r="F12" s="1260">
        <f>IF(C12 = 0, 0, E12 / C12)</f>
        <v>5.6034848641906845E-2</v>
      </c>
    </row>
    <row r="13" spans="1:6" x14ac:dyDescent="0.3">
      <c r="A13" s="1261" t="s">
        <v>24</v>
      </c>
      <c r="B13" s="1262" t="s">
        <v>25</v>
      </c>
      <c r="C13" s="1263">
        <v>66973887</v>
      </c>
      <c r="D13" s="1264">
        <v>71664603</v>
      </c>
      <c r="E13" s="1265">
        <f>D13 - C13</f>
        <v>4690716</v>
      </c>
      <c r="F13" s="1266">
        <f>IF(C13 = 0, 0, E13 / C13)</f>
        <v>7.0037983609940388E-2</v>
      </c>
    </row>
    <row r="14" spans="1:6" x14ac:dyDescent="0.3">
      <c r="A14" s="1267"/>
      <c r="B14" s="1268" t="s">
        <v>26</v>
      </c>
      <c r="C14" s="1269">
        <f>SUM(C10:C13)</f>
        <v>133195396</v>
      </c>
      <c r="D14" s="1270">
        <f>SUM(D10:D13)</f>
        <v>140712061</v>
      </c>
      <c r="E14" s="1271">
        <f>D14 - C14</f>
        <v>7516665</v>
      </c>
      <c r="F14" s="1272">
        <f>IF(C14 = 0, 0, E14 / C14)</f>
        <v>5.6433369513763071E-2</v>
      </c>
    </row>
    <row r="16" spans="1:6" x14ac:dyDescent="0.3">
      <c r="A16" s="1273" t="s">
        <v>27</v>
      </c>
      <c r="B16" s="1274" t="s">
        <v>28</v>
      </c>
      <c r="C16" s="1275"/>
      <c r="D16" s="1276"/>
      <c r="E16" s="1277"/>
      <c r="F16" s="1278"/>
    </row>
    <row r="17" spans="1:6" x14ac:dyDescent="0.3">
      <c r="A17" s="1279" t="s">
        <v>18</v>
      </c>
      <c r="B17" s="1280" t="s">
        <v>29</v>
      </c>
      <c r="C17" s="1281">
        <v>6557674</v>
      </c>
      <c r="D17" s="1282">
        <v>7274418</v>
      </c>
      <c r="E17" s="1283">
        <f>D17 - C17</f>
        <v>716744</v>
      </c>
      <c r="F17" s="1284">
        <f>IF(C17 = 0, 0, E17 / C17)</f>
        <v>0.10929851041695576</v>
      </c>
    </row>
    <row r="18" spans="1:6" x14ac:dyDescent="0.3">
      <c r="A18" s="1285" t="s">
        <v>20</v>
      </c>
      <c r="B18" s="1286" t="s">
        <v>30</v>
      </c>
      <c r="C18" s="1287">
        <v>0</v>
      </c>
      <c r="D18" s="1288">
        <v>0</v>
      </c>
      <c r="E18" s="1289">
        <f>D18 - C18</f>
        <v>0</v>
      </c>
      <c r="F18" s="1290">
        <f>IF(C18 = 0, 0, E18 / C18)</f>
        <v>0</v>
      </c>
    </row>
    <row r="19" spans="1:6" x14ac:dyDescent="0.3">
      <c r="A19" s="1291" t="s">
        <v>22</v>
      </c>
      <c r="B19" s="1292" t="s">
        <v>31</v>
      </c>
      <c r="C19" s="1293">
        <v>5340188</v>
      </c>
      <c r="D19" s="1294">
        <v>6063037</v>
      </c>
      <c r="E19" s="1295">
        <f>D19 - C19</f>
        <v>722849</v>
      </c>
      <c r="F19" s="1296">
        <f>IF(C19 = 0, 0, E19 / C19)</f>
        <v>0.13536021578266533</v>
      </c>
    </row>
    <row r="20" spans="1:6" x14ac:dyDescent="0.3">
      <c r="A20" s="1297" t="s">
        <v>24</v>
      </c>
      <c r="B20" s="1298" t="s">
        <v>32</v>
      </c>
      <c r="C20" s="1299">
        <v>12033040</v>
      </c>
      <c r="D20" s="1300">
        <v>13842959</v>
      </c>
      <c r="E20" s="1301">
        <f>D20 - C20</f>
        <v>1809919</v>
      </c>
      <c r="F20" s="1302">
        <f>IF(C20 = 0, 0, E20 / C20)</f>
        <v>0.15041244772725762</v>
      </c>
    </row>
    <row r="21" spans="1:6" x14ac:dyDescent="0.3">
      <c r="A21" s="1303"/>
      <c r="B21" s="1304" t="s">
        <v>33</v>
      </c>
      <c r="C21" s="1305">
        <f>SUM(C17:C20)</f>
        <v>23930902</v>
      </c>
      <c r="D21" s="1306">
        <f>SUM(D17:D20)</f>
        <v>27180414</v>
      </c>
      <c r="E21" s="1307">
        <f>D21 - C21</f>
        <v>3249512</v>
      </c>
      <c r="F21" s="1308">
        <f>IF(C21 = 0, 0, E21 / C21)</f>
        <v>0.13578727621716891</v>
      </c>
    </row>
    <row r="23" spans="1:6" x14ac:dyDescent="0.3">
      <c r="A23" s="1309" t="s">
        <v>34</v>
      </c>
      <c r="B23" s="1310" t="s">
        <v>35</v>
      </c>
      <c r="C23" s="1311"/>
      <c r="D23" s="1312"/>
      <c r="E23" s="1313"/>
      <c r="F23" s="1314"/>
    </row>
    <row r="24" spans="1:6" x14ac:dyDescent="0.3">
      <c r="A24" s="1315" t="s">
        <v>18</v>
      </c>
      <c r="B24" s="1316" t="s">
        <v>36</v>
      </c>
      <c r="C24" s="1317">
        <v>15600312</v>
      </c>
      <c r="D24" s="1318">
        <v>17710568</v>
      </c>
      <c r="E24" s="1319">
        <f>D24 - C24</f>
        <v>2110256</v>
      </c>
      <c r="F24" s="1320">
        <f>IF(C24 = 0, 0, E24 / C24)</f>
        <v>0.13527011511051831</v>
      </c>
    </row>
    <row r="25" spans="1:6" x14ac:dyDescent="0.3">
      <c r="A25" s="1321" t="s">
        <v>20</v>
      </c>
      <c r="B25" s="1322" t="s">
        <v>37</v>
      </c>
      <c r="C25" s="1323">
        <v>17086679</v>
      </c>
      <c r="D25" s="1324">
        <v>21388115</v>
      </c>
      <c r="E25" s="1325">
        <f>D25 - C25</f>
        <v>4301436</v>
      </c>
      <c r="F25" s="1326">
        <f>IF(C25 = 0, 0, E25 / C25)</f>
        <v>0.25174207345968164</v>
      </c>
    </row>
    <row r="26" spans="1:6" x14ac:dyDescent="0.3">
      <c r="A26" s="1327"/>
      <c r="B26" s="1328" t="s">
        <v>38</v>
      </c>
      <c r="C26" s="1329">
        <f>SUM(C24:C25)</f>
        <v>32686991</v>
      </c>
      <c r="D26" s="1330">
        <f>SUM(D24:D25)</f>
        <v>39098683</v>
      </c>
      <c r="E26" s="1331">
        <f>D26 - C26</f>
        <v>6411692</v>
      </c>
      <c r="F26" s="1332">
        <f>IF(C26 = 0, 0, E26 / C26)</f>
        <v>0.19615424374791793</v>
      </c>
    </row>
    <row r="28" spans="1:6" x14ac:dyDescent="0.3">
      <c r="A28" s="1333" t="s">
        <v>39</v>
      </c>
      <c r="B28" s="1334" t="s">
        <v>40</v>
      </c>
      <c r="C28" s="1335"/>
      <c r="D28" s="1336"/>
      <c r="E28" s="1337"/>
      <c r="F28" s="1338"/>
    </row>
    <row r="29" spans="1:6" x14ac:dyDescent="0.3">
      <c r="A29" s="1339" t="s">
        <v>18</v>
      </c>
      <c r="B29" s="1340" t="s">
        <v>41</v>
      </c>
      <c r="C29" s="1341">
        <v>6234911</v>
      </c>
      <c r="D29" s="1342">
        <v>6156593</v>
      </c>
      <c r="E29" s="1343">
        <f>D29 - C29</f>
        <v>-78318</v>
      </c>
      <c r="F29" s="1344">
        <f>IF(C29 = 0, 0, E29 / C29)</f>
        <v>-1.2561205765407077E-2</v>
      </c>
    </row>
    <row r="30" spans="1:6" x14ac:dyDescent="0.3">
      <c r="A30" s="1345" t="s">
        <v>20</v>
      </c>
      <c r="B30" s="1346" t="s">
        <v>42</v>
      </c>
      <c r="C30" s="1347">
        <v>14225027</v>
      </c>
      <c r="D30" s="1348">
        <v>13014261</v>
      </c>
      <c r="E30" s="1349">
        <f>D30 - C30</f>
        <v>-1210766</v>
      </c>
      <c r="F30" s="1350">
        <f>IF(C30 = 0, 0, E30 / C30)</f>
        <v>-8.5115198726863572E-2</v>
      </c>
    </row>
    <row r="31" spans="1:6" x14ac:dyDescent="0.3">
      <c r="A31" s="1351" t="s">
        <v>22</v>
      </c>
      <c r="B31" s="1352" t="s">
        <v>43</v>
      </c>
      <c r="C31" s="1353">
        <v>195105</v>
      </c>
      <c r="D31" s="1354">
        <v>1120031</v>
      </c>
      <c r="E31" s="1355">
        <f>D31 - C31</f>
        <v>924926</v>
      </c>
      <c r="F31" s="1356">
        <f>IF(C31 = 0, 0, E31 / C31)</f>
        <v>4.7406575946285336</v>
      </c>
    </row>
    <row r="32" spans="1:6" x14ac:dyDescent="0.3">
      <c r="A32" s="1357"/>
      <c r="B32" s="1358" t="s">
        <v>44</v>
      </c>
      <c r="C32" s="1359">
        <f>SUM(C29:C31)</f>
        <v>20655043</v>
      </c>
      <c r="D32" s="1360">
        <f>SUM(D29:D31)</f>
        <v>20290885</v>
      </c>
      <c r="E32" s="1361">
        <f>D32 - C32</f>
        <v>-364158</v>
      </c>
      <c r="F32" s="1362">
        <f>IF(C32 = 0, 0, E32 / C32)</f>
        <v>-1.7630464385864509E-2</v>
      </c>
    </row>
    <row r="34" spans="1:6" x14ac:dyDescent="0.3">
      <c r="A34" s="1363" t="s">
        <v>45</v>
      </c>
      <c r="B34" s="1364" t="s">
        <v>46</v>
      </c>
      <c r="C34" s="1365"/>
      <c r="D34" s="1366"/>
      <c r="E34" s="1367"/>
      <c r="F34" s="1368"/>
    </row>
    <row r="35" spans="1:6" x14ac:dyDescent="0.3">
      <c r="A35" s="1369" t="s">
        <v>18</v>
      </c>
      <c r="B35" s="1370" t="s">
        <v>46</v>
      </c>
      <c r="C35" s="1371">
        <v>916864</v>
      </c>
      <c r="D35" s="1372">
        <v>2445468</v>
      </c>
      <c r="E35" s="1373">
        <f>D35 - C35</f>
        <v>1528604</v>
      </c>
      <c r="F35" s="1374">
        <f>IF(C35 = 0, 0, E35 / C35)</f>
        <v>1.6672090953511098</v>
      </c>
    </row>
    <row r="37" spans="1:6" x14ac:dyDescent="0.3">
      <c r="A37" s="1375" t="s">
        <v>47</v>
      </c>
      <c r="B37" s="1376" t="s">
        <v>48</v>
      </c>
      <c r="C37" s="1377"/>
      <c r="D37" s="1378"/>
      <c r="E37" s="1379"/>
      <c r="F37" s="1380"/>
    </row>
    <row r="38" spans="1:6" x14ac:dyDescent="0.3">
      <c r="A38" s="1381" t="s">
        <v>18</v>
      </c>
      <c r="B38" s="1382" t="s">
        <v>49</v>
      </c>
      <c r="C38" s="1383">
        <v>0</v>
      </c>
      <c r="D38" s="1384">
        <v>0</v>
      </c>
      <c r="E38" s="1385">
        <f t="shared" ref="E38:E78" si="0">D38 - C38</f>
        <v>0</v>
      </c>
      <c r="F38" s="1386">
        <f t="shared" ref="F38:F78" si="1">IF(C38 = 0, 0, E38 / C38)</f>
        <v>0</v>
      </c>
    </row>
    <row r="39" spans="1:6" x14ac:dyDescent="0.3">
      <c r="A39" s="1387" t="s">
        <v>20</v>
      </c>
      <c r="B39" s="1388" t="s">
        <v>50</v>
      </c>
      <c r="C39" s="1389">
        <v>13713131</v>
      </c>
      <c r="D39" s="1390">
        <v>12721108</v>
      </c>
      <c r="E39" s="1391">
        <f t="shared" si="0"/>
        <v>-992023</v>
      </c>
      <c r="F39" s="1392">
        <f t="shared" si="1"/>
        <v>-7.2341101386692794E-2</v>
      </c>
    </row>
    <row r="40" spans="1:6" x14ac:dyDescent="0.3">
      <c r="A40" s="1393" t="s">
        <v>22</v>
      </c>
      <c r="B40" s="1394" t="s">
        <v>51</v>
      </c>
      <c r="C40" s="1395">
        <v>0</v>
      </c>
      <c r="D40" s="1396">
        <v>0</v>
      </c>
      <c r="E40" s="1397">
        <f t="shared" si="0"/>
        <v>0</v>
      </c>
      <c r="F40" s="1398">
        <f t="shared" si="1"/>
        <v>0</v>
      </c>
    </row>
    <row r="41" spans="1:6" x14ac:dyDescent="0.3">
      <c r="A41" s="1399" t="s">
        <v>24</v>
      </c>
      <c r="B41" s="1400" t="s">
        <v>52</v>
      </c>
      <c r="C41" s="1401">
        <v>0</v>
      </c>
      <c r="D41" s="1402">
        <v>0</v>
      </c>
      <c r="E41" s="1403">
        <f t="shared" si="0"/>
        <v>0</v>
      </c>
      <c r="F41" s="1404">
        <f t="shared" si="1"/>
        <v>0</v>
      </c>
    </row>
    <row r="42" spans="1:6" x14ac:dyDescent="0.3">
      <c r="A42" s="1405" t="s">
        <v>53</v>
      </c>
      <c r="B42" s="1406" t="s">
        <v>54</v>
      </c>
      <c r="C42" s="1407">
        <v>195283</v>
      </c>
      <c r="D42" s="1408">
        <v>253556</v>
      </c>
      <c r="E42" s="1409">
        <f t="shared" si="0"/>
        <v>58273</v>
      </c>
      <c r="F42" s="1410">
        <f t="shared" si="1"/>
        <v>0.2984028307635585</v>
      </c>
    </row>
    <row r="43" spans="1:6" x14ac:dyDescent="0.3">
      <c r="A43" s="1411" t="s">
        <v>55</v>
      </c>
      <c r="B43" s="1412" t="s">
        <v>56</v>
      </c>
      <c r="C43" s="1413">
        <v>499326</v>
      </c>
      <c r="D43" s="1414">
        <v>626285</v>
      </c>
      <c r="E43" s="1415">
        <f t="shared" si="0"/>
        <v>126959</v>
      </c>
      <c r="F43" s="1416">
        <f t="shared" si="1"/>
        <v>0.254260743482214</v>
      </c>
    </row>
    <row r="44" spans="1:6" x14ac:dyDescent="0.3">
      <c r="A44" s="1417" t="s">
        <v>57</v>
      </c>
      <c r="B44" s="1418" t="s">
        <v>58</v>
      </c>
      <c r="C44" s="1419">
        <v>0</v>
      </c>
      <c r="D44" s="1420">
        <v>0</v>
      </c>
      <c r="E44" s="1421">
        <f t="shared" si="0"/>
        <v>0</v>
      </c>
      <c r="F44" s="1422">
        <f t="shared" si="1"/>
        <v>0</v>
      </c>
    </row>
    <row r="45" spans="1:6" x14ac:dyDescent="0.3">
      <c r="A45" s="1423" t="s">
        <v>59</v>
      </c>
      <c r="B45" s="1424" t="s">
        <v>60</v>
      </c>
      <c r="C45" s="1425">
        <v>1840876</v>
      </c>
      <c r="D45" s="1426">
        <v>2096746</v>
      </c>
      <c r="E45" s="1427">
        <f t="shared" si="0"/>
        <v>255870</v>
      </c>
      <c r="F45" s="1428">
        <f t="shared" si="1"/>
        <v>0.13899360956414228</v>
      </c>
    </row>
    <row r="46" spans="1:6" x14ac:dyDescent="0.3">
      <c r="A46" s="1429" t="s">
        <v>61</v>
      </c>
      <c r="B46" s="1430" t="s">
        <v>62</v>
      </c>
      <c r="C46" s="1431">
        <v>338372</v>
      </c>
      <c r="D46" s="1432">
        <v>349042</v>
      </c>
      <c r="E46" s="1433">
        <f t="shared" si="0"/>
        <v>10670</v>
      </c>
      <c r="F46" s="1434">
        <f t="shared" si="1"/>
        <v>3.1533342002293331E-2</v>
      </c>
    </row>
    <row r="47" spans="1:6" x14ac:dyDescent="0.3">
      <c r="A47" s="1435" t="s">
        <v>63</v>
      </c>
      <c r="B47" s="1436" t="s">
        <v>64</v>
      </c>
      <c r="C47" s="1437">
        <v>60046</v>
      </c>
      <c r="D47" s="1438">
        <v>105643</v>
      </c>
      <c r="E47" s="1439">
        <f t="shared" si="0"/>
        <v>45597</v>
      </c>
      <c r="F47" s="1440">
        <f t="shared" si="1"/>
        <v>0.75936781800619524</v>
      </c>
    </row>
    <row r="48" spans="1:6" x14ac:dyDescent="0.3">
      <c r="A48" s="1441" t="s">
        <v>65</v>
      </c>
      <c r="B48" s="1442" t="s">
        <v>66</v>
      </c>
      <c r="C48" s="1443">
        <v>2500629</v>
      </c>
      <c r="D48" s="1444">
        <v>2369595</v>
      </c>
      <c r="E48" s="1445">
        <f t="shared" si="0"/>
        <v>-131034</v>
      </c>
      <c r="F48" s="1446">
        <f t="shared" si="1"/>
        <v>-5.2400416055320483E-2</v>
      </c>
    </row>
    <row r="49" spans="1:6" x14ac:dyDescent="0.3">
      <c r="A49" s="1447" t="s">
        <v>67</v>
      </c>
      <c r="B49" s="1448" t="s">
        <v>68</v>
      </c>
      <c r="C49" s="1449">
        <v>339780</v>
      </c>
      <c r="D49" s="1450">
        <v>210972</v>
      </c>
      <c r="E49" s="1451">
        <f t="shared" si="0"/>
        <v>-128808</v>
      </c>
      <c r="F49" s="1452">
        <f t="shared" si="1"/>
        <v>-0.37909235387603746</v>
      </c>
    </row>
    <row r="50" spans="1:6" x14ac:dyDescent="0.3">
      <c r="A50" s="1453" t="s">
        <v>69</v>
      </c>
      <c r="B50" s="1454" t="s">
        <v>70</v>
      </c>
      <c r="C50" s="1455">
        <v>641002</v>
      </c>
      <c r="D50" s="1456">
        <v>534138</v>
      </c>
      <c r="E50" s="1457">
        <f t="shared" si="0"/>
        <v>-106864</v>
      </c>
      <c r="F50" s="1458">
        <f t="shared" si="1"/>
        <v>-0.16671398841189264</v>
      </c>
    </row>
    <row r="51" spans="1:6" x14ac:dyDescent="0.3">
      <c r="A51" s="1459" t="s">
        <v>71</v>
      </c>
      <c r="B51" s="1460" t="s">
        <v>72</v>
      </c>
      <c r="C51" s="1461">
        <v>5760212</v>
      </c>
      <c r="D51" s="1462">
        <v>2707713</v>
      </c>
      <c r="E51" s="1463">
        <f t="shared" si="0"/>
        <v>-3052499</v>
      </c>
      <c r="F51" s="1464">
        <f t="shared" si="1"/>
        <v>-0.52992823875232364</v>
      </c>
    </row>
    <row r="52" spans="1:6" x14ac:dyDescent="0.3">
      <c r="A52" s="1465" t="s">
        <v>73</v>
      </c>
      <c r="B52" s="1466" t="s">
        <v>74</v>
      </c>
      <c r="C52" s="1467">
        <v>971218</v>
      </c>
      <c r="D52" s="1468">
        <v>1610080</v>
      </c>
      <c r="E52" s="1469">
        <f t="shared" si="0"/>
        <v>638862</v>
      </c>
      <c r="F52" s="1470">
        <f t="shared" si="1"/>
        <v>0.65779464548638922</v>
      </c>
    </row>
    <row r="53" spans="1:6" x14ac:dyDescent="0.3">
      <c r="A53" s="1471" t="s">
        <v>75</v>
      </c>
      <c r="B53" s="1472" t="s">
        <v>76</v>
      </c>
      <c r="C53" s="1473">
        <v>1576501</v>
      </c>
      <c r="D53" s="1474">
        <v>1637068</v>
      </c>
      <c r="E53" s="1475">
        <f t="shared" si="0"/>
        <v>60567</v>
      </c>
      <c r="F53" s="1476">
        <f t="shared" si="1"/>
        <v>3.8418624536235624E-2</v>
      </c>
    </row>
    <row r="54" spans="1:6" x14ac:dyDescent="0.3">
      <c r="A54" s="1477" t="s">
        <v>77</v>
      </c>
      <c r="B54" s="1478" t="s">
        <v>78</v>
      </c>
      <c r="C54" s="1479">
        <v>8755202</v>
      </c>
      <c r="D54" s="1480">
        <v>8419782</v>
      </c>
      <c r="E54" s="1481">
        <f t="shared" si="0"/>
        <v>-335420</v>
      </c>
      <c r="F54" s="1482">
        <f t="shared" si="1"/>
        <v>-3.8310937885842042E-2</v>
      </c>
    </row>
    <row r="55" spans="1:6" x14ac:dyDescent="0.3">
      <c r="A55" s="1483" t="s">
        <v>79</v>
      </c>
      <c r="B55" s="1484" t="s">
        <v>80</v>
      </c>
      <c r="C55" s="1485">
        <v>2646753</v>
      </c>
      <c r="D55" s="1486">
        <v>2939077</v>
      </c>
      <c r="E55" s="1487">
        <f t="shared" si="0"/>
        <v>292324</v>
      </c>
      <c r="F55" s="1488">
        <f t="shared" si="1"/>
        <v>0.11044627133699292</v>
      </c>
    </row>
    <row r="56" spans="1:6" x14ac:dyDescent="0.3">
      <c r="A56" s="1489" t="s">
        <v>81</v>
      </c>
      <c r="B56" s="1490" t="s">
        <v>82</v>
      </c>
      <c r="C56" s="1491">
        <v>349798</v>
      </c>
      <c r="D56" s="1492">
        <v>381822</v>
      </c>
      <c r="E56" s="1493">
        <f t="shared" si="0"/>
        <v>32024</v>
      </c>
      <c r="F56" s="1494">
        <f t="shared" si="1"/>
        <v>9.1549980274329756E-2</v>
      </c>
    </row>
    <row r="57" spans="1:6" x14ac:dyDescent="0.3">
      <c r="A57" s="1495" t="s">
        <v>83</v>
      </c>
      <c r="B57" s="1496" t="s">
        <v>84</v>
      </c>
      <c r="C57" s="1497">
        <v>297179</v>
      </c>
      <c r="D57" s="1498">
        <v>484198</v>
      </c>
      <c r="E57" s="1499">
        <f t="shared" si="0"/>
        <v>187019</v>
      </c>
      <c r="F57" s="1500">
        <f t="shared" si="1"/>
        <v>0.62931431897947032</v>
      </c>
    </row>
    <row r="58" spans="1:6" x14ac:dyDescent="0.3">
      <c r="A58" s="1501" t="s">
        <v>85</v>
      </c>
      <c r="B58" s="1502" t="s">
        <v>86</v>
      </c>
      <c r="C58" s="1503">
        <v>999206</v>
      </c>
      <c r="D58" s="1504">
        <v>1037462</v>
      </c>
      <c r="E58" s="1505">
        <f t="shared" si="0"/>
        <v>38256</v>
      </c>
      <c r="F58" s="1506">
        <f t="shared" si="1"/>
        <v>3.8286399401124493E-2</v>
      </c>
    </row>
    <row r="59" spans="1:6" x14ac:dyDescent="0.3">
      <c r="A59" s="1507" t="s">
        <v>87</v>
      </c>
      <c r="B59" s="1508" t="s">
        <v>88</v>
      </c>
      <c r="C59" s="1509">
        <v>530730</v>
      </c>
      <c r="D59" s="1510">
        <v>651439</v>
      </c>
      <c r="E59" s="1511">
        <f t="shared" si="0"/>
        <v>120709</v>
      </c>
      <c r="F59" s="1512">
        <f t="shared" si="1"/>
        <v>0.22743956437359863</v>
      </c>
    </row>
    <row r="60" spans="1:6" x14ac:dyDescent="0.3">
      <c r="A60" s="1513" t="s">
        <v>89</v>
      </c>
      <c r="B60" s="1514" t="s">
        <v>90</v>
      </c>
      <c r="C60" s="1515">
        <v>0</v>
      </c>
      <c r="D60" s="1516">
        <v>0</v>
      </c>
      <c r="E60" s="1517">
        <f t="shared" si="0"/>
        <v>0</v>
      </c>
      <c r="F60" s="1518">
        <f t="shared" si="1"/>
        <v>0</v>
      </c>
    </row>
    <row r="61" spans="1:6" x14ac:dyDescent="0.3">
      <c r="A61" s="1519" t="s">
        <v>91</v>
      </c>
      <c r="B61" s="1520" t="s">
        <v>92</v>
      </c>
      <c r="C61" s="1521">
        <v>2542047</v>
      </c>
      <c r="D61" s="1522">
        <v>2049740</v>
      </c>
      <c r="E61" s="1523">
        <f t="shared" si="0"/>
        <v>-492307</v>
      </c>
      <c r="F61" s="1524">
        <f t="shared" si="1"/>
        <v>-0.19366557738704279</v>
      </c>
    </row>
    <row r="62" spans="1:6" x14ac:dyDescent="0.3">
      <c r="A62" s="1525" t="s">
        <v>93</v>
      </c>
      <c r="B62" s="1526" t="s">
        <v>94</v>
      </c>
      <c r="C62" s="1527">
        <v>451255</v>
      </c>
      <c r="D62" s="1528">
        <v>270395</v>
      </c>
      <c r="E62" s="1529">
        <f t="shared" si="0"/>
        <v>-180860</v>
      </c>
      <c r="F62" s="1530">
        <f t="shared" si="1"/>
        <v>-0.40079334301004976</v>
      </c>
    </row>
    <row r="63" spans="1:6" x14ac:dyDescent="0.3">
      <c r="A63" s="1531" t="s">
        <v>95</v>
      </c>
      <c r="B63" s="1532" t="s">
        <v>96</v>
      </c>
      <c r="C63" s="1533">
        <v>183165</v>
      </c>
      <c r="D63" s="1534">
        <v>219667</v>
      </c>
      <c r="E63" s="1535">
        <f t="shared" si="0"/>
        <v>36502</v>
      </c>
      <c r="F63" s="1536">
        <f t="shared" si="1"/>
        <v>0.19928479785985315</v>
      </c>
    </row>
    <row r="64" spans="1:6" x14ac:dyDescent="0.3">
      <c r="A64" s="1537" t="s">
        <v>97</v>
      </c>
      <c r="B64" s="1538" t="s">
        <v>98</v>
      </c>
      <c r="C64" s="1539">
        <v>859608</v>
      </c>
      <c r="D64" s="1540">
        <v>934602</v>
      </c>
      <c r="E64" s="1541">
        <f t="shared" si="0"/>
        <v>74994</v>
      </c>
      <c r="F64" s="1542">
        <f t="shared" si="1"/>
        <v>8.7242091744143838E-2</v>
      </c>
    </row>
    <row r="65" spans="1:6" x14ac:dyDescent="0.3">
      <c r="A65" s="1543" t="s">
        <v>99</v>
      </c>
      <c r="B65" s="1544" t="s">
        <v>100</v>
      </c>
      <c r="C65" s="1545">
        <v>0</v>
      </c>
      <c r="D65" s="1546">
        <v>0</v>
      </c>
      <c r="E65" s="1547">
        <f t="shared" si="0"/>
        <v>0</v>
      </c>
      <c r="F65" s="1548">
        <f t="shared" si="1"/>
        <v>0</v>
      </c>
    </row>
    <row r="66" spans="1:6" x14ac:dyDescent="0.3">
      <c r="A66" s="1549" t="s">
        <v>101</v>
      </c>
      <c r="B66" s="1550" t="s">
        <v>102</v>
      </c>
      <c r="C66" s="1551">
        <v>986914</v>
      </c>
      <c r="D66" s="1552">
        <v>3575403</v>
      </c>
      <c r="E66" s="1553">
        <f t="shared" si="0"/>
        <v>2588489</v>
      </c>
      <c r="F66" s="1554">
        <f t="shared" si="1"/>
        <v>2.6228111061348809</v>
      </c>
    </row>
    <row r="67" spans="1:6" x14ac:dyDescent="0.3">
      <c r="A67" s="1555" t="s">
        <v>103</v>
      </c>
      <c r="B67" s="1556" t="s">
        <v>104</v>
      </c>
      <c r="C67" s="1557">
        <v>284899</v>
      </c>
      <c r="D67" s="1558">
        <v>396886</v>
      </c>
      <c r="E67" s="1559">
        <f t="shared" si="0"/>
        <v>111987</v>
      </c>
      <c r="F67" s="1560">
        <f t="shared" si="1"/>
        <v>0.39307614277340391</v>
      </c>
    </row>
    <row r="68" spans="1:6" x14ac:dyDescent="0.3">
      <c r="A68" s="1561" t="s">
        <v>105</v>
      </c>
      <c r="B68" s="1562" t="s">
        <v>106</v>
      </c>
      <c r="C68" s="1563">
        <v>1343187</v>
      </c>
      <c r="D68" s="1564">
        <v>1473112</v>
      </c>
      <c r="E68" s="1565">
        <f t="shared" si="0"/>
        <v>129925</v>
      </c>
      <c r="F68" s="1566">
        <f t="shared" si="1"/>
        <v>9.6728899252300687E-2</v>
      </c>
    </row>
    <row r="69" spans="1:6" x14ac:dyDescent="0.3">
      <c r="A69" s="1567" t="s">
        <v>107</v>
      </c>
      <c r="B69" s="1568" t="s">
        <v>108</v>
      </c>
      <c r="C69" s="1569">
        <v>4866471</v>
      </c>
      <c r="D69" s="1570">
        <v>4506070</v>
      </c>
      <c r="E69" s="1571">
        <f t="shared" si="0"/>
        <v>-360401</v>
      </c>
      <c r="F69" s="1572">
        <f t="shared" si="1"/>
        <v>-7.405797753649411E-2</v>
      </c>
    </row>
    <row r="70" spans="1:6" x14ac:dyDescent="0.3">
      <c r="A70" s="1573" t="s">
        <v>109</v>
      </c>
      <c r="B70" s="1574" t="s">
        <v>110</v>
      </c>
      <c r="C70" s="1575">
        <v>1075170</v>
      </c>
      <c r="D70" s="1576">
        <v>871059</v>
      </c>
      <c r="E70" s="1577">
        <f t="shared" si="0"/>
        <v>-204111</v>
      </c>
      <c r="F70" s="1578">
        <f t="shared" si="1"/>
        <v>-0.18984067635815732</v>
      </c>
    </row>
    <row r="71" spans="1:6" x14ac:dyDescent="0.3">
      <c r="A71" s="1579" t="s">
        <v>111</v>
      </c>
      <c r="B71" s="1580" t="s">
        <v>112</v>
      </c>
      <c r="C71" s="1581">
        <v>682616</v>
      </c>
      <c r="D71" s="1582">
        <v>343393</v>
      </c>
      <c r="E71" s="1583">
        <f t="shared" si="0"/>
        <v>-339223</v>
      </c>
      <c r="F71" s="1584">
        <f t="shared" si="1"/>
        <v>-0.49694557408557666</v>
      </c>
    </row>
    <row r="72" spans="1:6" x14ac:dyDescent="0.3">
      <c r="A72" s="1585" t="s">
        <v>113</v>
      </c>
      <c r="B72" s="1586" t="s">
        <v>114</v>
      </c>
      <c r="C72" s="1587">
        <v>550527</v>
      </c>
      <c r="D72" s="1588">
        <v>591382</v>
      </c>
      <c r="E72" s="1589">
        <f t="shared" si="0"/>
        <v>40855</v>
      </c>
      <c r="F72" s="1590">
        <f t="shared" si="1"/>
        <v>7.4210710827988455E-2</v>
      </c>
    </row>
    <row r="73" spans="1:6" x14ac:dyDescent="0.3">
      <c r="A73" s="1591" t="s">
        <v>115</v>
      </c>
      <c r="B73" s="1592" t="s">
        <v>116</v>
      </c>
      <c r="C73" s="1593">
        <v>0</v>
      </c>
      <c r="D73" s="1594">
        <v>0</v>
      </c>
      <c r="E73" s="1595">
        <f t="shared" si="0"/>
        <v>0</v>
      </c>
      <c r="F73" s="1596">
        <f t="shared" si="1"/>
        <v>0</v>
      </c>
    </row>
    <row r="74" spans="1:6" x14ac:dyDescent="0.3">
      <c r="A74" s="1597" t="s">
        <v>117</v>
      </c>
      <c r="B74" s="1598" t="s">
        <v>118</v>
      </c>
      <c r="C74" s="1599">
        <v>262943</v>
      </c>
      <c r="D74" s="1600">
        <v>339317</v>
      </c>
      <c r="E74" s="1601">
        <f t="shared" si="0"/>
        <v>76374</v>
      </c>
      <c r="F74" s="1602">
        <f t="shared" si="1"/>
        <v>0.29045838831990201</v>
      </c>
    </row>
    <row r="75" spans="1:6" x14ac:dyDescent="0.3">
      <c r="A75" s="1603" t="s">
        <v>119</v>
      </c>
      <c r="B75" s="1604" t="s">
        <v>120</v>
      </c>
      <c r="C75" s="1605">
        <v>17444705</v>
      </c>
      <c r="D75" s="1606">
        <v>18510279</v>
      </c>
      <c r="E75" s="1607">
        <f t="shared" si="0"/>
        <v>1065574</v>
      </c>
      <c r="F75" s="1608">
        <f t="shared" si="1"/>
        <v>6.1082947519032281E-2</v>
      </c>
    </row>
    <row r="76" spans="1:6" x14ac:dyDescent="0.3">
      <c r="A76" s="1609" t="s">
        <v>121</v>
      </c>
      <c r="B76" s="1610" t="s">
        <v>122</v>
      </c>
      <c r="C76" s="1611">
        <v>13031148</v>
      </c>
      <c r="D76" s="1612">
        <v>10756847</v>
      </c>
      <c r="E76" s="1613">
        <f t="shared" si="0"/>
        <v>-2274301</v>
      </c>
      <c r="F76" s="1614">
        <f t="shared" si="1"/>
        <v>-0.1745280615337958</v>
      </c>
    </row>
    <row r="77" spans="1:6" x14ac:dyDescent="0.3">
      <c r="A77" s="1615" t="s">
        <v>123</v>
      </c>
      <c r="B77" s="1616" t="s">
        <v>124</v>
      </c>
      <c r="C77" s="1617">
        <v>16027273</v>
      </c>
      <c r="D77" s="1618">
        <v>19927612</v>
      </c>
      <c r="E77" s="1619">
        <f t="shared" si="0"/>
        <v>3900339</v>
      </c>
      <c r="F77" s="1620">
        <f t="shared" si="1"/>
        <v>0.24335637135525176</v>
      </c>
    </row>
    <row r="78" spans="1:6" x14ac:dyDescent="0.3">
      <c r="A78" s="1621"/>
      <c r="B78" s="1622" t="s">
        <v>125</v>
      </c>
      <c r="C78" s="1623">
        <f>SUM(C38:C77)</f>
        <v>102607172</v>
      </c>
      <c r="D78" s="1624">
        <f>SUM(D38:D77)</f>
        <v>103901490</v>
      </c>
      <c r="E78" s="1625">
        <f t="shared" si="0"/>
        <v>1294318</v>
      </c>
      <c r="F78" s="1626">
        <f t="shared" si="1"/>
        <v>1.2614303413410516E-2</v>
      </c>
    </row>
    <row r="80" spans="1:6" x14ac:dyDescent="0.3">
      <c r="A80" s="1627"/>
      <c r="B80" s="1628" t="s">
        <v>126</v>
      </c>
      <c r="C80" s="1629">
        <f>C14+C21+C26+C32+C35+C78</f>
        <v>313992368</v>
      </c>
      <c r="D80" s="1630">
        <f>D14+D21+D26+D32+D35+D78</f>
        <v>333629001</v>
      </c>
      <c r="E80" s="1631">
        <f>D80 - C80</f>
        <v>19636633</v>
      </c>
      <c r="F80" s="1632">
        <f>IF(C80 = 0, 0, E80 / C80)</f>
        <v>6.2538567816399923E-2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44" t="s">
        <v>130</v>
      </c>
      <c r="B1" s="11426"/>
      <c r="C1" s="11426"/>
      <c r="D1" s="11426"/>
      <c r="E1" s="11426"/>
      <c r="F1" s="11427"/>
    </row>
    <row r="2" spans="1:6" x14ac:dyDescent="0.3">
      <c r="A2" s="11445" t="s">
        <v>1</v>
      </c>
      <c r="B2" s="11426"/>
      <c r="C2" s="11426"/>
      <c r="D2" s="11426"/>
      <c r="E2" s="11426"/>
      <c r="F2" s="11427"/>
    </row>
    <row r="3" spans="1:6" x14ac:dyDescent="0.3">
      <c r="A3" s="11446" t="s">
        <v>2</v>
      </c>
      <c r="B3" s="11426"/>
      <c r="C3" s="11426"/>
      <c r="D3" s="11426"/>
      <c r="E3" s="11426"/>
      <c r="F3" s="11427"/>
    </row>
    <row r="4" spans="1:6" x14ac:dyDescent="0.3">
      <c r="A4" s="11447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1633" t="s">
        <v>4</v>
      </c>
      <c r="B6" s="1634" t="s">
        <v>5</v>
      </c>
      <c r="C6" s="1635" t="s">
        <v>6</v>
      </c>
      <c r="D6" s="1636" t="s">
        <v>7</v>
      </c>
      <c r="E6" s="1637" t="s">
        <v>8</v>
      </c>
      <c r="F6" s="1638" t="s">
        <v>9</v>
      </c>
    </row>
    <row r="7" spans="1:6" ht="28.8" x14ac:dyDescent="0.3">
      <c r="A7" s="1639" t="s">
        <v>10</v>
      </c>
      <c r="B7" s="1640" t="s">
        <v>11</v>
      </c>
      <c r="C7" s="1641" t="s">
        <v>12</v>
      </c>
      <c r="D7" s="1642" t="s">
        <v>13</v>
      </c>
      <c r="E7" s="1643" t="s">
        <v>14</v>
      </c>
      <c r="F7" s="1644" t="s">
        <v>15</v>
      </c>
    </row>
    <row r="9" spans="1:6" x14ac:dyDescent="0.3">
      <c r="A9" s="1645" t="s">
        <v>16</v>
      </c>
      <c r="B9" s="1646" t="s">
        <v>17</v>
      </c>
      <c r="C9" s="1647"/>
      <c r="D9" s="1648"/>
      <c r="E9" s="1649"/>
      <c r="F9" s="1650"/>
    </row>
    <row r="10" spans="1:6" x14ac:dyDescent="0.3">
      <c r="A10" s="1651" t="s">
        <v>18</v>
      </c>
      <c r="B10" s="1652" t="s">
        <v>19</v>
      </c>
      <c r="C10" s="1653">
        <v>71542000</v>
      </c>
      <c r="D10" s="1654">
        <v>81213080</v>
      </c>
      <c r="E10" s="1655">
        <f>D10-C10</f>
        <v>9671080</v>
      </c>
      <c r="F10" s="1656">
        <f>IF(C10 = 0, 0, E10 / C10)</f>
        <v>0.13518045343993737</v>
      </c>
    </row>
    <row r="11" spans="1:6" x14ac:dyDescent="0.3">
      <c r="A11" s="1657" t="s">
        <v>20</v>
      </c>
      <c r="B11" s="1658" t="s">
        <v>21</v>
      </c>
      <c r="C11" s="1659">
        <v>11071000</v>
      </c>
      <c r="D11" s="1660">
        <v>11890157</v>
      </c>
      <c r="E11" s="1661">
        <f>D11 - C11</f>
        <v>819157</v>
      </c>
      <c r="F11" s="1662">
        <f>IF(C11 = 0, 0, E11 / C11)</f>
        <v>7.3991238370517562E-2</v>
      </c>
    </row>
    <row r="12" spans="1:6" x14ac:dyDescent="0.3">
      <c r="A12" s="1663" t="s">
        <v>22</v>
      </c>
      <c r="B12" s="1664" t="s">
        <v>23</v>
      </c>
      <c r="C12" s="1665">
        <v>62969000</v>
      </c>
      <c r="D12" s="1666">
        <v>68844541</v>
      </c>
      <c r="E12" s="1667">
        <f>D12 - C12</f>
        <v>5875541</v>
      </c>
      <c r="F12" s="1668">
        <f>IF(C12 = 0, 0, E12 / C12)</f>
        <v>9.3308469246772219E-2</v>
      </c>
    </row>
    <row r="13" spans="1:6" x14ac:dyDescent="0.3">
      <c r="A13" s="1669" t="s">
        <v>24</v>
      </c>
      <c r="B13" s="1670" t="s">
        <v>25</v>
      </c>
      <c r="C13" s="1671">
        <v>66768000</v>
      </c>
      <c r="D13" s="1672">
        <v>57143435</v>
      </c>
      <c r="E13" s="1673">
        <f>D13 - C13</f>
        <v>-9624565</v>
      </c>
      <c r="F13" s="1674">
        <f>IF(C13 = 0, 0, E13 / C13)</f>
        <v>-0.14414936796069974</v>
      </c>
    </row>
    <row r="14" spans="1:6" x14ac:dyDescent="0.3">
      <c r="A14" s="1675"/>
      <c r="B14" s="1676" t="s">
        <v>26</v>
      </c>
      <c r="C14" s="1677">
        <f>SUM(C10:C13)</f>
        <v>212350000</v>
      </c>
      <c r="D14" s="1678">
        <f>SUM(D10:D13)</f>
        <v>219091213</v>
      </c>
      <c r="E14" s="1679">
        <f>D14 - C14</f>
        <v>6741213</v>
      </c>
      <c r="F14" s="1680">
        <f>IF(C14 = 0, 0, E14 / C14)</f>
        <v>3.1745764068754415E-2</v>
      </c>
    </row>
    <row r="16" spans="1:6" x14ac:dyDescent="0.3">
      <c r="A16" s="1681" t="s">
        <v>27</v>
      </c>
      <c r="B16" s="1682" t="s">
        <v>28</v>
      </c>
      <c r="C16" s="1683"/>
      <c r="D16" s="1684"/>
      <c r="E16" s="1685"/>
      <c r="F16" s="1686"/>
    </row>
    <row r="17" spans="1:6" x14ac:dyDescent="0.3">
      <c r="A17" s="1687" t="s">
        <v>18</v>
      </c>
      <c r="B17" s="1688" t="s">
        <v>29</v>
      </c>
      <c r="C17" s="1689">
        <v>17342000</v>
      </c>
      <c r="D17" s="1690">
        <v>19711133</v>
      </c>
      <c r="E17" s="1691">
        <f>D17 - C17</f>
        <v>2369133</v>
      </c>
      <c r="F17" s="1692">
        <f>IF(C17 = 0, 0, E17 / C17)</f>
        <v>0.13661244377811094</v>
      </c>
    </row>
    <row r="18" spans="1:6" x14ac:dyDescent="0.3">
      <c r="A18" s="1693" t="s">
        <v>20</v>
      </c>
      <c r="B18" s="1694" t="s">
        <v>30</v>
      </c>
      <c r="C18" s="1695">
        <v>2684000</v>
      </c>
      <c r="D18" s="1696">
        <v>2885847</v>
      </c>
      <c r="E18" s="1697">
        <f>D18 - C18</f>
        <v>201847</v>
      </c>
      <c r="F18" s="1698">
        <f>IF(C18 = 0, 0, E18 / C18)</f>
        <v>7.520380029806259E-2</v>
      </c>
    </row>
    <row r="19" spans="1:6" x14ac:dyDescent="0.3">
      <c r="A19" s="1699" t="s">
        <v>22</v>
      </c>
      <c r="B19" s="1700" t="s">
        <v>31</v>
      </c>
      <c r="C19" s="1701">
        <v>15263000</v>
      </c>
      <c r="D19" s="1702">
        <v>16709180</v>
      </c>
      <c r="E19" s="1703">
        <f>D19 - C19</f>
        <v>1446180</v>
      </c>
      <c r="F19" s="1704">
        <f>IF(C19 = 0, 0, E19 / C19)</f>
        <v>9.4750704317630871E-2</v>
      </c>
    </row>
    <row r="20" spans="1:6" x14ac:dyDescent="0.3">
      <c r="A20" s="1705" t="s">
        <v>24</v>
      </c>
      <c r="B20" s="1706" t="s">
        <v>32</v>
      </c>
      <c r="C20" s="1707">
        <v>16185000</v>
      </c>
      <c r="D20" s="1708">
        <v>13869218</v>
      </c>
      <c r="E20" s="1709">
        <f>D20 - C20</f>
        <v>-2315782</v>
      </c>
      <c r="F20" s="1710">
        <f>IF(C20 = 0, 0, E20 / C20)</f>
        <v>-0.14308198949644732</v>
      </c>
    </row>
    <row r="21" spans="1:6" x14ac:dyDescent="0.3">
      <c r="A21" s="1711"/>
      <c r="B21" s="1712" t="s">
        <v>33</v>
      </c>
      <c r="C21" s="1713">
        <f>SUM(C17:C20)</f>
        <v>51474000</v>
      </c>
      <c r="D21" s="1714">
        <f>SUM(D17:D20)</f>
        <v>53175378</v>
      </c>
      <c r="E21" s="1715">
        <f>D21 - C21</f>
        <v>1701378</v>
      </c>
      <c r="F21" s="1716">
        <f>IF(C21 = 0, 0, E21 / C21)</f>
        <v>3.3053153048140806E-2</v>
      </c>
    </row>
    <row r="23" spans="1:6" x14ac:dyDescent="0.3">
      <c r="A23" s="1717" t="s">
        <v>34</v>
      </c>
      <c r="B23" s="1718" t="s">
        <v>35</v>
      </c>
      <c r="C23" s="1719"/>
      <c r="D23" s="1720"/>
      <c r="E23" s="1721"/>
      <c r="F23" s="1722"/>
    </row>
    <row r="24" spans="1:6" x14ac:dyDescent="0.3">
      <c r="A24" s="1723" t="s">
        <v>18</v>
      </c>
      <c r="B24" s="1724" t="s">
        <v>36</v>
      </c>
      <c r="C24" s="1725">
        <v>56217000</v>
      </c>
      <c r="D24" s="1726">
        <v>55338246</v>
      </c>
      <c r="E24" s="1727">
        <f>D24 - C24</f>
        <v>-878754</v>
      </c>
      <c r="F24" s="1728">
        <f>IF(C24 = 0, 0, E24 / C24)</f>
        <v>-1.5631463792091359E-2</v>
      </c>
    </row>
    <row r="25" spans="1:6" x14ac:dyDescent="0.3">
      <c r="A25" s="1729" t="s">
        <v>20</v>
      </c>
      <c r="B25" s="1730" t="s">
        <v>37</v>
      </c>
      <c r="C25" s="1731">
        <v>43959000</v>
      </c>
      <c r="D25" s="1732">
        <v>48620357</v>
      </c>
      <c r="E25" s="1733">
        <f>D25 - C25</f>
        <v>4661357</v>
      </c>
      <c r="F25" s="1734">
        <f>IF(C25 = 0, 0, E25 / C25)</f>
        <v>0.10603874064469164</v>
      </c>
    </row>
    <row r="26" spans="1:6" x14ac:dyDescent="0.3">
      <c r="A26" s="1735"/>
      <c r="B26" s="1736" t="s">
        <v>38</v>
      </c>
      <c r="C26" s="1737">
        <f>SUM(C24:C25)</f>
        <v>100176000</v>
      </c>
      <c r="D26" s="1738">
        <f>SUM(D24:D25)</f>
        <v>103958603</v>
      </c>
      <c r="E26" s="1739">
        <f>D26 - C26</f>
        <v>3782603</v>
      </c>
      <c r="F26" s="1740">
        <f>IF(C26 = 0, 0, E26 / C26)</f>
        <v>3.7759573151253792E-2</v>
      </c>
    </row>
    <row r="28" spans="1:6" x14ac:dyDescent="0.3">
      <c r="A28" s="1741" t="s">
        <v>39</v>
      </c>
      <c r="B28" s="1742" t="s">
        <v>40</v>
      </c>
      <c r="C28" s="1743"/>
      <c r="D28" s="1744"/>
      <c r="E28" s="1745"/>
      <c r="F28" s="1746"/>
    </row>
    <row r="29" spans="1:6" x14ac:dyDescent="0.3">
      <c r="A29" s="1747" t="s">
        <v>18</v>
      </c>
      <c r="B29" s="1748" t="s">
        <v>41</v>
      </c>
      <c r="C29" s="1749">
        <v>21049000</v>
      </c>
      <c r="D29" s="1750">
        <v>20662191</v>
      </c>
      <c r="E29" s="1751">
        <f>D29 - C29</f>
        <v>-386809</v>
      </c>
      <c r="F29" s="1752">
        <f>IF(C29 = 0, 0, E29 / C29)</f>
        <v>-1.8376597463062378E-2</v>
      </c>
    </row>
    <row r="30" spans="1:6" x14ac:dyDescent="0.3">
      <c r="A30" s="1753" t="s">
        <v>20</v>
      </c>
      <c r="B30" s="1754" t="s">
        <v>42</v>
      </c>
      <c r="C30" s="1755">
        <v>26861000</v>
      </c>
      <c r="D30" s="1756">
        <v>27509063</v>
      </c>
      <c r="E30" s="1757">
        <f>D30 - C30</f>
        <v>648063</v>
      </c>
      <c r="F30" s="1758">
        <f>IF(C30 = 0, 0, E30 / C30)</f>
        <v>2.4126540337291984E-2</v>
      </c>
    </row>
    <row r="31" spans="1:6" x14ac:dyDescent="0.3">
      <c r="A31" s="1759" t="s">
        <v>22</v>
      </c>
      <c r="B31" s="1760" t="s">
        <v>43</v>
      </c>
      <c r="C31" s="1761">
        <v>170000</v>
      </c>
      <c r="D31" s="1762">
        <v>138712</v>
      </c>
      <c r="E31" s="1763">
        <f>D31 - C31</f>
        <v>-31288</v>
      </c>
      <c r="F31" s="1764">
        <f>IF(C31 = 0, 0, E31 / C31)</f>
        <v>-0.18404705882352942</v>
      </c>
    </row>
    <row r="32" spans="1:6" x14ac:dyDescent="0.3">
      <c r="A32" s="1765"/>
      <c r="B32" s="1766" t="s">
        <v>44</v>
      </c>
      <c r="C32" s="1767">
        <f>SUM(C29:C31)</f>
        <v>48080000</v>
      </c>
      <c r="D32" s="1768">
        <f>SUM(D29:D31)</f>
        <v>48309966</v>
      </c>
      <c r="E32" s="1769">
        <f>D32 - C32</f>
        <v>229966</v>
      </c>
      <c r="F32" s="1770">
        <f>IF(C32 = 0, 0, E32 / C32)</f>
        <v>4.7829866888519134E-3</v>
      </c>
    </row>
    <row r="34" spans="1:6" x14ac:dyDescent="0.3">
      <c r="A34" s="1771" t="s">
        <v>45</v>
      </c>
      <c r="B34" s="1772" t="s">
        <v>46</v>
      </c>
      <c r="C34" s="1773"/>
      <c r="D34" s="1774"/>
      <c r="E34" s="1775"/>
      <c r="F34" s="1776"/>
    </row>
    <row r="35" spans="1:6" x14ac:dyDescent="0.3">
      <c r="A35" s="1777" t="s">
        <v>18</v>
      </c>
      <c r="B35" s="1778" t="s">
        <v>46</v>
      </c>
      <c r="C35" s="1779">
        <v>6935000</v>
      </c>
      <c r="D35" s="1780">
        <v>7713904</v>
      </c>
      <c r="E35" s="1781">
        <f>D35 - C35</f>
        <v>778904</v>
      </c>
      <c r="F35" s="1782">
        <f>IF(C35 = 0, 0, E35 / C35)</f>
        <v>0.11231492429704398</v>
      </c>
    </row>
    <row r="37" spans="1:6" x14ac:dyDescent="0.3">
      <c r="A37" s="1783" t="s">
        <v>47</v>
      </c>
      <c r="B37" s="1784" t="s">
        <v>48</v>
      </c>
      <c r="C37" s="1785"/>
      <c r="D37" s="1786"/>
      <c r="E37" s="1787"/>
      <c r="F37" s="1788"/>
    </row>
    <row r="38" spans="1:6" x14ac:dyDescent="0.3">
      <c r="A38" s="1789" t="s">
        <v>18</v>
      </c>
      <c r="B38" s="1790" t="s">
        <v>49</v>
      </c>
      <c r="C38" s="1791">
        <v>1417000</v>
      </c>
      <c r="D38" s="1792">
        <v>4095634</v>
      </c>
      <c r="E38" s="1793">
        <f t="shared" ref="E38:E78" si="0">D38 - C38</f>
        <v>2678634</v>
      </c>
      <c r="F38" s="1794">
        <f t="shared" ref="F38:F78" si="1">IF(C38 = 0, 0, E38 / C38)</f>
        <v>1.8903556810162314</v>
      </c>
    </row>
    <row r="39" spans="1:6" x14ac:dyDescent="0.3">
      <c r="A39" s="1795" t="s">
        <v>20</v>
      </c>
      <c r="B39" s="1796" t="s">
        <v>50</v>
      </c>
      <c r="C39" s="1797">
        <v>87229000</v>
      </c>
      <c r="D39" s="1798">
        <v>88186791</v>
      </c>
      <c r="E39" s="1799">
        <f t="shared" si="0"/>
        <v>957791</v>
      </c>
      <c r="F39" s="1800">
        <f t="shared" si="1"/>
        <v>1.0980190074401862E-2</v>
      </c>
    </row>
    <row r="40" spans="1:6" x14ac:dyDescent="0.3">
      <c r="A40" s="1801" t="s">
        <v>22</v>
      </c>
      <c r="B40" s="1802" t="s">
        <v>51</v>
      </c>
      <c r="C40" s="1803">
        <v>2130000</v>
      </c>
      <c r="D40" s="1804">
        <v>2324589</v>
      </c>
      <c r="E40" s="1805">
        <f t="shared" si="0"/>
        <v>194589</v>
      </c>
      <c r="F40" s="1806">
        <f t="shared" si="1"/>
        <v>9.1356338028169018E-2</v>
      </c>
    </row>
    <row r="41" spans="1:6" x14ac:dyDescent="0.3">
      <c r="A41" s="1807" t="s">
        <v>24</v>
      </c>
      <c r="B41" s="1808" t="s">
        <v>52</v>
      </c>
      <c r="C41" s="1809">
        <v>963000</v>
      </c>
      <c r="D41" s="1810">
        <v>3068758</v>
      </c>
      <c r="E41" s="1811">
        <f t="shared" si="0"/>
        <v>2105758</v>
      </c>
      <c r="F41" s="1812">
        <f t="shared" si="1"/>
        <v>2.1866645898234682</v>
      </c>
    </row>
    <row r="42" spans="1:6" x14ac:dyDescent="0.3">
      <c r="A42" s="1813" t="s">
        <v>53</v>
      </c>
      <c r="B42" s="1814" t="s">
        <v>54</v>
      </c>
      <c r="C42" s="1815">
        <v>544000</v>
      </c>
      <c r="D42" s="1816">
        <v>746906</v>
      </c>
      <c r="E42" s="1817">
        <f t="shared" si="0"/>
        <v>202906</v>
      </c>
      <c r="F42" s="1818">
        <f t="shared" si="1"/>
        <v>0.37298897058823527</v>
      </c>
    </row>
    <row r="43" spans="1:6" x14ac:dyDescent="0.3">
      <c r="A43" s="1819" t="s">
        <v>55</v>
      </c>
      <c r="B43" s="1820" t="s">
        <v>56</v>
      </c>
      <c r="C43" s="1821">
        <v>312000</v>
      </c>
      <c r="D43" s="1822">
        <v>586619</v>
      </c>
      <c r="E43" s="1823">
        <f t="shared" si="0"/>
        <v>274619</v>
      </c>
      <c r="F43" s="1824">
        <f t="shared" si="1"/>
        <v>0.88018910256410254</v>
      </c>
    </row>
    <row r="44" spans="1:6" x14ac:dyDescent="0.3">
      <c r="A44" s="1825" t="s">
        <v>57</v>
      </c>
      <c r="B44" s="1826" t="s">
        <v>58</v>
      </c>
      <c r="C44" s="1827">
        <v>2929000</v>
      </c>
      <c r="D44" s="1828">
        <v>2774224</v>
      </c>
      <c r="E44" s="1829">
        <f t="shared" si="0"/>
        <v>-154776</v>
      </c>
      <c r="F44" s="1830">
        <f t="shared" si="1"/>
        <v>-5.2842608398770911E-2</v>
      </c>
    </row>
    <row r="45" spans="1:6" x14ac:dyDescent="0.3">
      <c r="A45" s="1831" t="s">
        <v>59</v>
      </c>
      <c r="B45" s="1832" t="s">
        <v>60</v>
      </c>
      <c r="C45" s="1833">
        <v>1953000</v>
      </c>
      <c r="D45" s="1834">
        <v>2222630</v>
      </c>
      <c r="E45" s="1835">
        <f t="shared" si="0"/>
        <v>269630</v>
      </c>
      <c r="F45" s="1836">
        <f t="shared" si="1"/>
        <v>0.13805939580133128</v>
      </c>
    </row>
    <row r="46" spans="1:6" x14ac:dyDescent="0.3">
      <c r="A46" s="1837" t="s">
        <v>61</v>
      </c>
      <c r="B46" s="1838" t="s">
        <v>62</v>
      </c>
      <c r="C46" s="1839">
        <v>1812000</v>
      </c>
      <c r="D46" s="1840">
        <v>608459</v>
      </c>
      <c r="E46" s="1841">
        <f t="shared" si="0"/>
        <v>-1203541</v>
      </c>
      <c r="F46" s="1842">
        <f t="shared" si="1"/>
        <v>-0.66420584988962472</v>
      </c>
    </row>
    <row r="47" spans="1:6" x14ac:dyDescent="0.3">
      <c r="A47" s="1843" t="s">
        <v>63</v>
      </c>
      <c r="B47" s="1844" t="s">
        <v>64</v>
      </c>
      <c r="C47" s="1845">
        <v>49000</v>
      </c>
      <c r="D47" s="1846">
        <v>49432</v>
      </c>
      <c r="E47" s="1847">
        <f t="shared" si="0"/>
        <v>432</v>
      </c>
      <c r="F47" s="1848">
        <f t="shared" si="1"/>
        <v>8.8163265306122444E-3</v>
      </c>
    </row>
    <row r="48" spans="1:6" x14ac:dyDescent="0.3">
      <c r="A48" s="1849" t="s">
        <v>65</v>
      </c>
      <c r="B48" s="1850" t="s">
        <v>66</v>
      </c>
      <c r="C48" s="1851">
        <v>7007000</v>
      </c>
      <c r="D48" s="1852">
        <v>-714220</v>
      </c>
      <c r="E48" s="1853">
        <f t="shared" si="0"/>
        <v>-7721220</v>
      </c>
      <c r="F48" s="1854">
        <f t="shared" si="1"/>
        <v>-1.1019294990723563</v>
      </c>
    </row>
    <row r="49" spans="1:6" x14ac:dyDescent="0.3">
      <c r="A49" s="1855" t="s">
        <v>67</v>
      </c>
      <c r="B49" s="1856" t="s">
        <v>68</v>
      </c>
      <c r="C49" s="1857">
        <v>1121000</v>
      </c>
      <c r="D49" s="1858">
        <v>275001</v>
      </c>
      <c r="E49" s="1859">
        <f t="shared" si="0"/>
        <v>-845999</v>
      </c>
      <c r="F49" s="1860">
        <f t="shared" si="1"/>
        <v>-0.7546824264049955</v>
      </c>
    </row>
    <row r="50" spans="1:6" x14ac:dyDescent="0.3">
      <c r="A50" s="1861" t="s">
        <v>69</v>
      </c>
      <c r="B50" s="1862" t="s">
        <v>70</v>
      </c>
      <c r="C50" s="1863">
        <v>2289000</v>
      </c>
      <c r="D50" s="1864">
        <v>543375</v>
      </c>
      <c r="E50" s="1865">
        <f t="shared" si="0"/>
        <v>-1745625</v>
      </c>
      <c r="F50" s="1866">
        <f t="shared" si="1"/>
        <v>-0.76261467889908252</v>
      </c>
    </row>
    <row r="51" spans="1:6" x14ac:dyDescent="0.3">
      <c r="A51" s="1867" t="s">
        <v>71</v>
      </c>
      <c r="B51" s="1868" t="s">
        <v>72</v>
      </c>
      <c r="C51" s="1869">
        <v>3353000</v>
      </c>
      <c r="D51" s="1870">
        <v>2993287</v>
      </c>
      <c r="E51" s="1871">
        <f t="shared" si="0"/>
        <v>-359713</v>
      </c>
      <c r="F51" s="1872">
        <f t="shared" si="1"/>
        <v>-0.10728094243960633</v>
      </c>
    </row>
    <row r="52" spans="1:6" x14ac:dyDescent="0.3">
      <c r="A52" s="1873" t="s">
        <v>73</v>
      </c>
      <c r="B52" s="1874" t="s">
        <v>74</v>
      </c>
      <c r="C52" s="1875">
        <v>2746000</v>
      </c>
      <c r="D52" s="1876">
        <v>2223446</v>
      </c>
      <c r="E52" s="1877">
        <f t="shared" si="0"/>
        <v>-522554</v>
      </c>
      <c r="F52" s="1878">
        <f t="shared" si="1"/>
        <v>-0.19029643117261472</v>
      </c>
    </row>
    <row r="53" spans="1:6" x14ac:dyDescent="0.3">
      <c r="A53" s="1879" t="s">
        <v>75</v>
      </c>
      <c r="B53" s="1880" t="s">
        <v>76</v>
      </c>
      <c r="C53" s="1881">
        <v>8510000</v>
      </c>
      <c r="D53" s="1882">
        <v>748803</v>
      </c>
      <c r="E53" s="1883">
        <f t="shared" si="0"/>
        <v>-7761197</v>
      </c>
      <c r="F53" s="1884">
        <f t="shared" si="1"/>
        <v>-0.91200904817861339</v>
      </c>
    </row>
    <row r="54" spans="1:6" x14ac:dyDescent="0.3">
      <c r="A54" s="1885" t="s">
        <v>77</v>
      </c>
      <c r="B54" s="1886" t="s">
        <v>78</v>
      </c>
      <c r="C54" s="1887">
        <v>0</v>
      </c>
      <c r="D54" s="1888">
        <v>6162520</v>
      </c>
      <c r="E54" s="1889">
        <f t="shared" si="0"/>
        <v>6162520</v>
      </c>
      <c r="F54" s="1890">
        <f t="shared" si="1"/>
        <v>0</v>
      </c>
    </row>
    <row r="55" spans="1:6" x14ac:dyDescent="0.3">
      <c r="A55" s="1891" t="s">
        <v>79</v>
      </c>
      <c r="B55" s="1892" t="s">
        <v>80</v>
      </c>
      <c r="C55" s="1893">
        <v>12015000</v>
      </c>
      <c r="D55" s="1894">
        <v>10394553</v>
      </c>
      <c r="E55" s="1895">
        <f t="shared" si="0"/>
        <v>-1620447</v>
      </c>
      <c r="F55" s="1896">
        <f t="shared" si="1"/>
        <v>-0.13486866416978777</v>
      </c>
    </row>
    <row r="56" spans="1:6" x14ac:dyDescent="0.3">
      <c r="A56" s="1897" t="s">
        <v>81</v>
      </c>
      <c r="B56" s="1898" t="s">
        <v>82</v>
      </c>
      <c r="C56" s="1899">
        <v>917000</v>
      </c>
      <c r="D56" s="1900">
        <v>1440345</v>
      </c>
      <c r="E56" s="1901">
        <f t="shared" si="0"/>
        <v>523345</v>
      </c>
      <c r="F56" s="1902">
        <f t="shared" si="1"/>
        <v>0.57071428571428573</v>
      </c>
    </row>
    <row r="57" spans="1:6" x14ac:dyDescent="0.3">
      <c r="A57" s="1903" t="s">
        <v>83</v>
      </c>
      <c r="B57" s="1904" t="s">
        <v>84</v>
      </c>
      <c r="C57" s="1905">
        <v>763000</v>
      </c>
      <c r="D57" s="1906">
        <v>557977</v>
      </c>
      <c r="E57" s="1907">
        <f t="shared" si="0"/>
        <v>-205023</v>
      </c>
      <c r="F57" s="1908">
        <f t="shared" si="1"/>
        <v>-0.2687064220183486</v>
      </c>
    </row>
    <row r="58" spans="1:6" x14ac:dyDescent="0.3">
      <c r="A58" s="1909" t="s">
        <v>85</v>
      </c>
      <c r="B58" s="1910" t="s">
        <v>86</v>
      </c>
      <c r="C58" s="1911">
        <v>624000</v>
      </c>
      <c r="D58" s="1912">
        <v>230371</v>
      </c>
      <c r="E58" s="1913">
        <f t="shared" si="0"/>
        <v>-393629</v>
      </c>
      <c r="F58" s="1914">
        <f t="shared" si="1"/>
        <v>-0.63081570512820517</v>
      </c>
    </row>
    <row r="59" spans="1:6" x14ac:dyDescent="0.3">
      <c r="A59" s="1915" t="s">
        <v>87</v>
      </c>
      <c r="B59" s="1916" t="s">
        <v>88</v>
      </c>
      <c r="C59" s="1917">
        <v>300000</v>
      </c>
      <c r="D59" s="1918">
        <v>318029</v>
      </c>
      <c r="E59" s="1919">
        <f t="shared" si="0"/>
        <v>18029</v>
      </c>
      <c r="F59" s="1920">
        <f t="shared" si="1"/>
        <v>6.0096666666666666E-2</v>
      </c>
    </row>
    <row r="60" spans="1:6" x14ac:dyDescent="0.3">
      <c r="A60" s="1921" t="s">
        <v>89</v>
      </c>
      <c r="B60" s="1922" t="s">
        <v>90</v>
      </c>
      <c r="C60" s="1923">
        <v>0</v>
      </c>
      <c r="D60" s="1924">
        <v>0</v>
      </c>
      <c r="E60" s="1925">
        <f t="shared" si="0"/>
        <v>0</v>
      </c>
      <c r="F60" s="1926">
        <f t="shared" si="1"/>
        <v>0</v>
      </c>
    </row>
    <row r="61" spans="1:6" x14ac:dyDescent="0.3">
      <c r="A61" s="1927" t="s">
        <v>91</v>
      </c>
      <c r="B61" s="1928" t="s">
        <v>92</v>
      </c>
      <c r="C61" s="1929">
        <v>2715000</v>
      </c>
      <c r="D61" s="1930">
        <v>2667035</v>
      </c>
      <c r="E61" s="1931">
        <f t="shared" si="0"/>
        <v>-47965</v>
      </c>
      <c r="F61" s="1932">
        <f t="shared" si="1"/>
        <v>-1.7666666666666667E-2</v>
      </c>
    </row>
    <row r="62" spans="1:6" x14ac:dyDescent="0.3">
      <c r="A62" s="1933" t="s">
        <v>93</v>
      </c>
      <c r="B62" s="1934" t="s">
        <v>94</v>
      </c>
      <c r="C62" s="1935">
        <v>211000</v>
      </c>
      <c r="D62" s="1936">
        <v>182600</v>
      </c>
      <c r="E62" s="1937">
        <f t="shared" si="0"/>
        <v>-28400</v>
      </c>
      <c r="F62" s="1938">
        <f t="shared" si="1"/>
        <v>-0.13459715639810427</v>
      </c>
    </row>
    <row r="63" spans="1:6" x14ac:dyDescent="0.3">
      <c r="A63" s="1939" t="s">
        <v>95</v>
      </c>
      <c r="B63" s="1940" t="s">
        <v>96</v>
      </c>
      <c r="C63" s="1941">
        <v>713000</v>
      </c>
      <c r="D63" s="1942">
        <v>619854</v>
      </c>
      <c r="E63" s="1943">
        <f t="shared" si="0"/>
        <v>-93146</v>
      </c>
      <c r="F63" s="1944">
        <f t="shared" si="1"/>
        <v>-0.13063955119214588</v>
      </c>
    </row>
    <row r="64" spans="1:6" x14ac:dyDescent="0.3">
      <c r="A64" s="1945" t="s">
        <v>97</v>
      </c>
      <c r="B64" s="1946" t="s">
        <v>98</v>
      </c>
      <c r="C64" s="1947">
        <v>4337000</v>
      </c>
      <c r="D64" s="1948">
        <v>1188206</v>
      </c>
      <c r="E64" s="1949">
        <f t="shared" si="0"/>
        <v>-3148794</v>
      </c>
      <c r="F64" s="1950">
        <f t="shared" si="1"/>
        <v>-0.72603043578510496</v>
      </c>
    </row>
    <row r="65" spans="1:6" x14ac:dyDescent="0.3">
      <c r="A65" s="1951" t="s">
        <v>99</v>
      </c>
      <c r="B65" s="1952" t="s">
        <v>100</v>
      </c>
      <c r="C65" s="1953">
        <v>0</v>
      </c>
      <c r="D65" s="1954">
        <v>21469325</v>
      </c>
      <c r="E65" s="1955">
        <f t="shared" si="0"/>
        <v>21469325</v>
      </c>
      <c r="F65" s="1956">
        <f t="shared" si="1"/>
        <v>0</v>
      </c>
    </row>
    <row r="66" spans="1:6" x14ac:dyDescent="0.3">
      <c r="A66" s="1957" t="s">
        <v>101</v>
      </c>
      <c r="B66" s="1958" t="s">
        <v>102</v>
      </c>
      <c r="C66" s="1959">
        <v>18779000</v>
      </c>
      <c r="D66" s="1960">
        <v>7556096</v>
      </c>
      <c r="E66" s="1961">
        <f t="shared" si="0"/>
        <v>-11222904</v>
      </c>
      <c r="F66" s="1962">
        <f t="shared" si="1"/>
        <v>-0.59763054475744182</v>
      </c>
    </row>
    <row r="67" spans="1:6" x14ac:dyDescent="0.3">
      <c r="A67" s="1963" t="s">
        <v>103</v>
      </c>
      <c r="B67" s="1964" t="s">
        <v>104</v>
      </c>
      <c r="C67" s="1965">
        <v>658000</v>
      </c>
      <c r="D67" s="1966">
        <v>268988</v>
      </c>
      <c r="E67" s="1967">
        <f t="shared" si="0"/>
        <v>-389012</v>
      </c>
      <c r="F67" s="1968">
        <f t="shared" si="1"/>
        <v>-0.5912036474164134</v>
      </c>
    </row>
    <row r="68" spans="1:6" x14ac:dyDescent="0.3">
      <c r="A68" s="1969" t="s">
        <v>105</v>
      </c>
      <c r="B68" s="1970" t="s">
        <v>106</v>
      </c>
      <c r="C68" s="1971">
        <v>6229000</v>
      </c>
      <c r="D68" s="1972">
        <v>7960603</v>
      </c>
      <c r="E68" s="1973">
        <f t="shared" si="0"/>
        <v>1731603</v>
      </c>
      <c r="F68" s="1974">
        <f t="shared" si="1"/>
        <v>0.27799052817466691</v>
      </c>
    </row>
    <row r="69" spans="1:6" x14ac:dyDescent="0.3">
      <c r="A69" s="1975" t="s">
        <v>107</v>
      </c>
      <c r="B69" s="1976" t="s">
        <v>108</v>
      </c>
      <c r="C69" s="1977">
        <v>3946000</v>
      </c>
      <c r="D69" s="1978">
        <v>3732927</v>
      </c>
      <c r="E69" s="1979">
        <f t="shared" si="0"/>
        <v>-213073</v>
      </c>
      <c r="F69" s="1980">
        <f t="shared" si="1"/>
        <v>-5.399721236695388E-2</v>
      </c>
    </row>
    <row r="70" spans="1:6" x14ac:dyDescent="0.3">
      <c r="A70" s="1981" t="s">
        <v>109</v>
      </c>
      <c r="B70" s="1982" t="s">
        <v>110</v>
      </c>
      <c r="C70" s="1983">
        <v>4395000</v>
      </c>
      <c r="D70" s="1984">
        <v>3680323</v>
      </c>
      <c r="E70" s="1985">
        <f t="shared" si="0"/>
        <v>-714677</v>
      </c>
      <c r="F70" s="1986">
        <f t="shared" si="1"/>
        <v>-0.1626113765642776</v>
      </c>
    </row>
    <row r="71" spans="1:6" x14ac:dyDescent="0.3">
      <c r="A71" s="1987" t="s">
        <v>111</v>
      </c>
      <c r="B71" s="1988" t="s">
        <v>112</v>
      </c>
      <c r="C71" s="1989">
        <v>2255000</v>
      </c>
      <c r="D71" s="1990">
        <v>1151231</v>
      </c>
      <c r="E71" s="1991">
        <f t="shared" si="0"/>
        <v>-1103769</v>
      </c>
      <c r="F71" s="1992">
        <f t="shared" si="1"/>
        <v>-0.48947627494456764</v>
      </c>
    </row>
    <row r="72" spans="1:6" x14ac:dyDescent="0.3">
      <c r="A72" s="1993" t="s">
        <v>113</v>
      </c>
      <c r="B72" s="1994" t="s">
        <v>114</v>
      </c>
      <c r="C72" s="1995">
        <v>1505000</v>
      </c>
      <c r="D72" s="1996">
        <v>1593234</v>
      </c>
      <c r="E72" s="1997">
        <f t="shared" si="0"/>
        <v>88234</v>
      </c>
      <c r="F72" s="1998">
        <f t="shared" si="1"/>
        <v>5.8627242524916946E-2</v>
      </c>
    </row>
    <row r="73" spans="1:6" x14ac:dyDescent="0.3">
      <c r="A73" s="1999" t="s">
        <v>115</v>
      </c>
      <c r="B73" s="2000" t="s">
        <v>116</v>
      </c>
      <c r="C73" s="2001">
        <v>235000</v>
      </c>
      <c r="D73" s="2002">
        <v>198804</v>
      </c>
      <c r="E73" s="2003">
        <f t="shared" si="0"/>
        <v>-36196</v>
      </c>
      <c r="F73" s="2004">
        <f t="shared" si="1"/>
        <v>-0.15402553191489363</v>
      </c>
    </row>
    <row r="74" spans="1:6" x14ac:dyDescent="0.3">
      <c r="A74" s="2005" t="s">
        <v>117</v>
      </c>
      <c r="B74" s="2006" t="s">
        <v>118</v>
      </c>
      <c r="C74" s="2007">
        <v>604000</v>
      </c>
      <c r="D74" s="2008">
        <v>806954</v>
      </c>
      <c r="E74" s="2009">
        <f t="shared" si="0"/>
        <v>202954</v>
      </c>
      <c r="F74" s="2010">
        <f t="shared" si="1"/>
        <v>0.33601655629139071</v>
      </c>
    </row>
    <row r="75" spans="1:6" x14ac:dyDescent="0.3">
      <c r="A75" s="2011" t="s">
        <v>119</v>
      </c>
      <c r="B75" s="2012" t="s">
        <v>120</v>
      </c>
      <c r="C75" s="2013">
        <v>174000</v>
      </c>
      <c r="D75" s="2014">
        <v>207739</v>
      </c>
      <c r="E75" s="2015">
        <f t="shared" si="0"/>
        <v>33739</v>
      </c>
      <c r="F75" s="2016">
        <f t="shared" si="1"/>
        <v>0.19390229885057472</v>
      </c>
    </row>
    <row r="76" spans="1:6" x14ac:dyDescent="0.3">
      <c r="A76" s="2017" t="s">
        <v>121</v>
      </c>
      <c r="B76" s="2018" t="s">
        <v>122</v>
      </c>
      <c r="C76" s="2019">
        <v>13944000</v>
      </c>
      <c r="D76" s="2020">
        <v>23248414</v>
      </c>
      <c r="E76" s="2021">
        <f t="shared" si="0"/>
        <v>9304414</v>
      </c>
      <c r="F76" s="2022">
        <f t="shared" si="1"/>
        <v>0.6672700803212851</v>
      </c>
    </row>
    <row r="77" spans="1:6" x14ac:dyDescent="0.3">
      <c r="A77" s="2023" t="s">
        <v>123</v>
      </c>
      <c r="B77" s="2024" t="s">
        <v>124</v>
      </c>
      <c r="C77" s="2025">
        <v>0</v>
      </c>
      <c r="D77" s="2026">
        <v>0</v>
      </c>
      <c r="E77" s="2027">
        <f t="shared" si="0"/>
        <v>0</v>
      </c>
      <c r="F77" s="2028">
        <f t="shared" si="1"/>
        <v>0</v>
      </c>
    </row>
    <row r="78" spans="1:6" x14ac:dyDescent="0.3">
      <c r="A78" s="2029"/>
      <c r="B78" s="2030" t="s">
        <v>125</v>
      </c>
      <c r="C78" s="2031">
        <f>SUM(C38:C77)</f>
        <v>199683000</v>
      </c>
      <c r="D78" s="2032">
        <f>SUM(D38:D77)</f>
        <v>206369862</v>
      </c>
      <c r="E78" s="2033">
        <f t="shared" si="0"/>
        <v>6686862</v>
      </c>
      <c r="F78" s="2034">
        <f t="shared" si="1"/>
        <v>3.3487387509202084E-2</v>
      </c>
    </row>
    <row r="80" spans="1:6" x14ac:dyDescent="0.3">
      <c r="A80" s="2035"/>
      <c r="B80" s="2036" t="s">
        <v>126</v>
      </c>
      <c r="C80" s="2037">
        <f>C14+C21+C26+C32+C35+C78</f>
        <v>618698000</v>
      </c>
      <c r="D80" s="2038">
        <f>D14+D21+D26+D32+D35+D78</f>
        <v>638618926</v>
      </c>
      <c r="E80" s="2039">
        <f>D80 - C80</f>
        <v>19920926</v>
      </c>
      <c r="F80" s="2040">
        <f>IF(C80 = 0, 0, E80 / C80)</f>
        <v>3.2198141904450958E-2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48" t="s">
        <v>131</v>
      </c>
      <c r="B1" s="11426"/>
      <c r="C1" s="11426"/>
      <c r="D1" s="11426"/>
      <c r="E1" s="11426"/>
      <c r="F1" s="11427"/>
    </row>
    <row r="2" spans="1:6" x14ac:dyDescent="0.3">
      <c r="A2" s="11449" t="s">
        <v>1</v>
      </c>
      <c r="B2" s="11426"/>
      <c r="C2" s="11426"/>
      <c r="D2" s="11426"/>
      <c r="E2" s="11426"/>
      <c r="F2" s="11427"/>
    </row>
    <row r="3" spans="1:6" x14ac:dyDescent="0.3">
      <c r="A3" s="11450" t="s">
        <v>2</v>
      </c>
      <c r="B3" s="11426"/>
      <c r="C3" s="11426"/>
      <c r="D3" s="11426"/>
      <c r="E3" s="11426"/>
      <c r="F3" s="11427"/>
    </row>
    <row r="4" spans="1:6" x14ac:dyDescent="0.3">
      <c r="A4" s="11451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2041" t="s">
        <v>4</v>
      </c>
      <c r="B6" s="2042" t="s">
        <v>5</v>
      </c>
      <c r="C6" s="2043" t="s">
        <v>6</v>
      </c>
      <c r="D6" s="2044" t="s">
        <v>7</v>
      </c>
      <c r="E6" s="2045" t="s">
        <v>8</v>
      </c>
      <c r="F6" s="2046" t="s">
        <v>9</v>
      </c>
    </row>
    <row r="7" spans="1:6" ht="28.8" x14ac:dyDescent="0.3">
      <c r="A7" s="2047" t="s">
        <v>10</v>
      </c>
      <c r="B7" s="2048" t="s">
        <v>11</v>
      </c>
      <c r="C7" s="2049" t="s">
        <v>12</v>
      </c>
      <c r="D7" s="2050" t="s">
        <v>13</v>
      </c>
      <c r="E7" s="2051" t="s">
        <v>14</v>
      </c>
      <c r="F7" s="2052" t="s">
        <v>15</v>
      </c>
    </row>
    <row r="9" spans="1:6" x14ac:dyDescent="0.3">
      <c r="A9" s="2053" t="s">
        <v>16</v>
      </c>
      <c r="B9" s="2054" t="s">
        <v>17</v>
      </c>
      <c r="C9" s="2055"/>
      <c r="D9" s="2056"/>
      <c r="E9" s="2057"/>
      <c r="F9" s="2058"/>
    </row>
    <row r="10" spans="1:6" x14ac:dyDescent="0.3">
      <c r="A10" s="2059" t="s">
        <v>18</v>
      </c>
      <c r="B10" s="2060" t="s">
        <v>19</v>
      </c>
      <c r="C10" s="2061">
        <v>14582130</v>
      </c>
      <c r="D10" s="2062">
        <v>14266768</v>
      </c>
      <c r="E10" s="2063">
        <f>D10-C10</f>
        <v>-315362</v>
      </c>
      <c r="F10" s="2064">
        <f>IF(C10 = 0, 0, E10 / C10)</f>
        <v>-2.1626607361201689E-2</v>
      </c>
    </row>
    <row r="11" spans="1:6" x14ac:dyDescent="0.3">
      <c r="A11" s="2065" t="s">
        <v>20</v>
      </c>
      <c r="B11" s="2066" t="s">
        <v>21</v>
      </c>
      <c r="C11" s="2067">
        <v>631269</v>
      </c>
      <c r="D11" s="2068">
        <v>721731</v>
      </c>
      <c r="E11" s="2069">
        <f>D11 - C11</f>
        <v>90462</v>
      </c>
      <c r="F11" s="2070">
        <f>IF(C11 = 0, 0, E11 / C11)</f>
        <v>0.14330182537080072</v>
      </c>
    </row>
    <row r="12" spans="1:6" x14ac:dyDescent="0.3">
      <c r="A12" s="2071" t="s">
        <v>22</v>
      </c>
      <c r="B12" s="2072" t="s">
        <v>23</v>
      </c>
      <c r="C12" s="2073">
        <v>13291260</v>
      </c>
      <c r="D12" s="2074">
        <v>13236874</v>
      </c>
      <c r="E12" s="2075">
        <f>D12 - C12</f>
        <v>-54386</v>
      </c>
      <c r="F12" s="2076">
        <f>IF(C12 = 0, 0, E12 / C12)</f>
        <v>-4.0918618701311993E-3</v>
      </c>
    </row>
    <row r="13" spans="1:6" x14ac:dyDescent="0.3">
      <c r="A13" s="2077" t="s">
        <v>24</v>
      </c>
      <c r="B13" s="2078" t="s">
        <v>25</v>
      </c>
      <c r="C13" s="2079">
        <v>14792988</v>
      </c>
      <c r="D13" s="2080">
        <v>14244416</v>
      </c>
      <c r="E13" s="2081">
        <f>D13 - C13</f>
        <v>-548572</v>
      </c>
      <c r="F13" s="2082">
        <f>IF(C13 = 0, 0, E13 / C13)</f>
        <v>-3.7083245115861647E-2</v>
      </c>
    </row>
    <row r="14" spans="1:6" x14ac:dyDescent="0.3">
      <c r="A14" s="2083"/>
      <c r="B14" s="2084" t="s">
        <v>26</v>
      </c>
      <c r="C14" s="2085">
        <f>SUM(C10:C13)</f>
        <v>43297647</v>
      </c>
      <c r="D14" s="2086">
        <f>SUM(D10:D13)</f>
        <v>42469789</v>
      </c>
      <c r="E14" s="2087">
        <f>D14 - C14</f>
        <v>-827858</v>
      </c>
      <c r="F14" s="2088">
        <f>IF(C14 = 0, 0, E14 / C14)</f>
        <v>-1.9120161425862241E-2</v>
      </c>
    </row>
    <row r="16" spans="1:6" x14ac:dyDescent="0.3">
      <c r="A16" s="2089" t="s">
        <v>27</v>
      </c>
      <c r="B16" s="2090" t="s">
        <v>28</v>
      </c>
      <c r="C16" s="2091"/>
      <c r="D16" s="2092"/>
      <c r="E16" s="2093"/>
      <c r="F16" s="2094"/>
    </row>
    <row r="17" spans="1:6" x14ac:dyDescent="0.3">
      <c r="A17" s="2095" t="s">
        <v>18</v>
      </c>
      <c r="B17" s="2096" t="s">
        <v>29</v>
      </c>
      <c r="C17" s="2097">
        <v>3513083</v>
      </c>
      <c r="D17" s="2098">
        <v>3742253</v>
      </c>
      <c r="E17" s="2099">
        <f>D17 - C17</f>
        <v>229170</v>
      </c>
      <c r="F17" s="2100">
        <f>IF(C17 = 0, 0, E17 / C17)</f>
        <v>6.5233300778831591E-2</v>
      </c>
    </row>
    <row r="18" spans="1:6" x14ac:dyDescent="0.3">
      <c r="A18" s="2101" t="s">
        <v>20</v>
      </c>
      <c r="B18" s="2102" t="s">
        <v>30</v>
      </c>
      <c r="C18" s="2103">
        <v>152083</v>
      </c>
      <c r="D18" s="2104">
        <v>189314</v>
      </c>
      <c r="E18" s="2105">
        <f>D18 - C18</f>
        <v>37231</v>
      </c>
      <c r="F18" s="2106">
        <f>IF(C18 = 0, 0, E18 / C18)</f>
        <v>0.24480711190599869</v>
      </c>
    </row>
    <row r="19" spans="1:6" x14ac:dyDescent="0.3">
      <c r="A19" s="2107" t="s">
        <v>22</v>
      </c>
      <c r="B19" s="2108" t="s">
        <v>31</v>
      </c>
      <c r="C19" s="2109">
        <v>3202090</v>
      </c>
      <c r="D19" s="2110">
        <v>3472106</v>
      </c>
      <c r="E19" s="2111">
        <f>D19 - C19</f>
        <v>270016</v>
      </c>
      <c r="F19" s="2112">
        <f>IF(C19 = 0, 0, E19 / C19)</f>
        <v>8.4324925283174423E-2</v>
      </c>
    </row>
    <row r="20" spans="1:6" x14ac:dyDescent="0.3">
      <c r="A20" s="2113" t="s">
        <v>24</v>
      </c>
      <c r="B20" s="2114" t="s">
        <v>32</v>
      </c>
      <c r="C20" s="2115">
        <v>3563883</v>
      </c>
      <c r="D20" s="2116">
        <v>3755627</v>
      </c>
      <c r="E20" s="2117">
        <f>D20 - C20</f>
        <v>191744</v>
      </c>
      <c r="F20" s="2118">
        <f>IF(C20 = 0, 0, E20 / C20)</f>
        <v>5.3801990693858354E-2</v>
      </c>
    </row>
    <row r="21" spans="1:6" x14ac:dyDescent="0.3">
      <c r="A21" s="2119"/>
      <c r="B21" s="2120" t="s">
        <v>33</v>
      </c>
      <c r="C21" s="2121">
        <f>SUM(C17:C20)</f>
        <v>10431139</v>
      </c>
      <c r="D21" s="2122">
        <f>SUM(D17:D20)</f>
        <v>11159300</v>
      </c>
      <c r="E21" s="2123">
        <f>D21 - C21</f>
        <v>728161</v>
      </c>
      <c r="F21" s="2124">
        <f>IF(C21 = 0, 0, E21 / C21)</f>
        <v>6.9806470798634737E-2</v>
      </c>
    </row>
    <row r="23" spans="1:6" x14ac:dyDescent="0.3">
      <c r="A23" s="2125" t="s">
        <v>34</v>
      </c>
      <c r="B23" s="2126" t="s">
        <v>35</v>
      </c>
      <c r="C23" s="2127"/>
      <c r="D23" s="2128"/>
      <c r="E23" s="2129"/>
      <c r="F23" s="2130"/>
    </row>
    <row r="24" spans="1:6" x14ac:dyDescent="0.3">
      <c r="A24" s="2131" t="s">
        <v>18</v>
      </c>
      <c r="B24" s="2132" t="s">
        <v>36</v>
      </c>
      <c r="C24" s="2133">
        <v>6899543</v>
      </c>
      <c r="D24" s="2134">
        <v>6602498</v>
      </c>
      <c r="E24" s="2135">
        <f>D24 - C24</f>
        <v>-297045</v>
      </c>
      <c r="F24" s="2136">
        <f>IF(C24 = 0, 0, E24 / C24)</f>
        <v>-4.3052851471467021E-2</v>
      </c>
    </row>
    <row r="25" spans="1:6" x14ac:dyDescent="0.3">
      <c r="A25" s="2137" t="s">
        <v>20</v>
      </c>
      <c r="B25" s="2138" t="s">
        <v>37</v>
      </c>
      <c r="C25" s="2139">
        <v>6836592</v>
      </c>
      <c r="D25" s="2140">
        <v>7210341</v>
      </c>
      <c r="E25" s="2141">
        <f>D25 - C25</f>
        <v>373749</v>
      </c>
      <c r="F25" s="2142">
        <f>IF(C25 = 0, 0, E25 / C25)</f>
        <v>5.4668905208911107E-2</v>
      </c>
    </row>
    <row r="26" spans="1:6" x14ac:dyDescent="0.3">
      <c r="A26" s="2143"/>
      <c r="B26" s="2144" t="s">
        <v>38</v>
      </c>
      <c r="C26" s="2145">
        <f>SUM(C24:C25)</f>
        <v>13736135</v>
      </c>
      <c r="D26" s="2146">
        <f>SUM(D24:D25)</f>
        <v>13812839</v>
      </c>
      <c r="E26" s="2147">
        <f>D26 - C26</f>
        <v>76704</v>
      </c>
      <c r="F26" s="2148">
        <f>IF(C26 = 0, 0, E26 / C26)</f>
        <v>5.5841035342183223E-3</v>
      </c>
    </row>
    <row r="28" spans="1:6" x14ac:dyDescent="0.3">
      <c r="A28" s="2149" t="s">
        <v>39</v>
      </c>
      <c r="B28" s="2150" t="s">
        <v>40</v>
      </c>
      <c r="C28" s="2151"/>
      <c r="D28" s="2152"/>
      <c r="E28" s="2153"/>
      <c r="F28" s="2154"/>
    </row>
    <row r="29" spans="1:6" x14ac:dyDescent="0.3">
      <c r="A29" s="2155" t="s">
        <v>18</v>
      </c>
      <c r="B29" s="2156" t="s">
        <v>41</v>
      </c>
      <c r="C29" s="2157">
        <v>2232772</v>
      </c>
      <c r="D29" s="2158">
        <v>2775673</v>
      </c>
      <c r="E29" s="2159">
        <f>D29 - C29</f>
        <v>542901</v>
      </c>
      <c r="F29" s="2160">
        <f>IF(C29 = 0, 0, E29 / C29)</f>
        <v>0.24315111439949982</v>
      </c>
    </row>
    <row r="30" spans="1:6" x14ac:dyDescent="0.3">
      <c r="A30" s="2161" t="s">
        <v>20</v>
      </c>
      <c r="B30" s="2162" t="s">
        <v>42</v>
      </c>
      <c r="C30" s="2163">
        <v>2678899</v>
      </c>
      <c r="D30" s="2164">
        <v>2199778</v>
      </c>
      <c r="E30" s="2165">
        <f>D30 - C30</f>
        <v>-479121</v>
      </c>
      <c r="F30" s="2166">
        <f>IF(C30 = 0, 0, E30 / C30)</f>
        <v>-0.17884996784126614</v>
      </c>
    </row>
    <row r="31" spans="1:6" x14ac:dyDescent="0.3">
      <c r="A31" s="2167" t="s">
        <v>22</v>
      </c>
      <c r="B31" s="2168" t="s">
        <v>43</v>
      </c>
      <c r="C31" s="2169">
        <v>77241</v>
      </c>
      <c r="D31" s="2170">
        <v>0</v>
      </c>
      <c r="E31" s="2171">
        <f>D31 - C31</f>
        <v>-77241</v>
      </c>
      <c r="F31" s="2172">
        <f>IF(C31 = 0, 0, E31 / C31)</f>
        <v>-1</v>
      </c>
    </row>
    <row r="32" spans="1:6" x14ac:dyDescent="0.3">
      <c r="A32" s="2173"/>
      <c r="B32" s="2174" t="s">
        <v>44</v>
      </c>
      <c r="C32" s="2175">
        <f>SUM(C29:C31)</f>
        <v>4988912</v>
      </c>
      <c r="D32" s="2176">
        <f>SUM(D29:D31)</f>
        <v>4975451</v>
      </c>
      <c r="E32" s="2177">
        <f>D32 - C32</f>
        <v>-13461</v>
      </c>
      <c r="F32" s="2178">
        <f>IF(C32 = 0, 0, E32 / C32)</f>
        <v>-2.6981834917112189E-3</v>
      </c>
    </row>
    <row r="34" spans="1:6" x14ac:dyDescent="0.3">
      <c r="A34" s="2179" t="s">
        <v>45</v>
      </c>
      <c r="B34" s="2180" t="s">
        <v>46</v>
      </c>
      <c r="C34" s="2181"/>
      <c r="D34" s="2182"/>
      <c r="E34" s="2183"/>
      <c r="F34" s="2184"/>
    </row>
    <row r="35" spans="1:6" x14ac:dyDescent="0.3">
      <c r="A35" s="2185" t="s">
        <v>18</v>
      </c>
      <c r="B35" s="2186" t="s">
        <v>46</v>
      </c>
      <c r="C35" s="2187">
        <v>1878749</v>
      </c>
      <c r="D35" s="2188">
        <v>1841040</v>
      </c>
      <c r="E35" s="2189">
        <f>D35 - C35</f>
        <v>-37709</v>
      </c>
      <c r="F35" s="2190">
        <f>IF(C35 = 0, 0, E35 / C35)</f>
        <v>-2.0071334701974558E-2</v>
      </c>
    </row>
    <row r="37" spans="1:6" x14ac:dyDescent="0.3">
      <c r="A37" s="2191" t="s">
        <v>47</v>
      </c>
      <c r="B37" s="2192" t="s">
        <v>48</v>
      </c>
      <c r="C37" s="2193"/>
      <c r="D37" s="2194"/>
      <c r="E37" s="2195"/>
      <c r="F37" s="2196"/>
    </row>
    <row r="38" spans="1:6" x14ac:dyDescent="0.3">
      <c r="A38" s="2197" t="s">
        <v>18</v>
      </c>
      <c r="B38" s="2198" t="s">
        <v>49</v>
      </c>
      <c r="C38" s="2199">
        <v>508973</v>
      </c>
      <c r="D38" s="2200">
        <v>319669</v>
      </c>
      <c r="E38" s="2201">
        <f t="shared" ref="E38:E78" si="0">D38 - C38</f>
        <v>-189304</v>
      </c>
      <c r="F38" s="2202">
        <f t="shared" ref="F38:F78" si="1">IF(C38 = 0, 0, E38 / C38)</f>
        <v>-0.37193328526267599</v>
      </c>
    </row>
    <row r="39" spans="1:6" x14ac:dyDescent="0.3">
      <c r="A39" s="2203" t="s">
        <v>20</v>
      </c>
      <c r="B39" s="2204" t="s">
        <v>50</v>
      </c>
      <c r="C39" s="2205">
        <v>722447</v>
      </c>
      <c r="D39" s="2206">
        <v>604408</v>
      </c>
      <c r="E39" s="2207">
        <f t="shared" si="0"/>
        <v>-118039</v>
      </c>
      <c r="F39" s="2208">
        <f t="shared" si="1"/>
        <v>-0.16338776408511627</v>
      </c>
    </row>
    <row r="40" spans="1:6" x14ac:dyDescent="0.3">
      <c r="A40" s="2209" t="s">
        <v>22</v>
      </c>
      <c r="B40" s="2210" t="s">
        <v>51</v>
      </c>
      <c r="C40" s="2211">
        <v>2009399</v>
      </c>
      <c r="D40" s="2212">
        <v>2402076</v>
      </c>
      <c r="E40" s="2213">
        <f t="shared" si="0"/>
        <v>392677</v>
      </c>
      <c r="F40" s="2214">
        <f t="shared" si="1"/>
        <v>0.19542012313134424</v>
      </c>
    </row>
    <row r="41" spans="1:6" x14ac:dyDescent="0.3">
      <c r="A41" s="2215" t="s">
        <v>24</v>
      </c>
      <c r="B41" s="2216" t="s">
        <v>52</v>
      </c>
      <c r="C41" s="2217">
        <v>817966</v>
      </c>
      <c r="D41" s="2218">
        <v>424039</v>
      </c>
      <c r="E41" s="2219">
        <f t="shared" si="0"/>
        <v>-393927</v>
      </c>
      <c r="F41" s="2220">
        <f t="shared" si="1"/>
        <v>-0.48159336696146293</v>
      </c>
    </row>
    <row r="42" spans="1:6" x14ac:dyDescent="0.3">
      <c r="A42" s="2221" t="s">
        <v>53</v>
      </c>
      <c r="B42" s="2222" t="s">
        <v>54</v>
      </c>
      <c r="C42" s="2223">
        <v>134380</v>
      </c>
      <c r="D42" s="2224">
        <v>121398</v>
      </c>
      <c r="E42" s="2225">
        <f t="shared" si="0"/>
        <v>-12982</v>
      </c>
      <c r="F42" s="2226">
        <f t="shared" si="1"/>
        <v>-9.6606637892543534E-2</v>
      </c>
    </row>
    <row r="43" spans="1:6" x14ac:dyDescent="0.3">
      <c r="A43" s="2227" t="s">
        <v>55</v>
      </c>
      <c r="B43" s="2228" t="s">
        <v>56</v>
      </c>
      <c r="C43" s="2229">
        <v>370755</v>
      </c>
      <c r="D43" s="2230">
        <v>426622</v>
      </c>
      <c r="E43" s="2231">
        <f t="shared" si="0"/>
        <v>55867</v>
      </c>
      <c r="F43" s="2232">
        <f t="shared" si="1"/>
        <v>0.15068441423581611</v>
      </c>
    </row>
    <row r="44" spans="1:6" x14ac:dyDescent="0.3">
      <c r="A44" s="2233" t="s">
        <v>57</v>
      </c>
      <c r="B44" s="2234" t="s">
        <v>58</v>
      </c>
      <c r="C44" s="2235">
        <v>2278</v>
      </c>
      <c r="D44" s="2236">
        <v>22151</v>
      </c>
      <c r="E44" s="2237">
        <f t="shared" si="0"/>
        <v>19873</v>
      </c>
      <c r="F44" s="2238">
        <f t="shared" si="1"/>
        <v>8.7238805970149258</v>
      </c>
    </row>
    <row r="45" spans="1:6" x14ac:dyDescent="0.3">
      <c r="A45" s="2239" t="s">
        <v>59</v>
      </c>
      <c r="B45" s="2240" t="s">
        <v>60</v>
      </c>
      <c r="C45" s="2241">
        <v>1023548</v>
      </c>
      <c r="D45" s="2242">
        <v>1110869</v>
      </c>
      <c r="E45" s="2243">
        <f t="shared" si="0"/>
        <v>87321</v>
      </c>
      <c r="F45" s="2244">
        <f t="shared" si="1"/>
        <v>8.5312071343991686E-2</v>
      </c>
    </row>
    <row r="46" spans="1:6" x14ac:dyDescent="0.3">
      <c r="A46" s="2245" t="s">
        <v>61</v>
      </c>
      <c r="B46" s="2246" t="s">
        <v>62</v>
      </c>
      <c r="C46" s="2247">
        <v>476666</v>
      </c>
      <c r="D46" s="2248">
        <v>452026</v>
      </c>
      <c r="E46" s="2249">
        <f t="shared" si="0"/>
        <v>-24640</v>
      </c>
      <c r="F46" s="2250">
        <f t="shared" si="1"/>
        <v>-5.1692379989342639E-2</v>
      </c>
    </row>
    <row r="47" spans="1:6" x14ac:dyDescent="0.3">
      <c r="A47" s="2251" t="s">
        <v>63</v>
      </c>
      <c r="B47" s="2252" t="s">
        <v>64</v>
      </c>
      <c r="C47" s="2253">
        <v>0</v>
      </c>
      <c r="D47" s="2254">
        <v>0</v>
      </c>
      <c r="E47" s="2255">
        <f t="shared" si="0"/>
        <v>0</v>
      </c>
      <c r="F47" s="2256">
        <f t="shared" si="1"/>
        <v>0</v>
      </c>
    </row>
    <row r="48" spans="1:6" x14ac:dyDescent="0.3">
      <c r="A48" s="2257" t="s">
        <v>65</v>
      </c>
      <c r="B48" s="2258" t="s">
        <v>66</v>
      </c>
      <c r="C48" s="2259">
        <v>474303</v>
      </c>
      <c r="D48" s="2260">
        <v>640030</v>
      </c>
      <c r="E48" s="2261">
        <f t="shared" si="0"/>
        <v>165727</v>
      </c>
      <c r="F48" s="2262">
        <f t="shared" si="1"/>
        <v>0.34941166300866744</v>
      </c>
    </row>
    <row r="49" spans="1:6" x14ac:dyDescent="0.3">
      <c r="A49" s="2263" t="s">
        <v>67</v>
      </c>
      <c r="B49" s="2264" t="s">
        <v>68</v>
      </c>
      <c r="C49" s="2265">
        <v>147960</v>
      </c>
      <c r="D49" s="2266">
        <v>163930</v>
      </c>
      <c r="E49" s="2267">
        <f t="shared" si="0"/>
        <v>15970</v>
      </c>
      <c r="F49" s="2268">
        <f t="shared" si="1"/>
        <v>0.1079345769126791</v>
      </c>
    </row>
    <row r="50" spans="1:6" x14ac:dyDescent="0.3">
      <c r="A50" s="2269" t="s">
        <v>69</v>
      </c>
      <c r="B50" s="2270" t="s">
        <v>70</v>
      </c>
      <c r="C50" s="2271">
        <v>632458</v>
      </c>
      <c r="D50" s="2272">
        <v>374138</v>
      </c>
      <c r="E50" s="2273">
        <f t="shared" si="0"/>
        <v>-258320</v>
      </c>
      <c r="F50" s="2274">
        <f t="shared" si="1"/>
        <v>-0.40843818878091509</v>
      </c>
    </row>
    <row r="51" spans="1:6" x14ac:dyDescent="0.3">
      <c r="A51" s="2275" t="s">
        <v>71</v>
      </c>
      <c r="B51" s="2276" t="s">
        <v>72</v>
      </c>
      <c r="C51" s="2277">
        <v>359307</v>
      </c>
      <c r="D51" s="2278">
        <v>315822</v>
      </c>
      <c r="E51" s="2279">
        <f t="shared" si="0"/>
        <v>-43485</v>
      </c>
      <c r="F51" s="2280">
        <f t="shared" si="1"/>
        <v>-0.12102463909692826</v>
      </c>
    </row>
    <row r="52" spans="1:6" x14ac:dyDescent="0.3">
      <c r="A52" s="2281" t="s">
        <v>73</v>
      </c>
      <c r="B52" s="2282" t="s">
        <v>74</v>
      </c>
      <c r="C52" s="2283">
        <v>255674</v>
      </c>
      <c r="D52" s="2284">
        <v>262596</v>
      </c>
      <c r="E52" s="2285">
        <f t="shared" si="0"/>
        <v>6922</v>
      </c>
      <c r="F52" s="2286">
        <f t="shared" si="1"/>
        <v>2.7073538959769081E-2</v>
      </c>
    </row>
    <row r="53" spans="1:6" x14ac:dyDescent="0.3">
      <c r="A53" s="2287" t="s">
        <v>75</v>
      </c>
      <c r="B53" s="2288" t="s">
        <v>76</v>
      </c>
      <c r="C53" s="2289">
        <v>887201</v>
      </c>
      <c r="D53" s="2290">
        <v>608314</v>
      </c>
      <c r="E53" s="2291">
        <f t="shared" si="0"/>
        <v>-278887</v>
      </c>
      <c r="F53" s="2292">
        <f t="shared" si="1"/>
        <v>-0.31434477643735748</v>
      </c>
    </row>
    <row r="54" spans="1:6" x14ac:dyDescent="0.3">
      <c r="A54" s="2293" t="s">
        <v>77</v>
      </c>
      <c r="B54" s="2294" t="s">
        <v>78</v>
      </c>
      <c r="C54" s="2295">
        <v>216344</v>
      </c>
      <c r="D54" s="2296">
        <v>248576</v>
      </c>
      <c r="E54" s="2297">
        <f t="shared" si="0"/>
        <v>32232</v>
      </c>
      <c r="F54" s="2298">
        <f t="shared" si="1"/>
        <v>0.14898494989461228</v>
      </c>
    </row>
    <row r="55" spans="1:6" x14ac:dyDescent="0.3">
      <c r="A55" s="2299" t="s">
        <v>79</v>
      </c>
      <c r="B55" s="2300" t="s">
        <v>80</v>
      </c>
      <c r="C55" s="2301">
        <v>1453232</v>
      </c>
      <c r="D55" s="2302">
        <v>1469329</v>
      </c>
      <c r="E55" s="2303">
        <f t="shared" si="0"/>
        <v>16097</v>
      </c>
      <c r="F55" s="2304">
        <f t="shared" si="1"/>
        <v>1.1076689750845014E-2</v>
      </c>
    </row>
    <row r="56" spans="1:6" x14ac:dyDescent="0.3">
      <c r="A56" s="2305" t="s">
        <v>81</v>
      </c>
      <c r="B56" s="2306" t="s">
        <v>82</v>
      </c>
      <c r="C56" s="2307">
        <v>746611</v>
      </c>
      <c r="D56" s="2308">
        <v>793264</v>
      </c>
      <c r="E56" s="2309">
        <f t="shared" si="0"/>
        <v>46653</v>
      </c>
      <c r="F56" s="2310">
        <f t="shared" si="1"/>
        <v>6.248635500950294E-2</v>
      </c>
    </row>
    <row r="57" spans="1:6" x14ac:dyDescent="0.3">
      <c r="A57" s="2311" t="s">
        <v>83</v>
      </c>
      <c r="B57" s="2312" t="s">
        <v>84</v>
      </c>
      <c r="C57" s="2313">
        <v>185331</v>
      </c>
      <c r="D57" s="2314">
        <v>178243</v>
      </c>
      <c r="E57" s="2315">
        <f t="shared" si="0"/>
        <v>-7088</v>
      </c>
      <c r="F57" s="2316">
        <f t="shared" si="1"/>
        <v>-3.8245085819425782E-2</v>
      </c>
    </row>
    <row r="58" spans="1:6" x14ac:dyDescent="0.3">
      <c r="A58" s="2317" t="s">
        <v>85</v>
      </c>
      <c r="B58" s="2318" t="s">
        <v>86</v>
      </c>
      <c r="C58" s="2319">
        <v>49117</v>
      </c>
      <c r="D58" s="2320">
        <v>105954</v>
      </c>
      <c r="E58" s="2321">
        <f t="shared" si="0"/>
        <v>56837</v>
      </c>
      <c r="F58" s="2322">
        <f t="shared" si="1"/>
        <v>1.1571757232730011</v>
      </c>
    </row>
    <row r="59" spans="1:6" x14ac:dyDescent="0.3">
      <c r="A59" s="2323" t="s">
        <v>87</v>
      </c>
      <c r="B59" s="2324" t="s">
        <v>88</v>
      </c>
      <c r="C59" s="2325">
        <v>142508</v>
      </c>
      <c r="D59" s="2326">
        <v>298707</v>
      </c>
      <c r="E59" s="2327">
        <f t="shared" si="0"/>
        <v>156199</v>
      </c>
      <c r="F59" s="2328">
        <f t="shared" si="1"/>
        <v>1.0960717994779241</v>
      </c>
    </row>
    <row r="60" spans="1:6" x14ac:dyDescent="0.3">
      <c r="A60" s="2329" t="s">
        <v>89</v>
      </c>
      <c r="B60" s="2330" t="s">
        <v>90</v>
      </c>
      <c r="C60" s="2331">
        <v>0</v>
      </c>
      <c r="D60" s="2332">
        <v>0</v>
      </c>
      <c r="E60" s="2333">
        <f t="shared" si="0"/>
        <v>0</v>
      </c>
      <c r="F60" s="2334">
        <f t="shared" si="1"/>
        <v>0</v>
      </c>
    </row>
    <row r="61" spans="1:6" x14ac:dyDescent="0.3">
      <c r="A61" s="2335" t="s">
        <v>91</v>
      </c>
      <c r="B61" s="2336" t="s">
        <v>92</v>
      </c>
      <c r="C61" s="2337">
        <v>552503</v>
      </c>
      <c r="D61" s="2338">
        <v>539585</v>
      </c>
      <c r="E61" s="2339">
        <f t="shared" si="0"/>
        <v>-12918</v>
      </c>
      <c r="F61" s="2340">
        <f t="shared" si="1"/>
        <v>-2.338086852017093E-2</v>
      </c>
    </row>
    <row r="62" spans="1:6" x14ac:dyDescent="0.3">
      <c r="A62" s="2341" t="s">
        <v>93</v>
      </c>
      <c r="B62" s="2342" t="s">
        <v>94</v>
      </c>
      <c r="C62" s="2343">
        <v>11394</v>
      </c>
      <c r="D62" s="2344">
        <v>13374</v>
      </c>
      <c r="E62" s="2345">
        <f t="shared" si="0"/>
        <v>1980</v>
      </c>
      <c r="F62" s="2346">
        <f t="shared" si="1"/>
        <v>0.17377567140600317</v>
      </c>
    </row>
    <row r="63" spans="1:6" x14ac:dyDescent="0.3">
      <c r="A63" s="2347" t="s">
        <v>95</v>
      </c>
      <c r="B63" s="2348" t="s">
        <v>96</v>
      </c>
      <c r="C63" s="2349">
        <v>196964</v>
      </c>
      <c r="D63" s="2350">
        <v>173429</v>
      </c>
      <c r="E63" s="2351">
        <f t="shared" si="0"/>
        <v>-23535</v>
      </c>
      <c r="F63" s="2352">
        <f t="shared" si="1"/>
        <v>-0.11948884060031274</v>
      </c>
    </row>
    <row r="64" spans="1:6" x14ac:dyDescent="0.3">
      <c r="A64" s="2353" t="s">
        <v>97</v>
      </c>
      <c r="B64" s="2354" t="s">
        <v>98</v>
      </c>
      <c r="C64" s="2355">
        <v>483438</v>
      </c>
      <c r="D64" s="2356">
        <v>417732</v>
      </c>
      <c r="E64" s="2357">
        <f t="shared" si="0"/>
        <v>-65706</v>
      </c>
      <c r="F64" s="2358">
        <f t="shared" si="1"/>
        <v>-0.13591401586139276</v>
      </c>
    </row>
    <row r="65" spans="1:6" x14ac:dyDescent="0.3">
      <c r="A65" s="2359" t="s">
        <v>99</v>
      </c>
      <c r="B65" s="2360" t="s">
        <v>100</v>
      </c>
      <c r="C65" s="2361">
        <v>0</v>
      </c>
      <c r="D65" s="2362">
        <v>0</v>
      </c>
      <c r="E65" s="2363">
        <f t="shared" si="0"/>
        <v>0</v>
      </c>
      <c r="F65" s="2364">
        <f t="shared" si="1"/>
        <v>0</v>
      </c>
    </row>
    <row r="66" spans="1:6" x14ac:dyDescent="0.3">
      <c r="A66" s="2365" t="s">
        <v>101</v>
      </c>
      <c r="B66" s="2366" t="s">
        <v>102</v>
      </c>
      <c r="C66" s="2367">
        <v>3032486</v>
      </c>
      <c r="D66" s="2368">
        <v>3020809</v>
      </c>
      <c r="E66" s="2369">
        <f t="shared" si="0"/>
        <v>-11677</v>
      </c>
      <c r="F66" s="2370">
        <f t="shared" si="1"/>
        <v>-3.8506360787815674E-3</v>
      </c>
    </row>
    <row r="67" spans="1:6" x14ac:dyDescent="0.3">
      <c r="A67" s="2371" t="s">
        <v>103</v>
      </c>
      <c r="B67" s="2372" t="s">
        <v>104</v>
      </c>
      <c r="C67" s="2373">
        <v>51434</v>
      </c>
      <c r="D67" s="2374">
        <v>48274</v>
      </c>
      <c r="E67" s="2375">
        <f t="shared" si="0"/>
        <v>-3160</v>
      </c>
      <c r="F67" s="2376">
        <f t="shared" si="1"/>
        <v>-6.1437959326515537E-2</v>
      </c>
    </row>
    <row r="68" spans="1:6" x14ac:dyDescent="0.3">
      <c r="A68" s="2377" t="s">
        <v>105</v>
      </c>
      <c r="B68" s="2378" t="s">
        <v>106</v>
      </c>
      <c r="C68" s="2379">
        <v>716413</v>
      </c>
      <c r="D68" s="2380">
        <v>703885</v>
      </c>
      <c r="E68" s="2381">
        <f t="shared" si="0"/>
        <v>-12528</v>
      </c>
      <c r="F68" s="2382">
        <f t="shared" si="1"/>
        <v>-1.7487119859634036E-2</v>
      </c>
    </row>
    <row r="69" spans="1:6" x14ac:dyDescent="0.3">
      <c r="A69" s="2383" t="s">
        <v>107</v>
      </c>
      <c r="B69" s="2384" t="s">
        <v>108</v>
      </c>
      <c r="C69" s="2385">
        <v>1323020</v>
      </c>
      <c r="D69" s="2386">
        <v>1328960</v>
      </c>
      <c r="E69" s="2387">
        <f t="shared" si="0"/>
        <v>5940</v>
      </c>
      <c r="F69" s="2388">
        <f t="shared" si="1"/>
        <v>4.4897280464392076E-3</v>
      </c>
    </row>
    <row r="70" spans="1:6" x14ac:dyDescent="0.3">
      <c r="A70" s="2389" t="s">
        <v>109</v>
      </c>
      <c r="B70" s="2390" t="s">
        <v>110</v>
      </c>
      <c r="C70" s="2391">
        <v>161563</v>
      </c>
      <c r="D70" s="2392">
        <v>194155</v>
      </c>
      <c r="E70" s="2393">
        <f t="shared" si="0"/>
        <v>32592</v>
      </c>
      <c r="F70" s="2394">
        <f t="shared" si="1"/>
        <v>0.20172935635015443</v>
      </c>
    </row>
    <row r="71" spans="1:6" x14ac:dyDescent="0.3">
      <c r="A71" s="2395" t="s">
        <v>111</v>
      </c>
      <c r="B71" s="2396" t="s">
        <v>112</v>
      </c>
      <c r="C71" s="2397">
        <v>307433</v>
      </c>
      <c r="D71" s="2398">
        <v>244549</v>
      </c>
      <c r="E71" s="2399">
        <f t="shared" si="0"/>
        <v>-62884</v>
      </c>
      <c r="F71" s="2400">
        <f t="shared" si="1"/>
        <v>-0.2045453806195171</v>
      </c>
    </row>
    <row r="72" spans="1:6" x14ac:dyDescent="0.3">
      <c r="A72" s="2401" t="s">
        <v>113</v>
      </c>
      <c r="B72" s="2402" t="s">
        <v>114</v>
      </c>
      <c r="C72" s="2403">
        <v>404056</v>
      </c>
      <c r="D72" s="2404">
        <v>426449</v>
      </c>
      <c r="E72" s="2405">
        <f t="shared" si="0"/>
        <v>22393</v>
      </c>
      <c r="F72" s="2406">
        <f t="shared" si="1"/>
        <v>5.5420535767319382E-2</v>
      </c>
    </row>
    <row r="73" spans="1:6" x14ac:dyDescent="0.3">
      <c r="A73" s="2407" t="s">
        <v>115</v>
      </c>
      <c r="B73" s="2408" t="s">
        <v>116</v>
      </c>
      <c r="C73" s="2409">
        <v>2268651</v>
      </c>
      <c r="D73" s="2410">
        <v>2398540</v>
      </c>
      <c r="E73" s="2411">
        <f t="shared" si="0"/>
        <v>129889</v>
      </c>
      <c r="F73" s="2412">
        <f t="shared" si="1"/>
        <v>5.7253848211999116E-2</v>
      </c>
    </row>
    <row r="74" spans="1:6" x14ac:dyDescent="0.3">
      <c r="A74" s="2413" t="s">
        <v>117</v>
      </c>
      <c r="B74" s="2414" t="s">
        <v>118</v>
      </c>
      <c r="C74" s="2415">
        <v>113575</v>
      </c>
      <c r="D74" s="2416">
        <v>134479</v>
      </c>
      <c r="E74" s="2417">
        <f t="shared" si="0"/>
        <v>20904</v>
      </c>
      <c r="F74" s="2418">
        <f t="shared" si="1"/>
        <v>0.18405458947831829</v>
      </c>
    </row>
    <row r="75" spans="1:6" x14ac:dyDescent="0.3">
      <c r="A75" s="2419" t="s">
        <v>119</v>
      </c>
      <c r="B75" s="2420" t="s">
        <v>120</v>
      </c>
      <c r="C75" s="2421">
        <v>1157153</v>
      </c>
      <c r="D75" s="2422">
        <v>1051837</v>
      </c>
      <c r="E75" s="2423">
        <f t="shared" si="0"/>
        <v>-105316</v>
      </c>
      <c r="F75" s="2424">
        <f t="shared" si="1"/>
        <v>-9.1013029391964595E-2</v>
      </c>
    </row>
    <row r="76" spans="1:6" x14ac:dyDescent="0.3">
      <c r="A76" s="2425" t="s">
        <v>121</v>
      </c>
      <c r="B76" s="2426" t="s">
        <v>122</v>
      </c>
      <c r="C76" s="2427">
        <v>0</v>
      </c>
      <c r="D76" s="2428">
        <v>0</v>
      </c>
      <c r="E76" s="2429">
        <f t="shared" si="0"/>
        <v>0</v>
      </c>
      <c r="F76" s="2430">
        <f t="shared" si="1"/>
        <v>0</v>
      </c>
    </row>
    <row r="77" spans="1:6" x14ac:dyDescent="0.3">
      <c r="A77" s="2431" t="s">
        <v>123</v>
      </c>
      <c r="B77" s="2432" t="s">
        <v>124</v>
      </c>
      <c r="C77" s="2433">
        <v>5729109</v>
      </c>
      <c r="D77" s="2434">
        <v>14795365</v>
      </c>
      <c r="E77" s="2435">
        <f t="shared" si="0"/>
        <v>9066256</v>
      </c>
      <c r="F77" s="2436">
        <f t="shared" si="1"/>
        <v>1.5824897030236289</v>
      </c>
    </row>
    <row r="78" spans="1:6" x14ac:dyDescent="0.3">
      <c r="A78" s="2437"/>
      <c r="B78" s="2438" t="s">
        <v>125</v>
      </c>
      <c r="C78" s="2439">
        <f>SUM(C38:C77)</f>
        <v>28125650</v>
      </c>
      <c r="D78" s="2440">
        <f>SUM(D38:D77)</f>
        <v>36833583</v>
      </c>
      <c r="E78" s="2441">
        <f t="shared" si="0"/>
        <v>8707933</v>
      </c>
      <c r="F78" s="2442">
        <f t="shared" si="1"/>
        <v>0.30960824016511618</v>
      </c>
    </row>
    <row r="80" spans="1:6" x14ac:dyDescent="0.3">
      <c r="A80" s="2443"/>
      <c r="B80" s="2444" t="s">
        <v>126</v>
      </c>
      <c r="C80" s="2445">
        <f>C14+C21+C26+C32+C35+C78</f>
        <v>102458232</v>
      </c>
      <c r="D80" s="2446">
        <f>D14+D21+D26+D32+D35+D78</f>
        <v>111092002</v>
      </c>
      <c r="E80" s="2447">
        <f>D80 - C80</f>
        <v>8633770</v>
      </c>
      <c r="F80" s="2448">
        <f>IF(C80 = 0, 0, E80 / C80)</f>
        <v>8.4266240315370652E-2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52" t="s">
        <v>132</v>
      </c>
      <c r="B1" s="11426"/>
      <c r="C1" s="11426"/>
      <c r="D1" s="11426"/>
      <c r="E1" s="11426"/>
      <c r="F1" s="11427"/>
    </row>
    <row r="2" spans="1:6" x14ac:dyDescent="0.3">
      <c r="A2" s="11453" t="s">
        <v>1</v>
      </c>
      <c r="B2" s="11426"/>
      <c r="C2" s="11426"/>
      <c r="D2" s="11426"/>
      <c r="E2" s="11426"/>
      <c r="F2" s="11427"/>
    </row>
    <row r="3" spans="1:6" x14ac:dyDescent="0.3">
      <c r="A3" s="11454" t="s">
        <v>2</v>
      </c>
      <c r="B3" s="11426"/>
      <c r="C3" s="11426"/>
      <c r="D3" s="11426"/>
      <c r="E3" s="11426"/>
      <c r="F3" s="11427"/>
    </row>
    <row r="4" spans="1:6" x14ac:dyDescent="0.3">
      <c r="A4" s="11455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2449" t="s">
        <v>4</v>
      </c>
      <c r="B6" s="2450" t="s">
        <v>5</v>
      </c>
      <c r="C6" s="2451" t="s">
        <v>6</v>
      </c>
      <c r="D6" s="2452" t="s">
        <v>7</v>
      </c>
      <c r="E6" s="2453" t="s">
        <v>8</v>
      </c>
      <c r="F6" s="2454" t="s">
        <v>9</v>
      </c>
    </row>
    <row r="7" spans="1:6" ht="28.8" x14ac:dyDescent="0.3">
      <c r="A7" s="2455" t="s">
        <v>10</v>
      </c>
      <c r="B7" s="2456" t="s">
        <v>11</v>
      </c>
      <c r="C7" s="2457" t="s">
        <v>12</v>
      </c>
      <c r="D7" s="2458" t="s">
        <v>13</v>
      </c>
      <c r="E7" s="2459" t="s">
        <v>14</v>
      </c>
      <c r="F7" s="2460" t="s">
        <v>15</v>
      </c>
    </row>
    <row r="9" spans="1:6" x14ac:dyDescent="0.3">
      <c r="A9" s="2461" t="s">
        <v>16</v>
      </c>
      <c r="B9" s="2462" t="s">
        <v>17</v>
      </c>
      <c r="C9" s="2463"/>
      <c r="D9" s="2464"/>
      <c r="E9" s="2465"/>
      <c r="F9" s="2466"/>
    </row>
    <row r="10" spans="1:6" x14ac:dyDescent="0.3">
      <c r="A10" s="2467" t="s">
        <v>18</v>
      </c>
      <c r="B10" s="2468" t="s">
        <v>19</v>
      </c>
      <c r="C10" s="2469">
        <v>7632038</v>
      </c>
      <c r="D10" s="2470">
        <v>10681264</v>
      </c>
      <c r="E10" s="2471">
        <f>D10-C10</f>
        <v>3049226</v>
      </c>
      <c r="F10" s="2472">
        <f>IF(C10 = 0, 0, E10 / C10)</f>
        <v>0.39952971932267634</v>
      </c>
    </row>
    <row r="11" spans="1:6" x14ac:dyDescent="0.3">
      <c r="A11" s="2473" t="s">
        <v>20</v>
      </c>
      <c r="B11" s="2474" t="s">
        <v>21</v>
      </c>
      <c r="C11" s="2475">
        <v>0</v>
      </c>
      <c r="D11" s="2476">
        <v>0</v>
      </c>
      <c r="E11" s="2477">
        <f>D11 - C11</f>
        <v>0</v>
      </c>
      <c r="F11" s="2478">
        <f>IF(C11 = 0, 0, E11 / C11)</f>
        <v>0</v>
      </c>
    </row>
    <row r="12" spans="1:6" x14ac:dyDescent="0.3">
      <c r="A12" s="2479" t="s">
        <v>22</v>
      </c>
      <c r="B12" s="2480" t="s">
        <v>23</v>
      </c>
      <c r="C12" s="2481">
        <v>4510787</v>
      </c>
      <c r="D12" s="2482">
        <v>4532325</v>
      </c>
      <c r="E12" s="2483">
        <f>D12 - C12</f>
        <v>21538</v>
      </c>
      <c r="F12" s="2484">
        <f>IF(C12 = 0, 0, E12 / C12)</f>
        <v>4.7747765522956412E-3</v>
      </c>
    </row>
    <row r="13" spans="1:6" x14ac:dyDescent="0.3">
      <c r="A13" s="2485" t="s">
        <v>24</v>
      </c>
      <c r="B13" s="2486" t="s">
        <v>25</v>
      </c>
      <c r="C13" s="2487">
        <v>6085409</v>
      </c>
      <c r="D13" s="2488">
        <v>5196504</v>
      </c>
      <c r="E13" s="2489">
        <f>D13 - C13</f>
        <v>-888905</v>
      </c>
      <c r="F13" s="2490">
        <f>IF(C13 = 0, 0, E13 / C13)</f>
        <v>-0.1460715294567711</v>
      </c>
    </row>
    <row r="14" spans="1:6" x14ac:dyDescent="0.3">
      <c r="A14" s="2491"/>
      <c r="B14" s="2492" t="s">
        <v>26</v>
      </c>
      <c r="C14" s="2493">
        <f>SUM(C10:C13)</f>
        <v>18228234</v>
      </c>
      <c r="D14" s="2494">
        <f>SUM(D10:D13)</f>
        <v>20410093</v>
      </c>
      <c r="E14" s="2495">
        <f>D14 - C14</f>
        <v>2181859</v>
      </c>
      <c r="F14" s="2496">
        <f>IF(C14 = 0, 0, E14 / C14)</f>
        <v>0.11969667494942186</v>
      </c>
    </row>
    <row r="16" spans="1:6" x14ac:dyDescent="0.3">
      <c r="A16" s="2497" t="s">
        <v>27</v>
      </c>
      <c r="B16" s="2498" t="s">
        <v>28</v>
      </c>
      <c r="C16" s="2499"/>
      <c r="D16" s="2500"/>
      <c r="E16" s="2501"/>
      <c r="F16" s="2502"/>
    </row>
    <row r="17" spans="1:6" x14ac:dyDescent="0.3">
      <c r="A17" s="2503" t="s">
        <v>18</v>
      </c>
      <c r="B17" s="2504" t="s">
        <v>29</v>
      </c>
      <c r="C17" s="2505">
        <v>1904091.3</v>
      </c>
      <c r="D17" s="2506">
        <v>3251129</v>
      </c>
      <c r="E17" s="2507">
        <f>D17 - C17</f>
        <v>1347037.7</v>
      </c>
      <c r="F17" s="2508">
        <f>IF(C17 = 0, 0, E17 / C17)</f>
        <v>0.70744386049135355</v>
      </c>
    </row>
    <row r="18" spans="1:6" x14ac:dyDescent="0.3">
      <c r="A18" s="2509" t="s">
        <v>20</v>
      </c>
      <c r="B18" s="2510" t="s">
        <v>30</v>
      </c>
      <c r="C18" s="2511">
        <v>0</v>
      </c>
      <c r="D18" s="2512">
        <v>0</v>
      </c>
      <c r="E18" s="2513">
        <f>D18 - C18</f>
        <v>0</v>
      </c>
      <c r="F18" s="2514">
        <f>IF(C18 = 0, 0, E18 / C18)</f>
        <v>0</v>
      </c>
    </row>
    <row r="19" spans="1:6" x14ac:dyDescent="0.3">
      <c r="A19" s="2515" t="s">
        <v>22</v>
      </c>
      <c r="B19" s="2516" t="s">
        <v>31</v>
      </c>
      <c r="C19" s="2517">
        <v>1125381</v>
      </c>
      <c r="D19" s="2518">
        <v>1379534</v>
      </c>
      <c r="E19" s="2519">
        <f>D19 - C19</f>
        <v>254153</v>
      </c>
      <c r="F19" s="2520">
        <f>IF(C19 = 0, 0, E19 / C19)</f>
        <v>0.22583729421413726</v>
      </c>
    </row>
    <row r="20" spans="1:6" x14ac:dyDescent="0.3">
      <c r="A20" s="2521" t="s">
        <v>24</v>
      </c>
      <c r="B20" s="2522" t="s">
        <v>32</v>
      </c>
      <c r="C20" s="2523">
        <v>1518231</v>
      </c>
      <c r="D20" s="2524">
        <v>1581695</v>
      </c>
      <c r="E20" s="2525">
        <f>D20 - C20</f>
        <v>63464</v>
      </c>
      <c r="F20" s="2526">
        <f>IF(C20 = 0, 0, E20 / C20)</f>
        <v>4.1801280569294136E-2</v>
      </c>
    </row>
    <row r="21" spans="1:6" x14ac:dyDescent="0.3">
      <c r="A21" s="2527"/>
      <c r="B21" s="2528" t="s">
        <v>33</v>
      </c>
      <c r="C21" s="2529">
        <f>SUM(C17:C20)</f>
        <v>4547703.3</v>
      </c>
      <c r="D21" s="2530">
        <f>SUM(D17:D20)</f>
        <v>6212358</v>
      </c>
      <c r="E21" s="2531">
        <f>D21 - C21</f>
        <v>1664654.7000000002</v>
      </c>
      <c r="F21" s="2532">
        <f>IF(C21 = 0, 0, E21 / C21)</f>
        <v>0.36604294303896218</v>
      </c>
    </row>
    <row r="23" spans="1:6" x14ac:dyDescent="0.3">
      <c r="A23" s="2533" t="s">
        <v>34</v>
      </c>
      <c r="B23" s="2534" t="s">
        <v>35</v>
      </c>
      <c r="C23" s="2535"/>
      <c r="D23" s="2536"/>
      <c r="E23" s="2537"/>
      <c r="F23" s="2538"/>
    </row>
    <row r="24" spans="1:6" x14ac:dyDescent="0.3">
      <c r="A24" s="2539" t="s">
        <v>18</v>
      </c>
      <c r="B24" s="2540" t="s">
        <v>36</v>
      </c>
      <c r="C24" s="2541">
        <v>4309714</v>
      </c>
      <c r="D24" s="2542">
        <v>4641331</v>
      </c>
      <c r="E24" s="2543">
        <f>D24 - C24</f>
        <v>331617</v>
      </c>
      <c r="F24" s="2544">
        <f>IF(C24 = 0, 0, E24 / C24)</f>
        <v>7.694640526030265E-2</v>
      </c>
    </row>
    <row r="25" spans="1:6" x14ac:dyDescent="0.3">
      <c r="A25" s="2545" t="s">
        <v>20</v>
      </c>
      <c r="B25" s="2546" t="s">
        <v>37</v>
      </c>
      <c r="C25" s="2547">
        <v>1732513</v>
      </c>
      <c r="D25" s="2548">
        <v>2297263.4</v>
      </c>
      <c r="E25" s="2549">
        <f>D25 - C25</f>
        <v>564750.39999999991</v>
      </c>
      <c r="F25" s="2550">
        <f>IF(C25 = 0, 0, E25 / C25)</f>
        <v>0.32597181088973065</v>
      </c>
    </row>
    <row r="26" spans="1:6" x14ac:dyDescent="0.3">
      <c r="A26" s="2551"/>
      <c r="B26" s="2552" t="s">
        <v>38</v>
      </c>
      <c r="C26" s="2553">
        <f>SUM(C24:C25)</f>
        <v>6042227</v>
      </c>
      <c r="D26" s="2554">
        <f>SUM(D24:D25)</f>
        <v>6938594.4000000004</v>
      </c>
      <c r="E26" s="2555">
        <f>D26 - C26</f>
        <v>896367.40000000037</v>
      </c>
      <c r="F26" s="2556">
        <f>IF(C26 = 0, 0, E26 / C26)</f>
        <v>0.14835050056874732</v>
      </c>
    </row>
    <row r="28" spans="1:6" x14ac:dyDescent="0.3">
      <c r="A28" s="2557" t="s">
        <v>39</v>
      </c>
      <c r="B28" s="2558" t="s">
        <v>40</v>
      </c>
      <c r="C28" s="2559"/>
      <c r="D28" s="2560"/>
      <c r="E28" s="2561"/>
      <c r="F28" s="2562"/>
    </row>
    <row r="29" spans="1:6" x14ac:dyDescent="0.3">
      <c r="A29" s="2563" t="s">
        <v>18</v>
      </c>
      <c r="B29" s="2564" t="s">
        <v>41</v>
      </c>
      <c r="C29" s="2565">
        <v>26034</v>
      </c>
      <c r="D29" s="2566">
        <v>909130</v>
      </c>
      <c r="E29" s="2567">
        <f>D29 - C29</f>
        <v>883096</v>
      </c>
      <c r="F29" s="2568">
        <f>IF(C29 = 0, 0, E29 / C29)</f>
        <v>33.920872704924328</v>
      </c>
    </row>
    <row r="30" spans="1:6" x14ac:dyDescent="0.3">
      <c r="A30" s="2569" t="s">
        <v>20</v>
      </c>
      <c r="B30" s="2570" t="s">
        <v>42</v>
      </c>
      <c r="C30" s="2571">
        <v>28094</v>
      </c>
      <c r="D30" s="2572">
        <v>1158823</v>
      </c>
      <c r="E30" s="2573">
        <f>D30 - C30</f>
        <v>1130729</v>
      </c>
      <c r="F30" s="2574">
        <f>IF(C30 = 0, 0, E30 / C30)</f>
        <v>40.248060084003704</v>
      </c>
    </row>
    <row r="31" spans="1:6" x14ac:dyDescent="0.3">
      <c r="A31" s="2575" t="s">
        <v>22</v>
      </c>
      <c r="B31" s="2576" t="s">
        <v>43</v>
      </c>
      <c r="C31" s="2577">
        <v>58334</v>
      </c>
      <c r="D31" s="2578">
        <v>408338</v>
      </c>
      <c r="E31" s="2579">
        <f>D31 - C31</f>
        <v>350004</v>
      </c>
      <c r="F31" s="2580">
        <f>IF(C31 = 0, 0, E31 / C31)</f>
        <v>6</v>
      </c>
    </row>
    <row r="32" spans="1:6" x14ac:dyDescent="0.3">
      <c r="A32" s="2581"/>
      <c r="B32" s="2582" t="s">
        <v>44</v>
      </c>
      <c r="C32" s="2583">
        <f>SUM(C29:C31)</f>
        <v>112462</v>
      </c>
      <c r="D32" s="2584">
        <f>SUM(D29:D31)</f>
        <v>2476291</v>
      </c>
      <c r="E32" s="2585">
        <f>D32 - C32</f>
        <v>2363829</v>
      </c>
      <c r="F32" s="2586">
        <f>IF(C32 = 0, 0, E32 / C32)</f>
        <v>21.018913055076382</v>
      </c>
    </row>
    <row r="34" spans="1:6" x14ac:dyDescent="0.3">
      <c r="A34" s="2587" t="s">
        <v>45</v>
      </c>
      <c r="B34" s="2588" t="s">
        <v>46</v>
      </c>
      <c r="C34" s="2589"/>
      <c r="D34" s="2590"/>
      <c r="E34" s="2591"/>
      <c r="F34" s="2592"/>
    </row>
    <row r="35" spans="1:6" x14ac:dyDescent="0.3">
      <c r="A35" s="2593" t="s">
        <v>18</v>
      </c>
      <c r="B35" s="2594" t="s">
        <v>46</v>
      </c>
      <c r="C35" s="2595">
        <v>29427</v>
      </c>
      <c r="D35" s="2596">
        <v>-3117</v>
      </c>
      <c r="E35" s="2597">
        <f>D35 - C35</f>
        <v>-32544</v>
      </c>
      <c r="F35" s="2598">
        <f>IF(C35 = 0, 0, E35 / C35)</f>
        <v>-1.1059231318177185</v>
      </c>
    </row>
    <row r="37" spans="1:6" x14ac:dyDescent="0.3">
      <c r="A37" s="2599" t="s">
        <v>47</v>
      </c>
      <c r="B37" s="2600" t="s">
        <v>48</v>
      </c>
      <c r="C37" s="2601"/>
      <c r="D37" s="2602"/>
      <c r="E37" s="2603"/>
      <c r="F37" s="2604"/>
    </row>
    <row r="38" spans="1:6" x14ac:dyDescent="0.3">
      <c r="A38" s="2605" t="s">
        <v>18</v>
      </c>
      <c r="B38" s="2606" t="s">
        <v>49</v>
      </c>
      <c r="C38" s="2607">
        <v>255061</v>
      </c>
      <c r="D38" s="2608">
        <v>565277</v>
      </c>
      <c r="E38" s="2609">
        <f t="shared" ref="E38:E78" si="0">D38 - C38</f>
        <v>310216</v>
      </c>
      <c r="F38" s="2610">
        <f t="shared" ref="F38:F78" si="1">IF(C38 = 0, 0, E38 / C38)</f>
        <v>1.2162423890755545</v>
      </c>
    </row>
    <row r="39" spans="1:6" x14ac:dyDescent="0.3">
      <c r="A39" s="2611" t="s">
        <v>20</v>
      </c>
      <c r="B39" s="2612" t="s">
        <v>50</v>
      </c>
      <c r="C39" s="2613">
        <v>0</v>
      </c>
      <c r="D39" s="2614">
        <v>0</v>
      </c>
      <c r="E39" s="2615">
        <f t="shared" si="0"/>
        <v>0</v>
      </c>
      <c r="F39" s="2616">
        <f t="shared" si="1"/>
        <v>0</v>
      </c>
    </row>
    <row r="40" spans="1:6" x14ac:dyDescent="0.3">
      <c r="A40" s="2617" t="s">
        <v>22</v>
      </c>
      <c r="B40" s="2618" t="s">
        <v>51</v>
      </c>
      <c r="C40" s="2619">
        <v>7094</v>
      </c>
      <c r="D40" s="2620">
        <v>312261</v>
      </c>
      <c r="E40" s="2621">
        <f t="shared" si="0"/>
        <v>305167</v>
      </c>
      <c r="F40" s="2622">
        <f t="shared" si="1"/>
        <v>43.017620524386807</v>
      </c>
    </row>
    <row r="41" spans="1:6" x14ac:dyDescent="0.3">
      <c r="A41" s="2623" t="s">
        <v>24</v>
      </c>
      <c r="B41" s="2624" t="s">
        <v>52</v>
      </c>
      <c r="C41" s="2625">
        <v>342674</v>
      </c>
      <c r="D41" s="2626">
        <v>0</v>
      </c>
      <c r="E41" s="2627">
        <f t="shared" si="0"/>
        <v>-342674</v>
      </c>
      <c r="F41" s="2628">
        <f t="shared" si="1"/>
        <v>-1</v>
      </c>
    </row>
    <row r="42" spans="1:6" x14ac:dyDescent="0.3">
      <c r="A42" s="2629" t="s">
        <v>53</v>
      </c>
      <c r="B42" s="2630" t="s">
        <v>54</v>
      </c>
      <c r="C42" s="2631">
        <v>81039.56</v>
      </c>
      <c r="D42" s="2632">
        <v>82539</v>
      </c>
      <c r="E42" s="2633">
        <f t="shared" si="0"/>
        <v>1499.4400000000023</v>
      </c>
      <c r="F42" s="2634">
        <f t="shared" si="1"/>
        <v>1.8502568375247871E-2</v>
      </c>
    </row>
    <row r="43" spans="1:6" x14ac:dyDescent="0.3">
      <c r="A43" s="2635" t="s">
        <v>55</v>
      </c>
      <c r="B43" s="2636" t="s">
        <v>56</v>
      </c>
      <c r="C43" s="2637">
        <v>14773</v>
      </c>
      <c r="D43" s="2638">
        <v>19955</v>
      </c>
      <c r="E43" s="2639">
        <f t="shared" si="0"/>
        <v>5182</v>
      </c>
      <c r="F43" s="2640">
        <f t="shared" si="1"/>
        <v>0.35077506261422864</v>
      </c>
    </row>
    <row r="44" spans="1:6" x14ac:dyDescent="0.3">
      <c r="A44" s="2641" t="s">
        <v>57</v>
      </c>
      <c r="B44" s="2642" t="s">
        <v>58</v>
      </c>
      <c r="C44" s="2643">
        <v>483100</v>
      </c>
      <c r="D44" s="2644">
        <v>511103</v>
      </c>
      <c r="E44" s="2645">
        <f t="shared" si="0"/>
        <v>28003</v>
      </c>
      <c r="F44" s="2646">
        <f t="shared" si="1"/>
        <v>5.7965224591181953E-2</v>
      </c>
    </row>
    <row r="45" spans="1:6" x14ac:dyDescent="0.3">
      <c r="A45" s="2647" t="s">
        <v>59</v>
      </c>
      <c r="B45" s="2648" t="s">
        <v>60</v>
      </c>
      <c r="C45" s="2649">
        <v>871783</v>
      </c>
      <c r="D45" s="2650">
        <v>767329</v>
      </c>
      <c r="E45" s="2651">
        <f t="shared" si="0"/>
        <v>-104454</v>
      </c>
      <c r="F45" s="2652">
        <f t="shared" si="1"/>
        <v>-0.11981651397194026</v>
      </c>
    </row>
    <row r="46" spans="1:6" x14ac:dyDescent="0.3">
      <c r="A46" s="2653" t="s">
        <v>61</v>
      </c>
      <c r="B46" s="2654" t="s">
        <v>62</v>
      </c>
      <c r="C46" s="2655">
        <v>111533</v>
      </c>
      <c r="D46" s="2656">
        <v>96724</v>
      </c>
      <c r="E46" s="2657">
        <f t="shared" si="0"/>
        <v>-14809</v>
      </c>
      <c r="F46" s="2658">
        <f t="shared" si="1"/>
        <v>-0.13277684631454367</v>
      </c>
    </row>
    <row r="47" spans="1:6" x14ac:dyDescent="0.3">
      <c r="A47" s="2659" t="s">
        <v>63</v>
      </c>
      <c r="B47" s="2660" t="s">
        <v>64</v>
      </c>
      <c r="C47" s="2661">
        <v>51432</v>
      </c>
      <c r="D47" s="2662">
        <v>62828</v>
      </c>
      <c r="E47" s="2663">
        <f t="shared" si="0"/>
        <v>11396</v>
      </c>
      <c r="F47" s="2664">
        <f t="shared" si="1"/>
        <v>0.22157411728107015</v>
      </c>
    </row>
    <row r="48" spans="1:6" x14ac:dyDescent="0.3">
      <c r="A48" s="2665" t="s">
        <v>65</v>
      </c>
      <c r="B48" s="2666" t="s">
        <v>66</v>
      </c>
      <c r="C48" s="2667">
        <v>778629</v>
      </c>
      <c r="D48" s="2668">
        <v>379825</v>
      </c>
      <c r="E48" s="2669">
        <f t="shared" si="0"/>
        <v>-398804</v>
      </c>
      <c r="F48" s="2670">
        <f t="shared" si="1"/>
        <v>-0.51218744742361255</v>
      </c>
    </row>
    <row r="49" spans="1:6" x14ac:dyDescent="0.3">
      <c r="A49" s="2671" t="s">
        <v>67</v>
      </c>
      <c r="B49" s="2672" t="s">
        <v>68</v>
      </c>
      <c r="C49" s="2673">
        <v>196962</v>
      </c>
      <c r="D49" s="2674">
        <v>0</v>
      </c>
      <c r="E49" s="2675">
        <f t="shared" si="0"/>
        <v>-196962</v>
      </c>
      <c r="F49" s="2676">
        <f t="shared" si="1"/>
        <v>-1</v>
      </c>
    </row>
    <row r="50" spans="1:6" x14ac:dyDescent="0.3">
      <c r="A50" s="2677" t="s">
        <v>69</v>
      </c>
      <c r="B50" s="2678" t="s">
        <v>70</v>
      </c>
      <c r="C50" s="2679">
        <v>137030</v>
      </c>
      <c r="D50" s="2680">
        <v>44069</v>
      </c>
      <c r="E50" s="2681">
        <f t="shared" si="0"/>
        <v>-92961</v>
      </c>
      <c r="F50" s="2682">
        <f t="shared" si="1"/>
        <v>-0.67839889075384952</v>
      </c>
    </row>
    <row r="51" spans="1:6" x14ac:dyDescent="0.3">
      <c r="A51" s="2683" t="s">
        <v>71</v>
      </c>
      <c r="B51" s="2684" t="s">
        <v>72</v>
      </c>
      <c r="C51" s="2685">
        <v>133813</v>
      </c>
      <c r="D51" s="2686">
        <v>189120</v>
      </c>
      <c r="E51" s="2687">
        <f t="shared" si="0"/>
        <v>55307</v>
      </c>
      <c r="F51" s="2688">
        <f t="shared" si="1"/>
        <v>0.41331559713929139</v>
      </c>
    </row>
    <row r="52" spans="1:6" x14ac:dyDescent="0.3">
      <c r="A52" s="2689" t="s">
        <v>73</v>
      </c>
      <c r="B52" s="2690" t="s">
        <v>74</v>
      </c>
      <c r="C52" s="2691">
        <v>295</v>
      </c>
      <c r="D52" s="2692">
        <v>11763</v>
      </c>
      <c r="E52" s="2693">
        <f t="shared" si="0"/>
        <v>11468</v>
      </c>
      <c r="F52" s="2694">
        <f t="shared" si="1"/>
        <v>38.874576271186442</v>
      </c>
    </row>
    <row r="53" spans="1:6" x14ac:dyDescent="0.3">
      <c r="A53" s="2695" t="s">
        <v>75</v>
      </c>
      <c r="B53" s="2696" t="s">
        <v>76</v>
      </c>
      <c r="C53" s="2697">
        <v>110685</v>
      </c>
      <c r="D53" s="2698">
        <v>262048</v>
      </c>
      <c r="E53" s="2699">
        <f t="shared" si="0"/>
        <v>151363</v>
      </c>
      <c r="F53" s="2700">
        <f t="shared" si="1"/>
        <v>1.3675114062429417</v>
      </c>
    </row>
    <row r="54" spans="1:6" x14ac:dyDescent="0.3">
      <c r="A54" s="2701" t="s">
        <v>77</v>
      </c>
      <c r="B54" s="2702" t="s">
        <v>78</v>
      </c>
      <c r="C54" s="2703">
        <v>10440</v>
      </c>
      <c r="D54" s="2704">
        <v>0</v>
      </c>
      <c r="E54" s="2705">
        <f t="shared" si="0"/>
        <v>-10440</v>
      </c>
      <c r="F54" s="2706">
        <f t="shared" si="1"/>
        <v>-1</v>
      </c>
    </row>
    <row r="55" spans="1:6" x14ac:dyDescent="0.3">
      <c r="A55" s="2707" t="s">
        <v>79</v>
      </c>
      <c r="B55" s="2708" t="s">
        <v>80</v>
      </c>
      <c r="C55" s="2709">
        <v>2158883</v>
      </c>
      <c r="D55" s="2710">
        <v>841451</v>
      </c>
      <c r="E55" s="2711">
        <f t="shared" si="0"/>
        <v>-1317432</v>
      </c>
      <c r="F55" s="2712">
        <f t="shared" si="1"/>
        <v>-0.61023779426675739</v>
      </c>
    </row>
    <row r="56" spans="1:6" x14ac:dyDescent="0.3">
      <c r="A56" s="2713" t="s">
        <v>81</v>
      </c>
      <c r="B56" s="2714" t="s">
        <v>82</v>
      </c>
      <c r="C56" s="2715">
        <v>78772</v>
      </c>
      <c r="D56" s="2716">
        <v>2549</v>
      </c>
      <c r="E56" s="2717">
        <f t="shared" si="0"/>
        <v>-76223</v>
      </c>
      <c r="F56" s="2718">
        <f t="shared" si="1"/>
        <v>-0.96764078606611481</v>
      </c>
    </row>
    <row r="57" spans="1:6" x14ac:dyDescent="0.3">
      <c r="A57" s="2719" t="s">
        <v>83</v>
      </c>
      <c r="B57" s="2720" t="s">
        <v>84</v>
      </c>
      <c r="C57" s="2721">
        <v>29862</v>
      </c>
      <c r="D57" s="2722">
        <v>26688</v>
      </c>
      <c r="E57" s="2723">
        <f t="shared" si="0"/>
        <v>-3174</v>
      </c>
      <c r="F57" s="2724">
        <f t="shared" si="1"/>
        <v>-0.1062889290737392</v>
      </c>
    </row>
    <row r="58" spans="1:6" x14ac:dyDescent="0.3">
      <c r="A58" s="2725" t="s">
        <v>85</v>
      </c>
      <c r="B58" s="2726" t="s">
        <v>86</v>
      </c>
      <c r="C58" s="2727">
        <v>200</v>
      </c>
      <c r="D58" s="2728">
        <v>15237</v>
      </c>
      <c r="E58" s="2729">
        <f t="shared" si="0"/>
        <v>15037</v>
      </c>
      <c r="F58" s="2730">
        <f t="shared" si="1"/>
        <v>75.185000000000002</v>
      </c>
    </row>
    <row r="59" spans="1:6" x14ac:dyDescent="0.3">
      <c r="A59" s="2731" t="s">
        <v>87</v>
      </c>
      <c r="B59" s="2732" t="s">
        <v>88</v>
      </c>
      <c r="C59" s="2733">
        <v>258826</v>
      </c>
      <c r="D59" s="2734">
        <v>331676</v>
      </c>
      <c r="E59" s="2735">
        <f t="shared" si="0"/>
        <v>72850</v>
      </c>
      <c r="F59" s="2736">
        <f t="shared" si="1"/>
        <v>0.2814632223965135</v>
      </c>
    </row>
    <row r="60" spans="1:6" x14ac:dyDescent="0.3">
      <c r="A60" s="2737" t="s">
        <v>89</v>
      </c>
      <c r="B60" s="2738" t="s">
        <v>90</v>
      </c>
      <c r="C60" s="2739">
        <v>179984</v>
      </c>
      <c r="D60" s="2740">
        <v>0</v>
      </c>
      <c r="E60" s="2741">
        <f t="shared" si="0"/>
        <v>-179984</v>
      </c>
      <c r="F60" s="2742">
        <f t="shared" si="1"/>
        <v>-1</v>
      </c>
    </row>
    <row r="61" spans="1:6" x14ac:dyDescent="0.3">
      <c r="A61" s="2743" t="s">
        <v>91</v>
      </c>
      <c r="B61" s="2744" t="s">
        <v>92</v>
      </c>
      <c r="C61" s="2745">
        <v>0</v>
      </c>
      <c r="D61" s="2746">
        <v>0</v>
      </c>
      <c r="E61" s="2747">
        <f t="shared" si="0"/>
        <v>0</v>
      </c>
      <c r="F61" s="2748">
        <f t="shared" si="1"/>
        <v>0</v>
      </c>
    </row>
    <row r="62" spans="1:6" x14ac:dyDescent="0.3">
      <c r="A62" s="2749" t="s">
        <v>93</v>
      </c>
      <c r="B62" s="2750" t="s">
        <v>94</v>
      </c>
      <c r="C62" s="2751">
        <v>58240</v>
      </c>
      <c r="D62" s="2752">
        <v>18410</v>
      </c>
      <c r="E62" s="2753">
        <f t="shared" si="0"/>
        <v>-39830</v>
      </c>
      <c r="F62" s="2754">
        <f t="shared" si="1"/>
        <v>-0.68389423076923073</v>
      </c>
    </row>
    <row r="63" spans="1:6" x14ac:dyDescent="0.3">
      <c r="A63" s="2755" t="s">
        <v>95</v>
      </c>
      <c r="B63" s="2756" t="s">
        <v>96</v>
      </c>
      <c r="C63" s="2757">
        <v>67516</v>
      </c>
      <c r="D63" s="2758">
        <v>53855</v>
      </c>
      <c r="E63" s="2759">
        <f t="shared" si="0"/>
        <v>-13661</v>
      </c>
      <c r="F63" s="2760">
        <f t="shared" si="1"/>
        <v>-0.20233722376918065</v>
      </c>
    </row>
    <row r="64" spans="1:6" x14ac:dyDescent="0.3">
      <c r="A64" s="2761" t="s">
        <v>97</v>
      </c>
      <c r="B64" s="2762" t="s">
        <v>98</v>
      </c>
      <c r="C64" s="2763">
        <v>403125</v>
      </c>
      <c r="D64" s="2764">
        <v>370</v>
      </c>
      <c r="E64" s="2765">
        <f t="shared" si="0"/>
        <v>-402755</v>
      </c>
      <c r="F64" s="2766">
        <f t="shared" si="1"/>
        <v>-0.99908217054263571</v>
      </c>
    </row>
    <row r="65" spans="1:6" x14ac:dyDescent="0.3">
      <c r="A65" s="2767" t="s">
        <v>99</v>
      </c>
      <c r="B65" s="2768" t="s">
        <v>100</v>
      </c>
      <c r="C65" s="2769">
        <v>391195</v>
      </c>
      <c r="D65" s="2770">
        <v>477153</v>
      </c>
      <c r="E65" s="2771">
        <f t="shared" si="0"/>
        <v>85958</v>
      </c>
      <c r="F65" s="2772">
        <f t="shared" si="1"/>
        <v>0.21973184728843673</v>
      </c>
    </row>
    <row r="66" spans="1:6" x14ac:dyDescent="0.3">
      <c r="A66" s="2773" t="s">
        <v>101</v>
      </c>
      <c r="B66" s="2774" t="s">
        <v>102</v>
      </c>
      <c r="C66" s="2775">
        <v>605</v>
      </c>
      <c r="D66" s="2776">
        <v>1325411</v>
      </c>
      <c r="E66" s="2777">
        <f t="shared" si="0"/>
        <v>1324806</v>
      </c>
      <c r="F66" s="2778">
        <f t="shared" si="1"/>
        <v>2189.7619834710745</v>
      </c>
    </row>
    <row r="67" spans="1:6" x14ac:dyDescent="0.3">
      <c r="A67" s="2779" t="s">
        <v>103</v>
      </c>
      <c r="B67" s="2780" t="s">
        <v>104</v>
      </c>
      <c r="C67" s="2781">
        <v>2386</v>
      </c>
      <c r="D67" s="2782">
        <v>4438</v>
      </c>
      <c r="E67" s="2783">
        <f t="shared" si="0"/>
        <v>2052</v>
      </c>
      <c r="F67" s="2784">
        <f t="shared" si="1"/>
        <v>0.86001676445934616</v>
      </c>
    </row>
    <row r="68" spans="1:6" x14ac:dyDescent="0.3">
      <c r="A68" s="2785" t="s">
        <v>105</v>
      </c>
      <c r="B68" s="2786" t="s">
        <v>106</v>
      </c>
      <c r="C68" s="2787">
        <v>136927</v>
      </c>
      <c r="D68" s="2788">
        <v>324724</v>
      </c>
      <c r="E68" s="2789">
        <f t="shared" si="0"/>
        <v>187797</v>
      </c>
      <c r="F68" s="2790">
        <f t="shared" si="1"/>
        <v>1.3715118274701119</v>
      </c>
    </row>
    <row r="69" spans="1:6" x14ac:dyDescent="0.3">
      <c r="A69" s="2791" t="s">
        <v>107</v>
      </c>
      <c r="B69" s="2792" t="s">
        <v>108</v>
      </c>
      <c r="C69" s="2793">
        <v>341813</v>
      </c>
      <c r="D69" s="2794">
        <v>86071</v>
      </c>
      <c r="E69" s="2795">
        <f t="shared" si="0"/>
        <v>-255742</v>
      </c>
      <c r="F69" s="2796">
        <f t="shared" si="1"/>
        <v>-0.74819272526205849</v>
      </c>
    </row>
    <row r="70" spans="1:6" x14ac:dyDescent="0.3">
      <c r="A70" s="2797" t="s">
        <v>109</v>
      </c>
      <c r="B70" s="2798" t="s">
        <v>110</v>
      </c>
      <c r="C70" s="2799">
        <v>257185</v>
      </c>
      <c r="D70" s="2800">
        <v>14303</v>
      </c>
      <c r="E70" s="2801">
        <f t="shared" si="0"/>
        <v>-242882</v>
      </c>
      <c r="F70" s="2802">
        <f t="shared" si="1"/>
        <v>-0.94438633668371019</v>
      </c>
    </row>
    <row r="71" spans="1:6" x14ac:dyDescent="0.3">
      <c r="A71" s="2803" t="s">
        <v>111</v>
      </c>
      <c r="B71" s="2804" t="s">
        <v>112</v>
      </c>
      <c r="C71" s="2805">
        <v>118691</v>
      </c>
      <c r="D71" s="2806">
        <v>594</v>
      </c>
      <c r="E71" s="2807">
        <f t="shared" si="0"/>
        <v>-118097</v>
      </c>
      <c r="F71" s="2808">
        <f t="shared" si="1"/>
        <v>-0.99499540824493848</v>
      </c>
    </row>
    <row r="72" spans="1:6" x14ac:dyDescent="0.3">
      <c r="A72" s="2809" t="s">
        <v>113</v>
      </c>
      <c r="B72" s="2810" t="s">
        <v>114</v>
      </c>
      <c r="C72" s="2811">
        <v>209291</v>
      </c>
      <c r="D72" s="2812">
        <v>201510</v>
      </c>
      <c r="E72" s="2813">
        <f t="shared" si="0"/>
        <v>-7781</v>
      </c>
      <c r="F72" s="2814">
        <f t="shared" si="1"/>
        <v>-3.7177900626400563E-2</v>
      </c>
    </row>
    <row r="73" spans="1:6" x14ac:dyDescent="0.3">
      <c r="A73" s="2815" t="s">
        <v>115</v>
      </c>
      <c r="B73" s="2816" t="s">
        <v>116</v>
      </c>
      <c r="C73" s="2817">
        <v>3388261</v>
      </c>
      <c r="D73" s="2818">
        <v>5051960</v>
      </c>
      <c r="E73" s="2819">
        <f t="shared" si="0"/>
        <v>1663699</v>
      </c>
      <c r="F73" s="2820">
        <f t="shared" si="1"/>
        <v>0.49101854904329978</v>
      </c>
    </row>
    <row r="74" spans="1:6" x14ac:dyDescent="0.3">
      <c r="A74" s="2821" t="s">
        <v>117</v>
      </c>
      <c r="B74" s="2822" t="s">
        <v>118</v>
      </c>
      <c r="C74" s="2823">
        <v>63554</v>
      </c>
      <c r="D74" s="2824">
        <v>88990.82</v>
      </c>
      <c r="E74" s="2825">
        <f t="shared" si="0"/>
        <v>25436.820000000007</v>
      </c>
      <c r="F74" s="2826">
        <f t="shared" si="1"/>
        <v>0.40023948138590815</v>
      </c>
    </row>
    <row r="75" spans="1:6" x14ac:dyDescent="0.3">
      <c r="A75" s="2827" t="s">
        <v>119</v>
      </c>
      <c r="B75" s="2828" t="s">
        <v>120</v>
      </c>
      <c r="C75" s="2829">
        <v>3066709</v>
      </c>
      <c r="D75" s="2830">
        <v>1749996</v>
      </c>
      <c r="E75" s="2831">
        <f t="shared" si="0"/>
        <v>-1316713</v>
      </c>
      <c r="F75" s="2832">
        <f t="shared" si="1"/>
        <v>-0.42935700778913161</v>
      </c>
    </row>
    <row r="76" spans="1:6" x14ac:dyDescent="0.3">
      <c r="A76" s="2833" t="s">
        <v>121</v>
      </c>
      <c r="B76" s="2834" t="s">
        <v>122</v>
      </c>
      <c r="C76" s="2835">
        <v>1367754</v>
      </c>
      <c r="D76" s="2836">
        <v>1970955</v>
      </c>
      <c r="E76" s="2837">
        <f t="shared" si="0"/>
        <v>603201</v>
      </c>
      <c r="F76" s="2838">
        <f t="shared" si="1"/>
        <v>0.44101570896520864</v>
      </c>
    </row>
    <row r="77" spans="1:6" x14ac:dyDescent="0.3">
      <c r="A77" s="2839" t="s">
        <v>123</v>
      </c>
      <c r="B77" s="2840" t="s">
        <v>124</v>
      </c>
      <c r="C77" s="2841">
        <v>3545513</v>
      </c>
      <c r="D77" s="2842">
        <v>-550544</v>
      </c>
      <c r="E77" s="2843">
        <f t="shared" si="0"/>
        <v>-4096057</v>
      </c>
      <c r="F77" s="2844">
        <f t="shared" si="1"/>
        <v>-1.1552790809115634</v>
      </c>
    </row>
    <row r="78" spans="1:6" x14ac:dyDescent="0.3">
      <c r="A78" s="2845"/>
      <c r="B78" s="2846" t="s">
        <v>125</v>
      </c>
      <c r="C78" s="2847">
        <f>SUM(C38:C77)</f>
        <v>19711635.560000002</v>
      </c>
      <c r="D78" s="2848">
        <f>SUM(D38:D77)</f>
        <v>15340638.82</v>
      </c>
      <c r="E78" s="2849">
        <f t="shared" si="0"/>
        <v>-4370996.7400000021</v>
      </c>
      <c r="F78" s="2850">
        <f t="shared" si="1"/>
        <v>-0.2217470349781569</v>
      </c>
    </row>
    <row r="80" spans="1:6" x14ac:dyDescent="0.3">
      <c r="A80" s="2851"/>
      <c r="B80" s="2852" t="s">
        <v>126</v>
      </c>
      <c r="C80" s="2853">
        <f>C14+C21+C26+C32+C35+C78</f>
        <v>48671688.859999999</v>
      </c>
      <c r="D80" s="2854">
        <f>D14+D21+D26+D32+D35+D78</f>
        <v>51374858.219999999</v>
      </c>
      <c r="E80" s="2855">
        <f>D80 - C80</f>
        <v>2703169.3599999994</v>
      </c>
      <c r="F80" s="2856">
        <f>IF(C80 = 0, 0, E80 / C80)</f>
        <v>5.5538844517506632E-2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56" t="s">
        <v>133</v>
      </c>
      <c r="B1" s="11426"/>
      <c r="C1" s="11426"/>
      <c r="D1" s="11426"/>
      <c r="E1" s="11426"/>
      <c r="F1" s="11427"/>
    </row>
    <row r="2" spans="1:6" x14ac:dyDescent="0.3">
      <c r="A2" s="11457" t="s">
        <v>1</v>
      </c>
      <c r="B2" s="11426"/>
      <c r="C2" s="11426"/>
      <c r="D2" s="11426"/>
      <c r="E2" s="11426"/>
      <c r="F2" s="11427"/>
    </row>
    <row r="3" spans="1:6" x14ac:dyDescent="0.3">
      <c r="A3" s="11458" t="s">
        <v>2</v>
      </c>
      <c r="B3" s="11426"/>
      <c r="C3" s="11426"/>
      <c r="D3" s="11426"/>
      <c r="E3" s="11426"/>
      <c r="F3" s="11427"/>
    </row>
    <row r="4" spans="1:6" x14ac:dyDescent="0.3">
      <c r="A4" s="11459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2857" t="s">
        <v>4</v>
      </c>
      <c r="B6" s="2858" t="s">
        <v>5</v>
      </c>
      <c r="C6" s="2859" t="s">
        <v>6</v>
      </c>
      <c r="D6" s="2860" t="s">
        <v>7</v>
      </c>
      <c r="E6" s="2861" t="s">
        <v>8</v>
      </c>
      <c r="F6" s="2862" t="s">
        <v>9</v>
      </c>
    </row>
    <row r="7" spans="1:6" ht="28.8" x14ac:dyDescent="0.3">
      <c r="A7" s="2863" t="s">
        <v>10</v>
      </c>
      <c r="B7" s="2864" t="s">
        <v>11</v>
      </c>
      <c r="C7" s="2865" t="s">
        <v>12</v>
      </c>
      <c r="D7" s="2866" t="s">
        <v>13</v>
      </c>
      <c r="E7" s="2867" t="s">
        <v>14</v>
      </c>
      <c r="F7" s="2868" t="s">
        <v>15</v>
      </c>
    </row>
    <row r="9" spans="1:6" x14ac:dyDescent="0.3">
      <c r="A9" s="2869" t="s">
        <v>16</v>
      </c>
      <c r="B9" s="2870" t="s">
        <v>17</v>
      </c>
      <c r="C9" s="2871"/>
      <c r="D9" s="2872"/>
      <c r="E9" s="2873"/>
      <c r="F9" s="2874"/>
    </row>
    <row r="10" spans="1:6" x14ac:dyDescent="0.3">
      <c r="A10" s="2875" t="s">
        <v>18</v>
      </c>
      <c r="B10" s="2876" t="s">
        <v>19</v>
      </c>
      <c r="C10" s="2877">
        <v>49415550</v>
      </c>
      <c r="D10" s="2878">
        <v>49279676</v>
      </c>
      <c r="E10" s="2879">
        <f>D10-C10</f>
        <v>-135874</v>
      </c>
      <c r="F10" s="2880">
        <f>IF(C10 = 0, 0, E10 / C10)</f>
        <v>-2.7496203118249217E-3</v>
      </c>
    </row>
    <row r="11" spans="1:6" x14ac:dyDescent="0.3">
      <c r="A11" s="2881" t="s">
        <v>20</v>
      </c>
      <c r="B11" s="2882" t="s">
        <v>21</v>
      </c>
      <c r="C11" s="2883">
        <v>4752854</v>
      </c>
      <c r="D11" s="2884">
        <v>8757293</v>
      </c>
      <c r="E11" s="2885">
        <f>D11 - C11</f>
        <v>4004439</v>
      </c>
      <c r="F11" s="2886">
        <f>IF(C11 = 0, 0, E11 / C11)</f>
        <v>0.84253355983583755</v>
      </c>
    </row>
    <row r="12" spans="1:6" x14ac:dyDescent="0.3">
      <c r="A12" s="2887" t="s">
        <v>22</v>
      </c>
      <c r="B12" s="2888" t="s">
        <v>23</v>
      </c>
      <c r="C12" s="2889">
        <v>16485301</v>
      </c>
      <c r="D12" s="2890">
        <v>17152464</v>
      </c>
      <c r="E12" s="2891">
        <f>D12 - C12</f>
        <v>667163</v>
      </c>
      <c r="F12" s="2892">
        <f>IF(C12 = 0, 0, E12 / C12)</f>
        <v>4.0470174005315399E-2</v>
      </c>
    </row>
    <row r="13" spans="1:6" x14ac:dyDescent="0.3">
      <c r="A13" s="2893" t="s">
        <v>24</v>
      </c>
      <c r="B13" s="2894" t="s">
        <v>25</v>
      </c>
      <c r="C13" s="2895">
        <v>51813193</v>
      </c>
      <c r="D13" s="2896">
        <v>51981087</v>
      </c>
      <c r="E13" s="2897">
        <f>D13 - C13</f>
        <v>167894</v>
      </c>
      <c r="F13" s="2898">
        <f>IF(C13 = 0, 0, E13 / C13)</f>
        <v>3.2403716173214801E-3</v>
      </c>
    </row>
    <row r="14" spans="1:6" x14ac:dyDescent="0.3">
      <c r="A14" s="2899"/>
      <c r="B14" s="2900" t="s">
        <v>26</v>
      </c>
      <c r="C14" s="2901">
        <f>SUM(C10:C13)</f>
        <v>122466898</v>
      </c>
      <c r="D14" s="2902">
        <f>SUM(D10:D13)</f>
        <v>127170520</v>
      </c>
      <c r="E14" s="2903">
        <f>D14 - C14</f>
        <v>4703622</v>
      </c>
      <c r="F14" s="2904">
        <f>IF(C14 = 0, 0, E14 / C14)</f>
        <v>3.8407292720029539E-2</v>
      </c>
    </row>
    <row r="16" spans="1:6" x14ac:dyDescent="0.3">
      <c r="A16" s="2905" t="s">
        <v>27</v>
      </c>
      <c r="B16" s="2906" t="s">
        <v>28</v>
      </c>
      <c r="C16" s="2907"/>
      <c r="D16" s="2908"/>
      <c r="E16" s="2909"/>
      <c r="F16" s="2910"/>
    </row>
    <row r="17" spans="1:6" x14ac:dyDescent="0.3">
      <c r="A17" s="2911" t="s">
        <v>18</v>
      </c>
      <c r="B17" s="2912" t="s">
        <v>29</v>
      </c>
      <c r="C17" s="2913">
        <v>9908460</v>
      </c>
      <c r="D17" s="2914">
        <v>9042471</v>
      </c>
      <c r="E17" s="2915">
        <f>D17 - C17</f>
        <v>-865989</v>
      </c>
      <c r="F17" s="2916">
        <f>IF(C17 = 0, 0, E17 / C17)</f>
        <v>-8.7398949988191907E-2</v>
      </c>
    </row>
    <row r="18" spans="1:6" x14ac:dyDescent="0.3">
      <c r="A18" s="2917" t="s">
        <v>20</v>
      </c>
      <c r="B18" s="2918" t="s">
        <v>30</v>
      </c>
      <c r="C18" s="2919">
        <v>953009</v>
      </c>
      <c r="D18" s="2920">
        <v>1606901</v>
      </c>
      <c r="E18" s="2921">
        <f>D18 - C18</f>
        <v>653892</v>
      </c>
      <c r="F18" s="2922">
        <f>IF(C18 = 0, 0, E18 / C18)</f>
        <v>0.68613412884873071</v>
      </c>
    </row>
    <row r="19" spans="1:6" x14ac:dyDescent="0.3">
      <c r="A19" s="2923" t="s">
        <v>22</v>
      </c>
      <c r="B19" s="2924" t="s">
        <v>31</v>
      </c>
      <c r="C19" s="2925">
        <v>3305517</v>
      </c>
      <c r="D19" s="2926">
        <v>3147356</v>
      </c>
      <c r="E19" s="2927">
        <f>D19 - C19</f>
        <v>-158161</v>
      </c>
      <c r="F19" s="2928">
        <f>IF(C19 = 0, 0, E19 / C19)</f>
        <v>-4.7847583297862331E-2</v>
      </c>
    </row>
    <row r="20" spans="1:6" x14ac:dyDescent="0.3">
      <c r="A20" s="2929" t="s">
        <v>24</v>
      </c>
      <c r="B20" s="2930" t="s">
        <v>32</v>
      </c>
      <c r="C20" s="2931">
        <v>10389218</v>
      </c>
      <c r="D20" s="2932">
        <v>9538161</v>
      </c>
      <c r="E20" s="2933">
        <f>D20 - C20</f>
        <v>-851057</v>
      </c>
      <c r="F20" s="2934">
        <f>IF(C20 = 0, 0, E20 / C20)</f>
        <v>-8.1917330062763152E-2</v>
      </c>
    </row>
    <row r="21" spans="1:6" x14ac:dyDescent="0.3">
      <c r="A21" s="2935"/>
      <c r="B21" s="2936" t="s">
        <v>33</v>
      </c>
      <c r="C21" s="2937">
        <f>SUM(C17:C20)</f>
        <v>24556204</v>
      </c>
      <c r="D21" s="2938">
        <f>SUM(D17:D20)</f>
        <v>23334889</v>
      </c>
      <c r="E21" s="2939">
        <f>D21 - C21</f>
        <v>-1221315</v>
      </c>
      <c r="F21" s="2940">
        <f>IF(C21 = 0, 0, E21 / C21)</f>
        <v>-4.9735496577565493E-2</v>
      </c>
    </row>
    <row r="23" spans="1:6" x14ac:dyDescent="0.3">
      <c r="A23" s="2941" t="s">
        <v>34</v>
      </c>
      <c r="B23" s="2942" t="s">
        <v>35</v>
      </c>
      <c r="C23" s="2943"/>
      <c r="D23" s="2944"/>
      <c r="E23" s="2945"/>
      <c r="F23" s="2946"/>
    </row>
    <row r="24" spans="1:6" x14ac:dyDescent="0.3">
      <c r="A24" s="2947" t="s">
        <v>18</v>
      </c>
      <c r="B24" s="2948" t="s">
        <v>36</v>
      </c>
      <c r="C24" s="2949">
        <v>29267140</v>
      </c>
      <c r="D24" s="2950">
        <v>30888927</v>
      </c>
      <c r="E24" s="2951">
        <f>D24 - C24</f>
        <v>1621787</v>
      </c>
      <c r="F24" s="2952">
        <f>IF(C24 = 0, 0, E24 / C24)</f>
        <v>5.5413238191364102E-2</v>
      </c>
    </row>
    <row r="25" spans="1:6" x14ac:dyDescent="0.3">
      <c r="A25" s="2953" t="s">
        <v>20</v>
      </c>
      <c r="B25" s="2954" t="s">
        <v>37</v>
      </c>
      <c r="C25" s="2955">
        <v>29498731</v>
      </c>
      <c r="D25" s="2956">
        <v>31635778</v>
      </c>
      <c r="E25" s="2957">
        <f>D25 - C25</f>
        <v>2137047</v>
      </c>
      <c r="F25" s="2958">
        <f>IF(C25 = 0, 0, E25 / C25)</f>
        <v>7.2445387565993946E-2</v>
      </c>
    </row>
    <row r="26" spans="1:6" x14ac:dyDescent="0.3">
      <c r="A26" s="2959"/>
      <c r="B26" s="2960" t="s">
        <v>38</v>
      </c>
      <c r="C26" s="2961">
        <f>SUM(C24:C25)</f>
        <v>58765871</v>
      </c>
      <c r="D26" s="2962">
        <f>SUM(D24:D25)</f>
        <v>62524705</v>
      </c>
      <c r="E26" s="2963">
        <f>D26 - C26</f>
        <v>3758834</v>
      </c>
      <c r="F26" s="2964">
        <f>IF(C26 = 0, 0, E26 / C26)</f>
        <v>6.3962873961316766E-2</v>
      </c>
    </row>
    <row r="28" spans="1:6" x14ac:dyDescent="0.3">
      <c r="A28" s="2965" t="s">
        <v>39</v>
      </c>
      <c r="B28" s="2966" t="s">
        <v>40</v>
      </c>
      <c r="C28" s="2967"/>
      <c r="D28" s="2968"/>
      <c r="E28" s="2969"/>
      <c r="F28" s="2970"/>
    </row>
    <row r="29" spans="1:6" x14ac:dyDescent="0.3">
      <c r="A29" s="2971" t="s">
        <v>18</v>
      </c>
      <c r="B29" s="2972" t="s">
        <v>41</v>
      </c>
      <c r="C29" s="2973">
        <v>13473774</v>
      </c>
      <c r="D29" s="2974">
        <v>10953573</v>
      </c>
      <c r="E29" s="2975">
        <f>D29 - C29</f>
        <v>-2520201</v>
      </c>
      <c r="F29" s="2976">
        <f>IF(C29 = 0, 0, E29 / C29)</f>
        <v>-0.18704492148970289</v>
      </c>
    </row>
    <row r="30" spans="1:6" x14ac:dyDescent="0.3">
      <c r="A30" s="2977" t="s">
        <v>20</v>
      </c>
      <c r="B30" s="2978" t="s">
        <v>42</v>
      </c>
      <c r="C30" s="2979">
        <v>13463987</v>
      </c>
      <c r="D30" s="2980">
        <v>12986232</v>
      </c>
      <c r="E30" s="2981">
        <f>D30 - C30</f>
        <v>-477755</v>
      </c>
      <c r="F30" s="2982">
        <f>IF(C30 = 0, 0, E30 / C30)</f>
        <v>-3.5483917208179123E-2</v>
      </c>
    </row>
    <row r="31" spans="1:6" x14ac:dyDescent="0.3">
      <c r="A31" s="2983" t="s">
        <v>22</v>
      </c>
      <c r="B31" s="2984" t="s">
        <v>43</v>
      </c>
      <c r="C31" s="2985">
        <v>0</v>
      </c>
      <c r="D31" s="2986">
        <v>0</v>
      </c>
      <c r="E31" s="2987">
        <f>D31 - C31</f>
        <v>0</v>
      </c>
      <c r="F31" s="2988">
        <f>IF(C31 = 0, 0, E31 / C31)</f>
        <v>0</v>
      </c>
    </row>
    <row r="32" spans="1:6" x14ac:dyDescent="0.3">
      <c r="A32" s="2989"/>
      <c r="B32" s="2990" t="s">
        <v>44</v>
      </c>
      <c r="C32" s="2991">
        <f>SUM(C29:C31)</f>
        <v>26937761</v>
      </c>
      <c r="D32" s="2992">
        <f>SUM(D29:D31)</f>
        <v>23939805</v>
      </c>
      <c r="E32" s="2993">
        <f>D32 - C32</f>
        <v>-2997956</v>
      </c>
      <c r="F32" s="2994">
        <f>IF(C32 = 0, 0, E32 / C32)</f>
        <v>-0.11129195184410463</v>
      </c>
    </row>
    <row r="34" spans="1:6" x14ac:dyDescent="0.3">
      <c r="A34" s="2995" t="s">
        <v>45</v>
      </c>
      <c r="B34" s="2996" t="s">
        <v>46</v>
      </c>
      <c r="C34" s="2997"/>
      <c r="D34" s="2998"/>
      <c r="E34" s="2999"/>
      <c r="F34" s="3000"/>
    </row>
    <row r="35" spans="1:6" x14ac:dyDescent="0.3">
      <c r="A35" s="3001" t="s">
        <v>18</v>
      </c>
      <c r="B35" s="3002" t="s">
        <v>46</v>
      </c>
      <c r="C35" s="3003">
        <v>430955</v>
      </c>
      <c r="D35" s="3004">
        <v>597198</v>
      </c>
      <c r="E35" s="3005">
        <f>D35 - C35</f>
        <v>166243</v>
      </c>
      <c r="F35" s="3006">
        <f>IF(C35 = 0, 0, E35 / C35)</f>
        <v>0.38575489320230649</v>
      </c>
    </row>
    <row r="37" spans="1:6" x14ac:dyDescent="0.3">
      <c r="A37" s="3007" t="s">
        <v>47</v>
      </c>
      <c r="B37" s="3008" t="s">
        <v>48</v>
      </c>
      <c r="C37" s="3009"/>
      <c r="D37" s="3010"/>
      <c r="E37" s="3011"/>
      <c r="F37" s="3012"/>
    </row>
    <row r="38" spans="1:6" x14ac:dyDescent="0.3">
      <c r="A38" s="3013" t="s">
        <v>18</v>
      </c>
      <c r="B38" s="3014" t="s">
        <v>49</v>
      </c>
      <c r="C38" s="3015">
        <v>2586624</v>
      </c>
      <c r="D38" s="3016">
        <v>1477374</v>
      </c>
      <c r="E38" s="3017">
        <f t="shared" ref="E38:E78" si="0">D38 - C38</f>
        <v>-1109250</v>
      </c>
      <c r="F38" s="3018">
        <f t="shared" ref="F38:F78" si="1">IF(C38 = 0, 0, E38 / C38)</f>
        <v>-0.42884083654988125</v>
      </c>
    </row>
    <row r="39" spans="1:6" x14ac:dyDescent="0.3">
      <c r="A39" s="3019" t="s">
        <v>20</v>
      </c>
      <c r="B39" s="3020" t="s">
        <v>50</v>
      </c>
      <c r="C39" s="3021">
        <v>13821294</v>
      </c>
      <c r="D39" s="3022">
        <v>29252127</v>
      </c>
      <c r="E39" s="3023">
        <f t="shared" si="0"/>
        <v>15430833</v>
      </c>
      <c r="F39" s="3024">
        <f t="shared" si="1"/>
        <v>1.1164535679510181</v>
      </c>
    </row>
    <row r="40" spans="1:6" x14ac:dyDescent="0.3">
      <c r="A40" s="3025" t="s">
        <v>22</v>
      </c>
      <c r="B40" s="3026" t="s">
        <v>51</v>
      </c>
      <c r="C40" s="3027">
        <v>0</v>
      </c>
      <c r="D40" s="3028">
        <v>0</v>
      </c>
      <c r="E40" s="3029">
        <f t="shared" si="0"/>
        <v>0</v>
      </c>
      <c r="F40" s="3030">
        <f t="shared" si="1"/>
        <v>0</v>
      </c>
    </row>
    <row r="41" spans="1:6" x14ac:dyDescent="0.3">
      <c r="A41" s="3031" t="s">
        <v>24</v>
      </c>
      <c r="B41" s="3032" t="s">
        <v>52</v>
      </c>
      <c r="C41" s="3033">
        <v>887199</v>
      </c>
      <c r="D41" s="3034">
        <v>49215610</v>
      </c>
      <c r="E41" s="3035">
        <f t="shared" si="0"/>
        <v>48328411</v>
      </c>
      <c r="F41" s="3036">
        <f t="shared" si="1"/>
        <v>54.473022399709649</v>
      </c>
    </row>
    <row r="42" spans="1:6" x14ac:dyDescent="0.3">
      <c r="A42" s="3037" t="s">
        <v>53</v>
      </c>
      <c r="B42" s="3038" t="s">
        <v>54</v>
      </c>
      <c r="C42" s="3039">
        <v>137271</v>
      </c>
      <c r="D42" s="3040">
        <v>142352</v>
      </c>
      <c r="E42" s="3041">
        <f t="shared" si="0"/>
        <v>5081</v>
      </c>
      <c r="F42" s="3042">
        <f t="shared" si="1"/>
        <v>3.7014373028534796E-2</v>
      </c>
    </row>
    <row r="43" spans="1:6" x14ac:dyDescent="0.3">
      <c r="A43" s="3043" t="s">
        <v>55</v>
      </c>
      <c r="B43" s="3044" t="s">
        <v>56</v>
      </c>
      <c r="C43" s="3045">
        <v>458061</v>
      </c>
      <c r="D43" s="3046">
        <v>475575</v>
      </c>
      <c r="E43" s="3047">
        <f t="shared" si="0"/>
        <v>17514</v>
      </c>
      <c r="F43" s="3048">
        <f t="shared" si="1"/>
        <v>3.8235082227039627E-2</v>
      </c>
    </row>
    <row r="44" spans="1:6" x14ac:dyDescent="0.3">
      <c r="A44" s="3049" t="s">
        <v>57</v>
      </c>
      <c r="B44" s="3050" t="s">
        <v>58</v>
      </c>
      <c r="C44" s="3051">
        <v>0</v>
      </c>
      <c r="D44" s="3052">
        <v>0</v>
      </c>
      <c r="E44" s="3053">
        <f t="shared" si="0"/>
        <v>0</v>
      </c>
      <c r="F44" s="3054">
        <f t="shared" si="1"/>
        <v>0</v>
      </c>
    </row>
    <row r="45" spans="1:6" x14ac:dyDescent="0.3">
      <c r="A45" s="3055" t="s">
        <v>59</v>
      </c>
      <c r="B45" s="3056" t="s">
        <v>60</v>
      </c>
      <c r="C45" s="3057">
        <v>2166628</v>
      </c>
      <c r="D45" s="3058">
        <v>2453207</v>
      </c>
      <c r="E45" s="3059">
        <f t="shared" si="0"/>
        <v>286579</v>
      </c>
      <c r="F45" s="3060">
        <f t="shared" si="1"/>
        <v>0.13226959127270579</v>
      </c>
    </row>
    <row r="46" spans="1:6" x14ac:dyDescent="0.3">
      <c r="A46" s="3061" t="s">
        <v>61</v>
      </c>
      <c r="B46" s="3062" t="s">
        <v>62</v>
      </c>
      <c r="C46" s="3063">
        <v>5040</v>
      </c>
      <c r="D46" s="3064">
        <v>5890</v>
      </c>
      <c r="E46" s="3065">
        <f t="shared" si="0"/>
        <v>850</v>
      </c>
      <c r="F46" s="3066">
        <f t="shared" si="1"/>
        <v>0.16865079365079366</v>
      </c>
    </row>
    <row r="47" spans="1:6" x14ac:dyDescent="0.3">
      <c r="A47" s="3067" t="s">
        <v>63</v>
      </c>
      <c r="B47" s="3068" t="s">
        <v>64</v>
      </c>
      <c r="C47" s="3069">
        <v>91433</v>
      </c>
      <c r="D47" s="3070">
        <v>35457</v>
      </c>
      <c r="E47" s="3071">
        <f t="shared" si="0"/>
        <v>-55976</v>
      </c>
      <c r="F47" s="3072">
        <f t="shared" si="1"/>
        <v>-0.6122078461824505</v>
      </c>
    </row>
    <row r="48" spans="1:6" x14ac:dyDescent="0.3">
      <c r="A48" s="3073" t="s">
        <v>65</v>
      </c>
      <c r="B48" s="3074" t="s">
        <v>66</v>
      </c>
      <c r="C48" s="3075">
        <v>3257484</v>
      </c>
      <c r="D48" s="3076">
        <v>3274224</v>
      </c>
      <c r="E48" s="3077">
        <f t="shared" si="0"/>
        <v>16740</v>
      </c>
      <c r="F48" s="3078">
        <f t="shared" si="1"/>
        <v>5.1389354483398842E-3</v>
      </c>
    </row>
    <row r="49" spans="1:6" x14ac:dyDescent="0.3">
      <c r="A49" s="3079" t="s">
        <v>67</v>
      </c>
      <c r="B49" s="3080" t="s">
        <v>68</v>
      </c>
      <c r="C49" s="3081">
        <v>0</v>
      </c>
      <c r="D49" s="3082">
        <v>0</v>
      </c>
      <c r="E49" s="3083">
        <f t="shared" si="0"/>
        <v>0</v>
      </c>
      <c r="F49" s="3084">
        <f t="shared" si="1"/>
        <v>0</v>
      </c>
    </row>
    <row r="50" spans="1:6" x14ac:dyDescent="0.3">
      <c r="A50" s="3085" t="s">
        <v>69</v>
      </c>
      <c r="B50" s="3086" t="s">
        <v>70</v>
      </c>
      <c r="C50" s="3087">
        <v>480915</v>
      </c>
      <c r="D50" s="3088">
        <v>384516</v>
      </c>
      <c r="E50" s="3089">
        <f t="shared" si="0"/>
        <v>-96399</v>
      </c>
      <c r="F50" s="3090">
        <f t="shared" si="1"/>
        <v>-0.20044914381959389</v>
      </c>
    </row>
    <row r="51" spans="1:6" x14ac:dyDescent="0.3">
      <c r="A51" s="3091" t="s">
        <v>71</v>
      </c>
      <c r="B51" s="3092" t="s">
        <v>72</v>
      </c>
      <c r="C51" s="3093">
        <v>355373</v>
      </c>
      <c r="D51" s="3094">
        <v>442585</v>
      </c>
      <c r="E51" s="3095">
        <f t="shared" si="0"/>
        <v>87212</v>
      </c>
      <c r="F51" s="3096">
        <f t="shared" si="1"/>
        <v>0.24540975256983508</v>
      </c>
    </row>
    <row r="52" spans="1:6" x14ac:dyDescent="0.3">
      <c r="A52" s="3097" t="s">
        <v>73</v>
      </c>
      <c r="B52" s="3098" t="s">
        <v>74</v>
      </c>
      <c r="C52" s="3099">
        <v>475727</v>
      </c>
      <c r="D52" s="3100">
        <v>410991</v>
      </c>
      <c r="E52" s="3101">
        <f t="shared" si="0"/>
        <v>-64736</v>
      </c>
      <c r="F52" s="3102">
        <f t="shared" si="1"/>
        <v>-0.13607804476096585</v>
      </c>
    </row>
    <row r="53" spans="1:6" x14ac:dyDescent="0.3">
      <c r="A53" s="3103" t="s">
        <v>75</v>
      </c>
      <c r="B53" s="3104" t="s">
        <v>76</v>
      </c>
      <c r="C53" s="3105">
        <v>1154249</v>
      </c>
      <c r="D53" s="3106">
        <v>1698346</v>
      </c>
      <c r="E53" s="3107">
        <f t="shared" si="0"/>
        <v>544097</v>
      </c>
      <c r="F53" s="3108">
        <f t="shared" si="1"/>
        <v>0.47138615671315287</v>
      </c>
    </row>
    <row r="54" spans="1:6" x14ac:dyDescent="0.3">
      <c r="A54" s="3109" t="s">
        <v>77</v>
      </c>
      <c r="B54" s="3110" t="s">
        <v>78</v>
      </c>
      <c r="C54" s="3111">
        <v>4924213</v>
      </c>
      <c r="D54" s="3112">
        <v>4712132</v>
      </c>
      <c r="E54" s="3113">
        <f t="shared" si="0"/>
        <v>-212081</v>
      </c>
      <c r="F54" s="3114">
        <f t="shared" si="1"/>
        <v>-4.3069014277002236E-2</v>
      </c>
    </row>
    <row r="55" spans="1:6" x14ac:dyDescent="0.3">
      <c r="A55" s="3115" t="s">
        <v>79</v>
      </c>
      <c r="B55" s="3116" t="s">
        <v>80</v>
      </c>
      <c r="C55" s="3117">
        <v>3949790</v>
      </c>
      <c r="D55" s="3118">
        <v>3689894</v>
      </c>
      <c r="E55" s="3119">
        <f t="shared" si="0"/>
        <v>-259896</v>
      </c>
      <c r="F55" s="3120">
        <f t="shared" si="1"/>
        <v>-6.5799953921600901E-2</v>
      </c>
    </row>
    <row r="56" spans="1:6" x14ac:dyDescent="0.3">
      <c r="A56" s="3121" t="s">
        <v>81</v>
      </c>
      <c r="B56" s="3122" t="s">
        <v>82</v>
      </c>
      <c r="C56" s="3123">
        <v>461264</v>
      </c>
      <c r="D56" s="3124">
        <v>458321</v>
      </c>
      <c r="E56" s="3125">
        <f t="shared" si="0"/>
        <v>-2943</v>
      </c>
      <c r="F56" s="3126">
        <f t="shared" si="1"/>
        <v>-6.3802941482534944E-3</v>
      </c>
    </row>
    <row r="57" spans="1:6" x14ac:dyDescent="0.3">
      <c r="A57" s="3127" t="s">
        <v>83</v>
      </c>
      <c r="B57" s="3128" t="s">
        <v>84</v>
      </c>
      <c r="C57" s="3129">
        <v>46384</v>
      </c>
      <c r="D57" s="3130">
        <v>0</v>
      </c>
      <c r="E57" s="3131">
        <f t="shared" si="0"/>
        <v>-46384</v>
      </c>
      <c r="F57" s="3132">
        <f t="shared" si="1"/>
        <v>-1</v>
      </c>
    </row>
    <row r="58" spans="1:6" x14ac:dyDescent="0.3">
      <c r="A58" s="3133" t="s">
        <v>85</v>
      </c>
      <c r="B58" s="3134" t="s">
        <v>86</v>
      </c>
      <c r="C58" s="3135">
        <v>327814</v>
      </c>
      <c r="D58" s="3136">
        <v>547469</v>
      </c>
      <c r="E58" s="3137">
        <f t="shared" si="0"/>
        <v>219655</v>
      </c>
      <c r="F58" s="3138">
        <f t="shared" si="1"/>
        <v>0.67005985101307453</v>
      </c>
    </row>
    <row r="59" spans="1:6" x14ac:dyDescent="0.3">
      <c r="A59" s="3139" t="s">
        <v>87</v>
      </c>
      <c r="B59" s="3140" t="s">
        <v>88</v>
      </c>
      <c r="C59" s="3141">
        <v>120976</v>
      </c>
      <c r="D59" s="3142">
        <v>127365</v>
      </c>
      <c r="E59" s="3143">
        <f t="shared" si="0"/>
        <v>6389</v>
      </c>
      <c r="F59" s="3144">
        <f t="shared" si="1"/>
        <v>5.2812128025393465E-2</v>
      </c>
    </row>
    <row r="60" spans="1:6" x14ac:dyDescent="0.3">
      <c r="A60" s="3145" t="s">
        <v>89</v>
      </c>
      <c r="B60" s="3146" t="s">
        <v>90</v>
      </c>
      <c r="C60" s="3147">
        <v>0</v>
      </c>
      <c r="D60" s="3148">
        <v>0</v>
      </c>
      <c r="E60" s="3149">
        <f t="shared" si="0"/>
        <v>0</v>
      </c>
      <c r="F60" s="3150">
        <f t="shared" si="1"/>
        <v>0</v>
      </c>
    </row>
    <row r="61" spans="1:6" x14ac:dyDescent="0.3">
      <c r="A61" s="3151" t="s">
        <v>91</v>
      </c>
      <c r="B61" s="3152" t="s">
        <v>92</v>
      </c>
      <c r="C61" s="3153">
        <v>2720656</v>
      </c>
      <c r="D61" s="3154">
        <v>3183665</v>
      </c>
      <c r="E61" s="3155">
        <f t="shared" si="0"/>
        <v>463009</v>
      </c>
      <c r="F61" s="3156">
        <f t="shared" si="1"/>
        <v>0.17018285295899224</v>
      </c>
    </row>
    <row r="62" spans="1:6" x14ac:dyDescent="0.3">
      <c r="A62" s="3157" t="s">
        <v>93</v>
      </c>
      <c r="B62" s="3158" t="s">
        <v>94</v>
      </c>
      <c r="C62" s="3159">
        <v>251042</v>
      </c>
      <c r="D62" s="3160">
        <v>211207</v>
      </c>
      <c r="E62" s="3161">
        <f t="shared" si="0"/>
        <v>-39835</v>
      </c>
      <c r="F62" s="3162">
        <f t="shared" si="1"/>
        <v>-0.15867862748066061</v>
      </c>
    </row>
    <row r="63" spans="1:6" x14ac:dyDescent="0.3">
      <c r="A63" s="3163" t="s">
        <v>95</v>
      </c>
      <c r="B63" s="3164" t="s">
        <v>96</v>
      </c>
      <c r="C63" s="3165">
        <v>124292</v>
      </c>
      <c r="D63" s="3166">
        <v>201308</v>
      </c>
      <c r="E63" s="3167">
        <f t="shared" si="0"/>
        <v>77016</v>
      </c>
      <c r="F63" s="3168">
        <f t="shared" si="1"/>
        <v>0.61963762752228624</v>
      </c>
    </row>
    <row r="64" spans="1:6" x14ac:dyDescent="0.3">
      <c r="A64" s="3169" t="s">
        <v>97</v>
      </c>
      <c r="B64" s="3170" t="s">
        <v>98</v>
      </c>
      <c r="C64" s="3171">
        <v>0</v>
      </c>
      <c r="D64" s="3172">
        <v>0</v>
      </c>
      <c r="E64" s="3173">
        <f t="shared" si="0"/>
        <v>0</v>
      </c>
      <c r="F64" s="3174">
        <f t="shared" si="1"/>
        <v>0</v>
      </c>
    </row>
    <row r="65" spans="1:6" x14ac:dyDescent="0.3">
      <c r="A65" s="3175" t="s">
        <v>99</v>
      </c>
      <c r="B65" s="3176" t="s">
        <v>100</v>
      </c>
      <c r="C65" s="3177">
        <v>52414209</v>
      </c>
      <c r="D65" s="3178">
        <v>4772990</v>
      </c>
      <c r="E65" s="3179">
        <f t="shared" si="0"/>
        <v>-47641219</v>
      </c>
      <c r="F65" s="3180">
        <f t="shared" si="1"/>
        <v>-0.9089370975721488</v>
      </c>
    </row>
    <row r="66" spans="1:6" x14ac:dyDescent="0.3">
      <c r="A66" s="3181" t="s">
        <v>101</v>
      </c>
      <c r="B66" s="3182" t="s">
        <v>102</v>
      </c>
      <c r="C66" s="3183">
        <v>0</v>
      </c>
      <c r="D66" s="3184">
        <v>0</v>
      </c>
      <c r="E66" s="3185">
        <f t="shared" si="0"/>
        <v>0</v>
      </c>
      <c r="F66" s="3186">
        <f t="shared" si="1"/>
        <v>0</v>
      </c>
    </row>
    <row r="67" spans="1:6" x14ac:dyDescent="0.3">
      <c r="A67" s="3187" t="s">
        <v>103</v>
      </c>
      <c r="B67" s="3188" t="s">
        <v>104</v>
      </c>
      <c r="C67" s="3189">
        <v>393838</v>
      </c>
      <c r="D67" s="3190">
        <v>0</v>
      </c>
      <c r="E67" s="3191">
        <f t="shared" si="0"/>
        <v>-393838</v>
      </c>
      <c r="F67" s="3192">
        <f t="shared" si="1"/>
        <v>-1</v>
      </c>
    </row>
    <row r="68" spans="1:6" x14ac:dyDescent="0.3">
      <c r="A68" s="3193" t="s">
        <v>105</v>
      </c>
      <c r="B68" s="3194" t="s">
        <v>106</v>
      </c>
      <c r="C68" s="3195">
        <v>2544749</v>
      </c>
      <c r="D68" s="3196">
        <v>2006441</v>
      </c>
      <c r="E68" s="3197">
        <f t="shared" si="0"/>
        <v>-538308</v>
      </c>
      <c r="F68" s="3198">
        <f t="shared" si="1"/>
        <v>-0.21153677631860746</v>
      </c>
    </row>
    <row r="69" spans="1:6" x14ac:dyDescent="0.3">
      <c r="A69" s="3199" t="s">
        <v>107</v>
      </c>
      <c r="B69" s="3200" t="s">
        <v>108</v>
      </c>
      <c r="C69" s="3201">
        <v>1172036</v>
      </c>
      <c r="D69" s="3202">
        <v>1490078</v>
      </c>
      <c r="E69" s="3203">
        <f t="shared" si="0"/>
        <v>318042</v>
      </c>
      <c r="F69" s="3204">
        <f t="shared" si="1"/>
        <v>0.27135855895211408</v>
      </c>
    </row>
    <row r="70" spans="1:6" x14ac:dyDescent="0.3">
      <c r="A70" s="3205" t="s">
        <v>109</v>
      </c>
      <c r="B70" s="3206" t="s">
        <v>110</v>
      </c>
      <c r="C70" s="3207">
        <v>561976</v>
      </c>
      <c r="D70" s="3208">
        <v>915864</v>
      </c>
      <c r="E70" s="3209">
        <f t="shared" si="0"/>
        <v>353888</v>
      </c>
      <c r="F70" s="3210">
        <f t="shared" si="1"/>
        <v>0.62972084217119595</v>
      </c>
    </row>
    <row r="71" spans="1:6" x14ac:dyDescent="0.3">
      <c r="A71" s="3211" t="s">
        <v>111</v>
      </c>
      <c r="B71" s="3212" t="s">
        <v>112</v>
      </c>
      <c r="C71" s="3213">
        <v>136904</v>
      </c>
      <c r="D71" s="3214">
        <v>16047</v>
      </c>
      <c r="E71" s="3215">
        <f t="shared" si="0"/>
        <v>-120857</v>
      </c>
      <c r="F71" s="3216">
        <f t="shared" si="1"/>
        <v>-0.88278647811605215</v>
      </c>
    </row>
    <row r="72" spans="1:6" x14ac:dyDescent="0.3">
      <c r="A72" s="3217" t="s">
        <v>113</v>
      </c>
      <c r="B72" s="3218" t="s">
        <v>114</v>
      </c>
      <c r="C72" s="3219">
        <v>1064268</v>
      </c>
      <c r="D72" s="3220">
        <v>1093542</v>
      </c>
      <c r="E72" s="3221">
        <f t="shared" si="0"/>
        <v>29274</v>
      </c>
      <c r="F72" s="3222">
        <f t="shared" si="1"/>
        <v>2.7506229633889209E-2</v>
      </c>
    </row>
    <row r="73" spans="1:6" x14ac:dyDescent="0.3">
      <c r="A73" s="3223" t="s">
        <v>115</v>
      </c>
      <c r="B73" s="3224" t="s">
        <v>116</v>
      </c>
      <c r="C73" s="3225">
        <v>16147686</v>
      </c>
      <c r="D73" s="3226">
        <v>13559152</v>
      </c>
      <c r="E73" s="3227">
        <f t="shared" si="0"/>
        <v>-2588534</v>
      </c>
      <c r="F73" s="3228">
        <f t="shared" si="1"/>
        <v>-0.1603037116277837</v>
      </c>
    </row>
    <row r="74" spans="1:6" x14ac:dyDescent="0.3">
      <c r="A74" s="3229" t="s">
        <v>117</v>
      </c>
      <c r="B74" s="3230" t="s">
        <v>118</v>
      </c>
      <c r="C74" s="3231">
        <v>226304</v>
      </c>
      <c r="D74" s="3232">
        <v>39603</v>
      </c>
      <c r="E74" s="3233">
        <f t="shared" si="0"/>
        <v>-186701</v>
      </c>
      <c r="F74" s="3234">
        <f t="shared" si="1"/>
        <v>-0.82500088376696834</v>
      </c>
    </row>
    <row r="75" spans="1:6" x14ac:dyDescent="0.3">
      <c r="A75" s="3235" t="s">
        <v>119</v>
      </c>
      <c r="B75" s="3236" t="s">
        <v>120</v>
      </c>
      <c r="C75" s="3237">
        <v>1411475</v>
      </c>
      <c r="D75" s="3238">
        <v>2684579</v>
      </c>
      <c r="E75" s="3239">
        <f t="shared" si="0"/>
        <v>1273104</v>
      </c>
      <c r="F75" s="3240">
        <f t="shared" si="1"/>
        <v>0.90196709116349916</v>
      </c>
    </row>
    <row r="76" spans="1:6" x14ac:dyDescent="0.3">
      <c r="A76" s="3241" t="s">
        <v>121</v>
      </c>
      <c r="B76" s="3242" t="s">
        <v>122</v>
      </c>
      <c r="C76" s="3243">
        <v>9498207</v>
      </c>
      <c r="D76" s="3244">
        <v>4298749</v>
      </c>
      <c r="E76" s="3245">
        <f t="shared" si="0"/>
        <v>-5199458</v>
      </c>
      <c r="F76" s="3246">
        <f t="shared" si="1"/>
        <v>-0.54741468574016128</v>
      </c>
    </row>
    <row r="77" spans="1:6" x14ac:dyDescent="0.3">
      <c r="A77" s="3247" t="s">
        <v>123</v>
      </c>
      <c r="B77" s="3248" t="s">
        <v>124</v>
      </c>
      <c r="C77" s="3249">
        <v>5732101</v>
      </c>
      <c r="D77" s="3250">
        <v>-868449</v>
      </c>
      <c r="E77" s="3251">
        <f t="shared" si="0"/>
        <v>-6600550</v>
      </c>
      <c r="F77" s="3252">
        <f t="shared" si="1"/>
        <v>-1.1515062278211776</v>
      </c>
    </row>
    <row r="78" spans="1:6" x14ac:dyDescent="0.3">
      <c r="A78" s="3253"/>
      <c r="B78" s="3254" t="s">
        <v>125</v>
      </c>
      <c r="C78" s="3255">
        <f>SUM(C38:C77)</f>
        <v>130107482</v>
      </c>
      <c r="D78" s="3256">
        <f>SUM(D38:D77)</f>
        <v>132408211</v>
      </c>
      <c r="E78" s="3257">
        <f t="shared" si="0"/>
        <v>2300729</v>
      </c>
      <c r="F78" s="3258">
        <f t="shared" si="1"/>
        <v>1.7683295108270561E-2</v>
      </c>
    </row>
    <row r="80" spans="1:6" x14ac:dyDescent="0.3">
      <c r="A80" s="3259"/>
      <c r="B80" s="3260" t="s">
        <v>126</v>
      </c>
      <c r="C80" s="3261">
        <f>C14+C21+C26+C32+C35+C78</f>
        <v>363265171</v>
      </c>
      <c r="D80" s="3262">
        <f>D14+D21+D26+D32+D35+D78</f>
        <v>369975328</v>
      </c>
      <c r="E80" s="3263">
        <f>D80 - C80</f>
        <v>6710157</v>
      </c>
      <c r="F80" s="3264">
        <f>IF(C80 = 0, 0, E80 / C80)</f>
        <v>1.8471787376500237E-2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0"/>
  <sheetViews>
    <sheetView workbookViewId="0"/>
  </sheetViews>
  <sheetFormatPr defaultRowHeight="14.4" x14ac:dyDescent="0.3"/>
  <cols>
    <col min="1" max="1" width="5" customWidth="1" collapsed="1"/>
    <col min="2" max="2" width="50" customWidth="1" collapsed="1"/>
    <col min="3" max="6" width="16" customWidth="1" collapsed="1"/>
  </cols>
  <sheetData>
    <row r="1" spans="1:6" x14ac:dyDescent="0.3">
      <c r="A1" s="11460" t="s">
        <v>134</v>
      </c>
      <c r="B1" s="11426"/>
      <c r="C1" s="11426"/>
      <c r="D1" s="11426"/>
      <c r="E1" s="11426"/>
      <c r="F1" s="11427"/>
    </row>
    <row r="2" spans="1:6" x14ac:dyDescent="0.3">
      <c r="A2" s="11461" t="s">
        <v>1</v>
      </c>
      <c r="B2" s="11426"/>
      <c r="C2" s="11426"/>
      <c r="D2" s="11426"/>
      <c r="E2" s="11426"/>
      <c r="F2" s="11427"/>
    </row>
    <row r="3" spans="1:6" x14ac:dyDescent="0.3">
      <c r="A3" s="11462" t="s">
        <v>2</v>
      </c>
      <c r="B3" s="11426"/>
      <c r="C3" s="11426"/>
      <c r="D3" s="11426"/>
      <c r="E3" s="11426"/>
      <c r="F3" s="11427"/>
    </row>
    <row r="4" spans="1:6" x14ac:dyDescent="0.3">
      <c r="A4" s="11463" t="s">
        <v>3</v>
      </c>
      <c r="B4" s="11426"/>
      <c r="C4" s="11426"/>
      <c r="D4" s="11426"/>
      <c r="E4" s="11426"/>
      <c r="F4" s="11427"/>
    </row>
    <row r="5" spans="1:6" x14ac:dyDescent="0.3">
      <c r="A5" s="11431"/>
      <c r="B5" s="11426"/>
      <c r="C5" s="11426"/>
      <c r="D5" s="11426"/>
      <c r="E5" s="11426"/>
      <c r="F5" s="11427"/>
    </row>
    <row r="6" spans="1:6" x14ac:dyDescent="0.3">
      <c r="A6" s="3265" t="s">
        <v>4</v>
      </c>
      <c r="B6" s="3266" t="s">
        <v>5</v>
      </c>
      <c r="C6" s="3267" t="s">
        <v>6</v>
      </c>
      <c r="D6" s="3268" t="s">
        <v>7</v>
      </c>
      <c r="E6" s="3269" t="s">
        <v>8</v>
      </c>
      <c r="F6" s="3270" t="s">
        <v>9</v>
      </c>
    </row>
    <row r="7" spans="1:6" ht="28.8" x14ac:dyDescent="0.3">
      <c r="A7" s="3271" t="s">
        <v>10</v>
      </c>
      <c r="B7" s="3272" t="s">
        <v>11</v>
      </c>
      <c r="C7" s="3273" t="s">
        <v>12</v>
      </c>
      <c r="D7" s="3274" t="s">
        <v>13</v>
      </c>
      <c r="E7" s="3275" t="s">
        <v>14</v>
      </c>
      <c r="F7" s="3276" t="s">
        <v>15</v>
      </c>
    </row>
    <row r="9" spans="1:6" x14ac:dyDescent="0.3">
      <c r="A9" s="3277" t="s">
        <v>16</v>
      </c>
      <c r="B9" s="3278" t="s">
        <v>17</v>
      </c>
      <c r="C9" s="3279"/>
      <c r="D9" s="3280"/>
      <c r="E9" s="3281"/>
      <c r="F9" s="3282"/>
    </row>
    <row r="10" spans="1:6" x14ac:dyDescent="0.3">
      <c r="A10" s="3283" t="s">
        <v>18</v>
      </c>
      <c r="B10" s="3284" t="s">
        <v>19</v>
      </c>
      <c r="C10" s="3285">
        <v>25390835</v>
      </c>
      <c r="D10" s="3286">
        <v>25316207</v>
      </c>
      <c r="E10" s="3287">
        <f>D10-C10</f>
        <v>-74628</v>
      </c>
      <c r="F10" s="3288">
        <f>IF(C10 = 0, 0, E10 / C10)</f>
        <v>-2.9391707677199272E-3</v>
      </c>
    </row>
    <row r="11" spans="1:6" x14ac:dyDescent="0.3">
      <c r="A11" s="3289" t="s">
        <v>20</v>
      </c>
      <c r="B11" s="3290" t="s">
        <v>21</v>
      </c>
      <c r="C11" s="3291">
        <v>3366515</v>
      </c>
      <c r="D11" s="3292">
        <v>4214086</v>
      </c>
      <c r="E11" s="3293">
        <f>D11 - C11</f>
        <v>847571</v>
      </c>
      <c r="F11" s="3294">
        <f>IF(C11 = 0, 0, E11 / C11)</f>
        <v>0.25176510426954879</v>
      </c>
    </row>
    <row r="12" spans="1:6" x14ac:dyDescent="0.3">
      <c r="A12" s="3295" t="s">
        <v>22</v>
      </c>
      <c r="B12" s="3296" t="s">
        <v>23</v>
      </c>
      <c r="C12" s="3297">
        <v>18890052</v>
      </c>
      <c r="D12" s="3298">
        <v>18153720</v>
      </c>
      <c r="E12" s="3299">
        <f>D12 - C12</f>
        <v>-736332</v>
      </c>
      <c r="F12" s="3300">
        <f>IF(C12 = 0, 0, E12 / C12)</f>
        <v>-3.8979882109376938E-2</v>
      </c>
    </row>
    <row r="13" spans="1:6" x14ac:dyDescent="0.3">
      <c r="A13" s="3301" t="s">
        <v>24</v>
      </c>
      <c r="B13" s="3302" t="s">
        <v>25</v>
      </c>
      <c r="C13" s="3303">
        <v>18165052</v>
      </c>
      <c r="D13" s="3304">
        <v>20972482</v>
      </c>
      <c r="E13" s="3305">
        <f>D13 - C13</f>
        <v>2807430</v>
      </c>
      <c r="F13" s="3306">
        <f>IF(C13 = 0, 0, E13 / C13)</f>
        <v>0.15455116781388789</v>
      </c>
    </row>
    <row r="14" spans="1:6" x14ac:dyDescent="0.3">
      <c r="A14" s="3307"/>
      <c r="B14" s="3308" t="s">
        <v>26</v>
      </c>
      <c r="C14" s="3309">
        <f>SUM(C10:C13)</f>
        <v>65812454</v>
      </c>
      <c r="D14" s="3310">
        <f>SUM(D10:D13)</f>
        <v>68656495</v>
      </c>
      <c r="E14" s="3311">
        <f>D14 - C14</f>
        <v>2844041</v>
      </c>
      <c r="F14" s="3312">
        <f>IF(C14 = 0, 0, E14 / C14)</f>
        <v>4.3214328400518233E-2</v>
      </c>
    </row>
    <row r="16" spans="1:6" x14ac:dyDescent="0.3">
      <c r="A16" s="3313" t="s">
        <v>27</v>
      </c>
      <c r="B16" s="3314" t="s">
        <v>28</v>
      </c>
      <c r="C16" s="3315"/>
      <c r="D16" s="3316"/>
      <c r="E16" s="3317"/>
      <c r="F16" s="3318"/>
    </row>
    <row r="17" spans="1:6" x14ac:dyDescent="0.3">
      <c r="A17" s="3319" t="s">
        <v>18</v>
      </c>
      <c r="B17" s="3320" t="s">
        <v>29</v>
      </c>
      <c r="C17" s="3321">
        <v>8481267</v>
      </c>
      <c r="D17" s="3322">
        <v>8455196</v>
      </c>
      <c r="E17" s="3323">
        <f>D17 - C17</f>
        <v>-26071</v>
      </c>
      <c r="F17" s="3324">
        <f>IF(C17 = 0, 0, E17 / C17)</f>
        <v>-3.0739510971650817E-3</v>
      </c>
    </row>
    <row r="18" spans="1:6" x14ac:dyDescent="0.3">
      <c r="A18" s="3325" t="s">
        <v>20</v>
      </c>
      <c r="B18" s="3326" t="s">
        <v>30</v>
      </c>
      <c r="C18" s="3327">
        <v>1124512</v>
      </c>
      <c r="D18" s="3328">
        <v>1407435</v>
      </c>
      <c r="E18" s="3329">
        <f>D18 - C18</f>
        <v>282923</v>
      </c>
      <c r="F18" s="3330">
        <f>IF(C18 = 0, 0, E18 / C18)</f>
        <v>0.25159624797245383</v>
      </c>
    </row>
    <row r="19" spans="1:6" x14ac:dyDescent="0.3">
      <c r="A19" s="3331" t="s">
        <v>22</v>
      </c>
      <c r="B19" s="3332" t="s">
        <v>31</v>
      </c>
      <c r="C19" s="3333">
        <v>6309820</v>
      </c>
      <c r="D19" s="3334">
        <v>6063043</v>
      </c>
      <c r="E19" s="3335">
        <f>D19 - C19</f>
        <v>-246777</v>
      </c>
      <c r="F19" s="3336">
        <f>IF(C19 = 0, 0, E19 / C19)</f>
        <v>-3.9109990459315798E-2</v>
      </c>
    </row>
    <row r="20" spans="1:6" x14ac:dyDescent="0.3">
      <c r="A20" s="3337" t="s">
        <v>24</v>
      </c>
      <c r="B20" s="3338" t="s">
        <v>32</v>
      </c>
      <c r="C20" s="3339">
        <v>6067646</v>
      </c>
      <c r="D20" s="3340">
        <v>7004463</v>
      </c>
      <c r="E20" s="3341">
        <f>D20 - C20</f>
        <v>936817</v>
      </c>
      <c r="F20" s="3342">
        <f>IF(C20 = 0, 0, E20 / C20)</f>
        <v>0.15439546077671637</v>
      </c>
    </row>
    <row r="21" spans="1:6" x14ac:dyDescent="0.3">
      <c r="A21" s="3343"/>
      <c r="B21" s="3344" t="s">
        <v>33</v>
      </c>
      <c r="C21" s="3345">
        <f>SUM(C17:C20)</f>
        <v>21983245</v>
      </c>
      <c r="D21" s="3346">
        <f>SUM(D17:D20)</f>
        <v>22930137</v>
      </c>
      <c r="E21" s="3347">
        <f>D21 - C21</f>
        <v>946892</v>
      </c>
      <c r="F21" s="3348">
        <f>IF(C21 = 0, 0, E21 / C21)</f>
        <v>4.3073349726120959E-2</v>
      </c>
    </row>
    <row r="23" spans="1:6" x14ac:dyDescent="0.3">
      <c r="A23" s="3349" t="s">
        <v>34</v>
      </c>
      <c r="B23" s="3350" t="s">
        <v>35</v>
      </c>
      <c r="C23" s="3351"/>
      <c r="D23" s="3352"/>
      <c r="E23" s="3353"/>
      <c r="F23" s="3354"/>
    </row>
    <row r="24" spans="1:6" x14ac:dyDescent="0.3">
      <c r="A24" s="3355" t="s">
        <v>18</v>
      </c>
      <c r="B24" s="3356" t="s">
        <v>36</v>
      </c>
      <c r="C24" s="3357">
        <v>15344014</v>
      </c>
      <c r="D24" s="3358">
        <v>14723459</v>
      </c>
      <c r="E24" s="3359">
        <f>D24 - C24</f>
        <v>-620555</v>
      </c>
      <c r="F24" s="3360">
        <f>IF(C24 = 0, 0, E24 / C24)</f>
        <v>-4.0442807208074756E-2</v>
      </c>
    </row>
    <row r="25" spans="1:6" x14ac:dyDescent="0.3">
      <c r="A25" s="3361" t="s">
        <v>20</v>
      </c>
      <c r="B25" s="3362" t="s">
        <v>37</v>
      </c>
      <c r="C25" s="3363">
        <v>11580095</v>
      </c>
      <c r="D25" s="3364">
        <v>12744135</v>
      </c>
      <c r="E25" s="3365">
        <f>D25 - C25</f>
        <v>1164040</v>
      </c>
      <c r="F25" s="3366">
        <f>IF(C25 = 0, 0, E25 / C25)</f>
        <v>0.10052076429424801</v>
      </c>
    </row>
    <row r="26" spans="1:6" x14ac:dyDescent="0.3">
      <c r="A26" s="3367"/>
      <c r="B26" s="3368" t="s">
        <v>38</v>
      </c>
      <c r="C26" s="3369">
        <f>SUM(C24:C25)</f>
        <v>26924109</v>
      </c>
      <c r="D26" s="3370">
        <f>SUM(D24:D25)</f>
        <v>27467594</v>
      </c>
      <c r="E26" s="3371">
        <f>D26 - C26</f>
        <v>543485</v>
      </c>
      <c r="F26" s="3372">
        <f>IF(C26 = 0, 0, E26 / C26)</f>
        <v>2.0185811905604749E-2</v>
      </c>
    </row>
    <row r="28" spans="1:6" x14ac:dyDescent="0.3">
      <c r="A28" s="3373" t="s">
        <v>39</v>
      </c>
      <c r="B28" s="3374" t="s">
        <v>40</v>
      </c>
      <c r="C28" s="3375"/>
      <c r="D28" s="3376"/>
      <c r="E28" s="3377"/>
      <c r="F28" s="3378"/>
    </row>
    <row r="29" spans="1:6" x14ac:dyDescent="0.3">
      <c r="A29" s="3379" t="s">
        <v>18</v>
      </c>
      <c r="B29" s="3380" t="s">
        <v>41</v>
      </c>
      <c r="C29" s="3381">
        <v>2475335</v>
      </c>
      <c r="D29" s="3382">
        <v>2680167</v>
      </c>
      <c r="E29" s="3383">
        <f>D29 - C29</f>
        <v>204832</v>
      </c>
      <c r="F29" s="3384">
        <f>IF(C29 = 0, 0, E29 / C29)</f>
        <v>8.2749203643143254E-2</v>
      </c>
    </row>
    <row r="30" spans="1:6" x14ac:dyDescent="0.3">
      <c r="A30" s="3385" t="s">
        <v>20</v>
      </c>
      <c r="B30" s="3386" t="s">
        <v>42</v>
      </c>
      <c r="C30" s="3387">
        <v>2102401</v>
      </c>
      <c r="D30" s="3388">
        <v>1973434</v>
      </c>
      <c r="E30" s="3389">
        <f>D30 - C30</f>
        <v>-128967</v>
      </c>
      <c r="F30" s="3390">
        <f>IF(C30 = 0, 0, E30 / C30)</f>
        <v>-6.1342721964078216E-2</v>
      </c>
    </row>
    <row r="31" spans="1:6" x14ac:dyDescent="0.3">
      <c r="A31" s="3391" t="s">
        <v>22</v>
      </c>
      <c r="B31" s="3392" t="s">
        <v>43</v>
      </c>
      <c r="C31" s="3393">
        <v>0</v>
      </c>
      <c r="D31" s="3394">
        <v>0</v>
      </c>
      <c r="E31" s="3395">
        <f>D31 - C31</f>
        <v>0</v>
      </c>
      <c r="F31" s="3396">
        <f>IF(C31 = 0, 0, E31 / C31)</f>
        <v>0</v>
      </c>
    </row>
    <row r="32" spans="1:6" x14ac:dyDescent="0.3">
      <c r="A32" s="3397"/>
      <c r="B32" s="3398" t="s">
        <v>44</v>
      </c>
      <c r="C32" s="3399">
        <f>SUM(C29:C31)</f>
        <v>4577736</v>
      </c>
      <c r="D32" s="3400">
        <f>SUM(D29:D31)</f>
        <v>4653601</v>
      </c>
      <c r="E32" s="3401">
        <f>D32 - C32</f>
        <v>75865</v>
      </c>
      <c r="F32" s="3402">
        <f>IF(C32 = 0, 0, E32 / C32)</f>
        <v>1.657260270142271E-2</v>
      </c>
    </row>
    <row r="34" spans="1:6" x14ac:dyDescent="0.3">
      <c r="A34" s="3403" t="s">
        <v>45</v>
      </c>
      <c r="B34" s="3404" t="s">
        <v>46</v>
      </c>
      <c r="C34" s="3405"/>
      <c r="D34" s="3406"/>
      <c r="E34" s="3407"/>
      <c r="F34" s="3408"/>
    </row>
    <row r="35" spans="1:6" x14ac:dyDescent="0.3">
      <c r="A35" s="3409" t="s">
        <v>18</v>
      </c>
      <c r="B35" s="3410" t="s">
        <v>46</v>
      </c>
      <c r="C35" s="3411">
        <v>1978271</v>
      </c>
      <c r="D35" s="3412">
        <v>2149779</v>
      </c>
      <c r="E35" s="3413">
        <f>D35 - C35</f>
        <v>171508</v>
      </c>
      <c r="F35" s="3414">
        <f>IF(C35 = 0, 0, E35 / C35)</f>
        <v>8.6695907689088095E-2</v>
      </c>
    </row>
    <row r="37" spans="1:6" x14ac:dyDescent="0.3">
      <c r="A37" s="3415" t="s">
        <v>47</v>
      </c>
      <c r="B37" s="3416" t="s">
        <v>48</v>
      </c>
      <c r="C37" s="3417"/>
      <c r="D37" s="3418"/>
      <c r="E37" s="3419"/>
      <c r="F37" s="3420"/>
    </row>
    <row r="38" spans="1:6" x14ac:dyDescent="0.3">
      <c r="A38" s="3421" t="s">
        <v>18</v>
      </c>
      <c r="B38" s="3422" t="s">
        <v>49</v>
      </c>
      <c r="C38" s="3423">
        <v>340872</v>
      </c>
      <c r="D38" s="3424">
        <v>239017</v>
      </c>
      <c r="E38" s="3425">
        <f t="shared" ref="E38:E78" si="0">D38 - C38</f>
        <v>-101855</v>
      </c>
      <c r="F38" s="3426">
        <f t="shared" ref="F38:F78" si="1">IF(C38 = 0, 0, E38 / C38)</f>
        <v>-0.29880717688751202</v>
      </c>
    </row>
    <row r="39" spans="1:6" x14ac:dyDescent="0.3">
      <c r="A39" s="3427" t="s">
        <v>20</v>
      </c>
      <c r="B39" s="3428" t="s">
        <v>50</v>
      </c>
      <c r="C39" s="3429">
        <v>0</v>
      </c>
      <c r="D39" s="3430">
        <v>0</v>
      </c>
      <c r="E39" s="3431">
        <f t="shared" si="0"/>
        <v>0</v>
      </c>
      <c r="F39" s="3432">
        <f t="shared" si="1"/>
        <v>0</v>
      </c>
    </row>
    <row r="40" spans="1:6" x14ac:dyDescent="0.3">
      <c r="A40" s="3433" t="s">
        <v>22</v>
      </c>
      <c r="B40" s="3434" t="s">
        <v>51</v>
      </c>
      <c r="C40" s="3435">
        <v>0</v>
      </c>
      <c r="D40" s="3436">
        <v>0</v>
      </c>
      <c r="E40" s="3437">
        <f t="shared" si="0"/>
        <v>0</v>
      </c>
      <c r="F40" s="3438">
        <f t="shared" si="1"/>
        <v>0</v>
      </c>
    </row>
    <row r="41" spans="1:6" x14ac:dyDescent="0.3">
      <c r="A41" s="3439" t="s">
        <v>24</v>
      </c>
      <c r="B41" s="3440" t="s">
        <v>52</v>
      </c>
      <c r="C41" s="3441">
        <v>0</v>
      </c>
      <c r="D41" s="3442">
        <v>0</v>
      </c>
      <c r="E41" s="3443">
        <f t="shared" si="0"/>
        <v>0</v>
      </c>
      <c r="F41" s="3444">
        <f t="shared" si="1"/>
        <v>0</v>
      </c>
    </row>
    <row r="42" spans="1:6" x14ac:dyDescent="0.3">
      <c r="A42" s="3445" t="s">
        <v>53</v>
      </c>
      <c r="B42" s="3446" t="s">
        <v>54</v>
      </c>
      <c r="C42" s="3447">
        <v>377949</v>
      </c>
      <c r="D42" s="3448">
        <v>335361</v>
      </c>
      <c r="E42" s="3449">
        <f t="shared" si="0"/>
        <v>-42588</v>
      </c>
      <c r="F42" s="3450">
        <f t="shared" si="1"/>
        <v>-0.1126818697760809</v>
      </c>
    </row>
    <row r="43" spans="1:6" x14ac:dyDescent="0.3">
      <c r="A43" s="3451" t="s">
        <v>55</v>
      </c>
      <c r="B43" s="3452" t="s">
        <v>56</v>
      </c>
      <c r="C43" s="3453">
        <v>895321</v>
      </c>
      <c r="D43" s="3454">
        <v>615388</v>
      </c>
      <c r="E43" s="3455">
        <f t="shared" si="0"/>
        <v>-279933</v>
      </c>
      <c r="F43" s="3456">
        <f t="shared" si="1"/>
        <v>-0.31266216250931228</v>
      </c>
    </row>
    <row r="44" spans="1:6" x14ac:dyDescent="0.3">
      <c r="A44" s="3457" t="s">
        <v>57</v>
      </c>
      <c r="B44" s="3458" t="s">
        <v>58</v>
      </c>
      <c r="C44" s="3459">
        <v>14529</v>
      </c>
      <c r="D44" s="3460">
        <v>47188</v>
      </c>
      <c r="E44" s="3461">
        <f t="shared" si="0"/>
        <v>32659</v>
      </c>
      <c r="F44" s="3462">
        <f t="shared" si="1"/>
        <v>2.2478491293275518</v>
      </c>
    </row>
    <row r="45" spans="1:6" x14ac:dyDescent="0.3">
      <c r="A45" s="3463" t="s">
        <v>59</v>
      </c>
      <c r="B45" s="3464" t="s">
        <v>60</v>
      </c>
      <c r="C45" s="3465">
        <v>1686116</v>
      </c>
      <c r="D45" s="3466">
        <v>1741448</v>
      </c>
      <c r="E45" s="3467">
        <f t="shared" si="0"/>
        <v>55332</v>
      </c>
      <c r="F45" s="3468">
        <f t="shared" si="1"/>
        <v>3.2816247517964366E-2</v>
      </c>
    </row>
    <row r="46" spans="1:6" x14ac:dyDescent="0.3">
      <c r="A46" s="3469" t="s">
        <v>61</v>
      </c>
      <c r="B46" s="3470" t="s">
        <v>62</v>
      </c>
      <c r="C46" s="3471">
        <v>421582</v>
      </c>
      <c r="D46" s="3472">
        <v>402409</v>
      </c>
      <c r="E46" s="3473">
        <f t="shared" si="0"/>
        <v>-19173</v>
      </c>
      <c r="F46" s="3474">
        <f t="shared" si="1"/>
        <v>-4.5478696908312022E-2</v>
      </c>
    </row>
    <row r="47" spans="1:6" x14ac:dyDescent="0.3">
      <c r="A47" s="3475" t="s">
        <v>63</v>
      </c>
      <c r="B47" s="3476" t="s">
        <v>64</v>
      </c>
      <c r="C47" s="3477">
        <v>0</v>
      </c>
      <c r="D47" s="3478">
        <v>0</v>
      </c>
      <c r="E47" s="3479">
        <f t="shared" si="0"/>
        <v>0</v>
      </c>
      <c r="F47" s="3480">
        <f t="shared" si="1"/>
        <v>0</v>
      </c>
    </row>
    <row r="48" spans="1:6" x14ac:dyDescent="0.3">
      <c r="A48" s="3481" t="s">
        <v>65</v>
      </c>
      <c r="B48" s="3482" t="s">
        <v>66</v>
      </c>
      <c r="C48" s="3483">
        <v>2043620</v>
      </c>
      <c r="D48" s="3484">
        <v>2267125</v>
      </c>
      <c r="E48" s="3485">
        <f t="shared" si="0"/>
        <v>223505</v>
      </c>
      <c r="F48" s="3486">
        <f t="shared" si="1"/>
        <v>0.10936720133880076</v>
      </c>
    </row>
    <row r="49" spans="1:6" x14ac:dyDescent="0.3">
      <c r="A49" s="3487" t="s">
        <v>67</v>
      </c>
      <c r="B49" s="3488" t="s">
        <v>68</v>
      </c>
      <c r="C49" s="3489">
        <v>243535</v>
      </c>
      <c r="D49" s="3490">
        <v>242722</v>
      </c>
      <c r="E49" s="3491">
        <f t="shared" si="0"/>
        <v>-813</v>
      </c>
      <c r="F49" s="3492">
        <f t="shared" si="1"/>
        <v>-3.3383291929291476E-3</v>
      </c>
    </row>
    <row r="50" spans="1:6" x14ac:dyDescent="0.3">
      <c r="A50" s="3493" t="s">
        <v>69</v>
      </c>
      <c r="B50" s="3494" t="s">
        <v>70</v>
      </c>
      <c r="C50" s="3495">
        <v>219891</v>
      </c>
      <c r="D50" s="3496">
        <v>226608</v>
      </c>
      <c r="E50" s="3497">
        <f t="shared" si="0"/>
        <v>6717</v>
      </c>
      <c r="F50" s="3498">
        <f t="shared" si="1"/>
        <v>3.0546952808436906E-2</v>
      </c>
    </row>
    <row r="51" spans="1:6" x14ac:dyDescent="0.3">
      <c r="A51" s="3499" t="s">
        <v>71</v>
      </c>
      <c r="B51" s="3500" t="s">
        <v>72</v>
      </c>
      <c r="C51" s="3501">
        <v>1374983</v>
      </c>
      <c r="D51" s="3502">
        <v>1224758</v>
      </c>
      <c r="E51" s="3503">
        <f t="shared" si="0"/>
        <v>-150225</v>
      </c>
      <c r="F51" s="3504">
        <f t="shared" si="1"/>
        <v>-0.10925589625471734</v>
      </c>
    </row>
    <row r="52" spans="1:6" x14ac:dyDescent="0.3">
      <c r="A52" s="3505" t="s">
        <v>73</v>
      </c>
      <c r="B52" s="3506" t="s">
        <v>74</v>
      </c>
      <c r="C52" s="3507">
        <v>739630</v>
      </c>
      <c r="D52" s="3508">
        <v>1126678</v>
      </c>
      <c r="E52" s="3509">
        <f t="shared" si="0"/>
        <v>387048</v>
      </c>
      <c r="F52" s="3510">
        <f t="shared" si="1"/>
        <v>0.5232994875816287</v>
      </c>
    </row>
    <row r="53" spans="1:6" x14ac:dyDescent="0.3">
      <c r="A53" s="3511" t="s">
        <v>75</v>
      </c>
      <c r="B53" s="3512" t="s">
        <v>76</v>
      </c>
      <c r="C53" s="3513">
        <v>2414418</v>
      </c>
      <c r="D53" s="3514">
        <v>2000129</v>
      </c>
      <c r="E53" s="3515">
        <f t="shared" si="0"/>
        <v>-414289</v>
      </c>
      <c r="F53" s="3516">
        <f t="shared" si="1"/>
        <v>-0.17158959219157577</v>
      </c>
    </row>
    <row r="54" spans="1:6" x14ac:dyDescent="0.3">
      <c r="A54" s="3517" t="s">
        <v>77</v>
      </c>
      <c r="B54" s="3518" t="s">
        <v>78</v>
      </c>
      <c r="C54" s="3519">
        <v>0</v>
      </c>
      <c r="D54" s="3520">
        <v>0</v>
      </c>
      <c r="E54" s="3521">
        <f t="shared" si="0"/>
        <v>0</v>
      </c>
      <c r="F54" s="3522">
        <f t="shared" si="1"/>
        <v>0</v>
      </c>
    </row>
    <row r="55" spans="1:6" x14ac:dyDescent="0.3">
      <c r="A55" s="3523" t="s">
        <v>79</v>
      </c>
      <c r="B55" s="3524" t="s">
        <v>80</v>
      </c>
      <c r="C55" s="3525">
        <v>3315115</v>
      </c>
      <c r="D55" s="3526">
        <v>3962781</v>
      </c>
      <c r="E55" s="3527">
        <f t="shared" si="0"/>
        <v>647666</v>
      </c>
      <c r="F55" s="3528">
        <f t="shared" si="1"/>
        <v>0.19536758151677996</v>
      </c>
    </row>
    <row r="56" spans="1:6" x14ac:dyDescent="0.3">
      <c r="A56" s="3529" t="s">
        <v>81</v>
      </c>
      <c r="B56" s="3530" t="s">
        <v>82</v>
      </c>
      <c r="C56" s="3531">
        <v>350690</v>
      </c>
      <c r="D56" s="3532">
        <v>345673</v>
      </c>
      <c r="E56" s="3533">
        <f t="shared" si="0"/>
        <v>-5017</v>
      </c>
      <c r="F56" s="3534">
        <f t="shared" si="1"/>
        <v>-1.4306082294904331E-2</v>
      </c>
    </row>
    <row r="57" spans="1:6" x14ac:dyDescent="0.3">
      <c r="A57" s="3535" t="s">
        <v>83</v>
      </c>
      <c r="B57" s="3536" t="s">
        <v>84</v>
      </c>
      <c r="C57" s="3537">
        <v>286639</v>
      </c>
      <c r="D57" s="3538">
        <v>276981</v>
      </c>
      <c r="E57" s="3539">
        <f t="shared" si="0"/>
        <v>-9658</v>
      </c>
      <c r="F57" s="3540">
        <f t="shared" si="1"/>
        <v>-3.3693949532338584E-2</v>
      </c>
    </row>
    <row r="58" spans="1:6" x14ac:dyDescent="0.3">
      <c r="A58" s="3541" t="s">
        <v>85</v>
      </c>
      <c r="B58" s="3542" t="s">
        <v>86</v>
      </c>
      <c r="C58" s="3543">
        <v>0</v>
      </c>
      <c r="D58" s="3544">
        <v>0</v>
      </c>
      <c r="E58" s="3545">
        <f t="shared" si="0"/>
        <v>0</v>
      </c>
      <c r="F58" s="3546">
        <f t="shared" si="1"/>
        <v>0</v>
      </c>
    </row>
    <row r="59" spans="1:6" x14ac:dyDescent="0.3">
      <c r="A59" s="3547" t="s">
        <v>87</v>
      </c>
      <c r="B59" s="3548" t="s">
        <v>88</v>
      </c>
      <c r="C59" s="3549">
        <v>-4390</v>
      </c>
      <c r="D59" s="3550">
        <v>58911</v>
      </c>
      <c r="E59" s="3551">
        <f t="shared" si="0"/>
        <v>63301</v>
      </c>
      <c r="F59" s="3552">
        <f t="shared" si="1"/>
        <v>-14.419362186788154</v>
      </c>
    </row>
    <row r="60" spans="1:6" x14ac:dyDescent="0.3">
      <c r="A60" s="3553" t="s">
        <v>89</v>
      </c>
      <c r="B60" s="3554" t="s">
        <v>90</v>
      </c>
      <c r="C60" s="3555">
        <v>0</v>
      </c>
      <c r="D60" s="3556">
        <v>0</v>
      </c>
      <c r="E60" s="3557">
        <f t="shared" si="0"/>
        <v>0</v>
      </c>
      <c r="F60" s="3558">
        <f t="shared" si="1"/>
        <v>0</v>
      </c>
    </row>
    <row r="61" spans="1:6" x14ac:dyDescent="0.3">
      <c r="A61" s="3559" t="s">
        <v>91</v>
      </c>
      <c r="B61" s="3560" t="s">
        <v>92</v>
      </c>
      <c r="C61" s="3561">
        <v>914696</v>
      </c>
      <c r="D61" s="3562">
        <v>870670</v>
      </c>
      <c r="E61" s="3563">
        <f t="shared" si="0"/>
        <v>-44026</v>
      </c>
      <c r="F61" s="3564">
        <f t="shared" si="1"/>
        <v>-4.8131838337546029E-2</v>
      </c>
    </row>
    <row r="62" spans="1:6" x14ac:dyDescent="0.3">
      <c r="A62" s="3565" t="s">
        <v>93</v>
      </c>
      <c r="B62" s="3566" t="s">
        <v>94</v>
      </c>
      <c r="C62" s="3567">
        <v>869236</v>
      </c>
      <c r="D62" s="3568">
        <v>989876</v>
      </c>
      <c r="E62" s="3569">
        <f t="shared" si="0"/>
        <v>120640</v>
      </c>
      <c r="F62" s="3570">
        <f t="shared" si="1"/>
        <v>0.13878854534326696</v>
      </c>
    </row>
    <row r="63" spans="1:6" x14ac:dyDescent="0.3">
      <c r="A63" s="3571" t="s">
        <v>95</v>
      </c>
      <c r="B63" s="3572" t="s">
        <v>96</v>
      </c>
      <c r="C63" s="3573">
        <v>110471</v>
      </c>
      <c r="D63" s="3574">
        <v>125820</v>
      </c>
      <c r="E63" s="3575">
        <f t="shared" si="0"/>
        <v>15349</v>
      </c>
      <c r="F63" s="3576">
        <f t="shared" si="1"/>
        <v>0.13894144164531869</v>
      </c>
    </row>
    <row r="64" spans="1:6" x14ac:dyDescent="0.3">
      <c r="A64" s="3577" t="s">
        <v>97</v>
      </c>
      <c r="B64" s="3578" t="s">
        <v>98</v>
      </c>
      <c r="C64" s="3579">
        <v>617728</v>
      </c>
      <c r="D64" s="3580">
        <v>1014994</v>
      </c>
      <c r="E64" s="3581">
        <f t="shared" si="0"/>
        <v>397266</v>
      </c>
      <c r="F64" s="3582">
        <f t="shared" si="1"/>
        <v>0.643108293617903</v>
      </c>
    </row>
    <row r="65" spans="1:6" x14ac:dyDescent="0.3">
      <c r="A65" s="3583" t="s">
        <v>99</v>
      </c>
      <c r="B65" s="3584" t="s">
        <v>100</v>
      </c>
      <c r="C65" s="3585">
        <v>0</v>
      </c>
      <c r="D65" s="3586">
        <v>0</v>
      </c>
      <c r="E65" s="3587">
        <f t="shared" si="0"/>
        <v>0</v>
      </c>
      <c r="F65" s="3588">
        <f t="shared" si="1"/>
        <v>0</v>
      </c>
    </row>
    <row r="66" spans="1:6" x14ac:dyDescent="0.3">
      <c r="A66" s="3589" t="s">
        <v>101</v>
      </c>
      <c r="B66" s="3590" t="s">
        <v>102</v>
      </c>
      <c r="C66" s="3591">
        <v>1124993</v>
      </c>
      <c r="D66" s="3592">
        <v>1462837</v>
      </c>
      <c r="E66" s="3593">
        <f t="shared" si="0"/>
        <v>337844</v>
      </c>
      <c r="F66" s="3594">
        <f t="shared" si="1"/>
        <v>0.30030764635868845</v>
      </c>
    </row>
    <row r="67" spans="1:6" x14ac:dyDescent="0.3">
      <c r="A67" s="3595" t="s">
        <v>103</v>
      </c>
      <c r="B67" s="3596" t="s">
        <v>104</v>
      </c>
      <c r="C67" s="3597">
        <v>77771</v>
      </c>
      <c r="D67" s="3598">
        <v>88888</v>
      </c>
      <c r="E67" s="3599">
        <f t="shared" si="0"/>
        <v>11117</v>
      </c>
      <c r="F67" s="3600">
        <f t="shared" si="1"/>
        <v>0.14294531380591738</v>
      </c>
    </row>
    <row r="68" spans="1:6" x14ac:dyDescent="0.3">
      <c r="A68" s="3601" t="s">
        <v>105</v>
      </c>
      <c r="B68" s="3602" t="s">
        <v>106</v>
      </c>
      <c r="C68" s="3603">
        <v>2851014</v>
      </c>
      <c r="D68" s="3604">
        <v>2865609</v>
      </c>
      <c r="E68" s="3605">
        <f t="shared" si="0"/>
        <v>14595</v>
      </c>
      <c r="F68" s="3606">
        <f t="shared" si="1"/>
        <v>5.1192312629822229E-3</v>
      </c>
    </row>
    <row r="69" spans="1:6" x14ac:dyDescent="0.3">
      <c r="A69" s="3607" t="s">
        <v>107</v>
      </c>
      <c r="B69" s="3608" t="s">
        <v>108</v>
      </c>
      <c r="C69" s="3609">
        <v>1001174</v>
      </c>
      <c r="D69" s="3610">
        <v>1010907</v>
      </c>
      <c r="E69" s="3611">
        <f t="shared" si="0"/>
        <v>9733</v>
      </c>
      <c r="F69" s="3612">
        <f t="shared" si="1"/>
        <v>9.7215868570298472E-3</v>
      </c>
    </row>
    <row r="70" spans="1:6" x14ac:dyDescent="0.3">
      <c r="A70" s="3613" t="s">
        <v>109</v>
      </c>
      <c r="B70" s="3614" t="s">
        <v>110</v>
      </c>
      <c r="C70" s="3615">
        <v>664271</v>
      </c>
      <c r="D70" s="3616">
        <v>605455</v>
      </c>
      <c r="E70" s="3617">
        <f t="shared" si="0"/>
        <v>-58816</v>
      </c>
      <c r="F70" s="3618">
        <f t="shared" si="1"/>
        <v>-8.8542176310572041E-2</v>
      </c>
    </row>
    <row r="71" spans="1:6" x14ac:dyDescent="0.3">
      <c r="A71" s="3619" t="s">
        <v>111</v>
      </c>
      <c r="B71" s="3620" t="s">
        <v>112</v>
      </c>
      <c r="C71" s="3621">
        <v>155553</v>
      </c>
      <c r="D71" s="3622">
        <v>304102</v>
      </c>
      <c r="E71" s="3623">
        <f t="shared" si="0"/>
        <v>148549</v>
      </c>
      <c r="F71" s="3624">
        <f t="shared" si="1"/>
        <v>0.95497354599396989</v>
      </c>
    </row>
    <row r="72" spans="1:6" x14ac:dyDescent="0.3">
      <c r="A72" s="3625" t="s">
        <v>113</v>
      </c>
      <c r="B72" s="3626" t="s">
        <v>114</v>
      </c>
      <c r="C72" s="3627">
        <v>716279</v>
      </c>
      <c r="D72" s="3628">
        <v>651778</v>
      </c>
      <c r="E72" s="3629">
        <f t="shared" si="0"/>
        <v>-64501</v>
      </c>
      <c r="F72" s="3630">
        <f t="shared" si="1"/>
        <v>-9.0050106173711647E-2</v>
      </c>
    </row>
    <row r="73" spans="1:6" x14ac:dyDescent="0.3">
      <c r="A73" s="3631" t="s">
        <v>115</v>
      </c>
      <c r="B73" s="3632" t="s">
        <v>116</v>
      </c>
      <c r="C73" s="3633">
        <v>3951367</v>
      </c>
      <c r="D73" s="3634">
        <v>4664544</v>
      </c>
      <c r="E73" s="3635">
        <f t="shared" si="0"/>
        <v>713177</v>
      </c>
      <c r="F73" s="3636">
        <f t="shared" si="1"/>
        <v>0.18048867645045372</v>
      </c>
    </row>
    <row r="74" spans="1:6" x14ac:dyDescent="0.3">
      <c r="A74" s="3637" t="s">
        <v>117</v>
      </c>
      <c r="B74" s="3638" t="s">
        <v>118</v>
      </c>
      <c r="C74" s="3639">
        <v>148084</v>
      </c>
      <c r="D74" s="3640">
        <v>147600</v>
      </c>
      <c r="E74" s="3641">
        <f t="shared" si="0"/>
        <v>-484</v>
      </c>
      <c r="F74" s="3642">
        <f t="shared" si="1"/>
        <v>-3.2684152237919019E-3</v>
      </c>
    </row>
    <row r="75" spans="1:6" x14ac:dyDescent="0.3">
      <c r="A75" s="3643" t="s">
        <v>119</v>
      </c>
      <c r="B75" s="3644" t="s">
        <v>120</v>
      </c>
      <c r="C75" s="3645">
        <v>1258342</v>
      </c>
      <c r="D75" s="3646">
        <v>1626909</v>
      </c>
      <c r="E75" s="3647">
        <f t="shared" si="0"/>
        <v>368567</v>
      </c>
      <c r="F75" s="3648">
        <f t="shared" si="1"/>
        <v>0.29289890983532296</v>
      </c>
    </row>
    <row r="76" spans="1:6" x14ac:dyDescent="0.3">
      <c r="A76" s="3649" t="s">
        <v>121</v>
      </c>
      <c r="B76" s="3650" t="s">
        <v>122</v>
      </c>
      <c r="C76" s="3651">
        <v>2344216</v>
      </c>
      <c r="D76" s="3652">
        <v>2278425</v>
      </c>
      <c r="E76" s="3653">
        <f t="shared" si="0"/>
        <v>-65791</v>
      </c>
      <c r="F76" s="3654">
        <f t="shared" si="1"/>
        <v>-2.80652465472465E-2</v>
      </c>
    </row>
    <row r="77" spans="1:6" x14ac:dyDescent="0.3">
      <c r="A77" s="3655" t="s">
        <v>123</v>
      </c>
      <c r="B77" s="3656" t="s">
        <v>124</v>
      </c>
      <c r="C77" s="3657">
        <v>9588355</v>
      </c>
      <c r="D77" s="3658">
        <v>21047175</v>
      </c>
      <c r="E77" s="3659">
        <f t="shared" si="0"/>
        <v>11458820</v>
      </c>
      <c r="F77" s="3660">
        <f t="shared" si="1"/>
        <v>1.1950767363119117</v>
      </c>
    </row>
    <row r="78" spans="1:6" x14ac:dyDescent="0.3">
      <c r="A78" s="3661"/>
      <c r="B78" s="3662" t="s">
        <v>125</v>
      </c>
      <c r="C78" s="3663">
        <f>SUM(C38:C77)</f>
        <v>41114050</v>
      </c>
      <c r="D78" s="3664">
        <f>SUM(D38:D77)</f>
        <v>54868766</v>
      </c>
      <c r="E78" s="3665">
        <f t="shared" si="0"/>
        <v>13754716</v>
      </c>
      <c r="F78" s="3666">
        <f t="shared" si="1"/>
        <v>0.33455025715053616</v>
      </c>
    </row>
    <row r="80" spans="1:6" x14ac:dyDescent="0.3">
      <c r="A80" s="3667"/>
      <c r="B80" s="3668" t="s">
        <v>126</v>
      </c>
      <c r="C80" s="3669">
        <f>C14+C21+C26+C32+C35+C78</f>
        <v>162389865</v>
      </c>
      <c r="D80" s="3670">
        <f>D14+D21+D26+D32+D35+D78</f>
        <v>180726372</v>
      </c>
      <c r="E80" s="3671">
        <f>D80 - C80</f>
        <v>18336507</v>
      </c>
      <c r="F80" s="3672">
        <f>IF(C80 = 0, 0, E80 / C80)</f>
        <v>0.11291657271837746</v>
      </c>
    </row>
  </sheetData>
  <mergeCells count="5">
    <mergeCell ref="A1:F1"/>
    <mergeCell ref="A2:F2"/>
    <mergeCell ref="A3:F3"/>
    <mergeCell ref="A4:F4"/>
    <mergeCell ref="A5:F5"/>
  </mergeCells>
  <pageMargins left="0.7" right="0.7" top="0.75" bottom="0.75" header="0.3" footer="0.3"/>
  <pageSetup fitToHeight="999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BRGPT</vt:lpstr>
      <vt:lpstr>BRSTL</vt:lpstr>
      <vt:lpstr>HGRFD</vt:lpstr>
      <vt:lpstr>CTCMC</vt:lpstr>
      <vt:lpstr>DANBY</vt:lpstr>
      <vt:lpstr>DAYKM</vt:lpstr>
      <vt:lpstr>SHARN</vt:lpstr>
      <vt:lpstr>GRENH</vt:lpstr>
      <vt:lpstr>GRIFN</vt:lpstr>
      <vt:lpstr>HARTF</vt:lpstr>
      <vt:lpstr>DMPSY</vt:lpstr>
      <vt:lpstr>JNSON</vt:lpstr>
      <vt:lpstr>LAMEM</vt:lpstr>
      <vt:lpstr>MANCH</vt:lpstr>
      <vt:lpstr>MIDSX</vt:lpstr>
      <vt:lpstr>MIDST</vt:lpstr>
      <vt:lpstr>MILFD</vt:lpstr>
      <vt:lpstr>NRWLK</vt:lpstr>
      <vt:lpstr>RKVLE</vt:lpstr>
      <vt:lpstr>SAFNS</vt:lpstr>
      <vt:lpstr>SAMRY</vt:lpstr>
      <vt:lpstr>SAVCT</vt:lpstr>
      <vt:lpstr>STMFD</vt:lpstr>
      <vt:lpstr>WATBY</vt:lpstr>
      <vt:lpstr>BCKUS</vt:lpstr>
      <vt:lpstr>WNDHM</vt:lpstr>
      <vt:lpstr>YNHAV</vt:lpstr>
      <vt:lpstr>HOCCT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Ciesones, Ron</cp:lastModifiedBy>
  <dcterms:created xsi:type="dcterms:W3CDTF">2022-01-02T09:27:43Z</dcterms:created>
  <dcterms:modified xsi:type="dcterms:W3CDTF">2022-01-11T16:27:58Z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2.4.0</vt:lpwstr>
  </property>
</Properties>
</file>