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ctgovexec-my.sharepoint.com/personal/carlos_sosa-lombardo_ct_gov/Documents/Documents/Brent Shared Drive/Community Benefit/Analyses/Annual Status Report/2024_FY23/Submissions/"/>
    </mc:Choice>
  </mc:AlternateContent>
  <xr:revisionPtr revIDLastSave="0" documentId="8_{8B7A97B3-F6FC-44E5-8160-BDCA4ECDC5FF}" xr6:coauthVersionLast="47" xr6:coauthVersionMax="47" xr10:uidLastSave="{00000000-0000-0000-0000-000000000000}"/>
  <bookViews>
    <workbookView xWindow="11424" yWindow="0" windowWidth="11712" windowHeight="12336" tabRatio="811" firstSheet="11" activeTab="12"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ttestation " sheetId="22" r:id="rId14"/>
    <sheet name="Appendix A - Definitions" sheetId="23" r:id="rId15"/>
    <sheet name="Appendix B - Example Responses" sheetId="24" r:id="rId16"/>
    <sheet name="Dropdown list" sheetId="28" state="hidden"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3" i="17" l="1"/>
  <c r="E161" i="17"/>
  <c r="E6" i="17"/>
  <c r="E215" i="17" l="1"/>
  <c r="E216" i="17"/>
  <c r="E109" i="17" l="1"/>
  <c r="E62" i="17"/>
  <c r="E162" i="17"/>
  <c r="E5" i="17"/>
  <c r="E11" i="17"/>
  <c r="E7" i="17"/>
  <c r="B229" i="17" l="1"/>
  <c r="B232" i="17"/>
  <c r="E107" i="17"/>
  <c r="C107" i="17"/>
  <c r="B214" i="17"/>
  <c r="B215" i="17"/>
  <c r="B216" i="17"/>
  <c r="B217" i="17"/>
  <c r="B218" i="17"/>
  <c r="B219" i="17"/>
  <c r="B220" i="17"/>
  <c r="B221" i="17"/>
  <c r="B222" i="17"/>
  <c r="B223" i="17"/>
  <c r="B224" i="17"/>
  <c r="B225" i="17"/>
  <c r="B226" i="17"/>
  <c r="B227" i="17"/>
  <c r="B228" i="17"/>
  <c r="B230" i="17"/>
  <c r="B231"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C263" i="17"/>
  <c r="E211" i="17"/>
  <c r="E159" i="17"/>
  <c r="C159"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B8" i="22"/>
  <c r="E263" i="17" l="1"/>
  <c r="E264" i="17" s="1"/>
  <c r="C264" i="17"/>
</calcChain>
</file>

<file path=xl/sharedStrings.xml><?xml version="1.0" encoding="utf-8"?>
<sst xmlns="http://schemas.openxmlformats.org/spreadsheetml/2006/main" count="650" uniqueCount="392">
  <si>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</si>
  <si>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</si>
  <si>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</si>
  <si>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</si>
  <si>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</si>
  <si>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</si>
  <si>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</si>
  <si>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</si>
  <si>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</si>
  <si>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</si>
  <si>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</si>
  <si>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</si>
  <si>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</si>
  <si>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</si>
  <si>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</si>
  <si>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</si>
  <si>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</si>
  <si>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</si>
  <si>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</si>
  <si>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</si>
  <si>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</si>
  <si>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</si>
  <si>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</si>
  <si>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</si>
  <si>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</si>
  <si>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</si>
  <si>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</si>
  <si>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</si>
  <si>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</si>
  <si>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</si>
  <si>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</si>
  <si>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</si>
  <si>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</si>
  <si>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</si>
  <si>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</si>
  <si>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</si>
  <si>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</si>
  <si>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</si>
  <si>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</si>
  <si>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</si>
  <si>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</si>
  <si>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</si>
  <si>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</si>
  <si>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</si>
  <si>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</si>
  <si>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</si>
  <si>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</si>
  <si>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</si>
  <si>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</si>
  <si>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</si>
  <si>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</si>
  <si>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</si>
  <si>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</si>
  <si>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</si>
  <si>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</si>
  <si>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t>A signed attestation is required to consider this report complete.</t>
  </si>
  <si>
    <t>Report Attestation</t>
  </si>
  <si>
    <t xml:space="preserve">Name: </t>
  </si>
  <si>
    <t xml:space="preserve">Title: </t>
  </si>
  <si>
    <t>Phone Number:</t>
  </si>
  <si>
    <t>Email Address:</t>
  </si>
  <si>
    <t>Required</t>
  </si>
  <si>
    <t>Why the action does not demonstrate community benefit or community building</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</si>
  <si>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</si>
  <si>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</si>
  <si>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</si>
  <si>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</si>
  <si>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</si>
  <si>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</si>
  <si>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</si>
  <si>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</si>
  <si>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</si>
  <si>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</si>
  <si>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</si>
  <si>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</si>
  <si>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</si>
  <si>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</si>
  <si>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</si>
  <si>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</si>
  <si>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</si>
  <si>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</si>
  <si>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</si>
  <si>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</si>
  <si>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</si>
  <si>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</si>
  <si>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</si>
  <si>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</si>
  <si>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</si>
  <si>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</si>
  <si>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</si>
  <si>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</si>
  <si>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</si>
  <si>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Typed Signature:</t>
  </si>
  <si>
    <t>ohs@ct.gov</t>
  </si>
  <si>
    <t>Indicate with the appropriate category if the action demonstrated Part I, Part II, or if the action did not demonstrate community benefit or building and why</t>
  </si>
  <si>
    <t>Report Responses:</t>
  </si>
  <si>
    <t>A description of any major changes to the proposed implementation strategy from the most recently submitted implementation plan and associated hospital actions.</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</si>
  <si>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</si>
  <si>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</si>
  <si>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</si>
  <si>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</si>
  <si>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</si>
  <si>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</si>
  <si>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</si>
  <si>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</si>
  <si>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</si>
  <si>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</si>
  <si>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</si>
  <si>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</si>
  <si>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</si>
  <si>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</si>
  <si>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Giada De Laurentis, BSN, RN</t>
  </si>
  <si>
    <t>Better Together Charity
Local Health Department
Food Bank of Gotham</t>
  </si>
  <si>
    <t>Total Need 1</t>
  </si>
  <si>
    <t>Total Need 2</t>
  </si>
  <si>
    <t>Total Need 3</t>
  </si>
  <si>
    <t>Total Direct Funding and Other Resources</t>
  </si>
  <si>
    <t>Community Building Part II Category**</t>
  </si>
  <si>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</si>
  <si>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</si>
  <si>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</si>
  <si>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I attest that I am authorized to submit this report on behalf of the hospital I am representing. I attest that, to the best of my knowledge and belief, the information in this report is accurate and true.
I agree to promptly provide additional explanation and documentation to the Office of Health Strategy, if requested.</t>
  </si>
  <si>
    <t>Response 2 - Need 4</t>
  </si>
  <si>
    <t>Response 2 - Need 5</t>
  </si>
  <si>
    <t>Total Need 5</t>
  </si>
  <si>
    <t>Total Need 4</t>
  </si>
  <si>
    <t>Financial Assistance at cost</t>
  </si>
  <si>
    <t>Medicaid</t>
  </si>
  <si>
    <t>Costs of other means-tested government programs</t>
  </si>
  <si>
    <t>Community health improvement services and community benefit operations</t>
  </si>
  <si>
    <t>Health professions education</t>
  </si>
  <si>
    <t>Subsidized health services</t>
  </si>
  <si>
    <t>Research</t>
  </si>
  <si>
    <t>Community Benefits</t>
  </si>
  <si>
    <t>Community Building</t>
  </si>
  <si>
    <t>Physical improvements and housing</t>
  </si>
  <si>
    <t>Economic development</t>
  </si>
  <si>
    <t>Environmental improvements</t>
  </si>
  <si>
    <t>Leadership development and training for community members</t>
  </si>
  <si>
    <t>Coalition building</t>
  </si>
  <si>
    <t>Community health improvement advocacy</t>
  </si>
  <si>
    <t>Workforce development</t>
  </si>
  <si>
    <t xml:space="preserve">Other </t>
  </si>
  <si>
    <t>Community Building Part II Category*</t>
  </si>
  <si>
    <t>*Activities can't be both Community Building and Community Benefit. Please only select one</t>
  </si>
  <si>
    <t>Connecticut Office of Health Strategy
Version 2.0</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</si>
  <si>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2023).</t>
  </si>
  <si>
    <t>October 1, 2022 - September 30, 2023</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</si>
  <si>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2023).</t>
  </si>
  <si>
    <t>1.	 Mental Health
2.	Substance Use &amp; Misuse
3.	Equitable Access to Health Services</t>
  </si>
  <si>
    <t>People who live or work in the Lower Naugatuck Valley Region:  Ansonia, Beacon Falls, Derby, Oxford, Naugatuck, Seymour and Shelton</t>
  </si>
  <si>
    <t>Mental Health</t>
  </si>
  <si>
    <t>Susan Cutillo</t>
  </si>
  <si>
    <t>Griffin Health</t>
  </si>
  <si>
    <t>Number of programs offered</t>
  </si>
  <si>
    <t>Substance Use &amp; Misuse</t>
  </si>
  <si>
    <t xml:space="preserve">Cathi Kellet </t>
  </si>
  <si>
    <t>Heart Health</t>
  </si>
  <si>
    <t>Griffin Health, TEAM, Inc., NVHD, Valley Chamber of Commerce, local food pantries, Basement Systems</t>
  </si>
  <si>
    <t>Identify complementary programming to improve heart health- e.g. policies, interventions and resources</t>
  </si>
  <si>
    <t>Completed</t>
  </si>
  <si>
    <t>Maternal and Infant Health</t>
  </si>
  <si>
    <t>Yes, Newly Added</t>
  </si>
  <si>
    <t>Griffin Health, NVHD</t>
  </si>
  <si>
    <t>Identify barriers that may exist to access services in an equitable way.</t>
  </si>
  <si>
    <t xml:space="preserve">Survey completed </t>
  </si>
  <si>
    <t>Griffin Health, NVHD, TEAM, Inc.</t>
  </si>
  <si>
    <t>Complete a minimum of 10 case presentations</t>
  </si>
  <si>
    <t>14 cases were presented during 4 quarterly meetings</t>
  </si>
  <si>
    <t>In progress</t>
  </si>
  <si>
    <t xml:space="preserve">Staff hours to provide CPR training to community members </t>
  </si>
  <si>
    <t>Funding provided to United Way to help support Community Garden in 11 sites in the community</t>
  </si>
  <si>
    <t>Funding to Team, Inc. and Spooner House to support food drive to food pantries and other services to support heart health</t>
  </si>
  <si>
    <t>October 2022 - September 2023</t>
  </si>
  <si>
    <t>Resource guide completed and strategy implemented for ongoing updates/maintenance</t>
  </si>
  <si>
    <t>8 training sessions took place at 4 schools.  11 other trainings were offered at other community venues.  Over 350 individuals participated in training.  Additional training opportunities will be ongoing.</t>
  </si>
  <si>
    <t xml:space="preserve">Cathi Kellett </t>
  </si>
  <si>
    <t>Griffin Health, NVHD, Ansonia Public Schools, Naugatuck Public Schools, Shelton Public Schools, Derby Public Schools</t>
  </si>
  <si>
    <t>October 2022 - November 2023</t>
  </si>
  <si>
    <t>Griffin Health, NVHD, Valley Senior Centers, Area Agency on Aging</t>
  </si>
  <si>
    <t>Contribution to support the American Heart Assocaiation</t>
  </si>
  <si>
    <t>Staff Hours volunteering on board of directors</t>
  </si>
  <si>
    <t>Staff time used to collect data and review trends</t>
  </si>
  <si>
    <t>Salary, supplies, and software vendor costs  -off site training clinics  and schools</t>
  </si>
  <si>
    <t>Staff time for board members</t>
  </si>
  <si>
    <t>Staff time and cost of supplies</t>
  </si>
  <si>
    <t>Staff time</t>
  </si>
  <si>
    <t>Net Loss Staff time and cost of supplies</t>
  </si>
  <si>
    <t>Financial and in-kind (staff time) resources to enhance access to medical providers</t>
  </si>
  <si>
    <t>Legal fees paid to asset patients who need long term care nursing who do not have the resources to engage the probate court  to assist them with conservator appointment.</t>
  </si>
  <si>
    <t>Paid to the City of Derby for Housing study</t>
  </si>
  <si>
    <t xml:space="preserve">Support 2 to 4 activities in the Griffin Hospital community </t>
  </si>
  <si>
    <t>Support City/Town of Derby, Shelton, Oxford.</t>
  </si>
  <si>
    <t>Staff hours to support projects for food distribution, heart health support, and diabetes prevention
and staff hours and supplies dedicated to fundraising for local chariable organizations.</t>
  </si>
  <si>
    <t>Net cost to provide healthly meals to local seniors at the Hospital's cafeteria  Monday through Friday</t>
  </si>
  <si>
    <t>Funding provided to the Boys and Girls Club of Lower Naugatuck Valley to provide activities and outlets as alternatives to substance use and misuse for teens and young adults</t>
  </si>
  <si>
    <t>Staff hours to provide 1:1 education to new moms at Griffin Child Birth Center as well as car seat give aways and staff time to write grants to secure car seats for families in the Valley.</t>
  </si>
  <si>
    <t>Cost of rides provided to patients to receive healthcare</t>
  </si>
  <si>
    <t xml:space="preserve"> Staff time and cost of supplies and subscriptions </t>
  </si>
  <si>
    <t>Net cost of Staff time, cost of supplies, software</t>
  </si>
  <si>
    <t>Screenings for Breast, Servical, Colon, Lung, Prostate, Head/Neck.  Staff time and cost of  supplies</t>
  </si>
  <si>
    <t>Community Porgrams and Home Visits to Senior Centers, Senior Living Centers and Churches, Covering Cronic Conditions, Diabetes Prevention, Advacned Care Planning, Age Well and Food insecurity.</t>
  </si>
  <si>
    <t>Medicaid Shortfall</t>
  </si>
  <si>
    <t>Uncompensated care</t>
  </si>
  <si>
    <t>Patrick Charmel</t>
  </si>
  <si>
    <t>Todd Liu and Nancy Marini</t>
  </si>
  <si>
    <t xml:space="preserve">Provide free or subsidized care </t>
  </si>
  <si>
    <t>Amanda Bell</t>
  </si>
  <si>
    <t>Alex Balko</t>
  </si>
  <si>
    <t>Enhance access to care by screening patients for healthcare plan enrollment</t>
  </si>
  <si>
    <t>Beth Comerford</t>
  </si>
  <si>
    <t>Richard LePera</t>
  </si>
  <si>
    <t>Provide meal choices to seniors to promote heart health</t>
  </si>
  <si>
    <t>Octobober 2022 - September 2023</t>
  </si>
  <si>
    <t xml:space="preserve">Susan Cutillo </t>
  </si>
  <si>
    <t xml:space="preserve">Joe Burnett </t>
  </si>
  <si>
    <t>Community benefit contribution</t>
  </si>
  <si>
    <t xml:space="preserve">Beth Comerford </t>
  </si>
  <si>
    <t>Access to Care</t>
  </si>
  <si>
    <t>Griffin Health, Various Educational Institutions</t>
  </si>
  <si>
    <t>In-kind and financial resource allocations</t>
  </si>
  <si>
    <t>Offer multiple screening opportunities</t>
  </si>
  <si>
    <t>Incorporate regular screening for all GFP patients and inpatients</t>
  </si>
  <si>
    <t>Crystal Daum</t>
  </si>
  <si>
    <t>Griffin Health, TEAM, Inc., BH Care</t>
  </si>
  <si>
    <t>Griffin Health, Various Community Health Providers</t>
  </si>
  <si>
    <t>Griffin Health, Lyft</t>
  </si>
  <si>
    <t>Number of screenings performed</t>
  </si>
  <si>
    <t>Laura Howell, Maggie Sessa</t>
  </si>
  <si>
    <t>Griffin Health, Area Agency on Aging, TEAM, Inc., NVHD, VCHHS, BH Care, Valley Senior Centers</t>
  </si>
  <si>
    <t>Launch all-staff training</t>
  </si>
  <si>
    <t>Encourage staff to volunteer with local nonprofit organizations to understand the health needs of the community and the barriers to access care</t>
  </si>
  <si>
    <t>Griffin Health, TEAM, Inc., BH Care, Valley Community Foundation, NVHD, VCHHS, Valley Public Schools, Boys and Girls Club Lower Naugatuck Valley</t>
  </si>
  <si>
    <t>Salaries  - Agewell Clinics at senior centers and housing authorities</t>
  </si>
  <si>
    <t>Staff hours volunteering on boards of local organizations</t>
  </si>
  <si>
    <t>Griffin Hospital</t>
  </si>
  <si>
    <t>Myra Odenwaelder</t>
  </si>
  <si>
    <t>Assistant Vice President, Therapeutic Services</t>
  </si>
  <si>
    <t>203-732-1242</t>
  </si>
  <si>
    <t>modenwaelder@griffinhealth.org</t>
  </si>
  <si>
    <t>Provide care to those without medical coverage</t>
  </si>
  <si>
    <t>Reduce financial barriers for patients in need of healthcare and increase positive patient outcomes</t>
  </si>
  <si>
    <t>Develop and diseminate resource guide to schools, businesses and communities</t>
  </si>
  <si>
    <t>Accept students in need of clinical experiences</t>
  </si>
  <si>
    <t>Incease capacity to allow for increased student enrollment</t>
  </si>
  <si>
    <t>Griffin Health, CT State Office of Higher Education</t>
  </si>
  <si>
    <t>Provided support services to local healthcare agencies</t>
  </si>
  <si>
    <t>On September 29, 2022, representatives from Griffin Health, the Naugatuck Valley Health Department (NVHD), and the Valley Community Foundation (VCF) approved the 2022 CHNA, also known as the 2022 Valley Community Index. This document, created in collaboration the NVHD, the VCF, and numerous local community health and human service organizations and in partnership with DataHaven, provides the health and human service agency leaders with timely, comprehensive socioeconomic, education, health, and well-being data about the hospital’s service area in the Lower Naugatuck Valley . This valuable assessment tool provides valuable insights that lead to the development of the 2022-24 Naugatuck Valley Community Health Improvement Plan (CHIP), which focuses on specific priority areas related to improving the health of our community derived from health needs identified in the CHNA.  Griffin Hospital shared this comprehensive document about the Valley region with many community members in November-December 2022.
A key lesson learned from the previous CHIP was to identify fewer priority issues so that adequate attention can be given and resources allocated to have a meaningful impact.  Another key lesson learned was to focus on achievable strategies with measurable outcomes.  The current CHIP places greater emphasis on health disparities among different segments of our community to increase equity across all population segments.
A primary focus of the current CHIP is addressing social drivers of health to reduce health disparities and move closer to achieving health equity.  According to the most recent data available, the leading causes of premature death in the Valley were accidents/injuries (overdose, poisoning, motor vehicle crash, firearm, homicide or suicide), cancers, heart disease and stroke, COVID-19 and lung disease.  It is important to note that the leading causes of premature death in the Valley are also higher than those for the State of Connecticut overall.  Additionally, 14% of adults in the Valley are without a medical home and lower-income adults are twice as likely to have no medical home than middle and high-income adults.</t>
  </si>
  <si>
    <t>Mental Health (Behavioral Health was a priority identified on the prior CHIP) continues to be a priority topic in the current CHIP.  See Need 1.</t>
  </si>
  <si>
    <t>Heart Health was not included in the current CHIP but Griffin Health continues to address this priority in the community.  See Need 2.</t>
  </si>
  <si>
    <t>Maternal &amp; Infant Health was not included in the current CHIP but Griffin Health continues to address this priority in the community.  See Need 3.</t>
  </si>
  <si>
    <t>Substance Use/Misuse was added as a priority topic in the current CHIP.  See Need 4.</t>
  </si>
  <si>
    <t>Maggie Sessa and Tammy Villaluz</t>
  </si>
  <si>
    <t>Patrick Charmel and Todd Liu</t>
  </si>
  <si>
    <t>Tammy Villaluz, Maggie Sessa, Kim Fisher, and Mary Swansiger</t>
  </si>
  <si>
    <t>Support community gardens to improve access to healthy food.</t>
  </si>
  <si>
    <t>Community gardens created and managed.</t>
  </si>
  <si>
    <t>Design and implement a variety of programs to promote healthy lifestyle to patients, caregivers and community members.</t>
  </si>
  <si>
    <t>Tammy Villaluz, Maggie Sessa, and Michael Desjardins</t>
  </si>
  <si>
    <t>Cathi Kellet and Rita Crana</t>
  </si>
  <si>
    <t>Griffin Health, Yale-Griffin Prevention Research Center, NVHD, SafeKids Worldwide</t>
  </si>
  <si>
    <t>Create of a detailed resource directory of prevention and recovery services in the Naugatuck Valley.</t>
  </si>
  <si>
    <t>Reduce youth access to alcohol and other illegal substances.</t>
  </si>
  <si>
    <t>Improve access to information regarding the dangers of opiods and other prescription medication misuse.</t>
  </si>
  <si>
    <t>Improve access to treat drug overdoses.</t>
  </si>
  <si>
    <t>Improve access to clinical interventions for substance abuse.</t>
  </si>
  <si>
    <t>Offer support groups for patients and family members regarding a variety of diagnoses and life events.</t>
  </si>
  <si>
    <t>Provide in-kind and financial support to local organizations.</t>
  </si>
  <si>
    <t>Compile and disseminate a Valley-specific behavioral health resource guide.</t>
  </si>
  <si>
    <t>Contribute to the development of a Valley-specific behavioral health resource guide.</t>
  </si>
  <si>
    <t>Review Valley Community Index data and identify gaps in care/services and collect data to understand trends in data.</t>
  </si>
  <si>
    <t>Provide supportive programming in the community to increase mental health awareness.</t>
  </si>
  <si>
    <t>Increase access to mental health services.</t>
  </si>
  <si>
    <t>Provide training opportunities for staff and students in local schools about mental health awareness.</t>
  </si>
  <si>
    <t>Establish baseline, non-subjective behavioral health data and continue to monitor ODMAP (monthly) &amp; OCME overdose data (bi-annually).</t>
  </si>
  <si>
    <t>Create additional capacity for mental health clinical services.</t>
  </si>
  <si>
    <t>Address the mental health concerns of the senior population by providing programs in the community.</t>
  </si>
  <si>
    <t>Provide monthly educational programs focused on  promoting senior mental health and well-being including, but not limited to, chronic pain self-management, diabetes self-management, chronic disease self-management, and falls prevention.</t>
  </si>
  <si>
    <t>Provide in-kind and financial support to organizations and initiatives that support mental health awareness.</t>
  </si>
  <si>
    <t>Provide an outlet for individuals in the community to develop social connection, cultural identity, and self-expression through community arts, which serve as a vital resource for mental health.</t>
  </si>
  <si>
    <t>Offer a variety of support groups to promote patient empowerment and education.</t>
  </si>
  <si>
    <t>Continue to track through the current CHIP period and beyond.</t>
  </si>
  <si>
    <t>Behavioral health resource guide will be available to the community.</t>
  </si>
  <si>
    <t>Several school districts will commit to participating in training opportunities.</t>
  </si>
  <si>
    <t>Open an additional clinic location to increae access to mental health services.</t>
  </si>
  <si>
    <t>Over 17,775 participants in education/wellness programs offered on a variety of health and well-being related topics.</t>
  </si>
  <si>
    <t>Griffin Health supported the Quarry Walk festival and Celebrate Shelton.</t>
  </si>
  <si>
    <t>Griffin Health continues supporting a variety of support groups in the community.</t>
  </si>
  <si>
    <t>Alzhiemer's, Bariatric, Bereavement, Breastfeeding, Cancer, Caregivers Connect, Diabetes Education, Heart Disease, Multiple Sclerosis, Smoking Cessation Support Groups remain active.</t>
  </si>
  <si>
    <t>Implement a social media marketing plan and complementary programming/sustainable strategies to address modifiable lifestyle risk factors.</t>
  </si>
  <si>
    <t>Support distributing healthy foods to local food pantries.</t>
  </si>
  <si>
    <t>Provide financial support to maintain and grow the number of community gardens in the region in partnership with United Way.</t>
  </si>
  <si>
    <t>Griffin Health, United Way, Valley Chamber of Commerce and VCF</t>
  </si>
  <si>
    <t>Complete a social media marketing plan</t>
  </si>
  <si>
    <t>Provide access to a senior dining dinner program Monday - Friday between 4:30 - 6:00 pm.</t>
  </si>
  <si>
    <t xml:space="preserve"># of participants </t>
  </si>
  <si>
    <t>Host healty lifestyle programs to educate people about cooking/meal prep, exercise, knowing your health numbers, and smoking cessation.</t>
  </si>
  <si>
    <t>Continue to financially support and increase participation in Senior Meals Choice Program.</t>
  </si>
  <si>
    <t>Continue financially supporting and continuing to help facilitate regular healthy food distributions to Valley food pantries.</t>
  </si>
  <si>
    <t>Complete a social media marketing campaign.</t>
  </si>
  <si>
    <t>Community benefit contributions.</t>
  </si>
  <si>
    <t>Provide in-kind and financial support to  organizations and initiatives that are committed to improving heart health.</t>
  </si>
  <si>
    <t>Achieved and iniatitive is ongoing.</t>
  </si>
  <si>
    <t>Over 17,775 participants in education/wellness programs.  Achieved and iniatitive is ongoing.</t>
  </si>
  <si>
    <t>Provide services and resources to mothers and families in the Valley to improve the health of expectant mothers, new mothers and infants.</t>
  </si>
  <si>
    <t>Provide regular service offerings to the community through the Griffin Hospital Childbirth Center to improve maternal/infant health.</t>
  </si>
  <si>
    <t>Create services that promote maternal/infant health in the Valley.</t>
  </si>
  <si>
    <t>Instructed 1,392 new parents on safe sleep; 1,872 child passenger safety program participants; provided 68 new car seats.</t>
  </si>
  <si>
    <t>Provide educational sessions on the health risks of vaping tobacco and cannabis products  and alcohol use.</t>
  </si>
  <si>
    <t>Develop and disseminate resource guide to schools, businesses and communties.</t>
  </si>
  <si>
    <t>Increase awareness and education on opiods and the misuse of prescription medications.</t>
  </si>
  <si>
    <t>Implement a "Leave Behind" program that can be adopted/adapted by local EMS providers.</t>
  </si>
  <si>
    <t>Create additional capacity for substance abuse interventions.</t>
  </si>
  <si>
    <t>Provide support to community organizations that provide programs and resources to support teens and young adults.</t>
  </si>
  <si>
    <t>The resource guide will be available as resource to the community.</t>
  </si>
  <si>
    <t>The number of educational sessions offered.</t>
  </si>
  <si>
    <t>The number of education sessions offered.</t>
  </si>
  <si>
    <t>The number of EMS agencies that establish a leave behind program.</t>
  </si>
  <si>
    <t>Open an additional clinic location to increae access to clinical interventions for substance abuse.</t>
  </si>
  <si>
    <t>Increase in-kind and financial support to organizations that are committed to addressing substance misuse in the community.</t>
  </si>
  <si>
    <t>A resource guide has been completed and a plan has been implemented for regular updates and maintenance.</t>
  </si>
  <si>
    <t>16 programs completed.  Additional opportunities for program participation is ongoing.</t>
  </si>
  <si>
    <t>7 agencies participating.  Initiative is ongoing.</t>
  </si>
  <si>
    <t>A new outpatient clinic was opened in November 2023 after identifying a clinic site, recruiting staff and formalizing workflows.  Since opening in November 2023, the clinic site has expanded hours of operation and added provider coverage to increase capacity.   The clinic also added a mental health and dual substance abuse track.</t>
  </si>
  <si>
    <t>Griffin Health , Boys and Girls Club Lower Naugatuck Valley</t>
  </si>
  <si>
    <t>Grffin Health, BH Care, NVHD</t>
  </si>
  <si>
    <t>Griffin Health, NVHD, APW, Valley Public Schools</t>
  </si>
  <si>
    <t>Griffin Health, NVHD, local EMS providers</t>
  </si>
  <si>
    <t>Griffin Health, American Heart Association</t>
  </si>
  <si>
    <t>Griffin Health, TEAM, Inc.</t>
  </si>
  <si>
    <t>Griffin Health, Yale-Griffin Prevention Research Center, TEAM, Inc., NVHD, Valley Chamber of Commerce, Univ. of South Florida Mamooda Pasha</t>
  </si>
  <si>
    <t>Griffin Health, Area Agency on Aging, Valley Senior Centers, Valley Senior Housing, TEAM, Inc., NVHD, VCHHS</t>
  </si>
  <si>
    <t>Griffin Health, NVHD, APW, Yale-Griffin Prevention Research Center, Early Childhood Task Force, Valley Schools</t>
  </si>
  <si>
    <t>Griffin Health, BH Care, NVHD</t>
  </si>
  <si>
    <t>Patrick Charmel and Alex Balko</t>
  </si>
  <si>
    <t xml:space="preserve">Elizabeth Laden </t>
  </si>
  <si>
    <t>Elizabeth Laden</t>
  </si>
  <si>
    <t>Robert O'Mara</t>
  </si>
  <si>
    <t>Tammy Villaluz, Maggie Sessa, and Rita Crana</t>
  </si>
  <si>
    <t>Nancy Marini, Tori Kochiss, and Tracey Pittman</t>
  </si>
  <si>
    <t>Tammy Villaluz, Maggie Sessa, and Mary Swansiger</t>
  </si>
  <si>
    <t>Liz Laden and Nancy Marini</t>
  </si>
  <si>
    <t>Strengthen access to health care services for Medicaid patients.</t>
  </si>
  <si>
    <t>Expand Medicaid services within the hospital to increase access to care for underserved populations, ensuring that Medicaid-eligible patients receive comprehensive medical treatment without financial barriers.</t>
  </si>
  <si>
    <t>Provide financial assistance for patients in need of services.</t>
  </si>
  <si>
    <t>Create an inventory of current medical, dental, behavioral health and other health-related services; identify gaps in service that exist in the Lower Naugatuck Valley region.</t>
  </si>
  <si>
    <t xml:space="preserve">Conduct listening sessions and rapid community assessments to gather data on health barriers.  </t>
  </si>
  <si>
    <t>Coordinate multi-disciplinary team meetings in the Valley with community partners to ensure all service providers are committed to providing access and optimizing services to all clients.</t>
  </si>
  <si>
    <t>Review and present cases, stating the successess and barriers that may be encountered, while giving support to providers and building networks of best practices.</t>
  </si>
  <si>
    <t>Provide financial assistance for patients in need of Emergency Department  care.</t>
  </si>
  <si>
    <t>Reduce barriers and enhance access to the hospital's Emergency Department to increase short and long-term patient outcomes.</t>
  </si>
  <si>
    <t>Invest in supporting health career education to build the future workforce and ensure improved access to services.</t>
  </si>
  <si>
    <t>Provide clinical training as a clinical site for students in a variety of medical training programs.</t>
  </si>
  <si>
    <t>Expand the Griffin Hospital School of Allied Health Careers.</t>
  </si>
  <si>
    <t>Address the local and national shortage of nurses and allied health career professionals to improve access to healthcare services.</t>
  </si>
  <si>
    <t>Promote access to information to assist the community with making informed decisions about their health and well-being.</t>
  </si>
  <si>
    <t>Support programs and initiatives to help  uninsured or underinsured individuals obtain health insurance.</t>
  </si>
  <si>
    <t>Screen for social drivers of health and refer to services as needed.</t>
  </si>
  <si>
    <t>Provide community healthcare providers with support services to maintain equitable access to care.</t>
  </si>
  <si>
    <t>Support local healthcare service agencies and organizations with administrative and support services such as billing.</t>
  </si>
  <si>
    <t>Ensure equitable access to legal services for individuals who lack decision making capacity or need legal support.</t>
  </si>
  <si>
    <t>Subsidize the expense for outside counsel to provide services to patients who are no longer able to make informed decisions or when they require long term placement in another facility.</t>
  </si>
  <si>
    <t>Provide in-kind and financial support for organizations and initiatives commited to addressing social drivers of health.</t>
  </si>
  <si>
    <t>Assist local authorities in developing plans for affordable housing, which will have an impact on resident health and well-being.</t>
  </si>
  <si>
    <t xml:space="preserve">Subsidize the expense for patients who need transportation for provider appointments and medical care. </t>
  </si>
  <si>
    <t>Ensure equitable access to transportation for individuals who do not have means to travel for provider appointments and medical care.</t>
  </si>
  <si>
    <t>Provide a variety of opportunities for patients and community members to participate in screenings for prevention and early detection.</t>
  </si>
  <si>
    <t xml:space="preserve">Provide comprehensive cancer services and screenings.  </t>
  </si>
  <si>
    <t xml:space="preserve">Support community outreach programs that promote improved access to services.  </t>
  </si>
  <si>
    <t>Organize, facilitate, and participate in a variety of community programs that increase awareness to numerous health topics and guidance regarding recommended prevention and treatment options.</t>
  </si>
  <si>
    <t>Promote diversity and inclusion to reduce discrimination and improve access to care.</t>
  </si>
  <si>
    <t>Conduct Diversity and Inclusion Council initiatives within Griffin Hospital.</t>
  </si>
  <si>
    <t>Conduct Diversity and Inclusion Council initiatives in the community.</t>
  </si>
  <si>
    <t>Increase hospital community engagement by establishing a structured volunteer program that partners with local charity organizations, focusing on health promotion initiatives and improved access to care.</t>
  </si>
  <si>
    <t xml:space="preserve">Number of volunteer opportunities </t>
  </si>
  <si>
    <t>Provide financial resources to subsidize the cost of transportation needs</t>
  </si>
  <si>
    <t>Provide assistance to the City of Derby for the study</t>
  </si>
  <si>
    <t>Provide financial resources to subsidize the cost of legal services</t>
  </si>
  <si>
    <t>Number of screens performed/referrals generated</t>
  </si>
  <si>
    <t>Support activites associated with the Griffin Hospital Health Resource Center.</t>
  </si>
  <si>
    <t>Create a survey tool created and distribute to community members</t>
  </si>
  <si>
    <t>Resource guide will be available as resource to the community</t>
  </si>
  <si>
    <t>Provide care to those with Medicaid coverage</t>
  </si>
  <si>
    <t>Achieved and initiative is ongoing</t>
  </si>
  <si>
    <t>Resource guide completed and a plan has been implemented for ongoing updates/maintenance</t>
  </si>
  <si>
    <t>A space has been identified for constructing a new school, hiring staff, refining curriculum and launching a new application process.  The School's Naugatuck campus opened in December 2023.  The initial student cohorts at the Naugatuck campus will support former Stone Academy students enrolled through the Connecticut's Office of Higher Education's Teach-Out Program.</t>
  </si>
  <si>
    <t>Study completed</t>
  </si>
  <si>
    <t>Over 17,775 participants at education/wellness programs.  Achieved and initative is ongoing.</t>
  </si>
  <si>
    <t xml:space="preserve">Lindsay Slaybaugh and Patrick Charmel </t>
  </si>
  <si>
    <t>Griffin Health, Echo Hose Ambulance, UR Community Cares, All About You, Area Agency on Aging, TEAM, BH Care, The Kennedy Collective, NVHD, Adam's House, Community Members</t>
  </si>
  <si>
    <t>Griffin Health, City  of Derby</t>
  </si>
  <si>
    <t>Access to Care was added as it is a priority topic in the current CHIP.  See Need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</si>
</sst>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43" formatCode="_(* #,##0.00_);_(* \(#,##0.00\);_(* &quot;-&quot;??_);_(@_)"/>
  </numFmts>
  <fonts count="24"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b/>
      <sz val="10"/>
      <color theme="1"/>
      <name val="Poppins"/>
    </font>
    <font>
      <sz val="10"/>
      <color theme="1"/>
      <name val="Poppins"/>
    </font>
    <font>
      <sz val="11"/>
      <color theme="1"/>
      <name val="Calibri"/>
      <family val="2"/>
    </font>
    <font>
      <sz val="11"/>
      <color rgb="FF000000"/>
      <name val="Calibri"/>
      <family val="2"/>
    </font>
  </fonts>
  <fills count="14">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0"/>
        <bgColor theme="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style="thin">
        <color indexed="64"/>
      </left>
      <right/>
      <top/>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5">
    <xf numFmtId="0" fontId="0" fillId="0" borderId="0"/>
    <xf numFmtId="0" fontId="10"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xf numFmtId="43" fontId="17" fillId="0" borderId="0" applyFont="0" applyFill="0" applyBorder="0" applyAlignment="0" applyProtection="0"/>
  </cellStyleXfs>
  <cellXfs count="206">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4"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2" borderId="12" xfId="0" applyFill="1" applyBorder="1" applyAlignment="1">
      <alignment horizontal="center" vertical="center" wrapText="1"/>
    </xf>
    <xf numFmtId="0" fontId="14" fillId="2" borderId="16"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5" fillId="2" borderId="1" xfId="0" applyFont="1" applyFill="1" applyBorder="1"/>
    <xf numFmtId="6" fontId="14" fillId="2" borderId="7" xfId="0" applyNumberFormat="1" applyFont="1" applyFill="1" applyBorder="1" applyAlignment="1">
      <alignment horizontal="center" vertical="center" wrapText="1"/>
    </xf>
    <xf numFmtId="0" fontId="0" fillId="10" borderId="23" xfId="0" applyFill="1" applyBorder="1" applyAlignment="1">
      <alignment horizontal="center" vertical="center" wrapText="1"/>
    </xf>
    <xf numFmtId="0" fontId="0" fillId="10" borderId="13"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27" xfId="0" applyFill="1" applyBorder="1"/>
    <xf numFmtId="0" fontId="0" fillId="10" borderId="14" xfId="0" applyFill="1" applyBorder="1"/>
    <xf numFmtId="0" fontId="0" fillId="10" borderId="28" xfId="0" applyFill="1" applyBorder="1"/>
    <xf numFmtId="0" fontId="0" fillId="10" borderId="13"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1" fillId="8" borderId="8" xfId="0" applyFont="1" applyFill="1" applyBorder="1"/>
    <xf numFmtId="44" fontId="1" fillId="8" borderId="0" xfId="0" applyNumberFormat="1" applyFont="1" applyFill="1"/>
    <xf numFmtId="0" fontId="14" fillId="6" borderId="15"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0" fontId="14" fillId="2" borderId="16"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2" xfId="0"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1" fillId="2" borderId="0" xfId="0" applyFont="1" applyFill="1" applyAlignment="1">
      <alignment vertical="center"/>
    </xf>
    <xf numFmtId="0" fontId="11" fillId="2" borderId="1" xfId="0" applyFont="1" applyFill="1" applyBorder="1" applyAlignment="1" applyProtection="1">
      <alignment wrapText="1"/>
      <protection locked="0"/>
    </xf>
    <xf numFmtId="0" fontId="14" fillId="2" borderId="7"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10" borderId="1" xfId="0" applyFont="1" applyFill="1" applyBorder="1" applyAlignment="1">
      <alignment horizontal="left" vertical="center" wrapText="1"/>
    </xf>
    <xf numFmtId="0" fontId="0" fillId="10" borderId="1" xfId="0" applyFill="1" applyBorder="1" applyAlignment="1">
      <alignment horizontal="left" vertical="center"/>
    </xf>
    <xf numFmtId="0" fontId="1" fillId="8" borderId="0" xfId="0" applyFont="1" applyFill="1" applyAlignment="1">
      <alignment horizontal="left"/>
    </xf>
    <xf numFmtId="0" fontId="14" fillId="0" borderId="16" xfId="0" applyFont="1" applyBorder="1" applyAlignment="1" applyProtection="1">
      <alignment horizontal="center" vertical="center" wrapText="1"/>
      <protection locked="0"/>
    </xf>
    <xf numFmtId="44" fontId="0" fillId="0" borderId="1" xfId="3" applyFont="1" applyFill="1" applyBorder="1" applyAlignment="1" applyProtection="1">
      <alignment horizontal="center" vertical="center" wrapText="1"/>
      <protection locked="0"/>
    </xf>
    <xf numFmtId="44" fontId="14" fillId="0" borderId="7" xfId="3" applyFont="1" applyFill="1" applyBorder="1" applyAlignment="1" applyProtection="1">
      <alignment horizontal="center" vertical="center" wrapText="1"/>
      <protection locked="0"/>
    </xf>
    <xf numFmtId="0" fontId="0" fillId="0" borderId="30"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49" fontId="0" fillId="0" borderId="2" xfId="0" applyNumberFormat="1" applyBorder="1" applyAlignment="1" applyProtection="1">
      <alignment horizontal="left" vertical="center"/>
      <protection locked="0"/>
    </xf>
    <xf numFmtId="0" fontId="15" fillId="0" borderId="7" xfId="0" applyFont="1" applyBorder="1" applyAlignment="1" applyProtection="1">
      <alignment horizontal="left" vertical="top" wrapText="1"/>
      <protection locked="0"/>
    </xf>
    <xf numFmtId="9" fontId="0" fillId="0" borderId="1" xfId="0" applyNumberFormat="1" applyBorder="1" applyAlignment="1" applyProtection="1">
      <alignment vertical="center" wrapText="1"/>
      <protection locked="0"/>
    </xf>
    <xf numFmtId="0" fontId="0" fillId="0" borderId="7" xfId="0" applyBorder="1" applyAlignment="1" applyProtection="1">
      <alignment horizontal="left" vertical="center" wrapText="1"/>
      <protection locked="0"/>
    </xf>
    <xf numFmtId="0" fontId="14" fillId="2" borderId="7" xfId="0" applyFont="1" applyFill="1" applyBorder="1" applyAlignment="1" applyProtection="1">
      <alignment vertical="top" wrapText="1"/>
      <protection locked="0"/>
    </xf>
    <xf numFmtId="43" fontId="0" fillId="0" borderId="1" xfId="4" applyFont="1" applyFill="1" applyBorder="1" applyAlignment="1" applyProtection="1">
      <alignment horizontal="center" vertical="center" wrapText="1"/>
      <protection locked="0"/>
    </xf>
    <xf numFmtId="43" fontId="0" fillId="0" borderId="1" xfId="4" applyFont="1" applyFill="1" applyBorder="1" applyProtection="1">
      <protection locked="0"/>
    </xf>
    <xf numFmtId="0" fontId="0" fillId="0" borderId="0" xfId="0" applyAlignment="1">
      <alignment horizontal="center" vertical="center"/>
    </xf>
    <xf numFmtId="0" fontId="14" fillId="0" borderId="7" xfId="0" applyFont="1" applyBorder="1" applyAlignment="1">
      <alignment horizontal="left" vertical="center" wrapText="1"/>
    </xf>
    <xf numFmtId="0" fontId="14" fillId="0" borderId="7" xfId="0" applyFont="1" applyBorder="1" applyAlignment="1" applyProtection="1">
      <alignment horizontal="left" vertical="center" wrapText="1"/>
      <protection locked="0"/>
    </xf>
    <xf numFmtId="0" fontId="0" fillId="0" borderId="0" xfId="0" applyAlignment="1" applyProtection="1">
      <alignment horizontal="left"/>
      <protection locked="0"/>
    </xf>
    <xf numFmtId="0" fontId="0" fillId="0" borderId="2" xfId="0" applyBorder="1" applyAlignment="1" applyProtection="1">
      <alignment horizontal="left" vertical="center" wrapText="1"/>
      <protection locked="0"/>
    </xf>
    <xf numFmtId="0" fontId="0" fillId="10" borderId="1" xfId="0" applyFill="1" applyBorder="1" applyAlignment="1">
      <alignment horizontal="left" vertical="center" wrapText="1"/>
    </xf>
    <xf numFmtId="0" fontId="0" fillId="10" borderId="1" xfId="0" applyFill="1" applyBorder="1" applyAlignment="1">
      <alignment horizontal="left"/>
    </xf>
    <xf numFmtId="0" fontId="14" fillId="2" borderId="7" xfId="0" applyFont="1" applyFill="1" applyBorder="1" applyAlignment="1" applyProtection="1">
      <alignment horizontal="left" vertical="center" wrapText="1"/>
      <protection locked="0"/>
    </xf>
    <xf numFmtId="44" fontId="14" fillId="0" borderId="7" xfId="3" applyFont="1" applyFill="1" applyBorder="1" applyAlignment="1" applyProtection="1">
      <alignment horizontal="left" vertical="center" wrapText="1"/>
      <protection locked="0"/>
    </xf>
    <xf numFmtId="44" fontId="0" fillId="0" borderId="1" xfId="3" applyFont="1"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27" xfId="0" applyFill="1" applyBorder="1" applyAlignment="1" applyProtection="1">
      <alignment horizontal="left" vertical="center" wrapText="1"/>
      <protection locked="0"/>
    </xf>
    <xf numFmtId="0" fontId="0" fillId="10" borderId="27" xfId="0" applyFill="1" applyBorder="1" applyAlignment="1">
      <alignment horizontal="left" vertical="center" wrapText="1"/>
    </xf>
    <xf numFmtId="0" fontId="0" fillId="0" borderId="27" xfId="0" applyBorder="1" applyAlignment="1" applyProtection="1">
      <alignment horizontal="left" vertical="center" wrapText="1"/>
      <protection locked="0"/>
    </xf>
    <xf numFmtId="0" fontId="0" fillId="10" borderId="27" xfId="0" applyFill="1" applyBorder="1" applyAlignment="1">
      <alignment horizontal="left"/>
    </xf>
    <xf numFmtId="0" fontId="23" fillId="13" borderId="32" xfId="0" applyFont="1" applyFill="1" applyBorder="1" applyAlignment="1" applyProtection="1">
      <alignment horizontal="left" vertical="center" wrapText="1"/>
      <protection locked="0"/>
    </xf>
    <xf numFmtId="0" fontId="22" fillId="0" borderId="31" xfId="0" applyFont="1" applyBorder="1" applyAlignment="1" applyProtection="1">
      <alignment horizontal="left" vertical="center" wrapText="1"/>
      <protection locked="0"/>
    </xf>
    <xf numFmtId="0" fontId="1" fillId="8" borderId="14" xfId="0" applyFont="1" applyFill="1" applyBorder="1" applyAlignment="1">
      <alignment horizontal="left"/>
    </xf>
    <xf numFmtId="0" fontId="0" fillId="0" borderId="1" xfId="0" applyBorder="1" applyAlignment="1" applyProtection="1">
      <alignment horizontal="left" vertical="top" wrapText="1"/>
      <protection locked="0"/>
    </xf>
    <xf numFmtId="44" fontId="0" fillId="0" borderId="0" xfId="3" applyFont="1" applyFill="1" applyProtection="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left" vertical="center"/>
      <protection locked="0"/>
    </xf>
    <xf numFmtId="9" fontId="0" fillId="0" borderId="1" xfId="0" applyNumberFormat="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49" fontId="0" fillId="0" borderId="1"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9" fontId="0" fillId="2" borderId="1" xfId="0" applyNumberFormat="1" applyFill="1"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9" fontId="0" fillId="0" borderId="1" xfId="0" applyNumberFormat="1" applyBorder="1" applyAlignment="1" applyProtection="1">
      <alignment horizontal="left" vertical="center" wrapText="1"/>
      <protection locked="0"/>
    </xf>
    <xf numFmtId="0" fontId="15" fillId="0" borderId="7" xfId="0" applyFont="1" applyBorder="1" applyAlignment="1" applyProtection="1">
      <alignment horizontal="center" vertical="top" wrapText="1"/>
      <protection locked="0"/>
    </xf>
    <xf numFmtId="0" fontId="0" fillId="2" borderId="1" xfId="0" applyFill="1" applyBorder="1" applyAlignment="1" applyProtection="1">
      <alignment vertical="center" wrapText="1"/>
      <protection locked="0"/>
    </xf>
    <xf numFmtId="0" fontId="14" fillId="0" borderId="1" xfId="0" applyFont="1" applyBorder="1" applyAlignment="1" applyProtection="1">
      <alignment vertical="top" wrapText="1"/>
      <protection locked="0"/>
    </xf>
    <xf numFmtId="0" fontId="0" fillId="0" borderId="7" xfId="0" applyBorder="1" applyAlignment="1" applyProtection="1">
      <alignment horizontal="center" vertical="center" wrapText="1"/>
      <protection locked="0"/>
    </xf>
    <xf numFmtId="0" fontId="7" fillId="2" borderId="0" xfId="0" applyFont="1" applyFill="1" applyAlignment="1">
      <alignment horizontal="center"/>
    </xf>
    <xf numFmtId="0" fontId="0" fillId="2" borderId="0" xfId="0" applyFill="1" applyAlignment="1">
      <alignment horizontal="center" wrapText="1"/>
    </xf>
    <xf numFmtId="0" fontId="20" fillId="2" borderId="0" xfId="0" applyFont="1" applyFill="1" applyAlignment="1">
      <alignment horizontal="center"/>
    </xf>
    <xf numFmtId="0" fontId="21" fillId="2" borderId="0" xfId="0" applyFont="1"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2" fillId="2" borderId="0" xfId="0" applyFont="1" applyFill="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2" fillId="2" borderId="9" xfId="0" applyFont="1" applyFill="1" applyBorder="1" applyAlignment="1">
      <alignment horizontal="left" vertical="center"/>
    </xf>
    <xf numFmtId="0" fontId="9"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0" fillId="2" borderId="2"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9"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5" xfId="0" applyFill="1" applyBorder="1" applyAlignment="1">
      <alignment horizontal="center" vertical="center"/>
    </xf>
    <xf numFmtId="0" fontId="0" fillId="9" borderId="9" xfId="0" applyFill="1" applyBorder="1" applyAlignment="1">
      <alignment horizontal="center" vertical="center"/>
    </xf>
    <xf numFmtId="0" fontId="0" fillId="9" borderId="17" xfId="0" applyFill="1" applyBorder="1" applyAlignment="1">
      <alignment horizontal="center" vertical="center"/>
    </xf>
    <xf numFmtId="0" fontId="0" fillId="9" borderId="18" xfId="0" applyFill="1" applyBorder="1" applyAlignment="1">
      <alignment horizontal="center" vertical="center"/>
    </xf>
    <xf numFmtId="0" fontId="18" fillId="2" borderId="10"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9" fillId="2" borderId="0" xfId="0" applyFont="1" applyFill="1" applyAlignment="1">
      <alignment horizontal="center" vertical="center"/>
    </xf>
    <xf numFmtId="0" fontId="9" fillId="0" borderId="0" xfId="0" applyFont="1" applyAlignment="1">
      <alignment horizontal="left" vertical="top" wrapText="1"/>
    </xf>
    <xf numFmtId="0" fontId="0" fillId="9" borderId="10" xfId="0" applyFill="1" applyBorder="1" applyAlignment="1">
      <alignment horizontal="center" vertical="center"/>
    </xf>
    <xf numFmtId="0" fontId="13" fillId="0" borderId="0" xfId="0" applyFont="1" applyAlignment="1">
      <alignment horizontal="left" vertical="top" wrapText="1"/>
    </xf>
    <xf numFmtId="0" fontId="0" fillId="2" borderId="8" xfId="0" applyFill="1" applyBorder="1" applyAlignment="1">
      <alignment horizontal="left" vertical="center" wrapText="1"/>
    </xf>
    <xf numFmtId="0" fontId="0" fillId="2" borderId="0" xfId="0" applyFill="1" applyAlignment="1">
      <alignment horizontal="left" vertical="center" wrapText="1"/>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3" fillId="2" borderId="0" xfId="0" applyFont="1" applyFill="1" applyAlignment="1">
      <alignment horizontal="center" vertical="center"/>
    </xf>
    <xf numFmtId="0" fontId="15" fillId="6" borderId="2" xfId="0" applyFont="1" applyFill="1" applyBorder="1" applyAlignment="1" applyProtection="1">
      <alignment horizontal="left" vertical="center"/>
      <protection locked="0"/>
    </xf>
    <xf numFmtId="0" fontId="15" fillId="6" borderId="3" xfId="0" applyFont="1" applyFill="1" applyBorder="1" applyAlignment="1" applyProtection="1">
      <alignment horizontal="left" vertical="center"/>
      <protection locked="0"/>
    </xf>
    <xf numFmtId="0" fontId="15" fillId="6" borderId="4" xfId="0" applyFont="1" applyFill="1" applyBorder="1" applyAlignment="1" applyProtection="1">
      <alignment horizontal="left" vertical="center"/>
      <protection locked="0"/>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5">
    <cellStyle name="Comma" xfId="4" builtinId="3"/>
    <cellStyle name="Currency" xfId="3" builtinId="4"/>
    <cellStyle name="Hyperlink" xfId="2" builtinId="8"/>
    <cellStyle name="Neutral" xfId="1" builtinId="28"/>
    <cellStyle name="Normal" xfId="0" builtinId="0"/>
  </cellStyles>
  <dxfs count="3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78827</xdr:colOff>
      <xdr:row>2</xdr:row>
      <xdr:rowOff>177362</xdr:rowOff>
    </xdr:from>
    <xdr:to>
      <xdr:col>10</xdr:col>
      <xdr:colOff>367695</xdr:colOff>
      <xdr:row>10</xdr:row>
      <xdr:rowOff>98534</xdr:rowOff>
    </xdr:to>
    <xdr:pic>
      <xdr:nvPicPr>
        <xdr:cNvPr id="5" name="Picture 4">
          <a:extLst>
            <a:ext uri="{FF2B5EF4-FFF2-40B4-BE49-F238E27FC236}">
              <a16:creationId xmlns:a16="http://schemas.microsoft.com/office/drawing/2014/main" id="{E07A786D-EF35-4F6B-ADDA-41E955D9A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7" y="360242"/>
          <a:ext cx="6537268" cy="1384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0</xdr:rowOff>
    </xdr:from>
    <xdr:to>
      <xdr:col>2</xdr:col>
      <xdr:colOff>347463</xdr:colOff>
      <xdr:row>7</xdr:row>
      <xdr:rowOff>181040</xdr:rowOff>
    </xdr:to>
    <xdr:pic>
      <xdr:nvPicPr>
        <xdr:cNvPr id="5" name="Picture 4">
          <a:extLst>
            <a:ext uri="{FF2B5EF4-FFF2-40B4-BE49-F238E27FC236}">
              <a16:creationId xmlns:a16="http://schemas.microsoft.com/office/drawing/2014/main" id="{4ECB3ADD-A9C7-46E1-A382-F0A78B12E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0"/>
          <a:ext cx="6542523" cy="1392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278883</xdr:colOff>
      <xdr:row>7</xdr:row>
      <xdr:rowOff>112460</xdr:rowOff>
    </xdr:to>
    <xdr:pic>
      <xdr:nvPicPr>
        <xdr:cNvPr id="3" name="Picture 2">
          <a:extLst>
            <a:ext uri="{FF2B5EF4-FFF2-40B4-BE49-F238E27FC236}">
              <a16:creationId xmlns:a16="http://schemas.microsoft.com/office/drawing/2014/main" id="{7D4201AA-C938-4C44-89AC-FC46CC995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42523" cy="13926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17F5A9-6D71-4AC2-A7AB-EEAEFAE500A5}" name="Table1" displayName="Table1" ref="A1:A9" totalsRowShown="0">
  <autoFilter ref="A1:A9" xr:uid="{E517F5A9-6D71-4AC2-A7AB-EEAEFAE500A5}"/>
  <tableColumns count="1">
    <tableColumn id="1" xr3:uid="{08004145-9F65-44B7-A827-E52A8B22743F}" name="Community Benefi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2FA0EE-AE70-4F97-88D1-8477BCBBA289}" name="Table2" displayName="Table2" ref="A17:A25" totalsRowShown="0">
  <autoFilter ref="A17:A25" xr:uid="{D32FA0EE-AE70-4F97-88D1-8477BCBBA289}"/>
  <tableColumns count="1">
    <tableColumn id="1" xr3:uid="{42737CBF-B908-4C8D-B1E8-E6F4974CA4AB}" name="Community Building"/>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s://www.cga.ct.gov/current/pub/chap_368z.htm" TargetMode="External"/><Relationship Id="rId1" Type="http://schemas.openxmlformats.org/officeDocument/2006/relationships/hyperlink" Target="mailto:ohs@ct.gov" TargetMode="External"/><Relationship Id="rId6" Type="http://schemas.openxmlformats.org/officeDocument/2006/relationships/printerSettings" Target="../printerSettings/printerSettings2.bin"/><Relationship Id="rId5" Type="http://schemas.openxmlformats.org/officeDocument/2006/relationships/hyperlink" Target="http://dph-ap139/CommunityBenefits/Account/Login?ReturnUrl=%2FCommunityBenefits%2F." TargetMode="External"/><Relationship Id="rId4" Type="http://schemas.openxmlformats.org/officeDocument/2006/relationships/hyperlink" Target="http://dph-ap139/CommunityBenefits/Account/Login?ReturnUrl=%2FCommunityBenefits%2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2:J16"/>
  <sheetViews>
    <sheetView topLeftCell="A94" zoomScale="145" zoomScaleNormal="145" workbookViewId="0"/>
  </sheetViews>
  <sheetFormatPr defaultColWidth="9.21875" defaultRowHeight="14.4" x14ac:dyDescent="0.3"/>
  <cols>
    <col min="1" max="16384" width="9.21875" style="1"/>
  </cols>
  <sheetData>
    <row r="12" spans="1:10" ht="19.8" x14ac:dyDescent="0.7">
      <c r="C12" s="146" t="s">
        <v>91</v>
      </c>
      <c r="D12" s="146"/>
      <c r="E12" s="146"/>
      <c r="F12" s="146"/>
      <c r="G12" s="146"/>
      <c r="H12" s="146"/>
      <c r="I12" s="146"/>
      <c r="J12" s="146"/>
    </row>
    <row r="13" spans="1:10" ht="36" customHeight="1" x14ac:dyDescent="0.7">
      <c r="C13" s="147" t="s">
        <v>145</v>
      </c>
      <c r="D13" s="147"/>
      <c r="E13" s="147"/>
      <c r="F13" s="147"/>
      <c r="G13" s="147"/>
      <c r="H13" s="147"/>
      <c r="I13" s="147"/>
      <c r="J13" s="147"/>
    </row>
    <row r="14" spans="1:10" ht="15.6" x14ac:dyDescent="0.3">
      <c r="A14" s="144"/>
      <c r="B14" s="144"/>
      <c r="C14" s="144"/>
      <c r="D14" s="144"/>
      <c r="E14" s="144"/>
      <c r="F14" s="144"/>
      <c r="G14" s="144"/>
      <c r="H14" s="144"/>
      <c r="I14" s="6"/>
    </row>
    <row r="15" spans="1:10" x14ac:dyDescent="0.3">
      <c r="B15" s="14"/>
    </row>
    <row r="16" spans="1:10" ht="32.25" customHeight="1" x14ac:dyDescent="0.3">
      <c r="A16" s="145"/>
      <c r="B16" s="145"/>
      <c r="C16" s="145"/>
      <c r="D16" s="145"/>
      <c r="E16" s="145"/>
      <c r="F16" s="145"/>
      <c r="G16" s="145"/>
      <c r="H16" s="145"/>
    </row>
  </sheetData>
  <sheetProtection algorithmName="SHA-512" hashValue="Mvcr5N86LmpOHTlZqjj2OdsJmGv8aqZTvQKZp36E0ZEWqPID5y7QUzECP2W8S+gJC23IB7UOkJGrmuYxHhVMXw==" saltValue="o6VFvaz0JfgIgGr4X9gtcA==" spinCount="100000" sheet="1" objects="1" scenarios="1"/>
  <mergeCells count="4">
    <mergeCell ref="A14:H14"/>
    <mergeCell ref="A16:H16"/>
    <mergeCell ref="C12:J12"/>
    <mergeCell ref="C13:J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A4F8-6EFD-4B8C-85AB-22AC39365FF3}">
  <sheetPr>
    <tabColor theme="9" tint="0.59999389629810485"/>
  </sheetPr>
  <dimension ref="A1:H60"/>
  <sheetViews>
    <sheetView topLeftCell="F1" zoomScale="85" zoomScaleNormal="85" workbookViewId="0">
      <pane ySplit="10" topLeftCell="A11" activePane="bottomLeft" state="frozen"/>
      <selection pane="bottomLeft" activeCell="H11" sqref="H11"/>
    </sheetView>
  </sheetViews>
  <sheetFormatPr defaultColWidth="9.21875" defaultRowHeight="14.4" x14ac:dyDescent="0.3"/>
  <cols>
    <col min="1" max="1" width="3.21875" style="1" bestFit="1" customWidth="1"/>
    <col min="2" max="8" width="50.77734375" style="1" customWidth="1"/>
    <col min="9" max="16384" width="9.21875" style="1"/>
  </cols>
  <sheetData>
    <row r="1" spans="1:8" ht="29.4" thickBot="1" x14ac:dyDescent="0.35">
      <c r="B1" s="180" t="s">
        <v>122</v>
      </c>
      <c r="C1" s="180"/>
      <c r="D1" s="180"/>
      <c r="E1" s="180"/>
      <c r="F1" s="180"/>
      <c r="G1" s="180"/>
      <c r="H1" s="180"/>
    </row>
    <row r="2" spans="1:8" x14ac:dyDescent="0.3">
      <c r="B2" s="33" t="s">
        <v>4</v>
      </c>
      <c r="E2" s="16"/>
    </row>
    <row r="3" spans="1:8" x14ac:dyDescent="0.3">
      <c r="B3" s="72" t="s">
        <v>155</v>
      </c>
      <c r="E3" s="42"/>
    </row>
    <row r="4" spans="1:8" x14ac:dyDescent="0.3">
      <c r="B4" s="33" t="s">
        <v>0</v>
      </c>
      <c r="C4" s="2"/>
      <c r="D4" s="2"/>
      <c r="E4" s="39"/>
    </row>
    <row r="5" spans="1:8" x14ac:dyDescent="0.3">
      <c r="B5" s="73" t="s">
        <v>162</v>
      </c>
      <c r="C5" s="2"/>
      <c r="D5" s="2"/>
      <c r="E5" s="43"/>
    </row>
    <row r="6" spans="1:8" x14ac:dyDescent="0.3">
      <c r="B6" s="33" t="s">
        <v>15</v>
      </c>
      <c r="C6" s="2"/>
      <c r="D6" s="2"/>
      <c r="E6" s="10"/>
    </row>
    <row r="7" spans="1:8" x14ac:dyDescent="0.3">
      <c r="B7" s="73" t="s">
        <v>103</v>
      </c>
      <c r="C7" s="2"/>
      <c r="D7" s="2"/>
      <c r="E7" s="43"/>
    </row>
    <row r="8" spans="1:8" x14ac:dyDescent="0.3">
      <c r="B8" s="10"/>
      <c r="C8" s="2"/>
      <c r="D8" s="2"/>
      <c r="E8" s="2"/>
    </row>
    <row r="9" spans="1:8" ht="18" x14ac:dyDescent="0.3">
      <c r="B9" s="5" t="s">
        <v>9</v>
      </c>
    </row>
    <row r="10" spans="1:8" x14ac:dyDescent="0.3">
      <c r="B10" s="33" t="s">
        <v>5</v>
      </c>
      <c r="C10" s="34" t="s">
        <v>16</v>
      </c>
      <c r="D10" s="35" t="s">
        <v>1</v>
      </c>
      <c r="E10" s="35" t="s">
        <v>3</v>
      </c>
      <c r="F10" s="35" t="s">
        <v>17</v>
      </c>
      <c r="G10" s="35" t="s">
        <v>2</v>
      </c>
      <c r="H10" s="35" t="s">
        <v>6</v>
      </c>
    </row>
    <row r="11" spans="1:8" ht="28.8" x14ac:dyDescent="0.3">
      <c r="A11" s="44">
        <v>1</v>
      </c>
      <c r="B11" s="71" t="s">
        <v>261</v>
      </c>
      <c r="C11" s="71" t="s">
        <v>309</v>
      </c>
      <c r="D11" s="75" t="s">
        <v>173</v>
      </c>
      <c r="E11" s="71" t="s">
        <v>314</v>
      </c>
      <c r="F11" s="74" t="s">
        <v>320</v>
      </c>
      <c r="G11" s="75" t="s">
        <v>214</v>
      </c>
      <c r="H11" s="143" t="s">
        <v>325</v>
      </c>
    </row>
    <row r="12" spans="1:8" ht="28.8" x14ac:dyDescent="0.3">
      <c r="A12" s="44">
        <v>2</v>
      </c>
      <c r="B12" s="71" t="s">
        <v>262</v>
      </c>
      <c r="C12" s="71" t="s">
        <v>308</v>
      </c>
      <c r="D12" s="75" t="s">
        <v>173</v>
      </c>
      <c r="E12" s="76" t="s">
        <v>315</v>
      </c>
      <c r="F12" s="129" t="s">
        <v>321</v>
      </c>
      <c r="G12" s="75" t="s">
        <v>156</v>
      </c>
      <c r="H12" s="74" t="s">
        <v>326</v>
      </c>
    </row>
    <row r="13" spans="1:8" ht="28.8" x14ac:dyDescent="0.3">
      <c r="A13" s="44">
        <v>3</v>
      </c>
      <c r="B13" s="71" t="s">
        <v>263</v>
      </c>
      <c r="C13" s="71" t="s">
        <v>310</v>
      </c>
      <c r="D13" s="75" t="s">
        <v>173</v>
      </c>
      <c r="E13" s="71" t="s">
        <v>316</v>
      </c>
      <c r="F13" s="129" t="s">
        <v>321</v>
      </c>
      <c r="G13" s="75" t="s">
        <v>156</v>
      </c>
      <c r="H13" s="74" t="s">
        <v>326</v>
      </c>
    </row>
    <row r="14" spans="1:8" ht="28.8" x14ac:dyDescent="0.3">
      <c r="A14" s="44">
        <v>4</v>
      </c>
      <c r="B14" s="71" t="s">
        <v>264</v>
      </c>
      <c r="C14" s="71" t="s">
        <v>311</v>
      </c>
      <c r="D14" s="75" t="s">
        <v>173</v>
      </c>
      <c r="E14" s="71" t="s">
        <v>317</v>
      </c>
      <c r="F14" s="77" t="s">
        <v>322</v>
      </c>
      <c r="G14" s="75" t="s">
        <v>215</v>
      </c>
      <c r="H14" s="75" t="s">
        <v>327</v>
      </c>
    </row>
    <row r="15" spans="1:8" ht="86.4" x14ac:dyDescent="0.3">
      <c r="A15" s="44">
        <v>5</v>
      </c>
      <c r="B15" s="71" t="s">
        <v>265</v>
      </c>
      <c r="C15" s="71" t="s">
        <v>312</v>
      </c>
      <c r="D15" s="75" t="s">
        <v>178</v>
      </c>
      <c r="E15" s="71" t="s">
        <v>318</v>
      </c>
      <c r="F15" s="74" t="s">
        <v>323</v>
      </c>
      <c r="G15" s="75" t="s">
        <v>152</v>
      </c>
      <c r="H15" s="75" t="s">
        <v>153</v>
      </c>
    </row>
    <row r="16" spans="1:8" ht="43.2" x14ac:dyDescent="0.3">
      <c r="A16" s="44">
        <v>6</v>
      </c>
      <c r="B16" s="100" t="s">
        <v>319</v>
      </c>
      <c r="C16" s="100" t="s">
        <v>313</v>
      </c>
      <c r="D16" s="75" t="s">
        <v>173</v>
      </c>
      <c r="E16" s="100" t="s">
        <v>216</v>
      </c>
      <c r="F16" s="129" t="s">
        <v>160</v>
      </c>
      <c r="G16" s="128" t="s">
        <v>253</v>
      </c>
      <c r="H16" s="129" t="s">
        <v>324</v>
      </c>
    </row>
    <row r="17" spans="1:8" x14ac:dyDescent="0.3">
      <c r="A17" s="44">
        <v>7</v>
      </c>
      <c r="B17" s="71"/>
      <c r="C17" s="74"/>
      <c r="D17" s="75"/>
      <c r="E17" s="71"/>
      <c r="F17" s="74"/>
      <c r="G17" s="75"/>
      <c r="H17" s="75"/>
    </row>
    <row r="18" spans="1:8" x14ac:dyDescent="0.3">
      <c r="A18" s="44">
        <v>8</v>
      </c>
      <c r="B18" s="71"/>
      <c r="C18" s="74"/>
      <c r="D18" s="75"/>
      <c r="E18" s="76"/>
      <c r="F18" s="75"/>
      <c r="G18" s="75"/>
      <c r="H18" s="75"/>
    </row>
    <row r="19" spans="1:8" x14ac:dyDescent="0.3">
      <c r="A19" s="44">
        <v>9</v>
      </c>
      <c r="B19" s="71"/>
      <c r="C19" s="71"/>
      <c r="D19" s="75"/>
      <c r="E19" s="71"/>
      <c r="F19" s="74"/>
      <c r="G19" s="75"/>
      <c r="H19" s="74"/>
    </row>
    <row r="20" spans="1:8" x14ac:dyDescent="0.3">
      <c r="A20" s="44">
        <v>10</v>
      </c>
      <c r="B20" s="71"/>
      <c r="C20" s="71"/>
      <c r="D20" s="75"/>
      <c r="E20" s="71"/>
      <c r="F20" s="77"/>
      <c r="G20" s="75"/>
      <c r="H20" s="75"/>
    </row>
    <row r="21" spans="1:8" hidden="1" x14ac:dyDescent="0.3">
      <c r="A21" s="44">
        <v>11</v>
      </c>
      <c r="B21" s="71"/>
      <c r="C21" s="71"/>
      <c r="D21" s="75"/>
      <c r="E21" s="71"/>
      <c r="F21" s="74"/>
      <c r="G21" s="75"/>
      <c r="H21" s="75"/>
    </row>
    <row r="22" spans="1:8" hidden="1" x14ac:dyDescent="0.3">
      <c r="A22" s="44">
        <v>12</v>
      </c>
      <c r="B22" s="71"/>
      <c r="C22" s="71"/>
      <c r="D22" s="75"/>
      <c r="E22" s="71"/>
      <c r="F22" s="74"/>
      <c r="G22" s="75"/>
      <c r="H22" s="75"/>
    </row>
    <row r="23" spans="1:8" hidden="1" x14ac:dyDescent="0.3">
      <c r="A23" s="44">
        <v>13</v>
      </c>
      <c r="B23" s="71"/>
      <c r="C23" s="74"/>
      <c r="D23" s="75"/>
      <c r="E23" s="71"/>
      <c r="F23" s="74"/>
      <c r="G23" s="75"/>
      <c r="H23" s="75"/>
    </row>
    <row r="24" spans="1:8" hidden="1" x14ac:dyDescent="0.3">
      <c r="A24" s="44">
        <v>14</v>
      </c>
      <c r="B24" s="71"/>
      <c r="C24" s="74"/>
      <c r="D24" s="75"/>
      <c r="E24" s="76"/>
      <c r="F24" s="75"/>
      <c r="G24" s="75"/>
      <c r="H24" s="75"/>
    </row>
    <row r="25" spans="1:8" hidden="1" x14ac:dyDescent="0.3">
      <c r="A25" s="44">
        <v>15</v>
      </c>
      <c r="B25" s="71"/>
      <c r="C25" s="71"/>
      <c r="D25" s="75"/>
      <c r="E25" s="71"/>
      <c r="F25" s="74"/>
      <c r="G25" s="75"/>
      <c r="H25" s="74"/>
    </row>
    <row r="26" spans="1:8" hidden="1" x14ac:dyDescent="0.3">
      <c r="A26" s="44">
        <v>16</v>
      </c>
      <c r="B26" s="71"/>
      <c r="C26" s="71"/>
      <c r="D26" s="75"/>
      <c r="E26" s="71"/>
      <c r="F26" s="77"/>
      <c r="G26" s="75"/>
      <c r="H26" s="75"/>
    </row>
    <row r="27" spans="1:8" hidden="1" x14ac:dyDescent="0.3">
      <c r="A27" s="44">
        <v>17</v>
      </c>
      <c r="B27" s="71"/>
      <c r="C27" s="71"/>
      <c r="D27" s="75"/>
      <c r="E27" s="71"/>
      <c r="F27" s="74"/>
      <c r="G27" s="75"/>
      <c r="H27" s="75"/>
    </row>
    <row r="28" spans="1:8" hidden="1" x14ac:dyDescent="0.3">
      <c r="A28" s="44">
        <v>18</v>
      </c>
      <c r="B28" s="71"/>
      <c r="C28" s="71"/>
      <c r="D28" s="75"/>
      <c r="E28" s="71"/>
      <c r="F28" s="74"/>
      <c r="G28" s="75"/>
      <c r="H28" s="75"/>
    </row>
    <row r="29" spans="1:8" hidden="1" x14ac:dyDescent="0.3">
      <c r="A29" s="44">
        <v>19</v>
      </c>
      <c r="B29" s="71"/>
      <c r="C29" s="74"/>
      <c r="D29" s="75"/>
      <c r="E29" s="71"/>
      <c r="F29" s="74"/>
      <c r="G29" s="75"/>
      <c r="H29" s="75"/>
    </row>
    <row r="30" spans="1:8" hidden="1" x14ac:dyDescent="0.3">
      <c r="A30" s="44">
        <v>20</v>
      </c>
      <c r="B30" s="71"/>
      <c r="C30" s="74"/>
      <c r="D30" s="75"/>
      <c r="E30" s="76"/>
      <c r="F30" s="75"/>
      <c r="G30" s="75"/>
      <c r="H30" s="75"/>
    </row>
    <row r="31" spans="1:8" hidden="1" x14ac:dyDescent="0.3">
      <c r="A31" s="44">
        <v>21</v>
      </c>
      <c r="B31" s="71"/>
      <c r="C31" s="71"/>
      <c r="D31" s="75"/>
      <c r="E31" s="71"/>
      <c r="F31" s="74"/>
      <c r="G31" s="75"/>
      <c r="H31" s="74"/>
    </row>
    <row r="32" spans="1:8" hidden="1" x14ac:dyDescent="0.3">
      <c r="A32" s="44">
        <v>22</v>
      </c>
      <c r="B32" s="71"/>
      <c r="C32" s="71"/>
      <c r="D32" s="75"/>
      <c r="E32" s="71"/>
      <c r="F32" s="77"/>
      <c r="G32" s="75"/>
      <c r="H32" s="75"/>
    </row>
    <row r="33" spans="1:8" hidden="1" x14ac:dyDescent="0.3">
      <c r="A33" s="44">
        <v>23</v>
      </c>
      <c r="B33" s="71"/>
      <c r="C33" s="71"/>
      <c r="D33" s="75"/>
      <c r="E33" s="71"/>
      <c r="F33" s="74"/>
      <c r="G33" s="75"/>
      <c r="H33" s="75"/>
    </row>
    <row r="34" spans="1:8" hidden="1" x14ac:dyDescent="0.3">
      <c r="A34" s="44">
        <v>24</v>
      </c>
      <c r="B34" s="71"/>
      <c r="C34" s="71"/>
      <c r="D34" s="75"/>
      <c r="E34" s="71"/>
      <c r="F34" s="74"/>
      <c r="G34" s="75"/>
      <c r="H34" s="75"/>
    </row>
    <row r="35" spans="1:8" hidden="1" x14ac:dyDescent="0.3">
      <c r="A35" s="44">
        <v>25</v>
      </c>
      <c r="B35" s="71"/>
      <c r="C35" s="74"/>
      <c r="D35" s="75"/>
      <c r="E35" s="71"/>
      <c r="F35" s="74"/>
      <c r="G35" s="75"/>
      <c r="H35" s="75"/>
    </row>
    <row r="36" spans="1:8" hidden="1" x14ac:dyDescent="0.3">
      <c r="A36" s="44">
        <v>26</v>
      </c>
      <c r="B36" s="71"/>
      <c r="C36" s="74"/>
      <c r="D36" s="75"/>
      <c r="E36" s="76"/>
      <c r="F36" s="75"/>
      <c r="G36" s="75"/>
      <c r="H36" s="75"/>
    </row>
    <row r="37" spans="1:8" hidden="1" x14ac:dyDescent="0.3">
      <c r="A37" s="44">
        <v>27</v>
      </c>
      <c r="B37" s="71"/>
      <c r="C37" s="71"/>
      <c r="D37" s="75"/>
      <c r="E37" s="71"/>
      <c r="F37" s="74"/>
      <c r="G37" s="75"/>
      <c r="H37" s="74"/>
    </row>
    <row r="38" spans="1:8" hidden="1" x14ac:dyDescent="0.3">
      <c r="A38" s="44">
        <v>28</v>
      </c>
      <c r="B38" s="71"/>
      <c r="C38" s="71"/>
      <c r="D38" s="75"/>
      <c r="E38" s="71"/>
      <c r="F38" s="77"/>
      <c r="G38" s="75"/>
      <c r="H38" s="75"/>
    </row>
    <row r="39" spans="1:8" hidden="1" x14ac:dyDescent="0.3">
      <c r="A39" s="44">
        <v>29</v>
      </c>
      <c r="B39" s="71"/>
      <c r="C39" s="71"/>
      <c r="D39" s="75"/>
      <c r="E39" s="71"/>
      <c r="F39" s="74"/>
      <c r="G39" s="75"/>
      <c r="H39" s="75"/>
    </row>
    <row r="40" spans="1:8" hidden="1" x14ac:dyDescent="0.3">
      <c r="A40" s="44">
        <v>30</v>
      </c>
      <c r="B40" s="71"/>
      <c r="C40" s="71"/>
      <c r="D40" s="75"/>
      <c r="E40" s="71"/>
      <c r="F40" s="74"/>
      <c r="G40" s="75"/>
      <c r="H40" s="75"/>
    </row>
    <row r="41" spans="1:8" hidden="1" x14ac:dyDescent="0.3">
      <c r="A41" s="44">
        <v>31</v>
      </c>
      <c r="B41" s="71"/>
      <c r="C41" s="74"/>
      <c r="D41" s="75"/>
      <c r="E41" s="71"/>
      <c r="F41" s="74"/>
      <c r="G41" s="75"/>
      <c r="H41" s="75"/>
    </row>
    <row r="42" spans="1:8" hidden="1" x14ac:dyDescent="0.3">
      <c r="A42" s="44">
        <v>32</v>
      </c>
      <c r="B42" s="71"/>
      <c r="C42" s="74"/>
      <c r="D42" s="75"/>
      <c r="E42" s="76"/>
      <c r="F42" s="75"/>
      <c r="G42" s="75"/>
      <c r="H42" s="75"/>
    </row>
    <row r="43" spans="1:8" hidden="1" x14ac:dyDescent="0.3">
      <c r="A43" s="44">
        <v>33</v>
      </c>
      <c r="B43" s="71"/>
      <c r="C43" s="71"/>
      <c r="D43" s="75"/>
      <c r="E43" s="71"/>
      <c r="F43" s="74"/>
      <c r="G43" s="75"/>
      <c r="H43" s="74"/>
    </row>
    <row r="44" spans="1:8" hidden="1" x14ac:dyDescent="0.3">
      <c r="A44" s="44">
        <v>34</v>
      </c>
      <c r="B44" s="71"/>
      <c r="C44" s="71"/>
      <c r="D44" s="75"/>
      <c r="E44" s="71"/>
      <c r="F44" s="77"/>
      <c r="G44" s="75"/>
      <c r="H44" s="75"/>
    </row>
    <row r="45" spans="1:8" hidden="1" x14ac:dyDescent="0.3">
      <c r="A45" s="44">
        <v>35</v>
      </c>
      <c r="B45" s="71"/>
      <c r="C45" s="71"/>
      <c r="D45" s="75"/>
      <c r="E45" s="71"/>
      <c r="F45" s="74"/>
      <c r="G45" s="75"/>
      <c r="H45" s="75"/>
    </row>
    <row r="46" spans="1:8" hidden="1" x14ac:dyDescent="0.3">
      <c r="A46" s="44">
        <v>36</v>
      </c>
      <c r="B46" s="71"/>
      <c r="C46" s="71"/>
      <c r="D46" s="75"/>
      <c r="E46" s="71"/>
      <c r="F46" s="74"/>
      <c r="G46" s="75"/>
      <c r="H46" s="75"/>
    </row>
    <row r="47" spans="1:8" hidden="1" x14ac:dyDescent="0.3">
      <c r="A47" s="44">
        <v>37</v>
      </c>
      <c r="B47" s="71"/>
      <c r="C47" s="74"/>
      <c r="D47" s="75"/>
      <c r="E47" s="71"/>
      <c r="F47" s="74"/>
      <c r="G47" s="75"/>
      <c r="H47" s="75"/>
    </row>
    <row r="48" spans="1:8" hidden="1" x14ac:dyDescent="0.3">
      <c r="A48" s="44">
        <v>38</v>
      </c>
      <c r="B48" s="71"/>
      <c r="C48" s="74"/>
      <c r="D48" s="75"/>
      <c r="E48" s="76"/>
      <c r="F48" s="75"/>
      <c r="G48" s="75"/>
      <c r="H48" s="75"/>
    </row>
    <row r="49" spans="1:8" hidden="1" x14ac:dyDescent="0.3">
      <c r="A49" s="44">
        <v>39</v>
      </c>
      <c r="B49" s="71"/>
      <c r="C49" s="71"/>
      <c r="D49" s="75"/>
      <c r="E49" s="71"/>
      <c r="F49" s="74"/>
      <c r="G49" s="75"/>
      <c r="H49" s="74"/>
    </row>
    <row r="50" spans="1:8" hidden="1" x14ac:dyDescent="0.3">
      <c r="A50" s="44">
        <v>40</v>
      </c>
      <c r="B50" s="71"/>
      <c r="C50" s="71"/>
      <c r="D50" s="75"/>
      <c r="E50" s="71"/>
      <c r="F50" s="77"/>
      <c r="G50" s="75"/>
      <c r="H50" s="75"/>
    </row>
    <row r="51" spans="1:8" hidden="1" x14ac:dyDescent="0.3">
      <c r="A51" s="44">
        <v>41</v>
      </c>
      <c r="B51" s="71"/>
      <c r="C51" s="71"/>
      <c r="D51" s="75"/>
      <c r="E51" s="71"/>
      <c r="F51" s="74"/>
      <c r="G51" s="75"/>
      <c r="H51" s="75"/>
    </row>
    <row r="52" spans="1:8" hidden="1" x14ac:dyDescent="0.3">
      <c r="A52" s="44">
        <v>42</v>
      </c>
      <c r="B52" s="71"/>
      <c r="C52" s="71"/>
      <c r="D52" s="75"/>
      <c r="E52" s="71"/>
      <c r="F52" s="74"/>
      <c r="G52" s="75"/>
      <c r="H52" s="75"/>
    </row>
    <row r="53" spans="1:8" hidden="1" x14ac:dyDescent="0.3">
      <c r="A53" s="44">
        <v>43</v>
      </c>
      <c r="B53" s="71"/>
      <c r="C53" s="74"/>
      <c r="D53" s="75"/>
      <c r="E53" s="71"/>
      <c r="F53" s="74"/>
      <c r="G53" s="75"/>
      <c r="H53" s="75"/>
    </row>
    <row r="54" spans="1:8" hidden="1" x14ac:dyDescent="0.3">
      <c r="A54" s="44">
        <v>44</v>
      </c>
      <c r="B54" s="71"/>
      <c r="C54" s="74"/>
      <c r="D54" s="75"/>
      <c r="E54" s="76"/>
      <c r="F54" s="75"/>
      <c r="G54" s="75"/>
      <c r="H54" s="75"/>
    </row>
    <row r="55" spans="1:8" hidden="1" x14ac:dyDescent="0.3">
      <c r="A55" s="44">
        <v>45</v>
      </c>
      <c r="B55" s="71"/>
      <c r="C55" s="71"/>
      <c r="D55" s="75"/>
      <c r="E55" s="71"/>
      <c r="F55" s="74"/>
      <c r="G55" s="75"/>
      <c r="H55" s="74"/>
    </row>
    <row r="56" spans="1:8" hidden="1" x14ac:dyDescent="0.3">
      <c r="A56" s="44">
        <v>46</v>
      </c>
      <c r="B56" s="71"/>
      <c r="C56" s="71"/>
      <c r="D56" s="75"/>
      <c r="E56" s="71"/>
      <c r="F56" s="77"/>
      <c r="G56" s="75"/>
      <c r="H56" s="75"/>
    </row>
    <row r="57" spans="1:8" hidden="1" x14ac:dyDescent="0.3">
      <c r="A57" s="44">
        <v>47</v>
      </c>
      <c r="B57" s="71"/>
      <c r="C57" s="71"/>
      <c r="D57" s="75"/>
      <c r="E57" s="71"/>
      <c r="F57" s="74"/>
      <c r="G57" s="75"/>
      <c r="H57" s="75"/>
    </row>
    <row r="58" spans="1:8" hidden="1" x14ac:dyDescent="0.3">
      <c r="A58" s="44">
        <v>48</v>
      </c>
      <c r="B58" s="71"/>
      <c r="C58" s="71"/>
      <c r="D58" s="75"/>
      <c r="E58" s="71"/>
      <c r="F58" s="74"/>
      <c r="G58" s="75"/>
      <c r="H58" s="75"/>
    </row>
    <row r="59" spans="1:8" hidden="1" x14ac:dyDescent="0.3">
      <c r="A59" s="44">
        <v>49</v>
      </c>
      <c r="B59" s="71"/>
      <c r="C59" s="71"/>
      <c r="D59" s="75"/>
      <c r="E59" s="71"/>
      <c r="F59" s="74"/>
      <c r="G59" s="75"/>
      <c r="H59" s="75"/>
    </row>
    <row r="60" spans="1:8" hidden="1" x14ac:dyDescent="0.3">
      <c r="A60" s="44">
        <v>50</v>
      </c>
      <c r="B60" s="71"/>
      <c r="C60" s="71"/>
      <c r="D60" s="75"/>
      <c r="E60" s="71"/>
      <c r="F60" s="74"/>
      <c r="G60" s="75"/>
      <c r="H60" s="75"/>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B5">
    <cfRule type="cellIs" dxfId="17" priority="1" operator="equal">
      <formula>"Yes"</formula>
    </cfRule>
    <cfRule type="cellIs" dxfId="16" priority="2" operator="equal">
      <formula>"No"</formula>
    </cfRule>
  </conditionalFormatting>
  <conditionalFormatting sqref="B7:B8">
    <cfRule type="cellIs" dxfId="15" priority="5" operator="equal">
      <formula>"Yes"</formula>
    </cfRule>
    <cfRule type="cellIs" dxfId="14" priority="6" operator="equal">
      <formula>"No"</formula>
    </cfRule>
  </conditionalFormatting>
  <conditionalFormatting sqref="C4:D8">
    <cfRule type="cellIs" dxfId="13" priority="13" operator="equal">
      <formula>"Yes"</formula>
    </cfRule>
    <cfRule type="cellIs" dxfId="12" priority="14" operator="equal">
      <formula>"No"</formula>
    </cfRule>
  </conditionalFormatting>
  <conditionalFormatting sqref="E5:E7">
    <cfRule type="cellIs" dxfId="11" priority="11" operator="equal">
      <formula>"Yes"</formula>
    </cfRule>
    <cfRule type="cellIs" dxfId="10" priority="12"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C223-B3BC-4497-BC48-44053AD6D10A}">
  <sheetPr>
    <tabColor theme="9" tint="0.59999389629810485"/>
  </sheetPr>
  <dimension ref="A1:H60"/>
  <sheetViews>
    <sheetView zoomScale="85" zoomScaleNormal="85" workbookViewId="0">
      <pane ySplit="10" topLeftCell="A28" activePane="bottomLeft" state="frozen"/>
      <selection pane="bottomLeft" activeCell="F30" sqref="F30"/>
    </sheetView>
  </sheetViews>
  <sheetFormatPr defaultColWidth="9.21875" defaultRowHeight="14.4" x14ac:dyDescent="0.3"/>
  <cols>
    <col min="1" max="1" width="3.21875" style="1" bestFit="1" customWidth="1"/>
    <col min="2" max="8" width="50.77734375" style="1" customWidth="1"/>
    <col min="9" max="16384" width="9.21875" style="1"/>
  </cols>
  <sheetData>
    <row r="1" spans="1:8" ht="29.4" thickBot="1" x14ac:dyDescent="0.35">
      <c r="B1" s="180" t="s">
        <v>123</v>
      </c>
      <c r="C1" s="180"/>
      <c r="D1" s="180"/>
      <c r="E1" s="180"/>
      <c r="F1" s="180"/>
      <c r="G1" s="180"/>
      <c r="H1" s="180"/>
    </row>
    <row r="2" spans="1:8" x14ac:dyDescent="0.3">
      <c r="B2" s="33" t="s">
        <v>4</v>
      </c>
      <c r="E2" s="16"/>
    </row>
    <row r="3" spans="1:8" x14ac:dyDescent="0.3">
      <c r="B3" s="72" t="s">
        <v>218</v>
      </c>
      <c r="E3" s="42"/>
    </row>
    <row r="4" spans="1:8" x14ac:dyDescent="0.3">
      <c r="B4" s="33" t="s">
        <v>0</v>
      </c>
      <c r="C4" s="2"/>
      <c r="D4" s="2"/>
      <c r="E4" s="39"/>
    </row>
    <row r="5" spans="1:8" x14ac:dyDescent="0.3">
      <c r="B5" s="73" t="s">
        <v>103</v>
      </c>
      <c r="C5" s="2"/>
      <c r="D5" s="2"/>
      <c r="E5" s="43"/>
    </row>
    <row r="6" spans="1:8" x14ac:dyDescent="0.3">
      <c r="B6" s="33" t="s">
        <v>15</v>
      </c>
      <c r="C6" s="2"/>
      <c r="D6" s="2"/>
      <c r="E6" s="10"/>
    </row>
    <row r="7" spans="1:8" x14ac:dyDescent="0.3">
      <c r="B7" s="73" t="s">
        <v>103</v>
      </c>
      <c r="C7" s="2"/>
      <c r="D7" s="2"/>
      <c r="E7" s="43"/>
    </row>
    <row r="8" spans="1:8" x14ac:dyDescent="0.3">
      <c r="B8" s="10"/>
      <c r="C8" s="2"/>
      <c r="D8" s="2"/>
      <c r="E8" s="2"/>
    </row>
    <row r="9" spans="1:8" ht="18" x14ac:dyDescent="0.3">
      <c r="B9" s="5" t="s">
        <v>9</v>
      </c>
    </row>
    <row r="10" spans="1:8" x14ac:dyDescent="0.3">
      <c r="B10" s="33" t="s">
        <v>5</v>
      </c>
      <c r="C10" s="34" t="s">
        <v>16</v>
      </c>
      <c r="D10" s="35" t="s">
        <v>1</v>
      </c>
      <c r="E10" s="35" t="s">
        <v>3</v>
      </c>
      <c r="F10" s="35" t="s">
        <v>17</v>
      </c>
      <c r="G10" s="35" t="s">
        <v>2</v>
      </c>
      <c r="H10" s="35" t="s">
        <v>6</v>
      </c>
    </row>
    <row r="11" spans="1:8" ht="57.6" x14ac:dyDescent="0.3">
      <c r="A11" s="44">
        <v>1</v>
      </c>
      <c r="B11" s="105" t="s">
        <v>342</v>
      </c>
      <c r="C11" s="130" t="s">
        <v>343</v>
      </c>
      <c r="D11" s="75" t="s">
        <v>173</v>
      </c>
      <c r="E11" s="100" t="s">
        <v>382</v>
      </c>
      <c r="F11" s="129" t="s">
        <v>383</v>
      </c>
      <c r="G11" s="128" t="s">
        <v>334</v>
      </c>
      <c r="H11" s="128" t="s">
        <v>153</v>
      </c>
    </row>
    <row r="12" spans="1:8" ht="28.8" x14ac:dyDescent="0.3">
      <c r="A12" s="44">
        <v>2</v>
      </c>
      <c r="B12" s="105" t="s">
        <v>344</v>
      </c>
      <c r="C12" s="130" t="s">
        <v>241</v>
      </c>
      <c r="D12" s="75" t="s">
        <v>173</v>
      </c>
      <c r="E12" s="100" t="s">
        <v>206</v>
      </c>
      <c r="F12" s="129" t="s">
        <v>383</v>
      </c>
      <c r="G12" s="128" t="s">
        <v>334</v>
      </c>
      <c r="H12" s="128" t="s">
        <v>153</v>
      </c>
    </row>
    <row r="13" spans="1:8" ht="43.2" x14ac:dyDescent="0.3">
      <c r="A13" s="44">
        <v>3</v>
      </c>
      <c r="B13" s="71" t="s">
        <v>345</v>
      </c>
      <c r="C13" s="141" t="s">
        <v>242</v>
      </c>
      <c r="D13" s="75" t="s">
        <v>173</v>
      </c>
      <c r="E13" s="71" t="s">
        <v>381</v>
      </c>
      <c r="F13" s="74" t="s">
        <v>384</v>
      </c>
      <c r="G13" s="75" t="s">
        <v>335</v>
      </c>
      <c r="H13" s="75" t="s">
        <v>163</v>
      </c>
    </row>
    <row r="14" spans="1:8" ht="28.8" x14ac:dyDescent="0.3">
      <c r="A14" s="44">
        <v>4</v>
      </c>
      <c r="B14" s="71" t="s">
        <v>346</v>
      </c>
      <c r="C14" s="141" t="s">
        <v>164</v>
      </c>
      <c r="D14" s="75" t="s">
        <v>173</v>
      </c>
      <c r="E14" s="71" t="s">
        <v>380</v>
      </c>
      <c r="F14" s="75" t="s">
        <v>165</v>
      </c>
      <c r="G14" s="75" t="s">
        <v>217</v>
      </c>
      <c r="H14" s="75" t="s">
        <v>166</v>
      </c>
    </row>
    <row r="15" spans="1:8" ht="57.6" x14ac:dyDescent="0.3">
      <c r="A15" s="44">
        <v>5</v>
      </c>
      <c r="B15" s="71" t="s">
        <v>347</v>
      </c>
      <c r="C15" s="141" t="s">
        <v>348</v>
      </c>
      <c r="D15" s="75" t="s">
        <v>173</v>
      </c>
      <c r="E15" s="71" t="s">
        <v>167</v>
      </c>
      <c r="F15" s="74" t="s">
        <v>168</v>
      </c>
      <c r="G15" s="75" t="s">
        <v>336</v>
      </c>
      <c r="H15" s="74" t="s">
        <v>389</v>
      </c>
    </row>
    <row r="16" spans="1:8" ht="43.2" x14ac:dyDescent="0.3">
      <c r="A16" s="44">
        <v>6</v>
      </c>
      <c r="B16" s="100" t="s">
        <v>349</v>
      </c>
      <c r="C16" s="130" t="s">
        <v>350</v>
      </c>
      <c r="D16" s="75" t="s">
        <v>173</v>
      </c>
      <c r="E16" s="71" t="s">
        <v>240</v>
      </c>
      <c r="F16" s="74" t="s">
        <v>383</v>
      </c>
      <c r="G16" s="128" t="s">
        <v>388</v>
      </c>
      <c r="H16" s="128" t="s">
        <v>153</v>
      </c>
    </row>
    <row r="17" spans="1:8" ht="28.8" x14ac:dyDescent="0.3">
      <c r="A17" s="44">
        <v>7</v>
      </c>
      <c r="B17" s="71" t="s">
        <v>352</v>
      </c>
      <c r="C17" s="130" t="s">
        <v>351</v>
      </c>
      <c r="D17" s="75" t="s">
        <v>173</v>
      </c>
      <c r="E17" s="100" t="s">
        <v>243</v>
      </c>
      <c r="F17" s="129" t="s">
        <v>383</v>
      </c>
      <c r="G17" s="128" t="s">
        <v>207</v>
      </c>
      <c r="H17" s="128" t="s">
        <v>219</v>
      </c>
    </row>
    <row r="18" spans="1:8" ht="138" customHeight="1" x14ac:dyDescent="0.3">
      <c r="A18" s="44">
        <v>8</v>
      </c>
      <c r="B18" s="71" t="s">
        <v>353</v>
      </c>
      <c r="C18" s="130" t="s">
        <v>354</v>
      </c>
      <c r="D18" s="75" t="s">
        <v>173</v>
      </c>
      <c r="E18" s="100" t="s">
        <v>244</v>
      </c>
      <c r="F18" s="77" t="s">
        <v>385</v>
      </c>
      <c r="G18" s="128" t="s">
        <v>207</v>
      </c>
      <c r="H18" s="128" t="s">
        <v>245</v>
      </c>
    </row>
    <row r="19" spans="1:8" ht="43.2" x14ac:dyDescent="0.3">
      <c r="A19" s="44">
        <v>9</v>
      </c>
      <c r="B19" s="100" t="s">
        <v>355</v>
      </c>
      <c r="C19" s="130" t="s">
        <v>379</v>
      </c>
      <c r="D19" s="75" t="s">
        <v>173</v>
      </c>
      <c r="E19" s="100" t="s">
        <v>220</v>
      </c>
      <c r="F19" s="129" t="s">
        <v>383</v>
      </c>
      <c r="G19" s="128" t="s">
        <v>337</v>
      </c>
      <c r="H19" s="128" t="s">
        <v>153</v>
      </c>
    </row>
    <row r="20" spans="1:8" ht="28.8" x14ac:dyDescent="0.3">
      <c r="A20" s="44">
        <v>10</v>
      </c>
      <c r="B20" s="100" t="s">
        <v>356</v>
      </c>
      <c r="C20" s="130" t="s">
        <v>209</v>
      </c>
      <c r="D20" s="75" t="s">
        <v>173</v>
      </c>
      <c r="E20" s="131" t="s">
        <v>221</v>
      </c>
      <c r="F20" s="129" t="s">
        <v>383</v>
      </c>
      <c r="G20" s="128" t="s">
        <v>338</v>
      </c>
      <c r="H20" s="128" t="s">
        <v>153</v>
      </c>
    </row>
    <row r="21" spans="1:8" ht="28.8" x14ac:dyDescent="0.3">
      <c r="A21" s="44">
        <v>11</v>
      </c>
      <c r="B21" s="100" t="s">
        <v>357</v>
      </c>
      <c r="C21" s="130" t="s">
        <v>222</v>
      </c>
      <c r="D21" s="75" t="s">
        <v>173</v>
      </c>
      <c r="E21" s="100" t="s">
        <v>378</v>
      </c>
      <c r="F21" s="129" t="s">
        <v>383</v>
      </c>
      <c r="G21" s="128" t="s">
        <v>223</v>
      </c>
      <c r="H21" s="129" t="s">
        <v>224</v>
      </c>
    </row>
    <row r="22" spans="1:8" ht="28.8" x14ac:dyDescent="0.3">
      <c r="A22" s="44">
        <v>12</v>
      </c>
      <c r="B22" s="100" t="s">
        <v>358</v>
      </c>
      <c r="C22" s="130" t="s">
        <v>359</v>
      </c>
      <c r="D22" s="75" t="s">
        <v>173</v>
      </c>
      <c r="E22" s="100" t="s">
        <v>246</v>
      </c>
      <c r="F22" s="129" t="s">
        <v>383</v>
      </c>
      <c r="G22" s="128" t="s">
        <v>208</v>
      </c>
      <c r="H22" s="128" t="s">
        <v>225</v>
      </c>
    </row>
    <row r="23" spans="1:8" ht="57.6" x14ac:dyDescent="0.3">
      <c r="A23" s="44">
        <v>13</v>
      </c>
      <c r="B23" s="100" t="s">
        <v>361</v>
      </c>
      <c r="C23" s="130" t="s">
        <v>360</v>
      </c>
      <c r="D23" s="75" t="s">
        <v>173</v>
      </c>
      <c r="E23" s="100" t="s">
        <v>377</v>
      </c>
      <c r="F23" s="129" t="s">
        <v>383</v>
      </c>
      <c r="G23" s="128" t="s">
        <v>205</v>
      </c>
      <c r="H23" s="128" t="s">
        <v>153</v>
      </c>
    </row>
    <row r="24" spans="1:8" ht="43.2" x14ac:dyDescent="0.3">
      <c r="A24" s="44">
        <v>14</v>
      </c>
      <c r="B24" s="100" t="s">
        <v>362</v>
      </c>
      <c r="C24" s="130" t="s">
        <v>363</v>
      </c>
      <c r="D24" s="75" t="s">
        <v>173</v>
      </c>
      <c r="E24" s="100" t="s">
        <v>376</v>
      </c>
      <c r="F24" s="129" t="s">
        <v>386</v>
      </c>
      <c r="G24" s="128" t="s">
        <v>253</v>
      </c>
      <c r="H24" s="128" t="s">
        <v>390</v>
      </c>
    </row>
    <row r="25" spans="1:8" ht="43.2" x14ac:dyDescent="0.3">
      <c r="A25" s="108">
        <v>15</v>
      </c>
      <c r="B25" s="100" t="s">
        <v>364</v>
      </c>
      <c r="C25" s="130" t="s">
        <v>365</v>
      </c>
      <c r="D25" s="75" t="s">
        <v>173</v>
      </c>
      <c r="E25" s="100" t="s">
        <v>375</v>
      </c>
      <c r="F25" s="129" t="s">
        <v>383</v>
      </c>
      <c r="G25" s="128" t="s">
        <v>339</v>
      </c>
      <c r="H25" s="128" t="s">
        <v>226</v>
      </c>
    </row>
    <row r="26" spans="1:8" ht="43.2" x14ac:dyDescent="0.3">
      <c r="A26" s="44">
        <v>16</v>
      </c>
      <c r="B26" s="100" t="s">
        <v>366</v>
      </c>
      <c r="C26" s="130" t="s">
        <v>367</v>
      </c>
      <c r="D26" s="75" t="s">
        <v>173</v>
      </c>
      <c r="E26" s="131" t="s">
        <v>227</v>
      </c>
      <c r="F26" s="129" t="s">
        <v>383</v>
      </c>
      <c r="G26" s="128" t="s">
        <v>228</v>
      </c>
      <c r="H26" s="128" t="s">
        <v>153</v>
      </c>
    </row>
    <row r="27" spans="1:8" ht="57.6" x14ac:dyDescent="0.3">
      <c r="A27" s="44">
        <v>17</v>
      </c>
      <c r="B27" s="100" t="s">
        <v>369</v>
      </c>
      <c r="C27" s="130" t="s">
        <v>368</v>
      </c>
      <c r="D27" s="75" t="s">
        <v>173</v>
      </c>
      <c r="E27" s="100" t="s">
        <v>154</v>
      </c>
      <c r="F27" s="129" t="s">
        <v>387</v>
      </c>
      <c r="G27" s="128" t="s">
        <v>340</v>
      </c>
      <c r="H27" s="129" t="s">
        <v>229</v>
      </c>
    </row>
    <row r="28" spans="1:8" ht="28.8" x14ac:dyDescent="0.3">
      <c r="A28" s="44">
        <v>18</v>
      </c>
      <c r="B28" s="134" t="s">
        <v>371</v>
      </c>
      <c r="C28" s="142" t="s">
        <v>370</v>
      </c>
      <c r="D28" s="75" t="s">
        <v>173</v>
      </c>
      <c r="E28" s="100" t="s">
        <v>230</v>
      </c>
      <c r="F28" s="132" t="s">
        <v>160</v>
      </c>
      <c r="G28" s="128" t="s">
        <v>341</v>
      </c>
      <c r="H28" s="128" t="s">
        <v>153</v>
      </c>
    </row>
    <row r="29" spans="1:8" ht="28.8" x14ac:dyDescent="0.3">
      <c r="A29" s="44">
        <v>19</v>
      </c>
      <c r="B29" s="133" t="s">
        <v>372</v>
      </c>
      <c r="C29" s="142" t="s">
        <v>370</v>
      </c>
      <c r="D29" s="75" t="s">
        <v>173</v>
      </c>
      <c r="E29" s="100" t="s">
        <v>154</v>
      </c>
      <c r="F29" s="132" t="s">
        <v>383</v>
      </c>
      <c r="G29" s="128" t="s">
        <v>341</v>
      </c>
      <c r="H29" s="128" t="s">
        <v>153</v>
      </c>
    </row>
    <row r="30" spans="1:8" ht="57.6" x14ac:dyDescent="0.3">
      <c r="A30" s="44">
        <v>20</v>
      </c>
      <c r="B30" s="100" t="s">
        <v>231</v>
      </c>
      <c r="C30" s="130" t="s">
        <v>373</v>
      </c>
      <c r="D30" s="75" t="s">
        <v>173</v>
      </c>
      <c r="E30" s="100" t="s">
        <v>374</v>
      </c>
      <c r="F30" s="132" t="s">
        <v>383</v>
      </c>
      <c r="G30" s="75" t="s">
        <v>204</v>
      </c>
      <c r="H30" s="129" t="s">
        <v>232</v>
      </c>
    </row>
    <row r="31" spans="1:8" x14ac:dyDescent="0.3">
      <c r="A31" s="44">
        <v>21</v>
      </c>
      <c r="B31" s="105"/>
      <c r="C31" s="74"/>
      <c r="D31" s="75"/>
      <c r="E31" s="76"/>
      <c r="F31" s="75"/>
      <c r="G31" s="75"/>
      <c r="H31" s="75"/>
    </row>
    <row r="32" spans="1:8" x14ac:dyDescent="0.3">
      <c r="A32" s="44">
        <v>22</v>
      </c>
      <c r="B32" s="71"/>
      <c r="C32" s="71"/>
      <c r="D32" s="75"/>
      <c r="E32" s="71"/>
      <c r="F32" s="74"/>
      <c r="G32" s="75"/>
      <c r="H32" s="74"/>
    </row>
    <row r="33" spans="1:8" x14ac:dyDescent="0.3">
      <c r="A33" s="44">
        <v>23</v>
      </c>
      <c r="B33" s="71"/>
      <c r="C33" s="71"/>
      <c r="D33" s="75"/>
      <c r="E33" s="71"/>
      <c r="F33" s="77"/>
      <c r="G33" s="75"/>
      <c r="H33" s="75"/>
    </row>
    <row r="34" spans="1:8" hidden="1" x14ac:dyDescent="0.3">
      <c r="A34" s="44">
        <v>24</v>
      </c>
      <c r="B34" s="71"/>
      <c r="C34" s="71"/>
      <c r="D34" s="75"/>
      <c r="E34" s="71"/>
      <c r="F34" s="74"/>
      <c r="G34" s="75"/>
      <c r="H34" s="75"/>
    </row>
    <row r="35" spans="1:8" hidden="1" x14ac:dyDescent="0.3">
      <c r="A35" s="44">
        <v>25</v>
      </c>
      <c r="B35" s="71"/>
      <c r="C35" s="71"/>
      <c r="D35" s="75"/>
      <c r="E35" s="71"/>
      <c r="F35" s="74"/>
      <c r="G35" s="75"/>
      <c r="H35" s="75"/>
    </row>
    <row r="36" spans="1:8" hidden="1" x14ac:dyDescent="0.3">
      <c r="A36" s="44">
        <v>26</v>
      </c>
      <c r="B36" s="71"/>
      <c r="C36" s="74"/>
      <c r="D36" s="75"/>
      <c r="E36" s="71"/>
      <c r="F36" s="74"/>
      <c r="G36" s="75"/>
      <c r="H36" s="75"/>
    </row>
    <row r="37" spans="1:8" hidden="1" x14ac:dyDescent="0.3">
      <c r="A37" s="44">
        <v>27</v>
      </c>
      <c r="B37" s="71"/>
      <c r="C37" s="74"/>
      <c r="D37" s="75"/>
      <c r="E37" s="76"/>
      <c r="F37" s="75"/>
      <c r="G37" s="75"/>
      <c r="H37" s="75"/>
    </row>
    <row r="38" spans="1:8" hidden="1" x14ac:dyDescent="0.3">
      <c r="A38" s="44">
        <v>28</v>
      </c>
      <c r="B38" s="71"/>
      <c r="C38" s="71"/>
      <c r="D38" s="75"/>
      <c r="E38" s="71"/>
      <c r="F38" s="74"/>
      <c r="G38" s="75"/>
      <c r="H38" s="74"/>
    </row>
    <row r="39" spans="1:8" hidden="1" x14ac:dyDescent="0.3">
      <c r="A39" s="44">
        <v>29</v>
      </c>
      <c r="B39" s="71"/>
      <c r="C39" s="71"/>
      <c r="D39" s="75"/>
      <c r="E39" s="71"/>
      <c r="F39" s="77"/>
      <c r="G39" s="75"/>
      <c r="H39" s="75"/>
    </row>
    <row r="40" spans="1:8" hidden="1" x14ac:dyDescent="0.3">
      <c r="A40" s="44">
        <v>30</v>
      </c>
      <c r="B40" s="71"/>
      <c r="C40" s="71"/>
      <c r="D40" s="75"/>
      <c r="E40" s="71"/>
      <c r="F40" s="74"/>
      <c r="G40" s="75"/>
      <c r="H40" s="75"/>
    </row>
    <row r="41" spans="1:8" hidden="1" x14ac:dyDescent="0.3">
      <c r="A41" s="44">
        <v>31</v>
      </c>
      <c r="B41" s="71"/>
      <c r="C41" s="71"/>
      <c r="D41" s="75"/>
      <c r="E41" s="71"/>
      <c r="F41" s="74"/>
      <c r="G41" s="75"/>
      <c r="H41" s="75"/>
    </row>
    <row r="42" spans="1:8" hidden="1" x14ac:dyDescent="0.3">
      <c r="A42" s="44">
        <v>32</v>
      </c>
      <c r="B42" s="71"/>
      <c r="C42" s="74"/>
      <c r="D42" s="75"/>
      <c r="E42" s="71"/>
      <c r="F42" s="74"/>
      <c r="G42" s="75"/>
      <c r="H42" s="75"/>
    </row>
    <row r="43" spans="1:8" hidden="1" x14ac:dyDescent="0.3">
      <c r="A43" s="44">
        <v>33</v>
      </c>
      <c r="B43" s="71"/>
      <c r="C43" s="74"/>
      <c r="D43" s="75"/>
      <c r="E43" s="76"/>
      <c r="F43" s="75"/>
      <c r="G43" s="75"/>
      <c r="H43" s="75"/>
    </row>
    <row r="44" spans="1:8" hidden="1" x14ac:dyDescent="0.3">
      <c r="A44" s="44">
        <v>34</v>
      </c>
      <c r="B44" s="71"/>
      <c r="C44" s="71"/>
      <c r="D44" s="75"/>
      <c r="E44" s="71"/>
      <c r="F44" s="74"/>
      <c r="G44" s="75"/>
      <c r="H44" s="74"/>
    </row>
    <row r="45" spans="1:8" hidden="1" x14ac:dyDescent="0.3">
      <c r="A45" s="44">
        <v>35</v>
      </c>
      <c r="B45" s="71"/>
      <c r="C45" s="71"/>
      <c r="D45" s="75"/>
      <c r="E45" s="71"/>
      <c r="F45" s="77"/>
      <c r="G45" s="75"/>
      <c r="H45" s="75"/>
    </row>
    <row r="46" spans="1:8" hidden="1" x14ac:dyDescent="0.3">
      <c r="A46" s="44">
        <v>36</v>
      </c>
      <c r="B46" s="71"/>
      <c r="C46" s="71"/>
      <c r="D46" s="75"/>
      <c r="E46" s="71"/>
      <c r="F46" s="74"/>
      <c r="G46" s="75"/>
      <c r="H46" s="75"/>
    </row>
    <row r="47" spans="1:8" hidden="1" x14ac:dyDescent="0.3">
      <c r="A47" s="44">
        <v>37</v>
      </c>
      <c r="B47" s="71"/>
      <c r="C47" s="71"/>
      <c r="D47" s="75"/>
      <c r="E47" s="71"/>
      <c r="F47" s="74"/>
      <c r="G47" s="75"/>
      <c r="H47" s="75"/>
    </row>
    <row r="48" spans="1:8" hidden="1" x14ac:dyDescent="0.3">
      <c r="A48" s="44">
        <v>38</v>
      </c>
      <c r="B48" s="71"/>
      <c r="C48" s="74"/>
      <c r="D48" s="75"/>
      <c r="E48" s="71"/>
      <c r="F48" s="74"/>
      <c r="G48" s="75"/>
      <c r="H48" s="75"/>
    </row>
    <row r="49" spans="1:8" hidden="1" x14ac:dyDescent="0.3">
      <c r="A49" s="44">
        <v>39</v>
      </c>
      <c r="B49" s="71"/>
      <c r="C49" s="74"/>
      <c r="D49" s="75"/>
      <c r="E49" s="76"/>
      <c r="F49" s="75"/>
      <c r="G49" s="75"/>
      <c r="H49" s="75"/>
    </row>
    <row r="50" spans="1:8" hidden="1" x14ac:dyDescent="0.3">
      <c r="A50" s="44">
        <v>40</v>
      </c>
      <c r="B50" s="71"/>
      <c r="C50" s="71"/>
      <c r="D50" s="75"/>
      <c r="E50" s="71"/>
      <c r="F50" s="74"/>
      <c r="G50" s="75"/>
      <c r="H50" s="74"/>
    </row>
    <row r="51" spans="1:8" hidden="1" x14ac:dyDescent="0.3">
      <c r="A51" s="44">
        <v>41</v>
      </c>
      <c r="B51" s="71"/>
      <c r="C51" s="71"/>
      <c r="D51" s="75"/>
      <c r="E51" s="71"/>
      <c r="F51" s="77"/>
      <c r="G51" s="75"/>
      <c r="H51" s="75"/>
    </row>
    <row r="52" spans="1:8" hidden="1" x14ac:dyDescent="0.3">
      <c r="A52" s="44">
        <v>42</v>
      </c>
      <c r="B52" s="71"/>
      <c r="C52" s="71"/>
      <c r="D52" s="75"/>
      <c r="E52" s="71"/>
      <c r="F52" s="74"/>
      <c r="G52" s="75"/>
      <c r="H52" s="75"/>
    </row>
    <row r="53" spans="1:8" hidden="1" x14ac:dyDescent="0.3">
      <c r="A53" s="44">
        <v>43</v>
      </c>
      <c r="B53" s="71"/>
      <c r="C53" s="71"/>
      <c r="D53" s="75"/>
      <c r="E53" s="71"/>
      <c r="F53" s="74"/>
      <c r="G53" s="75"/>
      <c r="H53" s="75"/>
    </row>
    <row r="54" spans="1:8" hidden="1" x14ac:dyDescent="0.3">
      <c r="A54" s="44">
        <v>44</v>
      </c>
      <c r="B54" s="71"/>
      <c r="C54" s="74"/>
      <c r="D54" s="75"/>
      <c r="E54" s="71"/>
      <c r="F54" s="74"/>
      <c r="G54" s="75"/>
      <c r="H54" s="75"/>
    </row>
    <row r="55" spans="1:8" hidden="1" x14ac:dyDescent="0.3">
      <c r="A55" s="44">
        <v>45</v>
      </c>
      <c r="B55" s="71"/>
      <c r="C55" s="74"/>
      <c r="D55" s="75"/>
      <c r="E55" s="76"/>
      <c r="F55" s="75"/>
      <c r="G55" s="75"/>
      <c r="H55" s="75"/>
    </row>
    <row r="56" spans="1:8" hidden="1" x14ac:dyDescent="0.3">
      <c r="A56" s="44">
        <v>46</v>
      </c>
      <c r="B56" s="71"/>
      <c r="C56" s="71"/>
      <c r="D56" s="75"/>
      <c r="E56" s="71"/>
      <c r="F56" s="74"/>
      <c r="G56" s="75"/>
      <c r="H56" s="74"/>
    </row>
    <row r="57" spans="1:8" hidden="1" x14ac:dyDescent="0.3">
      <c r="A57" s="44">
        <v>47</v>
      </c>
      <c r="B57" s="71"/>
      <c r="C57" s="71"/>
      <c r="D57" s="75"/>
      <c r="E57" s="71"/>
      <c r="F57" s="77"/>
      <c r="G57" s="75"/>
      <c r="H57" s="75"/>
    </row>
    <row r="58" spans="1:8" hidden="1" x14ac:dyDescent="0.3">
      <c r="A58" s="44">
        <v>48</v>
      </c>
      <c r="B58" s="71"/>
      <c r="C58" s="71"/>
      <c r="D58" s="75"/>
      <c r="E58" s="71"/>
      <c r="F58" s="74"/>
      <c r="G58" s="75"/>
      <c r="H58" s="75"/>
    </row>
    <row r="59" spans="1:8" hidden="1" x14ac:dyDescent="0.3">
      <c r="A59" s="44">
        <v>49</v>
      </c>
      <c r="B59" s="71"/>
      <c r="C59" s="71"/>
      <c r="D59" s="75"/>
      <c r="E59" s="71"/>
      <c r="F59" s="74"/>
      <c r="G59" s="75"/>
      <c r="H59" s="75"/>
    </row>
    <row r="60" spans="1:8" hidden="1" x14ac:dyDescent="0.3">
      <c r="A60" s="44">
        <v>50</v>
      </c>
      <c r="B60" s="71"/>
      <c r="C60" s="71"/>
      <c r="D60" s="75"/>
      <c r="E60" s="71"/>
      <c r="F60" s="74"/>
      <c r="G60" s="75"/>
      <c r="H60" s="75"/>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B5">
    <cfRule type="cellIs" dxfId="9" priority="1" operator="equal">
      <formula>"Yes"</formula>
    </cfRule>
    <cfRule type="cellIs" dxfId="8" priority="2" operator="equal">
      <formula>"No"</formula>
    </cfRule>
  </conditionalFormatting>
  <conditionalFormatting sqref="B7:B8">
    <cfRule type="cellIs" dxfId="7" priority="3" operator="equal">
      <formula>"Yes"</formula>
    </cfRule>
    <cfRule type="cellIs" dxfId="6" priority="4" operator="equal">
      <formula>"No"</formula>
    </cfRule>
  </conditionalFormatting>
  <conditionalFormatting sqref="C4:D8">
    <cfRule type="cellIs" dxfId="5" priority="11" operator="equal">
      <formula>"Yes"</formula>
    </cfRule>
    <cfRule type="cellIs" dxfId="4" priority="12" operator="equal">
      <formula>"No"</formula>
    </cfRule>
  </conditionalFormatting>
  <conditionalFormatting sqref="E5:E7">
    <cfRule type="cellIs" dxfId="3" priority="9" operator="equal">
      <formula>"Yes"</formula>
    </cfRule>
    <cfRule type="cellIs" dxfId="2" priority="10"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activeCell="A5" sqref="A5:J5"/>
    </sheetView>
  </sheetViews>
  <sheetFormatPr defaultColWidth="9.21875" defaultRowHeight="14.4" x14ac:dyDescent="0.3"/>
  <cols>
    <col min="1" max="10" width="9.21875" style="1" customWidth="1"/>
    <col min="11" max="16384" width="9.21875" style="1"/>
  </cols>
  <sheetData>
    <row r="1" spans="1:10" ht="18.600000000000001" thickBot="1" x14ac:dyDescent="0.35">
      <c r="A1" s="167" t="s">
        <v>46</v>
      </c>
      <c r="B1" s="167"/>
      <c r="C1" s="167"/>
      <c r="D1" s="167"/>
      <c r="E1" s="167"/>
      <c r="F1" s="167"/>
      <c r="G1" s="167"/>
      <c r="H1" s="167"/>
      <c r="I1" s="167"/>
      <c r="J1" s="167"/>
    </row>
    <row r="2" spans="1:10" x14ac:dyDescent="0.3">
      <c r="A2" s="177" t="s">
        <v>47</v>
      </c>
      <c r="B2" s="177"/>
      <c r="C2" s="177"/>
      <c r="D2" s="177"/>
      <c r="E2" s="177"/>
      <c r="F2" s="177"/>
      <c r="G2" s="177"/>
      <c r="H2" s="177"/>
      <c r="I2" s="177"/>
      <c r="J2" s="177"/>
    </row>
    <row r="3" spans="1:10" x14ac:dyDescent="0.3">
      <c r="A3" s="177"/>
      <c r="B3" s="177"/>
      <c r="C3" s="177"/>
      <c r="D3" s="177"/>
      <c r="E3" s="177"/>
      <c r="F3" s="177"/>
      <c r="G3" s="177"/>
      <c r="H3" s="177"/>
      <c r="I3" s="177"/>
      <c r="J3" s="177"/>
    </row>
    <row r="4" spans="1:10" ht="10.5" customHeight="1" x14ac:dyDescent="0.3">
      <c r="A4" s="181"/>
      <c r="B4" s="181"/>
      <c r="C4" s="181"/>
      <c r="D4" s="181"/>
      <c r="E4" s="181"/>
      <c r="F4" s="181"/>
      <c r="G4" s="181"/>
      <c r="H4" s="181"/>
      <c r="I4" s="181"/>
      <c r="J4" s="181"/>
    </row>
    <row r="5" spans="1:10" ht="242.25" customHeight="1" x14ac:dyDescent="0.3">
      <c r="A5" s="182" t="s">
        <v>120</v>
      </c>
      <c r="B5" s="152"/>
      <c r="C5" s="152"/>
      <c r="D5" s="152"/>
      <c r="E5" s="152"/>
      <c r="F5" s="152"/>
      <c r="G5" s="152"/>
      <c r="H5" s="152"/>
      <c r="I5" s="152"/>
      <c r="J5" s="152"/>
    </row>
    <row r="8" spans="1:10" x14ac:dyDescent="0.3">
      <c r="A8" s="25"/>
      <c r="B8" s="25"/>
      <c r="C8" s="25"/>
      <c r="D8" s="25"/>
      <c r="E8" s="25"/>
      <c r="F8" s="25"/>
    </row>
    <row r="9" spans="1:10" x14ac:dyDescent="0.3">
      <c r="A9" s="24"/>
      <c r="B9" s="24"/>
      <c r="C9" s="24"/>
      <c r="D9" s="24"/>
      <c r="E9" s="24"/>
      <c r="F9" s="24"/>
    </row>
    <row r="10" spans="1:10" x14ac:dyDescent="0.3">
      <c r="A10" s="20"/>
      <c r="B10" s="21"/>
      <c r="C10" s="21"/>
      <c r="D10" s="21"/>
      <c r="E10" s="21"/>
      <c r="F10" s="21"/>
    </row>
    <row r="11" spans="1:10" x14ac:dyDescent="0.3">
      <c r="A11" s="20"/>
      <c r="B11" s="20"/>
      <c r="C11" s="20"/>
      <c r="D11" s="20"/>
      <c r="E11" s="20"/>
      <c r="F11" s="20"/>
    </row>
    <row r="12" spans="1:10" x14ac:dyDescent="0.3">
      <c r="A12" s="20"/>
      <c r="B12" s="20"/>
      <c r="C12" s="20"/>
      <c r="D12" s="20"/>
      <c r="E12" s="20"/>
      <c r="F12" s="20"/>
    </row>
    <row r="13" spans="1:10" x14ac:dyDescent="0.3">
      <c r="A13" s="20"/>
      <c r="B13" s="20"/>
      <c r="C13" s="20"/>
      <c r="D13" s="20"/>
      <c r="E13" s="20"/>
      <c r="F13" s="20"/>
    </row>
    <row r="14" spans="1:10" x14ac:dyDescent="0.3">
      <c r="A14" s="20"/>
      <c r="B14" s="20"/>
      <c r="C14" s="20"/>
      <c r="D14" s="20"/>
      <c r="E14" s="20"/>
      <c r="F14" s="20"/>
    </row>
    <row r="15" spans="1:10" x14ac:dyDescent="0.3">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264"/>
  <sheetViews>
    <sheetView tabSelected="1" zoomScale="85" zoomScaleNormal="85" workbookViewId="0">
      <pane xSplit="1" ySplit="3" topLeftCell="B5" activePane="bottomRight" state="frozen"/>
      <selection pane="topRight" activeCell="B1" sqref="B1"/>
      <selection pane="bottomLeft" activeCell="A3" sqref="A3"/>
      <selection pane="bottomRight" activeCell="B5" sqref="B5"/>
    </sheetView>
  </sheetViews>
  <sheetFormatPr defaultColWidth="9.21875" defaultRowHeight="14.4" x14ac:dyDescent="0.3"/>
  <cols>
    <col min="1" max="1" width="3.77734375" style="1" bestFit="1" customWidth="1"/>
    <col min="2" max="2" width="58.21875" style="10" customWidth="1"/>
    <col min="3" max="3" width="30.77734375" style="1" customWidth="1"/>
    <col min="4" max="4" width="54.77734375" style="10" customWidth="1"/>
    <col min="5" max="5" width="30.77734375" style="1" customWidth="1"/>
    <col min="6" max="6" width="52.21875" style="10" customWidth="1"/>
    <col min="7" max="7" width="45.77734375" style="1" customWidth="1"/>
    <col min="8" max="8" width="30.77734375" style="1" customWidth="1"/>
    <col min="9" max="9" width="38.44140625" style="1" customWidth="1"/>
    <col min="10" max="10" width="4.21875" style="1" customWidth="1"/>
    <col min="11" max="13" width="9" style="1" customWidth="1"/>
    <col min="14" max="16384" width="9.21875" style="1"/>
  </cols>
  <sheetData>
    <row r="1" spans="1:28" ht="24" thickBot="1" x14ac:dyDescent="0.35">
      <c r="B1" s="190" t="s">
        <v>54</v>
      </c>
      <c r="C1" s="190"/>
      <c r="D1" s="190"/>
      <c r="E1" s="190"/>
      <c r="F1" s="190"/>
      <c r="G1" s="190"/>
      <c r="H1" s="190"/>
      <c r="I1" s="190"/>
    </row>
    <row r="2" spans="1:28" ht="16.2" thickBot="1" x14ac:dyDescent="0.35">
      <c r="G2" s="187" t="s">
        <v>94</v>
      </c>
      <c r="H2" s="188"/>
      <c r="I2" s="189"/>
      <c r="K2" s="191"/>
      <c r="L2" s="191"/>
      <c r="M2" s="191"/>
      <c r="N2" s="191"/>
      <c r="O2" s="191"/>
      <c r="P2" s="191"/>
      <c r="Q2" s="191"/>
      <c r="R2" s="191"/>
      <c r="S2" s="191"/>
      <c r="T2" s="191"/>
      <c r="U2" s="191"/>
      <c r="V2" s="191"/>
      <c r="W2" s="191"/>
      <c r="X2" s="191"/>
      <c r="Y2" s="191"/>
      <c r="Z2" s="191"/>
      <c r="AA2" s="191"/>
      <c r="AB2" s="191"/>
    </row>
    <row r="3" spans="1:28" ht="29.4" thickBot="1" x14ac:dyDescent="0.35">
      <c r="B3" s="51" t="s">
        <v>48</v>
      </c>
      <c r="C3" s="51" t="s">
        <v>49</v>
      </c>
      <c r="D3" s="51" t="s">
        <v>50</v>
      </c>
      <c r="E3" s="51" t="s">
        <v>51</v>
      </c>
      <c r="F3" s="52" t="s">
        <v>52</v>
      </c>
      <c r="G3" s="66" t="s">
        <v>53</v>
      </c>
      <c r="H3" s="67" t="s">
        <v>143</v>
      </c>
      <c r="I3" s="68" t="s">
        <v>62</v>
      </c>
      <c r="K3" s="193" t="s">
        <v>144</v>
      </c>
      <c r="L3" s="193"/>
      <c r="M3" s="193"/>
      <c r="N3" s="193"/>
      <c r="O3" s="193"/>
      <c r="P3" s="193"/>
      <c r="Q3" s="193"/>
      <c r="R3" s="193"/>
      <c r="S3" s="193"/>
      <c r="T3" s="193"/>
      <c r="U3" s="193"/>
      <c r="V3" s="193"/>
      <c r="W3" s="193"/>
      <c r="X3" s="193"/>
      <c r="Y3" s="193"/>
      <c r="Z3" s="193"/>
      <c r="AA3" s="193"/>
      <c r="AB3" s="193"/>
    </row>
    <row r="4" spans="1:28" ht="15" thickBot="1" x14ac:dyDescent="0.35">
      <c r="A4" s="42"/>
      <c r="B4" s="192" t="s">
        <v>43</v>
      </c>
      <c r="C4" s="185"/>
      <c r="D4" s="185"/>
      <c r="E4" s="185"/>
      <c r="F4" s="185"/>
      <c r="G4" s="185"/>
      <c r="H4" s="185"/>
      <c r="I4" s="186"/>
      <c r="K4" s="193"/>
      <c r="L4" s="193"/>
      <c r="M4" s="193"/>
      <c r="N4" s="193"/>
      <c r="O4" s="193"/>
      <c r="P4" s="193"/>
      <c r="Q4" s="193"/>
      <c r="R4" s="193"/>
      <c r="S4" s="193"/>
      <c r="T4" s="193"/>
      <c r="U4" s="193"/>
      <c r="V4" s="193"/>
      <c r="W4" s="193"/>
      <c r="X4" s="193"/>
      <c r="Y4" s="193"/>
      <c r="Z4" s="193"/>
      <c r="AA4" s="193"/>
      <c r="AB4" s="193"/>
    </row>
    <row r="5" spans="1:28" ht="28.8" x14ac:dyDescent="0.3">
      <c r="A5" s="44">
        <v>1</v>
      </c>
      <c r="B5" s="91" t="str">
        <f>'Response 2 - Need 1'!B11</f>
        <v>Review Valley Community Index data and identify gaps in care/services and collect data to understand trends in data.</v>
      </c>
      <c r="C5" s="98">
        <v>0</v>
      </c>
      <c r="D5" s="110"/>
      <c r="E5" s="106">
        <f>51+2107.2</f>
        <v>2158.1999999999998</v>
      </c>
      <c r="F5" s="116" t="s">
        <v>182</v>
      </c>
      <c r="G5" s="96" t="s">
        <v>129</v>
      </c>
      <c r="H5" s="78"/>
      <c r="I5" s="78"/>
    </row>
    <row r="6" spans="1:28" ht="28.8" x14ac:dyDescent="0.3">
      <c r="A6" s="44">
        <v>2</v>
      </c>
      <c r="B6" s="91" t="str">
        <f>'Response 2 - Need 1'!B12</f>
        <v>Contribute to the development of a Valley-specific behavioral health resource guide.</v>
      </c>
      <c r="C6" s="97">
        <v>0</v>
      </c>
      <c r="D6" s="111"/>
      <c r="E6" s="106">
        <f>51+2107.2</f>
        <v>2158.1999999999998</v>
      </c>
      <c r="F6" s="116" t="s">
        <v>182</v>
      </c>
      <c r="G6" s="96" t="s">
        <v>129</v>
      </c>
      <c r="H6" s="81"/>
      <c r="I6" s="81"/>
    </row>
    <row r="7" spans="1:28" ht="28.8" x14ac:dyDescent="0.3">
      <c r="A7" s="44">
        <v>3</v>
      </c>
      <c r="B7" s="91" t="str">
        <f>'Response 2 - Need 1'!B13</f>
        <v>Provide supportive programming in the community to increase mental health awareness.</v>
      </c>
      <c r="C7" s="97">
        <v>0</v>
      </c>
      <c r="D7" s="100"/>
      <c r="E7" s="106">
        <f>(15752/2)+11707</f>
        <v>19583</v>
      </c>
      <c r="F7" s="117" t="s">
        <v>183</v>
      </c>
      <c r="G7" s="96" t="s">
        <v>129</v>
      </c>
      <c r="H7" s="81"/>
      <c r="I7" s="81"/>
    </row>
    <row r="8" spans="1:28" ht="28.8" x14ac:dyDescent="0.3">
      <c r="A8" s="44">
        <v>4</v>
      </c>
      <c r="B8" s="91" t="str">
        <f>'Response 2 - Need 1'!B14</f>
        <v>Increase access to mental health services.</v>
      </c>
      <c r="C8" s="97">
        <v>0</v>
      </c>
      <c r="D8" s="112"/>
      <c r="E8" s="107">
        <v>11579</v>
      </c>
      <c r="F8" s="112" t="s">
        <v>185</v>
      </c>
      <c r="G8" s="96" t="s">
        <v>129</v>
      </c>
      <c r="H8" s="81"/>
      <c r="I8" s="81"/>
    </row>
    <row r="9" spans="1:28" ht="28.8" x14ac:dyDescent="0.3">
      <c r="A9" s="44">
        <v>5</v>
      </c>
      <c r="B9" s="91" t="str">
        <f>'Response 2 - Need 1'!B15</f>
        <v>Address the mental health concerns of the senior population by providing programs in the community.</v>
      </c>
      <c r="C9" s="97">
        <v>0</v>
      </c>
      <c r="D9" s="100"/>
      <c r="E9" s="106">
        <v>668</v>
      </c>
      <c r="F9" s="112" t="s">
        <v>233</v>
      </c>
      <c r="G9" s="96" t="s">
        <v>129</v>
      </c>
      <c r="H9" s="81"/>
      <c r="I9" s="81"/>
    </row>
    <row r="10" spans="1:28" ht="28.8" x14ac:dyDescent="0.3">
      <c r="A10" s="44">
        <v>6</v>
      </c>
      <c r="B10" s="91" t="str">
        <f>'Response 2 - Need 1'!B16</f>
        <v>Provide in-kind and financial support to organizations and initiatives that support mental health awareness.</v>
      </c>
      <c r="C10" s="97">
        <v>14500</v>
      </c>
      <c r="D10" s="71" t="s">
        <v>192</v>
      </c>
      <c r="E10" s="97">
        <v>0</v>
      </c>
      <c r="F10" s="112"/>
      <c r="G10" s="96" t="s">
        <v>110</v>
      </c>
      <c r="H10" s="81"/>
      <c r="I10" s="81"/>
    </row>
    <row r="11" spans="1:28" ht="28.8" x14ac:dyDescent="0.3">
      <c r="A11" s="44">
        <v>7</v>
      </c>
      <c r="B11" s="91" t="str">
        <f>'Response 2 - Need 1'!B17</f>
        <v>Offer support groups for patients and family members regarding a variety of diagnoses and life events.</v>
      </c>
      <c r="C11" s="97">
        <v>0</v>
      </c>
      <c r="D11" s="100"/>
      <c r="E11" s="79">
        <f>(15752/2)+5179</f>
        <v>13055</v>
      </c>
      <c r="F11" s="116" t="s">
        <v>182</v>
      </c>
      <c r="G11" s="80" t="s">
        <v>129</v>
      </c>
      <c r="H11" s="81"/>
      <c r="I11" s="81"/>
    </row>
    <row r="12" spans="1:28" x14ac:dyDescent="0.3">
      <c r="A12" s="44">
        <v>8</v>
      </c>
      <c r="B12" s="91">
        <f>'Response 2 - Need 1'!B18</f>
        <v>0</v>
      </c>
      <c r="C12" s="97"/>
      <c r="D12" s="100"/>
      <c r="E12" s="97"/>
      <c r="F12" s="112"/>
      <c r="G12" s="80"/>
      <c r="H12" s="80"/>
      <c r="I12" s="81"/>
    </row>
    <row r="13" spans="1:28" hidden="1" x14ac:dyDescent="0.3">
      <c r="A13" s="44">
        <v>9</v>
      </c>
      <c r="B13" s="91">
        <f>'Response 2 - Need 1'!B19</f>
        <v>0</v>
      </c>
      <c r="C13" s="79"/>
      <c r="D13" s="100"/>
      <c r="E13" s="79"/>
      <c r="F13" s="112"/>
      <c r="G13" s="80"/>
      <c r="H13" s="81"/>
      <c r="I13" s="81"/>
    </row>
    <row r="14" spans="1:28" hidden="1" x14ac:dyDescent="0.3">
      <c r="A14" s="44">
        <v>10</v>
      </c>
      <c r="B14" s="91">
        <f>'Response 2 - Need 1'!B20</f>
        <v>0</v>
      </c>
      <c r="C14" s="79"/>
      <c r="D14" s="100"/>
      <c r="E14" s="79"/>
      <c r="F14" s="112"/>
      <c r="G14" s="80"/>
      <c r="H14" s="81"/>
      <c r="I14" s="81"/>
    </row>
    <row r="15" spans="1:28" hidden="1" x14ac:dyDescent="0.3">
      <c r="A15" s="44">
        <v>11</v>
      </c>
      <c r="B15" s="91">
        <f>'Response 2 - Need 1'!B21</f>
        <v>0</v>
      </c>
      <c r="C15" s="79"/>
      <c r="D15" s="100"/>
      <c r="E15" s="79"/>
      <c r="F15" s="112"/>
      <c r="G15" s="80"/>
      <c r="H15" s="81"/>
      <c r="I15" s="81"/>
    </row>
    <row r="16" spans="1:28" hidden="1" x14ac:dyDescent="0.3">
      <c r="A16" s="44">
        <v>12</v>
      </c>
      <c r="B16" s="91">
        <f>'Response 2 - Need 1'!B22</f>
        <v>0</v>
      </c>
      <c r="C16" s="79"/>
      <c r="D16" s="100"/>
      <c r="E16" s="79"/>
      <c r="F16" s="112"/>
      <c r="G16" s="80"/>
      <c r="H16" s="81"/>
      <c r="I16" s="81"/>
    </row>
    <row r="17" spans="1:9" hidden="1" x14ac:dyDescent="0.3">
      <c r="A17" s="44">
        <v>13</v>
      </c>
      <c r="B17" s="91">
        <f>'Response 2 - Need 1'!B23</f>
        <v>0</v>
      </c>
      <c r="C17" s="79"/>
      <c r="D17" s="100"/>
      <c r="E17" s="79"/>
      <c r="F17" s="112"/>
      <c r="G17" s="80"/>
      <c r="H17" s="81"/>
      <c r="I17" s="81"/>
    </row>
    <row r="18" spans="1:9" hidden="1" x14ac:dyDescent="0.3">
      <c r="A18" s="44">
        <v>14</v>
      </c>
      <c r="B18" s="91">
        <f>'Response 2 - Need 1'!B24</f>
        <v>0</v>
      </c>
      <c r="C18" s="79"/>
      <c r="D18" s="100"/>
      <c r="E18" s="79"/>
      <c r="F18" s="112"/>
      <c r="G18" s="80"/>
      <c r="H18" s="81"/>
      <c r="I18" s="81"/>
    </row>
    <row r="19" spans="1:9" hidden="1" x14ac:dyDescent="0.3">
      <c r="A19" s="44">
        <v>15</v>
      </c>
      <c r="B19" s="91">
        <f>'Response 2 - Need 1'!B25</f>
        <v>0</v>
      </c>
      <c r="C19" s="79"/>
      <c r="D19" s="100"/>
      <c r="E19" s="79"/>
      <c r="F19" s="112"/>
      <c r="G19" s="80"/>
      <c r="H19" s="81"/>
      <c r="I19" s="81"/>
    </row>
    <row r="20" spans="1:9" hidden="1" x14ac:dyDescent="0.3">
      <c r="A20" s="44">
        <v>16</v>
      </c>
      <c r="B20" s="91">
        <f>'Response 2 - Need 1'!B26</f>
        <v>0</v>
      </c>
      <c r="C20" s="79"/>
      <c r="D20" s="100"/>
      <c r="E20" s="79"/>
      <c r="F20" s="112"/>
      <c r="G20" s="80"/>
      <c r="H20" s="81"/>
      <c r="I20" s="81"/>
    </row>
    <row r="21" spans="1:9" hidden="1" x14ac:dyDescent="0.3">
      <c r="A21" s="44">
        <v>17</v>
      </c>
      <c r="B21" s="91">
        <f>'Response 2 - Need 1'!B27</f>
        <v>0</v>
      </c>
      <c r="C21" s="79"/>
      <c r="D21" s="100"/>
      <c r="E21" s="79"/>
      <c r="F21" s="112"/>
      <c r="G21" s="80"/>
      <c r="H21" s="81"/>
      <c r="I21" s="81"/>
    </row>
    <row r="22" spans="1:9" hidden="1" x14ac:dyDescent="0.3">
      <c r="A22" s="44">
        <v>18</v>
      </c>
      <c r="B22" s="91">
        <f>'Response 2 - Need 1'!B28</f>
        <v>0</v>
      </c>
      <c r="C22" s="79"/>
      <c r="D22" s="100"/>
      <c r="E22" s="79"/>
      <c r="F22" s="112"/>
      <c r="G22" s="80"/>
      <c r="H22" s="81"/>
      <c r="I22" s="81"/>
    </row>
    <row r="23" spans="1:9" hidden="1" x14ac:dyDescent="0.3">
      <c r="A23" s="44">
        <v>19</v>
      </c>
      <c r="B23" s="91">
        <f>'Response 2 - Need 1'!B29</f>
        <v>0</v>
      </c>
      <c r="C23" s="79"/>
      <c r="D23" s="100"/>
      <c r="E23" s="79"/>
      <c r="F23" s="112"/>
      <c r="G23" s="80"/>
      <c r="H23" s="81"/>
      <c r="I23" s="81"/>
    </row>
    <row r="24" spans="1:9" hidden="1" x14ac:dyDescent="0.3">
      <c r="A24" s="44">
        <v>20</v>
      </c>
      <c r="B24" s="91">
        <f>'Response 2 - Need 1'!B30</f>
        <v>0</v>
      </c>
      <c r="C24" s="79"/>
      <c r="D24" s="100"/>
      <c r="E24" s="79"/>
      <c r="F24" s="112"/>
      <c r="G24" s="80"/>
      <c r="H24" s="81"/>
      <c r="I24" s="81"/>
    </row>
    <row r="25" spans="1:9" hidden="1" x14ac:dyDescent="0.3">
      <c r="A25" s="44">
        <v>21</v>
      </c>
      <c r="B25" s="91">
        <f>'Response 2 - Need 1'!B31</f>
        <v>0</v>
      </c>
      <c r="C25" s="79"/>
      <c r="D25" s="100"/>
      <c r="E25" s="79"/>
      <c r="F25" s="112"/>
      <c r="G25" s="80"/>
      <c r="H25" s="81"/>
      <c r="I25" s="81"/>
    </row>
    <row r="26" spans="1:9" hidden="1" x14ac:dyDescent="0.3">
      <c r="A26" s="44">
        <v>22</v>
      </c>
      <c r="B26" s="91">
        <f>'Response 2 - Need 1'!B32</f>
        <v>0</v>
      </c>
      <c r="C26" s="79"/>
      <c r="D26" s="100"/>
      <c r="E26" s="79"/>
      <c r="F26" s="112"/>
      <c r="G26" s="80"/>
      <c r="H26" s="81"/>
      <c r="I26" s="81"/>
    </row>
    <row r="27" spans="1:9" hidden="1" x14ac:dyDescent="0.3">
      <c r="A27" s="44">
        <v>23</v>
      </c>
      <c r="B27" s="91">
        <f>'Response 2 - Need 1'!B33</f>
        <v>0</v>
      </c>
      <c r="C27" s="79"/>
      <c r="D27" s="100"/>
      <c r="E27" s="79"/>
      <c r="F27" s="112"/>
      <c r="G27" s="80"/>
      <c r="H27" s="81"/>
      <c r="I27" s="81"/>
    </row>
    <row r="28" spans="1:9" hidden="1" x14ac:dyDescent="0.3">
      <c r="A28" s="44">
        <v>24</v>
      </c>
      <c r="B28" s="91">
        <f>'Response 2 - Need 1'!B34</f>
        <v>0</v>
      </c>
      <c r="C28" s="79"/>
      <c r="D28" s="100"/>
      <c r="E28" s="79"/>
      <c r="F28" s="112"/>
      <c r="G28" s="80"/>
      <c r="H28" s="81"/>
      <c r="I28" s="81"/>
    </row>
    <row r="29" spans="1:9" hidden="1" x14ac:dyDescent="0.3">
      <c r="A29" s="44">
        <v>25</v>
      </c>
      <c r="B29" s="91">
        <f>'Response 2 - Need 1'!B35</f>
        <v>0</v>
      </c>
      <c r="C29" s="79"/>
      <c r="D29" s="100"/>
      <c r="E29" s="79"/>
      <c r="F29" s="112"/>
      <c r="G29" s="80"/>
      <c r="H29" s="81"/>
      <c r="I29" s="81"/>
    </row>
    <row r="30" spans="1:9" hidden="1" x14ac:dyDescent="0.3">
      <c r="A30" s="44">
        <v>26</v>
      </c>
      <c r="B30" s="91">
        <f>'Response 2 - Need 1'!B36</f>
        <v>0</v>
      </c>
      <c r="C30" s="79"/>
      <c r="D30" s="100"/>
      <c r="E30" s="79"/>
      <c r="F30" s="112"/>
      <c r="G30" s="80"/>
      <c r="H30" s="81"/>
      <c r="I30" s="81"/>
    </row>
    <row r="31" spans="1:9" hidden="1" x14ac:dyDescent="0.3">
      <c r="A31" s="44">
        <v>27</v>
      </c>
      <c r="B31" s="91">
        <f>'Response 2 - Need 1'!B37</f>
        <v>0</v>
      </c>
      <c r="C31" s="79"/>
      <c r="D31" s="100"/>
      <c r="E31" s="79"/>
      <c r="F31" s="112"/>
      <c r="G31" s="80"/>
      <c r="H31" s="81"/>
      <c r="I31" s="81"/>
    </row>
    <row r="32" spans="1:9" hidden="1" x14ac:dyDescent="0.3">
      <c r="A32" s="44">
        <v>28</v>
      </c>
      <c r="B32" s="91">
        <f>'Response 2 - Need 1'!B38</f>
        <v>0</v>
      </c>
      <c r="C32" s="79"/>
      <c r="D32" s="100"/>
      <c r="E32" s="79"/>
      <c r="F32" s="112"/>
      <c r="G32" s="80"/>
      <c r="H32" s="81"/>
      <c r="I32" s="81"/>
    </row>
    <row r="33" spans="1:9" hidden="1" x14ac:dyDescent="0.3">
      <c r="A33" s="44">
        <v>29</v>
      </c>
      <c r="B33" s="91">
        <f>'Response 2 - Need 1'!B39</f>
        <v>0</v>
      </c>
      <c r="C33" s="79"/>
      <c r="D33" s="100"/>
      <c r="E33" s="79"/>
      <c r="F33" s="112"/>
      <c r="G33" s="80"/>
      <c r="H33" s="81"/>
      <c r="I33" s="81"/>
    </row>
    <row r="34" spans="1:9" hidden="1" x14ac:dyDescent="0.3">
      <c r="A34" s="44">
        <v>30</v>
      </c>
      <c r="B34" s="91">
        <f>'Response 2 - Need 1'!B40</f>
        <v>0</v>
      </c>
      <c r="C34" s="79"/>
      <c r="D34" s="100"/>
      <c r="E34" s="79"/>
      <c r="F34" s="112"/>
      <c r="G34" s="80"/>
      <c r="H34" s="81"/>
      <c r="I34" s="81"/>
    </row>
    <row r="35" spans="1:9" hidden="1" x14ac:dyDescent="0.3">
      <c r="A35" s="44">
        <v>31</v>
      </c>
      <c r="B35" s="91">
        <f>'Response 2 - Need 1'!B41</f>
        <v>0</v>
      </c>
      <c r="C35" s="79"/>
      <c r="D35" s="100"/>
      <c r="E35" s="79"/>
      <c r="F35" s="112"/>
      <c r="G35" s="80"/>
      <c r="H35" s="81"/>
      <c r="I35" s="81"/>
    </row>
    <row r="36" spans="1:9" hidden="1" x14ac:dyDescent="0.3">
      <c r="A36" s="44">
        <v>32</v>
      </c>
      <c r="B36" s="91">
        <f>'Response 2 - Need 1'!B42</f>
        <v>0</v>
      </c>
      <c r="C36" s="79"/>
      <c r="D36" s="100"/>
      <c r="E36" s="79"/>
      <c r="F36" s="112"/>
      <c r="G36" s="80"/>
      <c r="H36" s="81"/>
      <c r="I36" s="81"/>
    </row>
    <row r="37" spans="1:9" hidden="1" x14ac:dyDescent="0.3">
      <c r="A37" s="44">
        <v>33</v>
      </c>
      <c r="B37" s="91">
        <f>'Response 2 - Need 1'!B43</f>
        <v>0</v>
      </c>
      <c r="C37" s="79"/>
      <c r="D37" s="100"/>
      <c r="E37" s="79"/>
      <c r="F37" s="112"/>
      <c r="G37" s="80"/>
      <c r="H37" s="81"/>
      <c r="I37" s="81"/>
    </row>
    <row r="38" spans="1:9" hidden="1" x14ac:dyDescent="0.3">
      <c r="A38" s="44">
        <v>34</v>
      </c>
      <c r="B38" s="91">
        <f>'Response 2 - Need 1'!B44</f>
        <v>0</v>
      </c>
      <c r="C38" s="79"/>
      <c r="D38" s="100"/>
      <c r="E38" s="79"/>
      <c r="F38" s="112"/>
      <c r="G38" s="80"/>
      <c r="H38" s="81"/>
      <c r="I38" s="81"/>
    </row>
    <row r="39" spans="1:9" hidden="1" x14ac:dyDescent="0.3">
      <c r="A39" s="44">
        <v>35</v>
      </c>
      <c r="B39" s="91">
        <f>'Response 2 - Need 1'!B45</f>
        <v>0</v>
      </c>
      <c r="C39" s="79"/>
      <c r="D39" s="100"/>
      <c r="E39" s="79"/>
      <c r="F39" s="112"/>
      <c r="G39" s="80"/>
      <c r="H39" s="81"/>
      <c r="I39" s="81"/>
    </row>
    <row r="40" spans="1:9" hidden="1" x14ac:dyDescent="0.3">
      <c r="A40" s="44">
        <v>36</v>
      </c>
      <c r="B40" s="91">
        <f>'Response 2 - Need 1'!B46</f>
        <v>0</v>
      </c>
      <c r="C40" s="79"/>
      <c r="D40" s="100"/>
      <c r="E40" s="79"/>
      <c r="F40" s="112"/>
      <c r="G40" s="80"/>
      <c r="H40" s="81"/>
      <c r="I40" s="81"/>
    </row>
    <row r="41" spans="1:9" hidden="1" x14ac:dyDescent="0.3">
      <c r="A41" s="44">
        <v>37</v>
      </c>
      <c r="B41" s="91">
        <f>'Response 2 - Need 1'!B47</f>
        <v>0</v>
      </c>
      <c r="C41" s="79"/>
      <c r="D41" s="100"/>
      <c r="E41" s="79"/>
      <c r="F41" s="112"/>
      <c r="G41" s="80"/>
      <c r="H41" s="81"/>
      <c r="I41" s="81"/>
    </row>
    <row r="42" spans="1:9" hidden="1" x14ac:dyDescent="0.3">
      <c r="A42" s="44">
        <v>38</v>
      </c>
      <c r="B42" s="91">
        <f>'Response 2 - Need 1'!B48</f>
        <v>0</v>
      </c>
      <c r="C42" s="79"/>
      <c r="D42" s="100"/>
      <c r="E42" s="79"/>
      <c r="F42" s="112"/>
      <c r="G42" s="80"/>
      <c r="H42" s="81"/>
      <c r="I42" s="81"/>
    </row>
    <row r="43" spans="1:9" hidden="1" x14ac:dyDescent="0.3">
      <c r="A43" s="44">
        <v>39</v>
      </c>
      <c r="B43" s="91">
        <f>'Response 2 - Need 1'!B49</f>
        <v>0</v>
      </c>
      <c r="C43" s="79"/>
      <c r="D43" s="100"/>
      <c r="E43" s="79"/>
      <c r="F43" s="112"/>
      <c r="G43" s="80"/>
      <c r="H43" s="81"/>
      <c r="I43" s="81"/>
    </row>
    <row r="44" spans="1:9" hidden="1" x14ac:dyDescent="0.3">
      <c r="A44" s="44">
        <v>40</v>
      </c>
      <c r="B44" s="91">
        <f>'Response 2 - Need 1'!B50</f>
        <v>0</v>
      </c>
      <c r="C44" s="79"/>
      <c r="D44" s="100"/>
      <c r="E44" s="79"/>
      <c r="F44" s="112"/>
      <c r="G44" s="80"/>
      <c r="H44" s="81"/>
      <c r="I44" s="81"/>
    </row>
    <row r="45" spans="1:9" hidden="1" x14ac:dyDescent="0.3">
      <c r="A45" s="44">
        <v>41</v>
      </c>
      <c r="B45" s="91">
        <f>'Response 2 - Need 1'!B51</f>
        <v>0</v>
      </c>
      <c r="C45" s="79"/>
      <c r="D45" s="100"/>
      <c r="E45" s="79"/>
      <c r="F45" s="112"/>
      <c r="G45" s="80"/>
      <c r="H45" s="81"/>
      <c r="I45" s="81"/>
    </row>
    <row r="46" spans="1:9" hidden="1" x14ac:dyDescent="0.3">
      <c r="A46" s="44">
        <v>42</v>
      </c>
      <c r="B46" s="91">
        <f>'Response 2 - Need 1'!B52</f>
        <v>0</v>
      </c>
      <c r="C46" s="79"/>
      <c r="D46" s="100"/>
      <c r="E46" s="79"/>
      <c r="F46" s="112"/>
      <c r="G46" s="80"/>
      <c r="H46" s="81"/>
      <c r="I46" s="81"/>
    </row>
    <row r="47" spans="1:9" hidden="1" x14ac:dyDescent="0.3">
      <c r="A47" s="44">
        <v>43</v>
      </c>
      <c r="B47" s="91">
        <f>'Response 2 - Need 1'!B53</f>
        <v>0</v>
      </c>
      <c r="C47" s="79"/>
      <c r="D47" s="100"/>
      <c r="E47" s="79"/>
      <c r="F47" s="112"/>
      <c r="G47" s="80"/>
      <c r="H47" s="81"/>
      <c r="I47" s="81"/>
    </row>
    <row r="48" spans="1:9" hidden="1" x14ac:dyDescent="0.3">
      <c r="A48" s="44">
        <v>44</v>
      </c>
      <c r="B48" s="91">
        <f>'Response 2 - Need 1'!B54</f>
        <v>0</v>
      </c>
      <c r="C48" s="79"/>
      <c r="D48" s="100"/>
      <c r="E48" s="79"/>
      <c r="F48" s="112"/>
      <c r="G48" s="80"/>
      <c r="H48" s="81"/>
      <c r="I48" s="81"/>
    </row>
    <row r="49" spans="1:9" hidden="1" x14ac:dyDescent="0.3">
      <c r="A49" s="44">
        <v>45</v>
      </c>
      <c r="B49" s="91">
        <f>'Response 2 - Need 1'!B55</f>
        <v>0</v>
      </c>
      <c r="C49" s="79"/>
      <c r="D49" s="100"/>
      <c r="E49" s="79"/>
      <c r="F49" s="112"/>
      <c r="G49" s="80"/>
      <c r="H49" s="81"/>
      <c r="I49" s="81"/>
    </row>
    <row r="50" spans="1:9" hidden="1" x14ac:dyDescent="0.3">
      <c r="A50" s="44">
        <v>46</v>
      </c>
      <c r="B50" s="91">
        <f>'Response 2 - Need 1'!B56</f>
        <v>0</v>
      </c>
      <c r="C50" s="82"/>
      <c r="D50" s="71"/>
      <c r="E50" s="82"/>
      <c r="F50" s="118"/>
      <c r="G50" s="81"/>
      <c r="H50" s="81"/>
      <c r="I50" s="81"/>
    </row>
    <row r="51" spans="1:9" hidden="1" x14ac:dyDescent="0.3">
      <c r="A51" s="44">
        <v>47</v>
      </c>
      <c r="B51" s="91">
        <f>'Response 2 - Need 1'!B57</f>
        <v>0</v>
      </c>
      <c r="C51" s="82"/>
      <c r="D51" s="71"/>
      <c r="E51" s="82"/>
      <c r="F51" s="118"/>
      <c r="G51" s="81"/>
      <c r="H51" s="81"/>
      <c r="I51" s="81"/>
    </row>
    <row r="52" spans="1:9" hidden="1" x14ac:dyDescent="0.3">
      <c r="A52" s="44">
        <v>48</v>
      </c>
      <c r="B52" s="91">
        <f>'Response 2 - Need 1'!B58</f>
        <v>0</v>
      </c>
      <c r="C52" s="82"/>
      <c r="D52" s="71"/>
      <c r="E52" s="82"/>
      <c r="F52" s="118"/>
      <c r="G52" s="81"/>
      <c r="H52" s="81"/>
      <c r="I52" s="81"/>
    </row>
    <row r="53" spans="1:9" hidden="1" x14ac:dyDescent="0.3">
      <c r="A53" s="44">
        <v>49</v>
      </c>
      <c r="B53" s="91">
        <f>'Response 2 - Need 1'!B59</f>
        <v>0</v>
      </c>
      <c r="C53" s="82"/>
      <c r="D53" s="71"/>
      <c r="E53" s="82"/>
      <c r="F53" s="118"/>
      <c r="G53" s="81"/>
      <c r="H53" s="81"/>
      <c r="I53" s="81"/>
    </row>
    <row r="54" spans="1:9" hidden="1" x14ac:dyDescent="0.3">
      <c r="A54" s="44">
        <v>50</v>
      </c>
      <c r="B54" s="92">
        <f>'Response 2 - Need 1'!B60</f>
        <v>0</v>
      </c>
      <c r="C54" s="82"/>
      <c r="D54" s="71"/>
      <c r="E54" s="82"/>
      <c r="F54" s="119"/>
      <c r="G54" s="81"/>
      <c r="H54" s="81"/>
      <c r="I54" s="83"/>
    </row>
    <row r="55" spans="1:9" ht="15" thickBot="1" x14ac:dyDescent="0.35">
      <c r="A55" s="44"/>
      <c r="B55" s="93" t="s">
        <v>113</v>
      </c>
      <c r="C55" s="62">
        <f>SUM(C5:C54)</f>
        <v>14500</v>
      </c>
      <c r="D55" s="113"/>
      <c r="E55" s="62">
        <f>SUM(E5:E54)</f>
        <v>49201.4</v>
      </c>
      <c r="F55" s="120"/>
      <c r="G55" s="55"/>
      <c r="H55" s="55"/>
      <c r="I55" s="56"/>
    </row>
    <row r="56" spans="1:9" ht="15" thickBot="1" x14ac:dyDescent="0.35">
      <c r="B56" s="183" t="s">
        <v>44</v>
      </c>
      <c r="C56" s="184"/>
      <c r="D56" s="184"/>
      <c r="E56" s="184"/>
      <c r="F56" s="184"/>
      <c r="G56" s="185"/>
      <c r="H56" s="185"/>
      <c r="I56" s="186"/>
    </row>
    <row r="57" spans="1:9" ht="43.2" x14ac:dyDescent="0.3">
      <c r="A57" s="44">
        <v>1</v>
      </c>
      <c r="B57" s="91" t="str">
        <f>'Response 2 - Need 2'!B11</f>
        <v>Implement a social media marketing plan and complementary programming/sustainable strategies to address modifiable lifestyle risk factors.</v>
      </c>
      <c r="C57" s="79">
        <v>0</v>
      </c>
      <c r="D57" s="100"/>
      <c r="E57" s="97">
        <v>59300</v>
      </c>
      <c r="F57" s="112" t="s">
        <v>170</v>
      </c>
      <c r="G57" s="96" t="s">
        <v>129</v>
      </c>
      <c r="H57" s="81"/>
      <c r="I57" s="81"/>
    </row>
    <row r="58" spans="1:9" ht="57.6" x14ac:dyDescent="0.3">
      <c r="A58" s="44">
        <v>2</v>
      </c>
      <c r="B58" s="91" t="str">
        <f>'Response 2 - Need 2'!B12</f>
        <v>Support distributing healthy foods to local food pantries.</v>
      </c>
      <c r="C58" s="79">
        <v>96100</v>
      </c>
      <c r="D58" s="100" t="s">
        <v>172</v>
      </c>
      <c r="E58" s="97">
        <v>9686</v>
      </c>
      <c r="F58" s="112" t="s">
        <v>193</v>
      </c>
      <c r="G58" s="96" t="s">
        <v>110</v>
      </c>
      <c r="H58" s="81"/>
      <c r="I58" s="81"/>
    </row>
    <row r="59" spans="1:9" ht="28.8" x14ac:dyDescent="0.3">
      <c r="A59" s="44">
        <v>3</v>
      </c>
      <c r="B59" s="91" t="str">
        <f>'Response 2 - Need 2'!B13</f>
        <v>Provide financial support to maintain and grow the number of community gardens in the region in partnership with United Way.</v>
      </c>
      <c r="C59" s="79">
        <v>5000</v>
      </c>
      <c r="D59" s="100" t="s">
        <v>171</v>
      </c>
      <c r="E59" s="97">
        <v>11106</v>
      </c>
      <c r="F59" s="112" t="s">
        <v>184</v>
      </c>
      <c r="G59" s="96" t="s">
        <v>110</v>
      </c>
      <c r="H59" s="81"/>
      <c r="I59" s="81"/>
    </row>
    <row r="60" spans="1:9" ht="28.8" x14ac:dyDescent="0.3">
      <c r="A60" s="44">
        <v>4</v>
      </c>
      <c r="B60" s="91" t="str">
        <f>'Response 2 - Need 2'!B14</f>
        <v>Provide in-kind and financial support to  organizations and initiatives that are committed to improving heart health.</v>
      </c>
      <c r="C60" s="97">
        <v>15000</v>
      </c>
      <c r="D60" s="100" t="s">
        <v>180</v>
      </c>
      <c r="E60" s="97">
        <v>0</v>
      </c>
      <c r="F60" s="112"/>
      <c r="G60" s="80" t="s">
        <v>110</v>
      </c>
      <c r="H60" s="81"/>
      <c r="I60" s="81"/>
    </row>
    <row r="61" spans="1:9" ht="28.8" x14ac:dyDescent="0.3">
      <c r="A61" s="44">
        <v>5</v>
      </c>
      <c r="B61" s="91" t="str">
        <f>'Response 2 - Need 2'!B15</f>
        <v>Provide meal choices to seniors to promote heart health</v>
      </c>
      <c r="C61" s="97">
        <v>26000</v>
      </c>
      <c r="D61" s="100" t="s">
        <v>194</v>
      </c>
      <c r="E61" s="97">
        <v>0</v>
      </c>
      <c r="F61" s="112"/>
      <c r="G61" s="80" t="s">
        <v>110</v>
      </c>
      <c r="H61" s="81"/>
      <c r="I61" s="81"/>
    </row>
    <row r="62" spans="1:9" ht="28.8" x14ac:dyDescent="0.3">
      <c r="A62" s="44">
        <v>6</v>
      </c>
      <c r="B62" s="91" t="str">
        <f>'Response 2 - Need 2'!B16</f>
        <v>Design and implement a variety of programs to promote healthy lifestyle to patients, caregivers and community members.</v>
      </c>
      <c r="C62" s="79">
        <v>0</v>
      </c>
      <c r="D62" s="100"/>
      <c r="E62" s="97">
        <f>4204+4214.4</f>
        <v>8418.4</v>
      </c>
      <c r="F62" s="112" t="s">
        <v>185</v>
      </c>
      <c r="G62" s="80" t="s">
        <v>129</v>
      </c>
      <c r="H62" s="81"/>
      <c r="I62" s="81"/>
    </row>
    <row r="63" spans="1:9" x14ac:dyDescent="0.3">
      <c r="A63" s="44">
        <v>7</v>
      </c>
      <c r="B63" s="91">
        <f>'Response 2 - Need 2'!B17</f>
        <v>0</v>
      </c>
      <c r="C63" s="79"/>
      <c r="D63" s="100"/>
      <c r="E63" s="79"/>
      <c r="F63" s="112"/>
      <c r="G63" s="80"/>
      <c r="H63" s="81"/>
      <c r="I63" s="81"/>
    </row>
    <row r="64" spans="1:9" hidden="1" x14ac:dyDescent="0.3">
      <c r="A64" s="44">
        <v>8</v>
      </c>
      <c r="B64" s="91">
        <f>'Response 2 - Need 2'!B18</f>
        <v>0</v>
      </c>
      <c r="C64" s="79"/>
      <c r="D64" s="100"/>
      <c r="E64" s="79"/>
      <c r="F64" s="112"/>
      <c r="G64" s="80"/>
      <c r="H64" s="81"/>
      <c r="I64" s="81"/>
    </row>
    <row r="65" spans="1:9" hidden="1" x14ac:dyDescent="0.3">
      <c r="A65" s="44">
        <v>9</v>
      </c>
      <c r="B65" s="91">
        <f>'Response 2 - Need 2'!B19</f>
        <v>0</v>
      </c>
      <c r="C65" s="79"/>
      <c r="D65" s="100"/>
      <c r="E65" s="79"/>
      <c r="F65" s="112"/>
      <c r="G65" s="80"/>
      <c r="H65" s="81"/>
      <c r="I65" s="81"/>
    </row>
    <row r="66" spans="1:9" hidden="1" x14ac:dyDescent="0.3">
      <c r="A66" s="44">
        <v>10</v>
      </c>
      <c r="B66" s="91">
        <f>'Response 2 - Need 2'!B20</f>
        <v>0</v>
      </c>
      <c r="C66" s="79"/>
      <c r="D66" s="100"/>
      <c r="E66" s="79"/>
      <c r="F66" s="112"/>
      <c r="G66" s="80"/>
      <c r="H66" s="81"/>
      <c r="I66" s="81"/>
    </row>
    <row r="67" spans="1:9" hidden="1" x14ac:dyDescent="0.3">
      <c r="A67" s="44">
        <v>11</v>
      </c>
      <c r="B67" s="91">
        <f>'Response 2 - Need 2'!B21</f>
        <v>0</v>
      </c>
      <c r="C67" s="79"/>
      <c r="D67" s="100"/>
      <c r="E67" s="79"/>
      <c r="F67" s="112"/>
      <c r="G67" s="80"/>
      <c r="H67" s="81"/>
      <c r="I67" s="81"/>
    </row>
    <row r="68" spans="1:9" hidden="1" x14ac:dyDescent="0.3">
      <c r="A68" s="44">
        <v>12</v>
      </c>
      <c r="B68" s="91">
        <f>'Response 2 - Need 2'!B22</f>
        <v>0</v>
      </c>
      <c r="C68" s="79"/>
      <c r="D68" s="100"/>
      <c r="E68" s="79"/>
      <c r="F68" s="112"/>
      <c r="G68" s="80"/>
      <c r="H68" s="81"/>
      <c r="I68" s="81"/>
    </row>
    <row r="69" spans="1:9" hidden="1" x14ac:dyDescent="0.3">
      <c r="A69" s="44">
        <v>13</v>
      </c>
      <c r="B69" s="91">
        <f>'Response 2 - Need 2'!B23</f>
        <v>0</v>
      </c>
      <c r="C69" s="79"/>
      <c r="D69" s="100"/>
      <c r="E69" s="79"/>
      <c r="F69" s="112"/>
      <c r="G69" s="80"/>
      <c r="H69" s="81"/>
      <c r="I69" s="81"/>
    </row>
    <row r="70" spans="1:9" hidden="1" x14ac:dyDescent="0.3">
      <c r="A70" s="44">
        <v>14</v>
      </c>
      <c r="B70" s="91">
        <f>'Response 2 - Need 2'!B24</f>
        <v>0</v>
      </c>
      <c r="C70" s="79"/>
      <c r="D70" s="100"/>
      <c r="E70" s="79"/>
      <c r="F70" s="112"/>
      <c r="G70" s="80"/>
      <c r="H70" s="81"/>
      <c r="I70" s="81"/>
    </row>
    <row r="71" spans="1:9" hidden="1" x14ac:dyDescent="0.3">
      <c r="A71" s="44">
        <v>15</v>
      </c>
      <c r="B71" s="91">
        <f>'Response 2 - Need 2'!B25</f>
        <v>0</v>
      </c>
      <c r="C71" s="79"/>
      <c r="D71" s="100"/>
      <c r="E71" s="79"/>
      <c r="F71" s="112"/>
      <c r="G71" s="80"/>
      <c r="H71" s="81"/>
      <c r="I71" s="81"/>
    </row>
    <row r="72" spans="1:9" hidden="1" x14ac:dyDescent="0.3">
      <c r="A72" s="44">
        <v>16</v>
      </c>
      <c r="B72" s="91">
        <f>'Response 2 - Need 2'!B26</f>
        <v>0</v>
      </c>
      <c r="C72" s="79"/>
      <c r="D72" s="100"/>
      <c r="E72" s="79"/>
      <c r="F72" s="112"/>
      <c r="G72" s="80"/>
      <c r="H72" s="81"/>
      <c r="I72" s="81"/>
    </row>
    <row r="73" spans="1:9" hidden="1" x14ac:dyDescent="0.3">
      <c r="A73" s="44">
        <v>17</v>
      </c>
      <c r="B73" s="91">
        <f>'Response 2 - Need 2'!B27</f>
        <v>0</v>
      </c>
      <c r="C73" s="79"/>
      <c r="D73" s="100"/>
      <c r="E73" s="79"/>
      <c r="F73" s="112"/>
      <c r="G73" s="80"/>
      <c r="H73" s="81"/>
      <c r="I73" s="81"/>
    </row>
    <row r="74" spans="1:9" hidden="1" x14ac:dyDescent="0.3">
      <c r="A74" s="44">
        <v>18</v>
      </c>
      <c r="B74" s="91">
        <f>'Response 2 - Need 2'!B28</f>
        <v>0</v>
      </c>
      <c r="C74" s="79"/>
      <c r="D74" s="100"/>
      <c r="E74" s="79"/>
      <c r="F74" s="112"/>
      <c r="G74" s="80"/>
      <c r="H74" s="81"/>
      <c r="I74" s="81"/>
    </row>
    <row r="75" spans="1:9" hidden="1" x14ac:dyDescent="0.3">
      <c r="A75" s="44">
        <v>19</v>
      </c>
      <c r="B75" s="91">
        <f>'Response 2 - Need 2'!B29</f>
        <v>0</v>
      </c>
      <c r="C75" s="79"/>
      <c r="D75" s="100"/>
      <c r="E75" s="79"/>
      <c r="F75" s="112"/>
      <c r="G75" s="80"/>
      <c r="H75" s="81"/>
      <c r="I75" s="81"/>
    </row>
    <row r="76" spans="1:9" hidden="1" x14ac:dyDescent="0.3">
      <c r="A76" s="44">
        <v>20</v>
      </c>
      <c r="B76" s="91">
        <f>'Response 2 - Need 2'!B30</f>
        <v>0</v>
      </c>
      <c r="C76" s="79"/>
      <c r="D76" s="100"/>
      <c r="E76" s="79"/>
      <c r="F76" s="112"/>
      <c r="G76" s="80"/>
      <c r="H76" s="81"/>
      <c r="I76" s="81"/>
    </row>
    <row r="77" spans="1:9" hidden="1" x14ac:dyDescent="0.3">
      <c r="A77" s="44">
        <v>21</v>
      </c>
      <c r="B77" s="91">
        <f>'Response 2 - Need 2'!B31</f>
        <v>0</v>
      </c>
      <c r="C77" s="79"/>
      <c r="D77" s="100"/>
      <c r="E77" s="79"/>
      <c r="F77" s="112"/>
      <c r="G77" s="80"/>
      <c r="H77" s="81"/>
      <c r="I77" s="81"/>
    </row>
    <row r="78" spans="1:9" hidden="1" x14ac:dyDescent="0.3">
      <c r="A78" s="44">
        <v>22</v>
      </c>
      <c r="B78" s="91">
        <f>'Response 2 - Need 2'!B32</f>
        <v>0</v>
      </c>
      <c r="C78" s="79"/>
      <c r="D78" s="100"/>
      <c r="E78" s="79"/>
      <c r="F78" s="112"/>
      <c r="G78" s="80"/>
      <c r="H78" s="81"/>
      <c r="I78" s="81"/>
    </row>
    <row r="79" spans="1:9" hidden="1" x14ac:dyDescent="0.3">
      <c r="A79" s="44">
        <v>23</v>
      </c>
      <c r="B79" s="91">
        <f>'Response 2 - Need 2'!B33</f>
        <v>0</v>
      </c>
      <c r="C79" s="79"/>
      <c r="D79" s="100"/>
      <c r="E79" s="79"/>
      <c r="F79" s="112"/>
      <c r="G79" s="80"/>
      <c r="H79" s="81"/>
      <c r="I79" s="81"/>
    </row>
    <row r="80" spans="1:9" hidden="1" x14ac:dyDescent="0.3">
      <c r="A80" s="44">
        <v>24</v>
      </c>
      <c r="B80" s="91">
        <f>'Response 2 - Need 2'!B34</f>
        <v>0</v>
      </c>
      <c r="C80" s="79"/>
      <c r="D80" s="100"/>
      <c r="E80" s="79"/>
      <c r="F80" s="112"/>
      <c r="G80" s="80"/>
      <c r="H80" s="81"/>
      <c r="I80" s="81"/>
    </row>
    <row r="81" spans="1:9" hidden="1" x14ac:dyDescent="0.3">
      <c r="A81" s="44">
        <v>25</v>
      </c>
      <c r="B81" s="91">
        <f>'Response 2 - Need 2'!B35</f>
        <v>0</v>
      </c>
      <c r="C81" s="79"/>
      <c r="D81" s="100"/>
      <c r="E81" s="79"/>
      <c r="F81" s="112"/>
      <c r="G81" s="80"/>
      <c r="H81" s="81"/>
      <c r="I81" s="81"/>
    </row>
    <row r="82" spans="1:9" hidden="1" x14ac:dyDescent="0.3">
      <c r="A82" s="44">
        <v>26</v>
      </c>
      <c r="B82" s="91">
        <f>'Response 2 - Need 2'!B36</f>
        <v>0</v>
      </c>
      <c r="C82" s="79"/>
      <c r="D82" s="100"/>
      <c r="E82" s="79"/>
      <c r="F82" s="112"/>
      <c r="G82" s="80"/>
      <c r="H82" s="81"/>
      <c r="I82" s="81"/>
    </row>
    <row r="83" spans="1:9" hidden="1" x14ac:dyDescent="0.3">
      <c r="A83" s="44">
        <v>27</v>
      </c>
      <c r="B83" s="91">
        <f>'Response 2 - Need 2'!B37</f>
        <v>0</v>
      </c>
      <c r="C83" s="79"/>
      <c r="D83" s="100"/>
      <c r="E83" s="79"/>
      <c r="F83" s="112"/>
      <c r="G83" s="80"/>
      <c r="H83" s="81"/>
      <c r="I83" s="81"/>
    </row>
    <row r="84" spans="1:9" hidden="1" x14ac:dyDescent="0.3">
      <c r="A84" s="44">
        <v>28</v>
      </c>
      <c r="B84" s="91">
        <f>'Response 2 - Need 2'!B38</f>
        <v>0</v>
      </c>
      <c r="C84" s="79"/>
      <c r="D84" s="100"/>
      <c r="E84" s="79"/>
      <c r="F84" s="112"/>
      <c r="G84" s="80"/>
      <c r="H84" s="81"/>
      <c r="I84" s="81"/>
    </row>
    <row r="85" spans="1:9" hidden="1" x14ac:dyDescent="0.3">
      <c r="A85" s="44">
        <v>29</v>
      </c>
      <c r="B85" s="91">
        <f>'Response 2 - Need 2'!B39</f>
        <v>0</v>
      </c>
      <c r="C85" s="79"/>
      <c r="D85" s="100"/>
      <c r="E85" s="79"/>
      <c r="F85" s="112"/>
      <c r="G85" s="80"/>
      <c r="H85" s="81"/>
      <c r="I85" s="81"/>
    </row>
    <row r="86" spans="1:9" hidden="1" x14ac:dyDescent="0.3">
      <c r="A86" s="44">
        <v>30</v>
      </c>
      <c r="B86" s="91">
        <f>'Response 2 - Need 2'!B40</f>
        <v>0</v>
      </c>
      <c r="C86" s="79"/>
      <c r="D86" s="100"/>
      <c r="E86" s="79"/>
      <c r="F86" s="112"/>
      <c r="G86" s="80"/>
      <c r="H86" s="81"/>
      <c r="I86" s="81"/>
    </row>
    <row r="87" spans="1:9" hidden="1" x14ac:dyDescent="0.3">
      <c r="A87" s="44">
        <v>31</v>
      </c>
      <c r="B87" s="91">
        <f>'Response 2 - Need 2'!B41</f>
        <v>0</v>
      </c>
      <c r="C87" s="79"/>
      <c r="D87" s="100"/>
      <c r="E87" s="79"/>
      <c r="F87" s="112"/>
      <c r="G87" s="80"/>
      <c r="H87" s="81"/>
      <c r="I87" s="81"/>
    </row>
    <row r="88" spans="1:9" hidden="1" x14ac:dyDescent="0.3">
      <c r="A88" s="44">
        <v>32</v>
      </c>
      <c r="B88" s="91">
        <f>'Response 2 - Need 2'!B42</f>
        <v>0</v>
      </c>
      <c r="C88" s="79"/>
      <c r="D88" s="100"/>
      <c r="E88" s="79"/>
      <c r="F88" s="112"/>
      <c r="G88" s="80"/>
      <c r="H88" s="81"/>
      <c r="I88" s="81"/>
    </row>
    <row r="89" spans="1:9" hidden="1" x14ac:dyDescent="0.3">
      <c r="A89" s="44">
        <v>33</v>
      </c>
      <c r="B89" s="91">
        <f>'Response 2 - Need 2'!B43</f>
        <v>0</v>
      </c>
      <c r="C89" s="79"/>
      <c r="D89" s="100"/>
      <c r="E89" s="79"/>
      <c r="F89" s="121"/>
      <c r="G89" s="80"/>
      <c r="H89" s="81"/>
      <c r="I89" s="81"/>
    </row>
    <row r="90" spans="1:9" hidden="1" x14ac:dyDescent="0.3">
      <c r="A90" s="44">
        <v>34</v>
      </c>
      <c r="B90" s="91">
        <f>'Response 2 - Need 2'!B44</f>
        <v>0</v>
      </c>
      <c r="C90" s="79"/>
      <c r="D90" s="100"/>
      <c r="E90" s="79"/>
      <c r="F90" s="112"/>
      <c r="G90" s="80"/>
      <c r="H90" s="81"/>
      <c r="I90" s="81"/>
    </row>
    <row r="91" spans="1:9" hidden="1" x14ac:dyDescent="0.3">
      <c r="A91" s="44">
        <v>35</v>
      </c>
      <c r="B91" s="91">
        <f>'Response 2 - Need 2'!B45</f>
        <v>0</v>
      </c>
      <c r="C91" s="79"/>
      <c r="D91" s="100"/>
      <c r="E91" s="79"/>
      <c r="F91" s="112"/>
      <c r="G91" s="80"/>
      <c r="H91" s="81"/>
      <c r="I91" s="81"/>
    </row>
    <row r="92" spans="1:9" hidden="1" x14ac:dyDescent="0.3">
      <c r="A92" s="44">
        <v>36</v>
      </c>
      <c r="B92" s="91">
        <f>'Response 2 - Need 2'!B46</f>
        <v>0</v>
      </c>
      <c r="C92" s="79"/>
      <c r="D92" s="100"/>
      <c r="E92" s="79"/>
      <c r="F92" s="112"/>
      <c r="G92" s="80"/>
      <c r="H92" s="81"/>
      <c r="I92" s="81"/>
    </row>
    <row r="93" spans="1:9" hidden="1" x14ac:dyDescent="0.3">
      <c r="A93" s="44">
        <v>37</v>
      </c>
      <c r="B93" s="91">
        <f>'Response 2 - Need 2'!B47</f>
        <v>0</v>
      </c>
      <c r="C93" s="79"/>
      <c r="D93" s="100"/>
      <c r="E93" s="79"/>
      <c r="F93" s="112"/>
      <c r="G93" s="80"/>
      <c r="H93" s="81"/>
      <c r="I93" s="81"/>
    </row>
    <row r="94" spans="1:9" hidden="1" x14ac:dyDescent="0.3">
      <c r="A94" s="44">
        <v>38</v>
      </c>
      <c r="B94" s="91">
        <f>'Response 2 - Need 2'!B48</f>
        <v>0</v>
      </c>
      <c r="C94" s="79"/>
      <c r="D94" s="100"/>
      <c r="E94" s="79"/>
      <c r="F94" s="112"/>
      <c r="G94" s="80"/>
      <c r="H94" s="81"/>
      <c r="I94" s="81"/>
    </row>
    <row r="95" spans="1:9" hidden="1" x14ac:dyDescent="0.3">
      <c r="A95" s="44">
        <v>39</v>
      </c>
      <c r="B95" s="91">
        <f>'Response 2 - Need 2'!B49</f>
        <v>0</v>
      </c>
      <c r="C95" s="79"/>
      <c r="D95" s="100"/>
      <c r="E95" s="79"/>
      <c r="F95" s="112"/>
      <c r="G95" s="80"/>
      <c r="H95" s="81"/>
      <c r="I95" s="81"/>
    </row>
    <row r="96" spans="1:9" hidden="1" x14ac:dyDescent="0.3">
      <c r="A96" s="44">
        <v>40</v>
      </c>
      <c r="B96" s="91">
        <f>'Response 2 - Need 2'!B50</f>
        <v>0</v>
      </c>
      <c r="C96" s="79"/>
      <c r="D96" s="100"/>
      <c r="E96" s="79"/>
      <c r="F96" s="112"/>
      <c r="G96" s="80"/>
      <c r="H96" s="81"/>
      <c r="I96" s="81"/>
    </row>
    <row r="97" spans="1:9" hidden="1" x14ac:dyDescent="0.3">
      <c r="A97" s="44">
        <v>41</v>
      </c>
      <c r="B97" s="91">
        <f>'Response 2 - Need 2'!B51</f>
        <v>0</v>
      </c>
      <c r="C97" s="79"/>
      <c r="D97" s="100"/>
      <c r="E97" s="79"/>
      <c r="F97" s="112"/>
      <c r="G97" s="80"/>
      <c r="H97" s="81"/>
      <c r="I97" s="81"/>
    </row>
    <row r="98" spans="1:9" hidden="1" x14ac:dyDescent="0.3">
      <c r="A98" s="44">
        <v>42</v>
      </c>
      <c r="B98" s="91">
        <f>'Response 2 - Need 2'!B52</f>
        <v>0</v>
      </c>
      <c r="C98" s="79"/>
      <c r="D98" s="100"/>
      <c r="E98" s="79"/>
      <c r="F98" s="112"/>
      <c r="G98" s="80"/>
      <c r="H98" s="81"/>
      <c r="I98" s="81"/>
    </row>
    <row r="99" spans="1:9" hidden="1" x14ac:dyDescent="0.3">
      <c r="A99" s="44">
        <v>43</v>
      </c>
      <c r="B99" s="91">
        <f>'Response 2 - Need 2'!B53</f>
        <v>0</v>
      </c>
      <c r="C99" s="79"/>
      <c r="D99" s="100"/>
      <c r="E99" s="79"/>
      <c r="F99" s="112"/>
      <c r="G99" s="80"/>
      <c r="H99" s="81"/>
      <c r="I99" s="81"/>
    </row>
    <row r="100" spans="1:9" hidden="1" x14ac:dyDescent="0.3">
      <c r="A100" s="44">
        <v>44</v>
      </c>
      <c r="B100" s="91">
        <f>'Response 2 - Need 2'!B54</f>
        <v>0</v>
      </c>
      <c r="C100" s="79"/>
      <c r="D100" s="100"/>
      <c r="E100" s="79"/>
      <c r="F100" s="112"/>
      <c r="G100" s="80"/>
      <c r="H100" s="81"/>
      <c r="I100" s="81"/>
    </row>
    <row r="101" spans="1:9" hidden="1" x14ac:dyDescent="0.3">
      <c r="A101" s="44">
        <v>45</v>
      </c>
      <c r="B101" s="91">
        <f>'Response 2 - Need 2'!B55</f>
        <v>0</v>
      </c>
      <c r="C101" s="79"/>
      <c r="D101" s="100"/>
      <c r="E101" s="79"/>
      <c r="F101" s="112"/>
      <c r="G101" s="80"/>
      <c r="H101" s="81"/>
      <c r="I101" s="81"/>
    </row>
    <row r="102" spans="1:9" hidden="1" x14ac:dyDescent="0.3">
      <c r="A102" s="44">
        <v>46</v>
      </c>
      <c r="B102" s="91">
        <f>'Response 2 - Need 2'!B56</f>
        <v>0</v>
      </c>
      <c r="C102" s="79"/>
      <c r="D102" s="100"/>
      <c r="E102" s="79"/>
      <c r="F102" s="112"/>
      <c r="G102" s="81"/>
      <c r="H102" s="81"/>
      <c r="I102" s="81"/>
    </row>
    <row r="103" spans="1:9" hidden="1" x14ac:dyDescent="0.3">
      <c r="A103" s="44">
        <v>47</v>
      </c>
      <c r="B103" s="91">
        <f>'Response 2 - Need 2'!B57</f>
        <v>0</v>
      </c>
      <c r="C103" s="79"/>
      <c r="D103" s="100"/>
      <c r="E103" s="79"/>
      <c r="F103" s="112"/>
      <c r="G103" s="81"/>
      <c r="H103" s="81"/>
      <c r="I103" s="81"/>
    </row>
    <row r="104" spans="1:9" hidden="1" x14ac:dyDescent="0.3">
      <c r="A104" s="44">
        <v>48</v>
      </c>
      <c r="B104" s="92">
        <f>'Response 2 - Need 2'!B58</f>
        <v>0</v>
      </c>
      <c r="C104" s="82"/>
      <c r="D104" s="71"/>
      <c r="E104" s="82"/>
      <c r="F104" s="119"/>
      <c r="G104" s="81"/>
      <c r="H104" s="81"/>
      <c r="I104" s="81"/>
    </row>
    <row r="105" spans="1:9" hidden="1" x14ac:dyDescent="0.3">
      <c r="A105" s="44">
        <v>49</v>
      </c>
      <c r="B105" s="92">
        <f>'Response 2 - Need 2'!B59</f>
        <v>0</v>
      </c>
      <c r="C105" s="82"/>
      <c r="D105" s="71"/>
      <c r="E105" s="82"/>
      <c r="F105" s="119"/>
      <c r="G105" s="81"/>
      <c r="H105" s="81"/>
      <c r="I105" s="81"/>
    </row>
    <row r="106" spans="1:9" hidden="1" x14ac:dyDescent="0.3">
      <c r="A106" s="44">
        <v>50</v>
      </c>
      <c r="B106" s="92">
        <f>'Response 2 - Need 2'!B60</f>
        <v>0</v>
      </c>
      <c r="C106" s="82"/>
      <c r="D106" s="71"/>
      <c r="E106" s="82"/>
      <c r="F106" s="119"/>
      <c r="G106" s="81"/>
      <c r="H106" s="81"/>
      <c r="I106" s="81"/>
    </row>
    <row r="107" spans="1:9" ht="15" thickBot="1" x14ac:dyDescent="0.35">
      <c r="A107" s="44"/>
      <c r="B107" s="93" t="s">
        <v>114</v>
      </c>
      <c r="C107" s="62">
        <f>SUM(C57:C106)</f>
        <v>142100</v>
      </c>
      <c r="D107" s="113"/>
      <c r="E107" s="62">
        <f>SUM(E57:E106)</f>
        <v>88510.399999999994</v>
      </c>
      <c r="F107" s="120"/>
      <c r="G107" s="55"/>
      <c r="H107" s="56"/>
      <c r="I107" s="57"/>
    </row>
    <row r="108" spans="1:9" ht="15" thickBot="1" x14ac:dyDescent="0.35">
      <c r="B108" s="183" t="s">
        <v>45</v>
      </c>
      <c r="C108" s="184"/>
      <c r="D108" s="184"/>
      <c r="E108" s="184"/>
      <c r="F108" s="184"/>
      <c r="G108" s="185"/>
      <c r="H108" s="185"/>
      <c r="I108" s="186"/>
    </row>
    <row r="109" spans="1:9" ht="57.6" x14ac:dyDescent="0.3">
      <c r="A109" s="44">
        <v>1</v>
      </c>
      <c r="B109" s="91" t="str">
        <f>'Response 2 - Need 3'!B11</f>
        <v>Provide services and resources to mothers and families in the Valley to improve the health of expectant mothers, new mothers and infants.</v>
      </c>
      <c r="C109" s="98">
        <v>0</v>
      </c>
      <c r="D109" s="100"/>
      <c r="E109" s="79">
        <f>23413+4214.4</f>
        <v>27627.4</v>
      </c>
      <c r="F109" s="112" t="s">
        <v>196</v>
      </c>
      <c r="G109" s="96" t="s">
        <v>129</v>
      </c>
      <c r="H109" s="78"/>
      <c r="I109" s="78"/>
    </row>
    <row r="110" spans="1:9" x14ac:dyDescent="0.3">
      <c r="A110" s="44">
        <v>2</v>
      </c>
      <c r="B110" s="91">
        <f>'Response 2 - Need 3'!B12</f>
        <v>0</v>
      </c>
      <c r="C110" s="97"/>
      <c r="D110" s="100"/>
      <c r="E110" s="97"/>
      <c r="F110" s="112"/>
      <c r="G110" s="96"/>
      <c r="H110" s="81"/>
      <c r="I110" s="81"/>
    </row>
    <row r="111" spans="1:9" hidden="1" x14ac:dyDescent="0.3">
      <c r="A111" s="44">
        <v>3</v>
      </c>
      <c r="B111" s="91">
        <f>'Response 2 - Need 3'!B13</f>
        <v>0</v>
      </c>
      <c r="C111" s="97"/>
      <c r="D111" s="100"/>
      <c r="E111" s="97"/>
      <c r="F111" s="112"/>
      <c r="G111" s="96"/>
      <c r="H111" s="81"/>
      <c r="I111" s="81"/>
    </row>
    <row r="112" spans="1:9" hidden="1" x14ac:dyDescent="0.3">
      <c r="A112" s="44">
        <v>4</v>
      </c>
      <c r="B112" s="91">
        <f>'Response 2 - Need 3'!B14</f>
        <v>0</v>
      </c>
      <c r="C112" s="97"/>
      <c r="D112" s="100"/>
      <c r="E112" s="97"/>
      <c r="F112" s="112"/>
      <c r="G112" s="96"/>
      <c r="H112" s="80"/>
      <c r="I112" s="80"/>
    </row>
    <row r="113" spans="1:9" hidden="1" x14ac:dyDescent="0.3">
      <c r="A113" s="44">
        <v>5</v>
      </c>
      <c r="B113" s="91">
        <f>'Response 2 - Need 3'!B15</f>
        <v>0</v>
      </c>
      <c r="C113" s="79"/>
      <c r="D113" s="100"/>
      <c r="E113" s="79"/>
      <c r="F113" s="112"/>
      <c r="G113" s="80"/>
      <c r="H113" s="81"/>
      <c r="I113" s="81"/>
    </row>
    <row r="114" spans="1:9" hidden="1" x14ac:dyDescent="0.3">
      <c r="A114" s="44">
        <v>6</v>
      </c>
      <c r="B114" s="91">
        <f>'Response 2 - Need 3'!B16</f>
        <v>0</v>
      </c>
      <c r="C114" s="79"/>
      <c r="D114" s="100"/>
      <c r="E114" s="79"/>
      <c r="F114" s="112"/>
      <c r="G114" s="80"/>
      <c r="H114" s="81"/>
      <c r="I114" s="81"/>
    </row>
    <row r="115" spans="1:9" hidden="1" x14ac:dyDescent="0.3">
      <c r="A115" s="44">
        <v>7</v>
      </c>
      <c r="B115" s="91">
        <f>'Response 2 - Need 3'!B17</f>
        <v>0</v>
      </c>
      <c r="C115" s="79"/>
      <c r="D115" s="100"/>
      <c r="E115" s="79"/>
      <c r="F115" s="112"/>
      <c r="G115" s="80"/>
      <c r="H115" s="81"/>
      <c r="I115" s="81"/>
    </row>
    <row r="116" spans="1:9" hidden="1" x14ac:dyDescent="0.3">
      <c r="A116" s="44">
        <v>8</v>
      </c>
      <c r="B116" s="91">
        <f>'Response 2 - Need 3'!B18</f>
        <v>0</v>
      </c>
      <c r="C116" s="79"/>
      <c r="D116" s="100"/>
      <c r="E116" s="79"/>
      <c r="F116" s="112"/>
      <c r="G116" s="80"/>
      <c r="H116" s="81"/>
      <c r="I116" s="81"/>
    </row>
    <row r="117" spans="1:9" hidden="1" x14ac:dyDescent="0.3">
      <c r="A117" s="44">
        <v>9</v>
      </c>
      <c r="B117" s="91">
        <f>'Response 2 - Need 3'!B19</f>
        <v>0</v>
      </c>
      <c r="C117" s="79"/>
      <c r="D117" s="100"/>
      <c r="E117" s="79"/>
      <c r="F117" s="112"/>
      <c r="G117" s="80"/>
      <c r="H117" s="81"/>
      <c r="I117" s="81"/>
    </row>
    <row r="118" spans="1:9" hidden="1" x14ac:dyDescent="0.3">
      <c r="A118" s="44">
        <v>10</v>
      </c>
      <c r="B118" s="91">
        <f>'Response 2 - Need 3'!B20</f>
        <v>0</v>
      </c>
      <c r="C118" s="79"/>
      <c r="D118" s="100"/>
      <c r="E118" s="79"/>
      <c r="F118" s="112"/>
      <c r="G118" s="80"/>
      <c r="H118" s="81"/>
      <c r="I118" s="81"/>
    </row>
    <row r="119" spans="1:9" hidden="1" x14ac:dyDescent="0.3">
      <c r="A119" s="44">
        <v>11</v>
      </c>
      <c r="B119" s="91">
        <f>'Response 2 - Need 3'!B21</f>
        <v>0</v>
      </c>
      <c r="C119" s="79"/>
      <c r="D119" s="100"/>
      <c r="E119" s="79"/>
      <c r="F119" s="112"/>
      <c r="G119" s="80"/>
      <c r="H119" s="81"/>
      <c r="I119" s="81"/>
    </row>
    <row r="120" spans="1:9" hidden="1" x14ac:dyDescent="0.3">
      <c r="A120" s="44">
        <v>12</v>
      </c>
      <c r="B120" s="91">
        <f>'Response 2 - Need 3'!B22</f>
        <v>0</v>
      </c>
      <c r="C120" s="79"/>
      <c r="D120" s="100"/>
      <c r="E120" s="79"/>
      <c r="F120" s="112"/>
      <c r="G120" s="80"/>
      <c r="H120" s="81"/>
      <c r="I120" s="81"/>
    </row>
    <row r="121" spans="1:9" hidden="1" x14ac:dyDescent="0.3">
      <c r="A121" s="44">
        <v>13</v>
      </c>
      <c r="B121" s="91">
        <f>'Response 2 - Need 3'!B23</f>
        <v>0</v>
      </c>
      <c r="C121" s="79"/>
      <c r="D121" s="100"/>
      <c r="E121" s="79"/>
      <c r="F121" s="112"/>
      <c r="G121" s="80"/>
      <c r="H121" s="81"/>
      <c r="I121" s="81"/>
    </row>
    <row r="122" spans="1:9" hidden="1" x14ac:dyDescent="0.3">
      <c r="A122" s="44">
        <v>14</v>
      </c>
      <c r="B122" s="91">
        <f>'Response 2 - Need 3'!B24</f>
        <v>0</v>
      </c>
      <c r="C122" s="79"/>
      <c r="D122" s="100"/>
      <c r="E122" s="79"/>
      <c r="F122" s="112"/>
      <c r="G122" s="80"/>
      <c r="H122" s="81"/>
      <c r="I122" s="81"/>
    </row>
    <row r="123" spans="1:9" hidden="1" x14ac:dyDescent="0.3">
      <c r="A123" s="44">
        <v>15</v>
      </c>
      <c r="B123" s="91">
        <f>'Response 2 - Need 3'!B25</f>
        <v>0</v>
      </c>
      <c r="C123" s="79"/>
      <c r="D123" s="100"/>
      <c r="E123" s="79"/>
      <c r="F123" s="112"/>
      <c r="G123" s="80"/>
      <c r="H123" s="81"/>
      <c r="I123" s="81"/>
    </row>
    <row r="124" spans="1:9" hidden="1" x14ac:dyDescent="0.3">
      <c r="A124" s="44">
        <v>16</v>
      </c>
      <c r="B124" s="91">
        <f>'Response 2 - Need 3'!B26</f>
        <v>0</v>
      </c>
      <c r="C124" s="79"/>
      <c r="D124" s="100"/>
      <c r="E124" s="79"/>
      <c r="F124" s="112"/>
      <c r="G124" s="80"/>
      <c r="H124" s="81"/>
      <c r="I124" s="81"/>
    </row>
    <row r="125" spans="1:9" hidden="1" x14ac:dyDescent="0.3">
      <c r="A125" s="44">
        <v>17</v>
      </c>
      <c r="B125" s="91">
        <f>'Response 2 - Need 3'!B27</f>
        <v>0</v>
      </c>
      <c r="C125" s="79"/>
      <c r="D125" s="100"/>
      <c r="E125" s="79"/>
      <c r="F125" s="112"/>
      <c r="G125" s="80"/>
      <c r="H125" s="81"/>
      <c r="I125" s="81"/>
    </row>
    <row r="126" spans="1:9" hidden="1" x14ac:dyDescent="0.3">
      <c r="A126" s="44">
        <v>18</v>
      </c>
      <c r="B126" s="91">
        <f>'Response 2 - Need 3'!B28</f>
        <v>0</v>
      </c>
      <c r="C126" s="79"/>
      <c r="D126" s="100"/>
      <c r="E126" s="79"/>
      <c r="F126" s="112"/>
      <c r="G126" s="80"/>
      <c r="H126" s="81"/>
      <c r="I126" s="81"/>
    </row>
    <row r="127" spans="1:9" hidden="1" x14ac:dyDescent="0.3">
      <c r="A127" s="44">
        <v>19</v>
      </c>
      <c r="B127" s="91">
        <f>'Response 2 - Need 3'!B29</f>
        <v>0</v>
      </c>
      <c r="C127" s="79"/>
      <c r="D127" s="100"/>
      <c r="E127" s="79"/>
      <c r="F127" s="112"/>
      <c r="G127" s="80"/>
      <c r="H127" s="81"/>
      <c r="I127" s="81"/>
    </row>
    <row r="128" spans="1:9" hidden="1" x14ac:dyDescent="0.3">
      <c r="A128" s="44">
        <v>20</v>
      </c>
      <c r="B128" s="91">
        <f>'Response 2 - Need 3'!B30</f>
        <v>0</v>
      </c>
      <c r="C128" s="79"/>
      <c r="D128" s="100"/>
      <c r="E128" s="79"/>
      <c r="F128" s="112"/>
      <c r="G128" s="80"/>
      <c r="H128" s="81"/>
      <c r="I128" s="81"/>
    </row>
    <row r="129" spans="1:9" hidden="1" x14ac:dyDescent="0.3">
      <c r="A129" s="44">
        <v>21</v>
      </c>
      <c r="B129" s="91">
        <f>'Response 2 - Need 3'!B31</f>
        <v>0</v>
      </c>
      <c r="C129" s="79"/>
      <c r="D129" s="100"/>
      <c r="E129" s="79"/>
      <c r="F129" s="112"/>
      <c r="G129" s="80"/>
      <c r="H129" s="81"/>
      <c r="I129" s="81"/>
    </row>
    <row r="130" spans="1:9" hidden="1" x14ac:dyDescent="0.3">
      <c r="A130" s="44">
        <v>22</v>
      </c>
      <c r="B130" s="91">
        <f>'Response 2 - Need 3'!B32</f>
        <v>0</v>
      </c>
      <c r="C130" s="79"/>
      <c r="D130" s="100"/>
      <c r="E130" s="79"/>
      <c r="F130" s="112"/>
      <c r="G130" s="80"/>
      <c r="H130" s="81"/>
      <c r="I130" s="81"/>
    </row>
    <row r="131" spans="1:9" hidden="1" x14ac:dyDescent="0.3">
      <c r="A131" s="44">
        <v>23</v>
      </c>
      <c r="B131" s="91">
        <f>'Response 2 - Need 3'!B33</f>
        <v>0</v>
      </c>
      <c r="C131" s="79"/>
      <c r="D131" s="100"/>
      <c r="E131" s="79"/>
      <c r="F131" s="112"/>
      <c r="G131" s="80"/>
      <c r="H131" s="81"/>
      <c r="I131" s="81"/>
    </row>
    <row r="132" spans="1:9" hidden="1" x14ac:dyDescent="0.3">
      <c r="A132" s="44">
        <v>24</v>
      </c>
      <c r="B132" s="91">
        <f>'Response 2 - Need 3'!B34</f>
        <v>0</v>
      </c>
      <c r="C132" s="79"/>
      <c r="D132" s="100"/>
      <c r="E132" s="79"/>
      <c r="F132" s="112"/>
      <c r="G132" s="80"/>
      <c r="H132" s="81"/>
      <c r="I132" s="81"/>
    </row>
    <row r="133" spans="1:9" hidden="1" x14ac:dyDescent="0.3">
      <c r="A133" s="44">
        <v>25</v>
      </c>
      <c r="B133" s="91">
        <f>'Response 2 - Need 3'!B35</f>
        <v>0</v>
      </c>
      <c r="C133" s="79"/>
      <c r="D133" s="100"/>
      <c r="E133" s="79"/>
      <c r="F133" s="112"/>
      <c r="G133" s="80"/>
      <c r="H133" s="81"/>
      <c r="I133" s="81"/>
    </row>
    <row r="134" spans="1:9" hidden="1" x14ac:dyDescent="0.3">
      <c r="A134" s="44">
        <v>26</v>
      </c>
      <c r="B134" s="91">
        <f>'Response 2 - Need 3'!B36</f>
        <v>0</v>
      </c>
      <c r="C134" s="79"/>
      <c r="D134" s="100"/>
      <c r="E134" s="79"/>
      <c r="F134" s="112"/>
      <c r="G134" s="80"/>
      <c r="H134" s="81"/>
      <c r="I134" s="81"/>
    </row>
    <row r="135" spans="1:9" hidden="1" x14ac:dyDescent="0.3">
      <c r="A135" s="44">
        <v>27</v>
      </c>
      <c r="B135" s="91">
        <f>'Response 2 - Need 3'!B37</f>
        <v>0</v>
      </c>
      <c r="C135" s="79"/>
      <c r="D135" s="100"/>
      <c r="E135" s="79"/>
      <c r="F135" s="112"/>
      <c r="G135" s="80"/>
      <c r="H135" s="81"/>
      <c r="I135" s="81"/>
    </row>
    <row r="136" spans="1:9" hidden="1" x14ac:dyDescent="0.3">
      <c r="A136" s="44">
        <v>28</v>
      </c>
      <c r="B136" s="91">
        <f>'Response 2 - Need 3'!B38</f>
        <v>0</v>
      </c>
      <c r="C136" s="79"/>
      <c r="D136" s="100"/>
      <c r="E136" s="79"/>
      <c r="F136" s="112"/>
      <c r="G136" s="80"/>
      <c r="H136" s="81"/>
      <c r="I136" s="81"/>
    </row>
    <row r="137" spans="1:9" hidden="1" x14ac:dyDescent="0.3">
      <c r="A137" s="44">
        <v>29</v>
      </c>
      <c r="B137" s="91">
        <f>'Response 2 - Need 3'!B39</f>
        <v>0</v>
      </c>
      <c r="C137" s="79"/>
      <c r="D137" s="100"/>
      <c r="E137" s="79"/>
      <c r="F137" s="112"/>
      <c r="G137" s="80"/>
      <c r="H137" s="81"/>
      <c r="I137" s="81"/>
    </row>
    <row r="138" spans="1:9" hidden="1" x14ac:dyDescent="0.3">
      <c r="A138" s="44">
        <v>30</v>
      </c>
      <c r="B138" s="91">
        <f>'Response 2 - Need 3'!B40</f>
        <v>0</v>
      </c>
      <c r="C138" s="79"/>
      <c r="D138" s="100"/>
      <c r="E138" s="79"/>
      <c r="F138" s="112"/>
      <c r="G138" s="80"/>
      <c r="H138" s="81"/>
      <c r="I138" s="81"/>
    </row>
    <row r="139" spans="1:9" hidden="1" x14ac:dyDescent="0.3">
      <c r="A139" s="44">
        <v>31</v>
      </c>
      <c r="B139" s="91">
        <f>'Response 2 - Need 3'!B41</f>
        <v>0</v>
      </c>
      <c r="C139" s="79"/>
      <c r="D139" s="100"/>
      <c r="E139" s="79"/>
      <c r="F139" s="112"/>
      <c r="G139" s="80"/>
      <c r="H139" s="81"/>
      <c r="I139" s="81"/>
    </row>
    <row r="140" spans="1:9" hidden="1" x14ac:dyDescent="0.3">
      <c r="A140" s="44">
        <v>32</v>
      </c>
      <c r="B140" s="91">
        <f>'Response 2 - Need 3'!B42</f>
        <v>0</v>
      </c>
      <c r="C140" s="79"/>
      <c r="D140" s="100"/>
      <c r="E140" s="79"/>
      <c r="F140" s="112"/>
      <c r="G140" s="80"/>
      <c r="H140" s="81"/>
      <c r="I140" s="81"/>
    </row>
    <row r="141" spans="1:9" hidden="1" x14ac:dyDescent="0.3">
      <c r="A141" s="44">
        <v>33</v>
      </c>
      <c r="B141" s="91">
        <f>'Response 2 - Need 3'!B43</f>
        <v>0</v>
      </c>
      <c r="C141" s="79"/>
      <c r="D141" s="100"/>
      <c r="E141" s="79"/>
      <c r="F141" s="112"/>
      <c r="G141" s="80"/>
      <c r="H141" s="81"/>
      <c r="I141" s="81"/>
    </row>
    <row r="142" spans="1:9" hidden="1" x14ac:dyDescent="0.3">
      <c r="A142" s="44">
        <v>34</v>
      </c>
      <c r="B142" s="91">
        <f>'Response 2 - Need 3'!B44</f>
        <v>0</v>
      </c>
      <c r="C142" s="79"/>
      <c r="D142" s="100"/>
      <c r="E142" s="79"/>
      <c r="F142" s="112"/>
      <c r="G142" s="80"/>
      <c r="H142" s="81"/>
      <c r="I142" s="81"/>
    </row>
    <row r="143" spans="1:9" hidden="1" x14ac:dyDescent="0.3">
      <c r="A143" s="44">
        <v>35</v>
      </c>
      <c r="B143" s="91">
        <f>'Response 2 - Need 3'!B45</f>
        <v>0</v>
      </c>
      <c r="C143" s="79"/>
      <c r="D143" s="100"/>
      <c r="E143" s="79"/>
      <c r="F143" s="112"/>
      <c r="G143" s="80"/>
      <c r="H143" s="81"/>
      <c r="I143" s="81"/>
    </row>
    <row r="144" spans="1:9" hidden="1" x14ac:dyDescent="0.3">
      <c r="A144" s="44">
        <v>36</v>
      </c>
      <c r="B144" s="91">
        <f>'Response 2 - Need 3'!B46</f>
        <v>0</v>
      </c>
      <c r="C144" s="79"/>
      <c r="D144" s="100"/>
      <c r="E144" s="79"/>
      <c r="F144" s="112"/>
      <c r="G144" s="80"/>
      <c r="H144" s="81"/>
      <c r="I144" s="81"/>
    </row>
    <row r="145" spans="1:9" hidden="1" x14ac:dyDescent="0.3">
      <c r="A145" s="44">
        <v>37</v>
      </c>
      <c r="B145" s="91">
        <f>'Response 2 - Need 3'!B47</f>
        <v>0</v>
      </c>
      <c r="C145" s="79"/>
      <c r="D145" s="100"/>
      <c r="E145" s="79"/>
      <c r="F145" s="112"/>
      <c r="G145" s="80"/>
      <c r="H145" s="81"/>
      <c r="I145" s="81"/>
    </row>
    <row r="146" spans="1:9" hidden="1" x14ac:dyDescent="0.3">
      <c r="A146" s="44">
        <v>38</v>
      </c>
      <c r="B146" s="91">
        <f>'Response 2 - Need 3'!B48</f>
        <v>0</v>
      </c>
      <c r="C146" s="79"/>
      <c r="D146" s="100"/>
      <c r="E146" s="79"/>
      <c r="F146" s="112"/>
      <c r="G146" s="80"/>
      <c r="H146" s="81"/>
      <c r="I146" s="81"/>
    </row>
    <row r="147" spans="1:9" hidden="1" x14ac:dyDescent="0.3">
      <c r="A147" s="44">
        <v>39</v>
      </c>
      <c r="B147" s="91">
        <f>'Response 2 - Need 3'!B49</f>
        <v>0</v>
      </c>
      <c r="C147" s="79"/>
      <c r="D147" s="100"/>
      <c r="E147" s="79"/>
      <c r="F147" s="112"/>
      <c r="G147" s="80"/>
      <c r="H147" s="81"/>
      <c r="I147" s="81"/>
    </row>
    <row r="148" spans="1:9" hidden="1" x14ac:dyDescent="0.3">
      <c r="A148" s="44">
        <v>40</v>
      </c>
      <c r="B148" s="91">
        <f>'Response 2 - Need 3'!B50</f>
        <v>0</v>
      </c>
      <c r="C148" s="79"/>
      <c r="D148" s="100"/>
      <c r="E148" s="79"/>
      <c r="F148" s="112"/>
      <c r="G148" s="80"/>
      <c r="H148" s="81"/>
      <c r="I148" s="81"/>
    </row>
    <row r="149" spans="1:9" hidden="1" x14ac:dyDescent="0.3">
      <c r="A149" s="44">
        <v>41</v>
      </c>
      <c r="B149" s="91">
        <f>'Response 2 - Need 3'!B51</f>
        <v>0</v>
      </c>
      <c r="C149" s="79"/>
      <c r="D149" s="100"/>
      <c r="E149" s="79"/>
      <c r="F149" s="112"/>
      <c r="G149" s="80"/>
      <c r="H149" s="81"/>
      <c r="I149" s="81"/>
    </row>
    <row r="150" spans="1:9" hidden="1" x14ac:dyDescent="0.3">
      <c r="A150" s="44">
        <v>42</v>
      </c>
      <c r="B150" s="91">
        <f>'Response 2 - Need 3'!B52</f>
        <v>0</v>
      </c>
      <c r="C150" s="79"/>
      <c r="D150" s="100"/>
      <c r="E150" s="79"/>
      <c r="F150" s="112"/>
      <c r="G150" s="80"/>
      <c r="H150" s="81"/>
      <c r="I150" s="81"/>
    </row>
    <row r="151" spans="1:9" hidden="1" x14ac:dyDescent="0.3">
      <c r="A151" s="44">
        <v>43</v>
      </c>
      <c r="B151" s="91">
        <f>'Response 2 - Need 3'!B53</f>
        <v>0</v>
      </c>
      <c r="C151" s="79"/>
      <c r="D151" s="100"/>
      <c r="E151" s="79"/>
      <c r="F151" s="112"/>
      <c r="G151" s="80"/>
      <c r="H151" s="81"/>
      <c r="I151" s="81"/>
    </row>
    <row r="152" spans="1:9" hidden="1" x14ac:dyDescent="0.3">
      <c r="A152" s="44">
        <v>44</v>
      </c>
      <c r="B152" s="91">
        <f>'Response 2 - Need 3'!B54</f>
        <v>0</v>
      </c>
      <c r="C152" s="79"/>
      <c r="D152" s="100"/>
      <c r="E152" s="79"/>
      <c r="F152" s="112"/>
      <c r="G152" s="80"/>
      <c r="H152" s="81"/>
      <c r="I152" s="81"/>
    </row>
    <row r="153" spans="1:9" hidden="1" x14ac:dyDescent="0.3">
      <c r="A153" s="44">
        <v>45</v>
      </c>
      <c r="B153" s="91">
        <f>'Response 2 - Need 3'!B55</f>
        <v>0</v>
      </c>
      <c r="C153" s="79"/>
      <c r="D153" s="100"/>
      <c r="E153" s="79"/>
      <c r="F153" s="112"/>
      <c r="G153" s="80"/>
      <c r="H153" s="81"/>
      <c r="I153" s="81"/>
    </row>
    <row r="154" spans="1:9" hidden="1" x14ac:dyDescent="0.3">
      <c r="A154" s="44">
        <v>46</v>
      </c>
      <c r="B154" s="91">
        <f>'Response 2 - Need 3'!B56</f>
        <v>0</v>
      </c>
      <c r="C154" s="79"/>
      <c r="D154" s="100"/>
      <c r="E154" s="79"/>
      <c r="F154" s="112"/>
      <c r="G154" s="81"/>
      <c r="H154" s="81"/>
      <c r="I154" s="81"/>
    </row>
    <row r="155" spans="1:9" hidden="1" x14ac:dyDescent="0.3">
      <c r="A155" s="44">
        <v>47</v>
      </c>
      <c r="B155" s="91">
        <f>'Response 2 - Need 3'!B57</f>
        <v>0</v>
      </c>
      <c r="C155" s="79"/>
      <c r="D155" s="100"/>
      <c r="E155" s="79"/>
      <c r="F155" s="112"/>
      <c r="G155" s="81"/>
      <c r="H155" s="81"/>
      <c r="I155" s="81"/>
    </row>
    <row r="156" spans="1:9" hidden="1" x14ac:dyDescent="0.3">
      <c r="A156" s="44">
        <v>48</v>
      </c>
      <c r="B156" s="91">
        <f>'Response 2 - Need 3'!B58</f>
        <v>0</v>
      </c>
      <c r="C156" s="79"/>
      <c r="D156" s="100"/>
      <c r="E156" s="79"/>
      <c r="F156" s="112"/>
      <c r="G156" s="81"/>
      <c r="H156" s="81"/>
      <c r="I156" s="81"/>
    </row>
    <row r="157" spans="1:9" hidden="1" x14ac:dyDescent="0.3">
      <c r="A157" s="44">
        <v>49</v>
      </c>
      <c r="B157" s="91">
        <f>'Response 2 - Need 3'!B59</f>
        <v>0</v>
      </c>
      <c r="C157" s="79"/>
      <c r="D157" s="100"/>
      <c r="E157" s="79"/>
      <c r="F157" s="112"/>
      <c r="G157" s="81"/>
      <c r="H157" s="81"/>
      <c r="I157" s="81"/>
    </row>
    <row r="158" spans="1:9" hidden="1" x14ac:dyDescent="0.3">
      <c r="A158" s="44">
        <v>50</v>
      </c>
      <c r="B158" s="91">
        <f>'Response 2 - Need 3'!B60</f>
        <v>0</v>
      </c>
      <c r="C158" s="79"/>
      <c r="D158" s="100"/>
      <c r="E158" s="79"/>
      <c r="F158" s="112"/>
      <c r="G158" s="81"/>
      <c r="H158" s="81"/>
      <c r="I158" s="84"/>
    </row>
    <row r="159" spans="1:9" ht="15" thickBot="1" x14ac:dyDescent="0.35">
      <c r="B159" s="94" t="s">
        <v>115</v>
      </c>
      <c r="C159" s="63">
        <f>SUM(C109:C158)</f>
        <v>0</v>
      </c>
      <c r="D159" s="114"/>
      <c r="E159" s="63">
        <f>SUM(E109:E158)</f>
        <v>27627.4</v>
      </c>
      <c r="F159" s="122"/>
      <c r="G159" s="59"/>
      <c r="H159" s="60"/>
      <c r="I159" s="61"/>
    </row>
    <row r="160" spans="1:9" ht="15" thickBot="1" x14ac:dyDescent="0.35">
      <c r="B160" s="183" t="s">
        <v>122</v>
      </c>
      <c r="C160" s="184"/>
      <c r="D160" s="184"/>
      <c r="E160" s="184"/>
      <c r="F160" s="184"/>
      <c r="G160" s="185"/>
      <c r="H160" s="185"/>
      <c r="I160" s="186"/>
    </row>
    <row r="161" spans="1:9" ht="28.8" x14ac:dyDescent="0.3">
      <c r="A161" s="44">
        <v>1</v>
      </c>
      <c r="B161" s="91" t="str">
        <f>'Response 2 - Need 4'!B11</f>
        <v>Create of a detailed resource directory of prevention and recovery services in the Naugatuck Valley.</v>
      </c>
      <c r="C161" s="98">
        <v>0</v>
      </c>
      <c r="D161" s="110"/>
      <c r="E161" s="98">
        <f>2244+4214.4</f>
        <v>6458.4</v>
      </c>
      <c r="F161" s="112" t="s">
        <v>185</v>
      </c>
      <c r="G161" s="78" t="s">
        <v>129</v>
      </c>
      <c r="H161" s="78"/>
      <c r="I161" s="78"/>
    </row>
    <row r="162" spans="1:9" ht="28.8" x14ac:dyDescent="0.3">
      <c r="A162" s="44">
        <v>2</v>
      </c>
      <c r="B162" s="91" t="str">
        <f>'Response 2 - Need 4'!B12</f>
        <v>Reduce youth access to alcohol and other illegal substances.</v>
      </c>
      <c r="C162" s="98">
        <v>0</v>
      </c>
      <c r="D162" s="100"/>
      <c r="E162" s="98">
        <f>2244+11707</f>
        <v>13951</v>
      </c>
      <c r="F162" s="112" t="s">
        <v>185</v>
      </c>
      <c r="G162" s="80" t="s">
        <v>129</v>
      </c>
      <c r="H162" s="81"/>
      <c r="I162" s="81"/>
    </row>
    <row r="163" spans="1:9" ht="28.8" x14ac:dyDescent="0.3">
      <c r="A163" s="44">
        <v>3</v>
      </c>
      <c r="B163" s="91" t="str">
        <f>'Response 2 - Need 4'!B13</f>
        <v>Improve access to information regarding the dangers of opiods and other prescription medication misuse.</v>
      </c>
      <c r="C163" s="98">
        <v>0</v>
      </c>
      <c r="D163" s="100"/>
      <c r="E163" s="98">
        <v>2244</v>
      </c>
      <c r="F163" s="112" t="s">
        <v>185</v>
      </c>
      <c r="G163" s="80" t="s">
        <v>129</v>
      </c>
      <c r="H163" s="81"/>
      <c r="I163" s="81"/>
    </row>
    <row r="164" spans="1:9" ht="28.8" x14ac:dyDescent="0.3">
      <c r="A164" s="44">
        <v>4</v>
      </c>
      <c r="B164" s="91" t="str">
        <f>'Response 2 - Need 4'!B14</f>
        <v>Improve access to treat drug overdoses.</v>
      </c>
      <c r="C164" s="98">
        <v>0</v>
      </c>
      <c r="D164" s="100"/>
      <c r="E164" s="98">
        <v>2244</v>
      </c>
      <c r="F164" s="112" t="s">
        <v>185</v>
      </c>
      <c r="G164" s="80" t="s">
        <v>129</v>
      </c>
      <c r="H164" s="81"/>
      <c r="I164" s="81"/>
    </row>
    <row r="165" spans="1:9" ht="28.8" x14ac:dyDescent="0.3">
      <c r="A165" s="44">
        <v>5</v>
      </c>
      <c r="B165" s="91" t="str">
        <f>'Response 2 - Need 4'!B15</f>
        <v>Improve access to clinical interventions for substance abuse.</v>
      </c>
      <c r="C165" s="98">
        <v>0</v>
      </c>
      <c r="D165" s="100"/>
      <c r="E165" s="98">
        <v>2244</v>
      </c>
      <c r="F165" s="112" t="s">
        <v>185</v>
      </c>
      <c r="G165" s="80" t="s">
        <v>129</v>
      </c>
      <c r="H165" s="81"/>
      <c r="I165" s="81"/>
    </row>
    <row r="166" spans="1:9" ht="43.2" x14ac:dyDescent="0.3">
      <c r="A166" s="44">
        <v>6</v>
      </c>
      <c r="B166" s="91" t="str">
        <f>'Response 2 - Need 4'!B16</f>
        <v>Increase in-kind and financial support to organizations that are committed to addressing substance misuse in the community.</v>
      </c>
      <c r="C166" s="97">
        <v>1000</v>
      </c>
      <c r="D166" s="100" t="s">
        <v>195</v>
      </c>
      <c r="E166" s="97">
        <v>2550</v>
      </c>
      <c r="F166" s="112" t="s">
        <v>181</v>
      </c>
      <c r="G166" s="96" t="s">
        <v>110</v>
      </c>
      <c r="H166" s="81"/>
      <c r="I166" s="81"/>
    </row>
    <row r="167" spans="1:9" x14ac:dyDescent="0.3">
      <c r="A167" s="44">
        <v>7</v>
      </c>
      <c r="B167" s="91">
        <f>'Response 2 - Need 4'!B17</f>
        <v>0</v>
      </c>
      <c r="C167" s="79"/>
      <c r="D167" s="100"/>
      <c r="E167" s="79"/>
      <c r="F167" s="112"/>
      <c r="G167" s="80"/>
      <c r="H167" s="81"/>
      <c r="I167" s="81"/>
    </row>
    <row r="168" spans="1:9" hidden="1" x14ac:dyDescent="0.3">
      <c r="A168" s="44">
        <v>8</v>
      </c>
      <c r="B168" s="91">
        <f>'Response 2 - Need 4'!B18</f>
        <v>0</v>
      </c>
      <c r="C168" s="79"/>
      <c r="D168" s="100"/>
      <c r="E168" s="79"/>
      <c r="F168" s="112"/>
      <c r="G168" s="80"/>
      <c r="H168" s="81"/>
      <c r="I168" s="81"/>
    </row>
    <row r="169" spans="1:9" hidden="1" x14ac:dyDescent="0.3">
      <c r="A169" s="44">
        <v>9</v>
      </c>
      <c r="B169" s="91">
        <f>'Response 2 - Need 4'!B19</f>
        <v>0</v>
      </c>
      <c r="C169" s="79"/>
      <c r="D169" s="100"/>
      <c r="E169" s="79"/>
      <c r="F169" s="112"/>
      <c r="G169" s="80"/>
      <c r="H169" s="81"/>
      <c r="I169" s="81"/>
    </row>
    <row r="170" spans="1:9" hidden="1" x14ac:dyDescent="0.3">
      <c r="A170" s="44">
        <v>10</v>
      </c>
      <c r="B170" s="91">
        <f>'Response 2 - Need 4'!B20</f>
        <v>0</v>
      </c>
      <c r="C170" s="79"/>
      <c r="D170" s="100"/>
      <c r="E170" s="79"/>
      <c r="F170" s="112"/>
      <c r="G170" s="80"/>
      <c r="H170" s="81"/>
      <c r="I170" s="81"/>
    </row>
    <row r="171" spans="1:9" hidden="1" x14ac:dyDescent="0.3">
      <c r="A171" s="44">
        <v>11</v>
      </c>
      <c r="B171" s="91">
        <f>'Response 2 - Need 4'!B21</f>
        <v>0</v>
      </c>
      <c r="C171" s="79"/>
      <c r="D171" s="100"/>
      <c r="E171" s="79"/>
      <c r="F171" s="112"/>
      <c r="G171" s="80"/>
      <c r="H171" s="81"/>
      <c r="I171" s="81"/>
    </row>
    <row r="172" spans="1:9" hidden="1" x14ac:dyDescent="0.3">
      <c r="A172" s="44">
        <v>12</v>
      </c>
      <c r="B172" s="91">
        <f>'Response 2 - Need 4'!B22</f>
        <v>0</v>
      </c>
      <c r="C172" s="79"/>
      <c r="D172" s="100"/>
      <c r="E172" s="79"/>
      <c r="F172" s="112"/>
      <c r="G172" s="80"/>
      <c r="H172" s="81"/>
      <c r="I172" s="81"/>
    </row>
    <row r="173" spans="1:9" hidden="1" x14ac:dyDescent="0.3">
      <c r="A173" s="44">
        <v>13</v>
      </c>
      <c r="B173" s="91">
        <f>'Response 2 - Need 4'!B23</f>
        <v>0</v>
      </c>
      <c r="C173" s="79"/>
      <c r="D173" s="100"/>
      <c r="E173" s="79"/>
      <c r="F173" s="112"/>
      <c r="G173" s="80"/>
      <c r="H173" s="81"/>
      <c r="I173" s="81"/>
    </row>
    <row r="174" spans="1:9" hidden="1" x14ac:dyDescent="0.3">
      <c r="A174" s="44">
        <v>14</v>
      </c>
      <c r="B174" s="91">
        <f>'Response 2 - Need 4'!B24</f>
        <v>0</v>
      </c>
      <c r="C174" s="79"/>
      <c r="D174" s="100"/>
      <c r="E174" s="79"/>
      <c r="F174" s="112"/>
      <c r="G174" s="80"/>
      <c r="H174" s="81"/>
      <c r="I174" s="81"/>
    </row>
    <row r="175" spans="1:9" hidden="1" x14ac:dyDescent="0.3">
      <c r="A175" s="44">
        <v>15</v>
      </c>
      <c r="B175" s="91">
        <f>'Response 2 - Need 4'!B25</f>
        <v>0</v>
      </c>
      <c r="C175" s="79"/>
      <c r="D175" s="100"/>
      <c r="E175" s="79"/>
      <c r="F175" s="112"/>
      <c r="G175" s="80"/>
      <c r="H175" s="81"/>
      <c r="I175" s="81"/>
    </row>
    <row r="176" spans="1:9" hidden="1" x14ac:dyDescent="0.3">
      <c r="A176" s="44">
        <v>16</v>
      </c>
      <c r="B176" s="91">
        <f>'Response 2 - Need 4'!B26</f>
        <v>0</v>
      </c>
      <c r="C176" s="79"/>
      <c r="D176" s="100"/>
      <c r="E176" s="79"/>
      <c r="F176" s="112"/>
      <c r="G176" s="80"/>
      <c r="H176" s="81"/>
      <c r="I176" s="81"/>
    </row>
    <row r="177" spans="1:9" hidden="1" x14ac:dyDescent="0.3">
      <c r="A177" s="44">
        <v>17</v>
      </c>
      <c r="B177" s="91">
        <f>'Response 2 - Need 4'!B27</f>
        <v>0</v>
      </c>
      <c r="C177" s="79"/>
      <c r="D177" s="100"/>
      <c r="E177" s="79"/>
      <c r="F177" s="112"/>
      <c r="G177" s="80"/>
      <c r="H177" s="81"/>
      <c r="I177" s="81"/>
    </row>
    <row r="178" spans="1:9" hidden="1" x14ac:dyDescent="0.3">
      <c r="A178" s="44">
        <v>18</v>
      </c>
      <c r="B178" s="91">
        <f>'Response 2 - Need 4'!B28</f>
        <v>0</v>
      </c>
      <c r="C178" s="79"/>
      <c r="D178" s="100"/>
      <c r="E178" s="79"/>
      <c r="F178" s="112"/>
      <c r="G178" s="80"/>
      <c r="H178" s="81"/>
      <c r="I178" s="81"/>
    </row>
    <row r="179" spans="1:9" hidden="1" x14ac:dyDescent="0.3">
      <c r="A179" s="44">
        <v>19</v>
      </c>
      <c r="B179" s="91">
        <f>'Response 2 - Need 4'!B29</f>
        <v>0</v>
      </c>
      <c r="C179" s="79"/>
      <c r="D179" s="100"/>
      <c r="E179" s="79"/>
      <c r="F179" s="112"/>
      <c r="G179" s="80"/>
      <c r="H179" s="81"/>
      <c r="I179" s="81"/>
    </row>
    <row r="180" spans="1:9" hidden="1" x14ac:dyDescent="0.3">
      <c r="A180" s="44">
        <v>20</v>
      </c>
      <c r="B180" s="91">
        <f>'Response 2 - Need 4'!B30</f>
        <v>0</v>
      </c>
      <c r="C180" s="79"/>
      <c r="D180" s="100"/>
      <c r="E180" s="79"/>
      <c r="F180" s="112"/>
      <c r="G180" s="80"/>
      <c r="H180" s="81"/>
      <c r="I180" s="81"/>
    </row>
    <row r="181" spans="1:9" hidden="1" x14ac:dyDescent="0.3">
      <c r="A181" s="44">
        <v>21</v>
      </c>
      <c r="B181" s="91">
        <f>'Response 2 - Need 4'!B31</f>
        <v>0</v>
      </c>
      <c r="C181" s="79"/>
      <c r="D181" s="100"/>
      <c r="E181" s="79"/>
      <c r="F181" s="112"/>
      <c r="G181" s="80"/>
      <c r="H181" s="81"/>
      <c r="I181" s="81"/>
    </row>
    <row r="182" spans="1:9" hidden="1" x14ac:dyDescent="0.3">
      <c r="A182" s="44">
        <v>22</v>
      </c>
      <c r="B182" s="91">
        <f>'Response 2 - Need 4'!B32</f>
        <v>0</v>
      </c>
      <c r="C182" s="79"/>
      <c r="D182" s="100"/>
      <c r="E182" s="79"/>
      <c r="F182" s="112"/>
      <c r="G182" s="80"/>
      <c r="H182" s="81"/>
      <c r="I182" s="81"/>
    </row>
    <row r="183" spans="1:9" hidden="1" x14ac:dyDescent="0.3">
      <c r="A183" s="44">
        <v>23</v>
      </c>
      <c r="B183" s="91">
        <f>'Response 2 - Need 4'!B33</f>
        <v>0</v>
      </c>
      <c r="C183" s="79"/>
      <c r="D183" s="100"/>
      <c r="E183" s="79"/>
      <c r="F183" s="112"/>
      <c r="G183" s="80"/>
      <c r="H183" s="81"/>
      <c r="I183" s="81"/>
    </row>
    <row r="184" spans="1:9" hidden="1" x14ac:dyDescent="0.3">
      <c r="A184" s="44">
        <v>24</v>
      </c>
      <c r="B184" s="91">
        <f>'Response 2 - Need 4'!B34</f>
        <v>0</v>
      </c>
      <c r="C184" s="79"/>
      <c r="D184" s="100"/>
      <c r="E184" s="79"/>
      <c r="F184" s="112"/>
      <c r="G184" s="80"/>
      <c r="H184" s="81"/>
      <c r="I184" s="81"/>
    </row>
    <row r="185" spans="1:9" hidden="1" x14ac:dyDescent="0.3">
      <c r="A185" s="44">
        <v>25</v>
      </c>
      <c r="B185" s="91">
        <f>'Response 2 - Need 4'!B35</f>
        <v>0</v>
      </c>
      <c r="C185" s="79"/>
      <c r="D185" s="100"/>
      <c r="E185" s="79"/>
      <c r="F185" s="112"/>
      <c r="G185" s="80"/>
      <c r="H185" s="81"/>
      <c r="I185" s="81"/>
    </row>
    <row r="186" spans="1:9" hidden="1" x14ac:dyDescent="0.3">
      <c r="A186" s="44">
        <v>26</v>
      </c>
      <c r="B186" s="91">
        <f>'Response 2 - Need 4'!B36</f>
        <v>0</v>
      </c>
      <c r="C186" s="79"/>
      <c r="D186" s="100"/>
      <c r="E186" s="79"/>
      <c r="F186" s="112"/>
      <c r="G186" s="80"/>
      <c r="H186" s="81"/>
      <c r="I186" s="81"/>
    </row>
    <row r="187" spans="1:9" hidden="1" x14ac:dyDescent="0.3">
      <c r="A187" s="44">
        <v>27</v>
      </c>
      <c r="B187" s="91">
        <f>'Response 2 - Need 4'!B37</f>
        <v>0</v>
      </c>
      <c r="C187" s="79"/>
      <c r="D187" s="100"/>
      <c r="E187" s="79"/>
      <c r="F187" s="112"/>
      <c r="G187" s="80"/>
      <c r="H187" s="81"/>
      <c r="I187" s="81"/>
    </row>
    <row r="188" spans="1:9" hidden="1" x14ac:dyDescent="0.3">
      <c r="A188" s="44">
        <v>28</v>
      </c>
      <c r="B188" s="91">
        <f>'Response 2 - Need 4'!B38</f>
        <v>0</v>
      </c>
      <c r="C188" s="79"/>
      <c r="D188" s="100"/>
      <c r="E188" s="79"/>
      <c r="F188" s="112"/>
      <c r="G188" s="80"/>
      <c r="H188" s="81"/>
      <c r="I188" s="81"/>
    </row>
    <row r="189" spans="1:9" hidden="1" x14ac:dyDescent="0.3">
      <c r="A189" s="44">
        <v>29</v>
      </c>
      <c r="B189" s="91">
        <f>'Response 2 - Need 4'!B39</f>
        <v>0</v>
      </c>
      <c r="C189" s="79"/>
      <c r="D189" s="100"/>
      <c r="E189" s="79"/>
      <c r="F189" s="112"/>
      <c r="G189" s="80"/>
      <c r="H189" s="81"/>
      <c r="I189" s="81"/>
    </row>
    <row r="190" spans="1:9" hidden="1" x14ac:dyDescent="0.3">
      <c r="A190" s="44">
        <v>30</v>
      </c>
      <c r="B190" s="91">
        <f>'Response 2 - Need 4'!B40</f>
        <v>0</v>
      </c>
      <c r="C190" s="79"/>
      <c r="D190" s="100"/>
      <c r="E190" s="79"/>
      <c r="F190" s="112"/>
      <c r="G190" s="80"/>
      <c r="H190" s="81"/>
      <c r="I190" s="81"/>
    </row>
    <row r="191" spans="1:9" hidden="1" x14ac:dyDescent="0.3">
      <c r="A191" s="44">
        <v>31</v>
      </c>
      <c r="B191" s="91">
        <f>'Response 2 - Need 4'!B41</f>
        <v>0</v>
      </c>
      <c r="C191" s="79"/>
      <c r="D191" s="100"/>
      <c r="E191" s="79"/>
      <c r="F191" s="112"/>
      <c r="G191" s="80"/>
      <c r="H191" s="81"/>
      <c r="I191" s="81"/>
    </row>
    <row r="192" spans="1:9" hidden="1" x14ac:dyDescent="0.3">
      <c r="A192" s="44">
        <v>32</v>
      </c>
      <c r="B192" s="91">
        <f>'Response 2 - Need 4'!B42</f>
        <v>0</v>
      </c>
      <c r="C192" s="79"/>
      <c r="D192" s="100"/>
      <c r="E192" s="79"/>
      <c r="F192" s="112"/>
      <c r="G192" s="80"/>
      <c r="H192" s="81"/>
      <c r="I192" s="81"/>
    </row>
    <row r="193" spans="1:9" hidden="1" x14ac:dyDescent="0.3">
      <c r="A193" s="44">
        <v>33</v>
      </c>
      <c r="B193" s="91">
        <f>'Response 2 - Need 4'!B43</f>
        <v>0</v>
      </c>
      <c r="C193" s="79"/>
      <c r="D193" s="100"/>
      <c r="E193" s="79"/>
      <c r="F193" s="112"/>
      <c r="G193" s="80"/>
      <c r="H193" s="81"/>
      <c r="I193" s="81"/>
    </row>
    <row r="194" spans="1:9" hidden="1" x14ac:dyDescent="0.3">
      <c r="A194" s="44">
        <v>34</v>
      </c>
      <c r="B194" s="91">
        <f>'Response 2 - Need 4'!B44</f>
        <v>0</v>
      </c>
      <c r="C194" s="79"/>
      <c r="D194" s="100"/>
      <c r="E194" s="79"/>
      <c r="F194" s="112"/>
      <c r="G194" s="80"/>
      <c r="H194" s="81"/>
      <c r="I194" s="81"/>
    </row>
    <row r="195" spans="1:9" hidden="1" x14ac:dyDescent="0.3">
      <c r="A195" s="44">
        <v>35</v>
      </c>
      <c r="B195" s="91">
        <f>'Response 2 - Need 4'!B45</f>
        <v>0</v>
      </c>
      <c r="C195" s="79"/>
      <c r="D195" s="100"/>
      <c r="E195" s="79"/>
      <c r="F195" s="112"/>
      <c r="G195" s="80"/>
      <c r="H195" s="81"/>
      <c r="I195" s="81"/>
    </row>
    <row r="196" spans="1:9" hidden="1" x14ac:dyDescent="0.3">
      <c r="A196" s="44">
        <v>36</v>
      </c>
      <c r="B196" s="91">
        <f>'Response 2 - Need 4'!B46</f>
        <v>0</v>
      </c>
      <c r="C196" s="79"/>
      <c r="D196" s="100"/>
      <c r="E196" s="79"/>
      <c r="F196" s="112"/>
      <c r="G196" s="80"/>
      <c r="H196" s="81"/>
      <c r="I196" s="81"/>
    </row>
    <row r="197" spans="1:9" hidden="1" x14ac:dyDescent="0.3">
      <c r="A197" s="44">
        <v>37</v>
      </c>
      <c r="B197" s="91">
        <f>'Response 2 - Need 4'!B47</f>
        <v>0</v>
      </c>
      <c r="C197" s="79"/>
      <c r="D197" s="100"/>
      <c r="E197" s="79"/>
      <c r="F197" s="112"/>
      <c r="G197" s="80"/>
      <c r="H197" s="81"/>
      <c r="I197" s="81"/>
    </row>
    <row r="198" spans="1:9" hidden="1" x14ac:dyDescent="0.3">
      <c r="A198" s="44">
        <v>38</v>
      </c>
      <c r="B198" s="91">
        <f>'Response 2 - Need 4'!B48</f>
        <v>0</v>
      </c>
      <c r="C198" s="79"/>
      <c r="D198" s="100"/>
      <c r="E198" s="79"/>
      <c r="F198" s="112"/>
      <c r="G198" s="80"/>
      <c r="H198" s="81"/>
      <c r="I198" s="81"/>
    </row>
    <row r="199" spans="1:9" hidden="1" x14ac:dyDescent="0.3">
      <c r="A199" s="44">
        <v>39</v>
      </c>
      <c r="B199" s="91">
        <f>'Response 2 - Need 4'!B49</f>
        <v>0</v>
      </c>
      <c r="C199" s="79"/>
      <c r="D199" s="100"/>
      <c r="E199" s="79"/>
      <c r="F199" s="112"/>
      <c r="G199" s="80"/>
      <c r="H199" s="81"/>
      <c r="I199" s="81"/>
    </row>
    <row r="200" spans="1:9" hidden="1" x14ac:dyDescent="0.3">
      <c r="A200" s="44">
        <v>40</v>
      </c>
      <c r="B200" s="91">
        <f>'Response 2 - Need 4'!B50</f>
        <v>0</v>
      </c>
      <c r="C200" s="79"/>
      <c r="D200" s="100"/>
      <c r="E200" s="79"/>
      <c r="F200" s="112"/>
      <c r="G200" s="80"/>
      <c r="H200" s="81"/>
      <c r="I200" s="81"/>
    </row>
    <row r="201" spans="1:9" hidden="1" x14ac:dyDescent="0.3">
      <c r="A201" s="44">
        <v>41</v>
      </c>
      <c r="B201" s="91">
        <f>'Response 2 - Need 4'!B51</f>
        <v>0</v>
      </c>
      <c r="C201" s="79"/>
      <c r="D201" s="100"/>
      <c r="E201" s="79"/>
      <c r="F201" s="112"/>
      <c r="G201" s="80"/>
      <c r="H201" s="81"/>
      <c r="I201" s="81"/>
    </row>
    <row r="202" spans="1:9" hidden="1" x14ac:dyDescent="0.3">
      <c r="A202" s="44">
        <v>42</v>
      </c>
      <c r="B202" s="91">
        <f>'Response 2 - Need 4'!B52</f>
        <v>0</v>
      </c>
      <c r="C202" s="79"/>
      <c r="D202" s="100"/>
      <c r="E202" s="79"/>
      <c r="F202" s="112"/>
      <c r="G202" s="80"/>
      <c r="H202" s="81"/>
      <c r="I202" s="81"/>
    </row>
    <row r="203" spans="1:9" hidden="1" x14ac:dyDescent="0.3">
      <c r="A203" s="44">
        <v>43</v>
      </c>
      <c r="B203" s="91">
        <f>'Response 2 - Need 4'!B53</f>
        <v>0</v>
      </c>
      <c r="C203" s="79"/>
      <c r="D203" s="100"/>
      <c r="E203" s="79"/>
      <c r="F203" s="112"/>
      <c r="G203" s="80"/>
      <c r="H203" s="81"/>
      <c r="I203" s="81"/>
    </row>
    <row r="204" spans="1:9" hidden="1" x14ac:dyDescent="0.3">
      <c r="A204" s="44">
        <v>44</v>
      </c>
      <c r="B204" s="91">
        <f>'Response 2 - Need 4'!B54</f>
        <v>0</v>
      </c>
      <c r="C204" s="79"/>
      <c r="D204" s="100"/>
      <c r="E204" s="79"/>
      <c r="F204" s="112"/>
      <c r="G204" s="80"/>
      <c r="H204" s="81"/>
      <c r="I204" s="81"/>
    </row>
    <row r="205" spans="1:9" hidden="1" x14ac:dyDescent="0.3">
      <c r="A205" s="44">
        <v>45</v>
      </c>
      <c r="B205" s="91">
        <f>'Response 2 - Need 4'!B55</f>
        <v>0</v>
      </c>
      <c r="C205" s="79"/>
      <c r="D205" s="100"/>
      <c r="E205" s="79"/>
      <c r="F205" s="112"/>
      <c r="G205" s="80"/>
      <c r="H205" s="81"/>
      <c r="I205" s="81"/>
    </row>
    <row r="206" spans="1:9" hidden="1" x14ac:dyDescent="0.3">
      <c r="A206" s="44">
        <v>46</v>
      </c>
      <c r="B206" s="91">
        <f>'Response 2 - Need 4'!B56</f>
        <v>0</v>
      </c>
      <c r="C206" s="79"/>
      <c r="D206" s="100"/>
      <c r="E206" s="79"/>
      <c r="F206" s="112"/>
      <c r="G206" s="81"/>
      <c r="H206" s="81"/>
      <c r="I206" s="81"/>
    </row>
    <row r="207" spans="1:9" hidden="1" x14ac:dyDescent="0.3">
      <c r="A207" s="44">
        <v>47</v>
      </c>
      <c r="B207" s="91">
        <f>'Response 2 - Need 4'!B57</f>
        <v>0</v>
      </c>
      <c r="C207" s="79"/>
      <c r="D207" s="100"/>
      <c r="E207" s="79"/>
      <c r="F207" s="112"/>
      <c r="G207" s="81"/>
      <c r="H207" s="81"/>
      <c r="I207" s="81"/>
    </row>
    <row r="208" spans="1:9" hidden="1" x14ac:dyDescent="0.3">
      <c r="A208" s="44">
        <v>48</v>
      </c>
      <c r="B208" s="91">
        <f>'Response 2 - Need 4'!B58</f>
        <v>0</v>
      </c>
      <c r="C208" s="79"/>
      <c r="D208" s="100"/>
      <c r="E208" s="79"/>
      <c r="F208" s="112"/>
      <c r="G208" s="81"/>
      <c r="H208" s="81"/>
      <c r="I208" s="81"/>
    </row>
    <row r="209" spans="1:9" hidden="1" x14ac:dyDescent="0.3">
      <c r="A209" s="44">
        <v>49</v>
      </c>
      <c r="B209" s="91">
        <f>'Response 2 - Need 4'!B59</f>
        <v>0</v>
      </c>
      <c r="C209" s="79"/>
      <c r="D209" s="100"/>
      <c r="E209" s="79"/>
      <c r="F209" s="112"/>
      <c r="G209" s="81"/>
      <c r="H209" s="81"/>
      <c r="I209" s="81"/>
    </row>
    <row r="210" spans="1:9" hidden="1" x14ac:dyDescent="0.3">
      <c r="A210" s="44">
        <v>50</v>
      </c>
      <c r="B210" s="91">
        <f>'Response 2 - Need 4'!B60</f>
        <v>0</v>
      </c>
      <c r="C210" s="79"/>
      <c r="D210" s="100"/>
      <c r="E210" s="79"/>
      <c r="F210" s="112"/>
      <c r="G210" s="81"/>
      <c r="H210" s="81"/>
      <c r="I210" s="84"/>
    </row>
    <row r="211" spans="1:9" ht="15" thickBot="1" x14ac:dyDescent="0.35">
      <c r="B211" s="94" t="s">
        <v>125</v>
      </c>
      <c r="C211" s="63">
        <f>SUM(C161:C210)</f>
        <v>1000</v>
      </c>
      <c r="D211" s="114"/>
      <c r="E211" s="63">
        <f>SUM(E161:E210)</f>
        <v>29691.4</v>
      </c>
      <c r="F211" s="122"/>
      <c r="G211" s="59"/>
      <c r="H211" s="60"/>
      <c r="I211" s="61"/>
    </row>
    <row r="212" spans="1:9" ht="15" thickBot="1" x14ac:dyDescent="0.35">
      <c r="B212" s="183" t="s">
        <v>123</v>
      </c>
      <c r="C212" s="184"/>
      <c r="D212" s="184"/>
      <c r="E212" s="184"/>
      <c r="F212" s="184"/>
      <c r="G212" s="185"/>
      <c r="H212" s="185"/>
      <c r="I212" s="186"/>
    </row>
    <row r="213" spans="1:9" x14ac:dyDescent="0.3">
      <c r="A213" s="44">
        <v>1</v>
      </c>
      <c r="B213" s="91" t="str">
        <f>'Response 2 - Need 5'!B11</f>
        <v>Strengthen access to health care services for Medicaid patients.</v>
      </c>
      <c r="C213" s="97">
        <v>0</v>
      </c>
      <c r="D213" s="115"/>
      <c r="E213" s="98">
        <f>10929624</f>
        <v>10929624</v>
      </c>
      <c r="F213" s="123" t="s">
        <v>202</v>
      </c>
      <c r="G213" s="80" t="s">
        <v>127</v>
      </c>
      <c r="H213" s="81"/>
      <c r="I213" s="81"/>
    </row>
    <row r="214" spans="1:9" x14ac:dyDescent="0.3">
      <c r="A214" s="44">
        <v>2</v>
      </c>
      <c r="B214" s="91" t="str">
        <f>'Response 2 - Need 5'!B12</f>
        <v>Provide financial assistance for patients in need of services.</v>
      </c>
      <c r="C214" s="97">
        <v>0</v>
      </c>
      <c r="D214" s="115"/>
      <c r="E214" s="98">
        <v>2241625</v>
      </c>
      <c r="F214" s="123" t="s">
        <v>203</v>
      </c>
      <c r="G214" s="80" t="s">
        <v>126</v>
      </c>
      <c r="H214" s="81"/>
      <c r="I214" s="81"/>
    </row>
    <row r="215" spans="1:9" ht="43.2" x14ac:dyDescent="0.3">
      <c r="A215" s="44">
        <v>3</v>
      </c>
      <c r="B215" s="91" t="str">
        <f>'Response 2 - Need 5'!B13</f>
        <v>Create an inventory of current medical, dental, behavioral health and other health-related services; identify gaps in service that exist in the Lower Naugatuck Valley region.</v>
      </c>
      <c r="C215" s="97">
        <v>0</v>
      </c>
      <c r="D215" s="115"/>
      <c r="E215" s="98">
        <f>5143/2</f>
        <v>2571.5</v>
      </c>
      <c r="F215" s="123" t="s">
        <v>186</v>
      </c>
      <c r="G215" s="80" t="s">
        <v>129</v>
      </c>
      <c r="H215" s="81"/>
      <c r="I215" s="81"/>
    </row>
    <row r="216" spans="1:9" ht="28.8" x14ac:dyDescent="0.3">
      <c r="A216" s="44">
        <v>4</v>
      </c>
      <c r="B216" s="91" t="str">
        <f>'Response 2 - Need 5'!B14</f>
        <v xml:space="preserve">Conduct listening sessions and rapid community assessments to gather data on health barriers.  </v>
      </c>
      <c r="C216" s="97">
        <v>0</v>
      </c>
      <c r="D216" s="100"/>
      <c r="E216" s="98">
        <f>5143/2</f>
        <v>2571.5</v>
      </c>
      <c r="F216" s="123" t="s">
        <v>186</v>
      </c>
      <c r="G216" s="80" t="s">
        <v>129</v>
      </c>
      <c r="H216" s="81"/>
      <c r="I216" s="81"/>
    </row>
    <row r="217" spans="1:9" ht="43.2" x14ac:dyDescent="0.3">
      <c r="A217" s="44">
        <v>5</v>
      </c>
      <c r="B217" s="91" t="str">
        <f>'Response 2 - Need 5'!B15</f>
        <v>Coordinate multi-disciplinary team meetings in the Valley with community partners to ensure all service providers are committed to providing access and optimizing services to all clients.</v>
      </c>
      <c r="C217" s="97">
        <v>0</v>
      </c>
      <c r="D217" s="100"/>
      <c r="E217" s="97">
        <v>1400</v>
      </c>
      <c r="F217" s="123" t="s">
        <v>186</v>
      </c>
      <c r="G217" s="80" t="s">
        <v>129</v>
      </c>
      <c r="H217" s="81"/>
      <c r="I217" s="81"/>
    </row>
    <row r="218" spans="1:9" customFormat="1" ht="28.8" x14ac:dyDescent="0.3">
      <c r="A218" s="108">
        <v>6</v>
      </c>
      <c r="B218" s="109" t="str">
        <f>'Response 2 - Need 5'!B16</f>
        <v>Provide financial assistance for patients in need of Emergency Department  care.</v>
      </c>
      <c r="C218" s="97">
        <v>0</v>
      </c>
      <c r="D218" s="100"/>
      <c r="E218" s="97">
        <v>7744873</v>
      </c>
      <c r="F218" s="124" t="s">
        <v>187</v>
      </c>
      <c r="G218" s="80" t="s">
        <v>131</v>
      </c>
      <c r="H218" s="80"/>
      <c r="I218" s="80"/>
    </row>
    <row r="219" spans="1:9" ht="28.8" x14ac:dyDescent="0.3">
      <c r="A219" s="44">
        <v>7</v>
      </c>
      <c r="B219" s="109" t="str">
        <f>'Response 2 - Need 5'!B17</f>
        <v>Provide clinical training as a clinical site for students in a variety of medical training programs.</v>
      </c>
      <c r="C219" s="97">
        <v>0</v>
      </c>
      <c r="D219" s="100"/>
      <c r="E219" s="97">
        <v>2080720</v>
      </c>
      <c r="F219" s="112" t="s">
        <v>185</v>
      </c>
      <c r="G219" s="80" t="s">
        <v>130</v>
      </c>
      <c r="H219" s="81"/>
      <c r="I219" s="81"/>
    </row>
    <row r="220" spans="1:9" x14ac:dyDescent="0.3">
      <c r="A220" s="44">
        <v>8</v>
      </c>
      <c r="B220" s="109" t="str">
        <f>'Response 2 - Need 5'!B18</f>
        <v>Expand the Griffin Hospital School of Allied Health Careers.</v>
      </c>
      <c r="C220" s="97">
        <v>0</v>
      </c>
      <c r="D220" s="100"/>
      <c r="E220" s="97">
        <v>784959</v>
      </c>
      <c r="F220" s="112" t="s">
        <v>187</v>
      </c>
      <c r="G220" s="80" t="s">
        <v>130</v>
      </c>
      <c r="H220" s="81"/>
      <c r="I220" s="81"/>
    </row>
    <row r="221" spans="1:9" ht="28.8" x14ac:dyDescent="0.3">
      <c r="A221" s="44">
        <v>9</v>
      </c>
      <c r="B221" s="91" t="str">
        <f>'Response 2 - Need 5'!B19</f>
        <v>Promote access to information to assist the community with making informed decisions about their health and well-being.</v>
      </c>
      <c r="C221" s="97">
        <v>0</v>
      </c>
      <c r="D221" s="100"/>
      <c r="E221" s="97">
        <v>157954</v>
      </c>
      <c r="F221" s="112" t="s">
        <v>198</v>
      </c>
      <c r="G221" s="80" t="s">
        <v>129</v>
      </c>
      <c r="H221" s="81"/>
      <c r="I221" s="81"/>
    </row>
    <row r="222" spans="1:9" ht="28.8" x14ac:dyDescent="0.3">
      <c r="A222" s="44">
        <v>10</v>
      </c>
      <c r="B222" s="91" t="str">
        <f>'Response 2 - Need 5'!B20</f>
        <v>Support programs and initiatives to help  uninsured or underinsured individuals obtain health insurance.</v>
      </c>
      <c r="C222" s="97">
        <v>0</v>
      </c>
      <c r="D222" s="100"/>
      <c r="E222" s="97">
        <v>134915</v>
      </c>
      <c r="F222" s="112" t="s">
        <v>185</v>
      </c>
      <c r="G222" s="80" t="s">
        <v>129</v>
      </c>
      <c r="H222" s="81"/>
      <c r="I222" s="81"/>
    </row>
    <row r="223" spans="1:9" ht="28.8" x14ac:dyDescent="0.3">
      <c r="A223" s="44">
        <v>11</v>
      </c>
      <c r="B223" s="91" t="str">
        <f>'Response 2 - Need 5'!B21</f>
        <v>Screen for social drivers of health and refer to services as needed.</v>
      </c>
      <c r="C223" s="97">
        <v>0</v>
      </c>
      <c r="D223" s="100"/>
      <c r="E223" s="97">
        <v>67103</v>
      </c>
      <c r="F223" s="112" t="s">
        <v>185</v>
      </c>
      <c r="G223" s="80" t="s">
        <v>129</v>
      </c>
      <c r="H223" s="81"/>
      <c r="I223" s="81"/>
    </row>
    <row r="224" spans="1:9" ht="28.8" x14ac:dyDescent="0.3">
      <c r="A224" s="44">
        <v>12</v>
      </c>
      <c r="B224" s="91" t="str">
        <f>'Response 2 - Need 5'!B22</f>
        <v>Provide community healthcare providers with support services to maintain equitable access to care.</v>
      </c>
      <c r="C224" s="97">
        <v>0</v>
      </c>
      <c r="D224" s="100"/>
      <c r="E224" s="97">
        <v>61085</v>
      </c>
      <c r="F224" s="112" t="s">
        <v>199</v>
      </c>
      <c r="G224" s="80" t="s">
        <v>110</v>
      </c>
      <c r="H224" s="81"/>
      <c r="I224" s="81"/>
    </row>
    <row r="225" spans="1:9" ht="43.2" x14ac:dyDescent="0.3">
      <c r="A225" s="44">
        <v>13</v>
      </c>
      <c r="B225" s="91" t="str">
        <f>'Response 2 - Need 5'!B23</f>
        <v>Subsidize the expense for outside counsel to provide services to patients who are no longer able to make informed decisions or when they require long term placement in another facility.</v>
      </c>
      <c r="C225" s="97">
        <v>47557</v>
      </c>
      <c r="D225" s="100" t="s">
        <v>189</v>
      </c>
      <c r="E225" s="97">
        <v>4214.3999999999996</v>
      </c>
      <c r="F225" s="126" t="s">
        <v>188</v>
      </c>
      <c r="G225" s="80" t="s">
        <v>110</v>
      </c>
      <c r="H225" s="81"/>
      <c r="I225" s="81"/>
    </row>
    <row r="226" spans="1:9" ht="28.8" x14ac:dyDescent="0.3">
      <c r="A226" s="44">
        <v>14</v>
      </c>
      <c r="B226" s="91" t="str">
        <f>'Response 2 - Need 5'!B24</f>
        <v>Provide in-kind and financial support for organizations and initiatives commited to addressing social drivers of health.</v>
      </c>
      <c r="C226" s="97">
        <v>13500</v>
      </c>
      <c r="D226" s="100" t="s">
        <v>190</v>
      </c>
      <c r="E226" s="97">
        <v>0</v>
      </c>
      <c r="F226" s="112"/>
      <c r="G226" s="80" t="s">
        <v>110</v>
      </c>
      <c r="H226" s="81"/>
      <c r="I226" s="81"/>
    </row>
    <row r="227" spans="1:9" ht="28.8" x14ac:dyDescent="0.3">
      <c r="A227" s="44">
        <v>15</v>
      </c>
      <c r="B227" s="91" t="str">
        <f>'Response 2 - Need 5'!B25</f>
        <v xml:space="preserve">Subsidize the expense for patients who need transportation for provider appointments and medical care. </v>
      </c>
      <c r="C227" s="97">
        <v>9485</v>
      </c>
      <c r="D227" s="126" t="s">
        <v>197</v>
      </c>
      <c r="E227" s="127">
        <v>0</v>
      </c>
      <c r="F227" s="126"/>
      <c r="G227" s="80" t="s">
        <v>110</v>
      </c>
      <c r="H227" s="81"/>
      <c r="I227" s="81"/>
    </row>
    <row r="228" spans="1:9" ht="43.2" x14ac:dyDescent="0.3">
      <c r="A228" s="44">
        <v>16</v>
      </c>
      <c r="B228" s="91" t="str">
        <f>'Response 2 - Need 5'!B26</f>
        <v>Provide a variety of opportunities for patients and community members to participate in screenings for prevention and early detection.</v>
      </c>
      <c r="C228" s="97">
        <v>0</v>
      </c>
      <c r="D228" s="100"/>
      <c r="E228" s="97">
        <v>19038</v>
      </c>
      <c r="F228" s="112" t="s">
        <v>200</v>
      </c>
      <c r="G228" s="80" t="s">
        <v>129</v>
      </c>
      <c r="H228" s="81"/>
      <c r="I228" s="81"/>
    </row>
    <row r="229" spans="1:9" ht="57.6" x14ac:dyDescent="0.3">
      <c r="A229" s="44">
        <v>17</v>
      </c>
      <c r="B229" s="91" t="str">
        <f>'Response 2 - Need 5'!B27</f>
        <v>Organize, facilitate, and participate in a variety of community programs that increase awareness to numerous health topics and guidance regarding recommended prevention and treatment options.</v>
      </c>
      <c r="C229" s="97">
        <v>0</v>
      </c>
      <c r="D229" s="100"/>
      <c r="E229" s="97">
        <v>93953</v>
      </c>
      <c r="F229" s="100" t="s">
        <v>201</v>
      </c>
      <c r="G229" s="80" t="s">
        <v>129</v>
      </c>
      <c r="H229" s="81"/>
      <c r="I229" s="81"/>
    </row>
    <row r="230" spans="1:9" ht="28.8" x14ac:dyDescent="0.3">
      <c r="A230" s="44">
        <v>18</v>
      </c>
      <c r="B230" s="91" t="str">
        <f>'Response 2 - Need 5'!B28</f>
        <v>Conduct Diversity and Inclusion Council initiatives within Griffin Hospital.</v>
      </c>
      <c r="C230" s="97">
        <v>0</v>
      </c>
      <c r="D230" s="100"/>
      <c r="E230" s="97">
        <v>2832</v>
      </c>
      <c r="F230" s="123" t="s">
        <v>186</v>
      </c>
      <c r="G230" s="80" t="s">
        <v>129</v>
      </c>
      <c r="H230" s="81"/>
      <c r="I230" s="81"/>
    </row>
    <row r="231" spans="1:9" ht="28.8" x14ac:dyDescent="0.3">
      <c r="A231" s="44">
        <v>19</v>
      </c>
      <c r="B231" s="91" t="str">
        <f>'Response 2 - Need 5'!B29</f>
        <v>Conduct Diversity and Inclusion Council initiatives in the community.</v>
      </c>
      <c r="C231" s="97">
        <v>0</v>
      </c>
      <c r="D231" s="100"/>
      <c r="E231" s="97">
        <v>1754</v>
      </c>
      <c r="F231" s="123" t="s">
        <v>186</v>
      </c>
      <c r="G231" s="80" t="s">
        <v>129</v>
      </c>
      <c r="H231" s="81"/>
      <c r="I231" s="81"/>
    </row>
    <row r="232" spans="1:9" ht="43.2" x14ac:dyDescent="0.3">
      <c r="A232" s="44">
        <v>20</v>
      </c>
      <c r="B232" s="91" t="str">
        <f>'Response 2 - Need 5'!B30</f>
        <v>Encourage staff to volunteer with local nonprofit organizations to understand the health needs of the community and the barriers to access care</v>
      </c>
      <c r="C232" s="97"/>
      <c r="D232" s="100"/>
      <c r="E232" s="97">
        <v>56721</v>
      </c>
      <c r="F232" s="112" t="s">
        <v>234</v>
      </c>
      <c r="G232" s="80" t="s">
        <v>129</v>
      </c>
      <c r="H232" s="81"/>
      <c r="I232" s="81"/>
    </row>
    <row r="233" spans="1:9" x14ac:dyDescent="0.3">
      <c r="A233" s="44">
        <v>21</v>
      </c>
      <c r="B233" s="91">
        <f>'Response 2 - Need 5'!B31</f>
        <v>0</v>
      </c>
      <c r="C233" s="79"/>
      <c r="D233" s="100"/>
      <c r="E233" s="97"/>
      <c r="F233" s="124"/>
      <c r="G233" s="80"/>
      <c r="H233" s="81"/>
      <c r="I233" s="81"/>
    </row>
    <row r="234" spans="1:9" hidden="1" x14ac:dyDescent="0.3">
      <c r="A234" s="44">
        <v>22</v>
      </c>
      <c r="B234" s="91">
        <f>'Response 2 - Need 5'!B32</f>
        <v>0</v>
      </c>
      <c r="C234" s="79"/>
      <c r="D234" s="100"/>
      <c r="E234" s="97"/>
      <c r="F234" s="112"/>
      <c r="G234" s="80"/>
      <c r="H234" s="81"/>
      <c r="I234" s="81"/>
    </row>
    <row r="235" spans="1:9" hidden="1" x14ac:dyDescent="0.3">
      <c r="A235" s="44">
        <v>23</v>
      </c>
      <c r="B235" s="91">
        <f>'Response 2 - Need 5'!B33</f>
        <v>0</v>
      </c>
      <c r="C235" s="79"/>
      <c r="D235" s="100"/>
      <c r="E235" s="100"/>
      <c r="F235" s="100"/>
      <c r="G235" s="80"/>
      <c r="H235" s="81"/>
      <c r="I235" s="81"/>
    </row>
    <row r="236" spans="1:9" hidden="1" x14ac:dyDescent="0.3">
      <c r="A236" s="44">
        <v>24</v>
      </c>
      <c r="B236" s="91">
        <f>'Response 2 - Need 5'!B34</f>
        <v>0</v>
      </c>
      <c r="C236" s="79"/>
      <c r="D236" s="100"/>
      <c r="E236" s="97"/>
      <c r="F236" s="112"/>
      <c r="G236" s="80"/>
      <c r="H236" s="81"/>
      <c r="I236" s="81"/>
    </row>
    <row r="237" spans="1:9" hidden="1" x14ac:dyDescent="0.3">
      <c r="A237" s="44">
        <v>25</v>
      </c>
      <c r="B237" s="91">
        <f>'Response 2 - Need 5'!B35</f>
        <v>0</v>
      </c>
      <c r="C237" s="79"/>
      <c r="D237" s="100"/>
      <c r="E237" s="79"/>
      <c r="F237" s="112"/>
      <c r="G237" s="80"/>
      <c r="H237" s="81"/>
      <c r="I237" s="81"/>
    </row>
    <row r="238" spans="1:9" hidden="1" x14ac:dyDescent="0.3">
      <c r="A238" s="44">
        <v>26</v>
      </c>
      <c r="B238" s="91">
        <f>'Response 2 - Need 5'!B36</f>
        <v>0</v>
      </c>
      <c r="C238" s="79"/>
      <c r="D238" s="100"/>
      <c r="E238" s="79"/>
      <c r="F238" s="112"/>
      <c r="G238" s="80"/>
      <c r="H238" s="81"/>
      <c r="I238" s="81"/>
    </row>
    <row r="239" spans="1:9" hidden="1" x14ac:dyDescent="0.3">
      <c r="A239" s="44">
        <v>27</v>
      </c>
      <c r="B239" s="91">
        <f>'Response 2 - Need 5'!B37</f>
        <v>0</v>
      </c>
      <c r="C239" s="79"/>
      <c r="D239" s="100"/>
      <c r="E239" s="79"/>
      <c r="F239" s="112"/>
      <c r="G239" s="80"/>
      <c r="H239" s="81"/>
      <c r="I239" s="81"/>
    </row>
    <row r="240" spans="1:9" hidden="1" x14ac:dyDescent="0.3">
      <c r="A240" s="44">
        <v>28</v>
      </c>
      <c r="B240" s="91">
        <f>'Response 2 - Need 5'!B38</f>
        <v>0</v>
      </c>
      <c r="C240" s="79"/>
      <c r="D240" s="100"/>
      <c r="E240" s="79"/>
      <c r="F240" s="112"/>
      <c r="G240" s="80"/>
      <c r="H240" s="81"/>
      <c r="I240" s="81"/>
    </row>
    <row r="241" spans="1:9" hidden="1" x14ac:dyDescent="0.3">
      <c r="A241" s="44">
        <v>29</v>
      </c>
      <c r="B241" s="91">
        <f>'Response 2 - Need 5'!B39</f>
        <v>0</v>
      </c>
      <c r="C241" s="79"/>
      <c r="D241" s="100"/>
      <c r="E241" s="79"/>
      <c r="F241" s="112"/>
      <c r="G241" s="80"/>
      <c r="H241" s="81"/>
      <c r="I241" s="81"/>
    </row>
    <row r="242" spans="1:9" hidden="1" x14ac:dyDescent="0.3">
      <c r="A242" s="44">
        <v>30</v>
      </c>
      <c r="B242" s="91">
        <f>'Response 2 - Need 5'!B40</f>
        <v>0</v>
      </c>
      <c r="C242" s="79"/>
      <c r="D242" s="100"/>
      <c r="E242" s="79"/>
      <c r="F242" s="112"/>
      <c r="G242" s="80"/>
      <c r="H242" s="81"/>
      <c r="I242" s="81"/>
    </row>
    <row r="243" spans="1:9" hidden="1" x14ac:dyDescent="0.3">
      <c r="A243" s="44">
        <v>31</v>
      </c>
      <c r="B243" s="91">
        <f>'Response 2 - Need 5'!B41</f>
        <v>0</v>
      </c>
      <c r="C243" s="79"/>
      <c r="D243" s="100"/>
      <c r="E243" s="79"/>
      <c r="F243" s="112"/>
      <c r="G243" s="80"/>
      <c r="H243" s="81"/>
      <c r="I243" s="81"/>
    </row>
    <row r="244" spans="1:9" hidden="1" x14ac:dyDescent="0.3">
      <c r="A244" s="44">
        <v>32</v>
      </c>
      <c r="B244" s="91">
        <f>'Response 2 - Need 5'!B42</f>
        <v>0</v>
      </c>
      <c r="C244" s="79"/>
      <c r="D244" s="100"/>
      <c r="E244" s="79"/>
      <c r="F244" s="112"/>
      <c r="G244" s="80"/>
      <c r="H244" s="81"/>
      <c r="I244" s="81"/>
    </row>
    <row r="245" spans="1:9" hidden="1" x14ac:dyDescent="0.3">
      <c r="A245" s="44">
        <v>33</v>
      </c>
      <c r="B245" s="91">
        <f>'Response 2 - Need 5'!B43</f>
        <v>0</v>
      </c>
      <c r="C245" s="79"/>
      <c r="D245" s="100"/>
      <c r="E245" s="79"/>
      <c r="F245" s="112"/>
      <c r="G245" s="80"/>
      <c r="H245" s="81"/>
      <c r="I245" s="81"/>
    </row>
    <row r="246" spans="1:9" hidden="1" x14ac:dyDescent="0.3">
      <c r="A246" s="44">
        <v>34</v>
      </c>
      <c r="B246" s="91">
        <f>'Response 2 - Need 5'!B44</f>
        <v>0</v>
      </c>
      <c r="C246" s="79"/>
      <c r="D246" s="100"/>
      <c r="E246" s="79"/>
      <c r="F246" s="112"/>
      <c r="G246" s="80"/>
      <c r="H246" s="81"/>
      <c r="I246" s="81"/>
    </row>
    <row r="247" spans="1:9" hidden="1" x14ac:dyDescent="0.3">
      <c r="A247" s="44">
        <v>35</v>
      </c>
      <c r="B247" s="91">
        <f>'Response 2 - Need 5'!B45</f>
        <v>0</v>
      </c>
      <c r="C247" s="79"/>
      <c r="D247" s="100"/>
      <c r="E247" s="79"/>
      <c r="F247" s="112"/>
      <c r="G247" s="80"/>
      <c r="H247" s="81"/>
      <c r="I247" s="81"/>
    </row>
    <row r="248" spans="1:9" hidden="1" x14ac:dyDescent="0.3">
      <c r="A248" s="44">
        <v>36</v>
      </c>
      <c r="B248" s="91">
        <f>'Response 2 - Need 5'!B46</f>
        <v>0</v>
      </c>
      <c r="C248" s="79"/>
      <c r="D248" s="100"/>
      <c r="E248" s="79"/>
      <c r="F248" s="112"/>
      <c r="G248" s="80"/>
      <c r="H248" s="81"/>
      <c r="I248" s="81"/>
    </row>
    <row r="249" spans="1:9" hidden="1" x14ac:dyDescent="0.3">
      <c r="A249" s="44">
        <v>37</v>
      </c>
      <c r="B249" s="91">
        <f>'Response 2 - Need 5'!B47</f>
        <v>0</v>
      </c>
      <c r="C249" s="79"/>
      <c r="D249" s="100"/>
      <c r="E249" s="79"/>
      <c r="F249" s="112"/>
      <c r="G249" s="80"/>
      <c r="H249" s="81"/>
      <c r="I249" s="81"/>
    </row>
    <row r="250" spans="1:9" hidden="1" x14ac:dyDescent="0.3">
      <c r="A250" s="44">
        <v>38</v>
      </c>
      <c r="B250" s="91">
        <f>'Response 2 - Need 5'!B48</f>
        <v>0</v>
      </c>
      <c r="C250" s="79"/>
      <c r="D250" s="100"/>
      <c r="E250" s="79"/>
      <c r="F250" s="112"/>
      <c r="G250" s="80"/>
      <c r="H250" s="81"/>
      <c r="I250" s="81"/>
    </row>
    <row r="251" spans="1:9" hidden="1" x14ac:dyDescent="0.3">
      <c r="A251" s="44">
        <v>39</v>
      </c>
      <c r="B251" s="91">
        <f>'Response 2 - Need 5'!B49</f>
        <v>0</v>
      </c>
      <c r="C251" s="79"/>
      <c r="D251" s="100"/>
      <c r="E251" s="79"/>
      <c r="F251" s="112"/>
      <c r="G251" s="80"/>
      <c r="H251" s="81"/>
      <c r="I251" s="81"/>
    </row>
    <row r="252" spans="1:9" hidden="1" x14ac:dyDescent="0.3">
      <c r="A252" s="44">
        <v>40</v>
      </c>
      <c r="B252" s="91">
        <f>'Response 2 - Need 5'!B50</f>
        <v>0</v>
      </c>
      <c r="C252" s="79"/>
      <c r="D252" s="100"/>
      <c r="E252" s="79"/>
      <c r="F252" s="112"/>
      <c r="G252" s="80"/>
      <c r="H252" s="81"/>
      <c r="I252" s="81"/>
    </row>
    <row r="253" spans="1:9" hidden="1" x14ac:dyDescent="0.3">
      <c r="A253" s="44">
        <v>41</v>
      </c>
      <c r="B253" s="91">
        <f>'Response 2 - Need 5'!B51</f>
        <v>0</v>
      </c>
      <c r="C253" s="79"/>
      <c r="D253" s="100"/>
      <c r="E253" s="79"/>
      <c r="F253" s="112"/>
      <c r="G253" s="80"/>
      <c r="H253" s="81"/>
      <c r="I253" s="81"/>
    </row>
    <row r="254" spans="1:9" hidden="1" x14ac:dyDescent="0.3">
      <c r="A254" s="44">
        <v>42</v>
      </c>
      <c r="B254" s="91">
        <f>'Response 2 - Need 5'!B52</f>
        <v>0</v>
      </c>
      <c r="C254" s="79"/>
      <c r="D254" s="100"/>
      <c r="E254" s="79"/>
      <c r="F254" s="112"/>
      <c r="G254" s="80"/>
      <c r="H254" s="81"/>
      <c r="I254" s="81"/>
    </row>
    <row r="255" spans="1:9" hidden="1" x14ac:dyDescent="0.3">
      <c r="A255" s="44">
        <v>43</v>
      </c>
      <c r="B255" s="91">
        <f>'Response 2 - Need 5'!B53</f>
        <v>0</v>
      </c>
      <c r="C255" s="79"/>
      <c r="D255" s="100"/>
      <c r="E255" s="79"/>
      <c r="F255" s="112"/>
      <c r="G255" s="80"/>
      <c r="H255" s="81"/>
      <c r="I255" s="81"/>
    </row>
    <row r="256" spans="1:9" hidden="1" x14ac:dyDescent="0.3">
      <c r="A256" s="44">
        <v>44</v>
      </c>
      <c r="B256" s="91">
        <f>'Response 2 - Need 5'!B54</f>
        <v>0</v>
      </c>
      <c r="C256" s="79"/>
      <c r="D256" s="100"/>
      <c r="E256" s="79"/>
      <c r="F256" s="112"/>
      <c r="G256" s="80"/>
      <c r="H256" s="81"/>
      <c r="I256" s="81"/>
    </row>
    <row r="257" spans="1:9" hidden="1" x14ac:dyDescent="0.3">
      <c r="A257" s="44">
        <v>45</v>
      </c>
      <c r="B257" s="91">
        <f>'Response 2 - Need 5'!B55</f>
        <v>0</v>
      </c>
      <c r="C257" s="79"/>
      <c r="D257" s="100"/>
      <c r="E257" s="79"/>
      <c r="F257" s="112"/>
      <c r="G257" s="80"/>
      <c r="H257" s="81"/>
      <c r="I257" s="81"/>
    </row>
    <row r="258" spans="1:9" hidden="1" x14ac:dyDescent="0.3">
      <c r="A258" s="44">
        <v>46</v>
      </c>
      <c r="B258" s="91">
        <f>'Response 2 - Need 5'!B56</f>
        <v>0</v>
      </c>
      <c r="C258" s="79"/>
      <c r="D258" s="100"/>
      <c r="E258" s="79"/>
      <c r="F258" s="112"/>
      <c r="G258" s="80"/>
      <c r="H258" s="81"/>
      <c r="I258" s="81"/>
    </row>
    <row r="259" spans="1:9" hidden="1" x14ac:dyDescent="0.3">
      <c r="A259" s="44">
        <v>47</v>
      </c>
      <c r="B259" s="91">
        <f>'Response 2 - Need 5'!B57</f>
        <v>0</v>
      </c>
      <c r="C259" s="79"/>
      <c r="D259" s="100"/>
      <c r="E259" s="79"/>
      <c r="F259" s="112"/>
      <c r="G259" s="81"/>
      <c r="H259" s="81"/>
      <c r="I259" s="81"/>
    </row>
    <row r="260" spans="1:9" hidden="1" x14ac:dyDescent="0.3">
      <c r="A260" s="44">
        <v>48</v>
      </c>
      <c r="B260" s="91">
        <f>'Response 2 - Need 5'!B58</f>
        <v>0</v>
      </c>
      <c r="C260" s="79"/>
      <c r="D260" s="100"/>
      <c r="E260" s="79"/>
      <c r="F260" s="112"/>
      <c r="G260" s="81"/>
      <c r="H260" s="81"/>
      <c r="I260" s="81"/>
    </row>
    <row r="261" spans="1:9" hidden="1" x14ac:dyDescent="0.3">
      <c r="A261" s="44">
        <v>49</v>
      </c>
      <c r="B261" s="91">
        <f>'Response 2 - Need 5'!B59</f>
        <v>0</v>
      </c>
      <c r="C261" s="79"/>
      <c r="D261" s="100"/>
      <c r="E261" s="79"/>
      <c r="F261" s="112"/>
      <c r="G261" s="84"/>
      <c r="H261" s="81"/>
      <c r="I261" s="81"/>
    </row>
    <row r="262" spans="1:9" hidden="1" x14ac:dyDescent="0.3">
      <c r="A262" s="44">
        <v>50</v>
      </c>
      <c r="B262" s="91">
        <f>'Response 2 - Need 5'!B60</f>
        <v>0</v>
      </c>
      <c r="C262" s="79"/>
      <c r="D262" s="100"/>
      <c r="E262" s="79"/>
      <c r="F262" s="112"/>
      <c r="G262" s="84"/>
      <c r="H262" s="81"/>
      <c r="I262" s="84"/>
    </row>
    <row r="263" spans="1:9" ht="15" thickBot="1" x14ac:dyDescent="0.35">
      <c r="B263" s="94" t="s">
        <v>124</v>
      </c>
      <c r="C263" s="63">
        <f>SUM(C213:C262)</f>
        <v>70542</v>
      </c>
      <c r="D263" s="114"/>
      <c r="E263" s="63">
        <f>SUM(E213:E262)</f>
        <v>24387913.399999999</v>
      </c>
      <c r="F263" s="122"/>
      <c r="G263" s="58"/>
      <c r="H263" s="60"/>
      <c r="I263" s="61"/>
    </row>
    <row r="264" spans="1:9" x14ac:dyDescent="0.3">
      <c r="B264" s="95" t="s">
        <v>116</v>
      </c>
      <c r="C264" s="65">
        <f>C159+C107+C55+C211+C263</f>
        <v>228142</v>
      </c>
      <c r="D264" s="95"/>
      <c r="E264" s="65">
        <f>E159+E107+E55+E211+E263</f>
        <v>24582944</v>
      </c>
      <c r="F264" s="125"/>
      <c r="G264" s="64"/>
      <c r="H264" s="64"/>
      <c r="I264" s="64"/>
    </row>
  </sheetData>
  <sheetProtection algorithmName="SHA-512" hashValue="tWu7E/qT7Cj8nRZ1NED+wk6vAay27A86m3RSJhFacjQp6d+bkOCIuvobQK9OB9dMJaY2q3NnStby8D8Oo2aDdw==" saltValue="/0vwnYclfULpkIUtNl+Q3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EA95CB2-5DB0-451E-BD46-7AE1A4F52DA0}">
          <x14:formula1>
            <xm:f>'Dropdown list'!$A$2:$A$9</xm:f>
          </x14:formula1>
          <xm:sqref>G5:G54 G57:G106 G109:G158 G161:G210 G213:G262</xm:sqref>
        </x14:dataValidation>
        <x14:dataValidation type="list" allowBlank="1" showInputMessage="1" showErrorMessage="1" xr:uid="{78542834-B956-40F4-AC66-1B367FCE8597}">
          <x14:formula1>
            <xm:f>'Dropdown list'!$A$18:$A$25</xm:f>
          </x14:formula1>
          <xm:sqref>H5:H54 H57:H106 H109:H158 H161:H210 H213:H262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C92AC-1166-4802-BF30-57C66BDCF8F4}">
  <sheetPr>
    <tabColor theme="3" tint="0.59999389629810485"/>
  </sheetPr>
  <dimension ref="A1:K15"/>
  <sheetViews>
    <sheetView zoomScale="130" zoomScaleNormal="130" workbookViewId="0">
      <selection activeCell="G19" sqref="G19"/>
    </sheetView>
  </sheetViews>
  <sheetFormatPr defaultColWidth="9.21875" defaultRowHeight="14.4" x14ac:dyDescent="0.3"/>
  <cols>
    <col min="1" max="1" width="15.77734375" style="1" customWidth="1"/>
    <col min="2" max="16384" width="9.21875" style="1"/>
  </cols>
  <sheetData>
    <row r="1" spans="1:11" ht="18.600000000000001" thickBot="1" x14ac:dyDescent="0.35">
      <c r="A1" s="167" t="s">
        <v>56</v>
      </c>
      <c r="B1" s="167"/>
      <c r="C1" s="167"/>
      <c r="D1" s="167"/>
      <c r="E1" s="167"/>
      <c r="F1" s="167"/>
      <c r="G1" s="167"/>
      <c r="H1" s="167"/>
      <c r="I1" s="167"/>
      <c r="J1" s="167"/>
    </row>
    <row r="2" spans="1:11" ht="15" customHeight="1" x14ac:dyDescent="0.3">
      <c r="A2" s="194" t="s">
        <v>121</v>
      </c>
      <c r="B2" s="194"/>
      <c r="C2" s="194"/>
      <c r="D2" s="194"/>
      <c r="E2" s="194"/>
      <c r="F2" s="194"/>
      <c r="G2" s="194"/>
      <c r="H2" s="194"/>
      <c r="I2" s="194"/>
      <c r="J2" s="194"/>
    </row>
    <row r="3" spans="1:11" x14ac:dyDescent="0.3">
      <c r="A3" s="195"/>
      <c r="B3" s="195"/>
      <c r="C3" s="195"/>
      <c r="D3" s="195"/>
      <c r="E3" s="195"/>
      <c r="F3" s="195"/>
      <c r="G3" s="195"/>
      <c r="H3" s="195"/>
      <c r="I3" s="195"/>
      <c r="J3" s="195"/>
    </row>
    <row r="4" spans="1:11" x14ac:dyDescent="0.3">
      <c r="A4" s="195"/>
      <c r="B4" s="195"/>
      <c r="C4" s="195"/>
      <c r="D4" s="195"/>
      <c r="E4" s="195"/>
      <c r="F4" s="195"/>
      <c r="G4" s="195"/>
      <c r="H4" s="195"/>
      <c r="I4" s="195"/>
      <c r="J4" s="195"/>
    </row>
    <row r="5" spans="1:11" x14ac:dyDescent="0.3">
      <c r="A5" s="195"/>
      <c r="B5" s="195"/>
      <c r="C5" s="195"/>
      <c r="D5" s="195"/>
      <c r="E5" s="195"/>
      <c r="F5" s="195"/>
      <c r="G5" s="195"/>
      <c r="H5" s="195"/>
      <c r="I5" s="195"/>
      <c r="J5" s="195"/>
    </row>
    <row r="6" spans="1:11" x14ac:dyDescent="0.3">
      <c r="A6" s="195"/>
      <c r="B6" s="195"/>
      <c r="C6" s="195"/>
      <c r="D6" s="195"/>
      <c r="E6" s="195"/>
      <c r="F6" s="195"/>
      <c r="G6" s="195"/>
      <c r="H6" s="195"/>
      <c r="I6" s="195"/>
      <c r="J6" s="195"/>
    </row>
    <row r="8" spans="1:11" x14ac:dyDescent="0.3">
      <c r="A8" s="1" t="s">
        <v>19</v>
      </c>
      <c r="B8" s="196" t="str">
        <f>Summary!B9</f>
        <v>Griffin Hospital</v>
      </c>
      <c r="C8" s="197"/>
      <c r="D8" s="197"/>
      <c r="E8" s="197"/>
      <c r="F8" s="197"/>
      <c r="G8" s="197"/>
      <c r="H8" s="197"/>
      <c r="I8" s="197"/>
      <c r="J8" s="198"/>
      <c r="K8" s="27" t="s">
        <v>61</v>
      </c>
    </row>
    <row r="9" spans="1:11" x14ac:dyDescent="0.3">
      <c r="A9" s="1" t="s">
        <v>57</v>
      </c>
      <c r="B9" s="200" t="s">
        <v>236</v>
      </c>
      <c r="C9" s="201"/>
      <c r="D9" s="201"/>
      <c r="E9" s="201"/>
      <c r="F9" s="201"/>
      <c r="G9" s="201"/>
      <c r="H9" s="201"/>
      <c r="I9" s="201"/>
      <c r="J9" s="202"/>
      <c r="K9" s="27" t="s">
        <v>61</v>
      </c>
    </row>
    <row r="10" spans="1:11" x14ac:dyDescent="0.3">
      <c r="A10" s="1" t="s">
        <v>58</v>
      </c>
      <c r="B10" s="200" t="s">
        <v>237</v>
      </c>
      <c r="C10" s="201"/>
      <c r="D10" s="201"/>
      <c r="E10" s="201"/>
      <c r="F10" s="201"/>
      <c r="G10" s="201"/>
      <c r="H10" s="201"/>
      <c r="I10" s="201"/>
      <c r="J10" s="202"/>
      <c r="K10" s="27" t="s">
        <v>61</v>
      </c>
    </row>
    <row r="11" spans="1:11" x14ac:dyDescent="0.3">
      <c r="A11" s="1" t="s">
        <v>59</v>
      </c>
      <c r="B11" s="200" t="s">
        <v>238</v>
      </c>
      <c r="C11" s="201"/>
      <c r="D11" s="201"/>
      <c r="E11" s="201"/>
      <c r="F11" s="201"/>
      <c r="G11" s="201"/>
      <c r="H11" s="201"/>
      <c r="I11" s="201"/>
      <c r="J11" s="202"/>
      <c r="K11" s="27" t="s">
        <v>61</v>
      </c>
    </row>
    <row r="12" spans="1:11" x14ac:dyDescent="0.3">
      <c r="A12" s="1" t="s">
        <v>60</v>
      </c>
      <c r="B12" s="200" t="s">
        <v>239</v>
      </c>
      <c r="C12" s="201"/>
      <c r="D12" s="201"/>
      <c r="E12" s="201"/>
      <c r="F12" s="201"/>
      <c r="G12" s="201"/>
      <c r="H12" s="201"/>
      <c r="I12" s="201"/>
      <c r="J12" s="202"/>
      <c r="K12" s="27" t="s">
        <v>61</v>
      </c>
    </row>
    <row r="13" spans="1:11" x14ac:dyDescent="0.3">
      <c r="A13" s="1" t="s">
        <v>92</v>
      </c>
      <c r="B13" s="200" t="s">
        <v>236</v>
      </c>
      <c r="C13" s="201"/>
      <c r="D13" s="201"/>
      <c r="E13" s="201"/>
      <c r="F13" s="201"/>
      <c r="G13" s="201"/>
      <c r="H13" s="201"/>
      <c r="I13" s="201"/>
      <c r="J13" s="202"/>
      <c r="K13" s="27" t="s">
        <v>61</v>
      </c>
    </row>
    <row r="15" spans="1:11" x14ac:dyDescent="0.3">
      <c r="A15" s="199" t="s">
        <v>55</v>
      </c>
      <c r="B15" s="199"/>
      <c r="C15" s="199"/>
      <c r="D15" s="199"/>
      <c r="E15" s="199"/>
      <c r="F15" s="199"/>
      <c r="G15" s="199"/>
      <c r="H15" s="199"/>
      <c r="I15" s="199"/>
      <c r="J15" s="199"/>
      <c r="K15" s="199"/>
    </row>
  </sheetData>
  <sheetProtection algorithmName="SHA-512" hashValue="X6afjQRsV8pkXEYdJiUlv5YxrvrEPaZUcV6V8XqPuan+qleSQ+1fFhtqpLlI0C6M1+QtluI9dRLy3iH+jrIaKg==" saltValue="QmrEQw+jIImYzBaxVLtE+Q==" spinCount="100000" sheet="1" objects="1" scenarios="1"/>
  <mergeCells count="9">
    <mergeCell ref="A1:J1"/>
    <mergeCell ref="A2:J6"/>
    <mergeCell ref="B8:J8"/>
    <mergeCell ref="A15:K15"/>
    <mergeCell ref="B13:J13"/>
    <mergeCell ref="B9:J9"/>
    <mergeCell ref="B10:J10"/>
    <mergeCell ref="B11:J11"/>
    <mergeCell ref="B12:J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topLeftCell="A17" workbookViewId="0">
      <selection sqref="A1:J1"/>
    </sheetView>
  </sheetViews>
  <sheetFormatPr defaultColWidth="9.21875" defaultRowHeight="14.4" x14ac:dyDescent="0.3"/>
  <cols>
    <col min="1" max="16384" width="9.21875" style="1"/>
  </cols>
  <sheetData>
    <row r="1" spans="1:10" ht="18.600000000000001" thickBot="1" x14ac:dyDescent="0.35">
      <c r="A1" s="167" t="s">
        <v>73</v>
      </c>
      <c r="B1" s="167"/>
      <c r="C1" s="167"/>
      <c r="D1" s="167"/>
      <c r="E1" s="167"/>
      <c r="F1" s="167"/>
      <c r="G1" s="167"/>
      <c r="H1" s="167"/>
      <c r="I1" s="167"/>
      <c r="J1" s="167"/>
    </row>
    <row r="2" spans="1:10" ht="108.75" customHeight="1" x14ac:dyDescent="0.3">
      <c r="A2" s="203" t="s">
        <v>74</v>
      </c>
      <c r="B2" s="203"/>
      <c r="C2" s="203"/>
      <c r="D2" s="203"/>
      <c r="E2" s="203"/>
      <c r="F2" s="203"/>
      <c r="G2" s="203"/>
      <c r="H2" s="203"/>
      <c r="I2" s="203"/>
      <c r="J2" s="203"/>
    </row>
    <row r="4" spans="1:10" ht="74.25" customHeight="1" x14ac:dyDescent="0.3">
      <c r="A4" s="177" t="s">
        <v>75</v>
      </c>
      <c r="B4" s="177"/>
      <c r="C4" s="177"/>
      <c r="D4" s="177"/>
      <c r="E4" s="177"/>
      <c r="F4" s="177"/>
      <c r="G4" s="177"/>
      <c r="H4" s="177"/>
      <c r="I4" s="177"/>
      <c r="J4" s="177"/>
    </row>
    <row r="5" spans="1:10" x14ac:dyDescent="0.3">
      <c r="A5" s="39"/>
      <c r="B5" s="39"/>
      <c r="C5" s="39"/>
      <c r="D5" s="39"/>
      <c r="E5" s="39"/>
      <c r="F5" s="39"/>
      <c r="G5" s="39"/>
      <c r="H5" s="39"/>
      <c r="I5" s="39"/>
      <c r="J5" s="39"/>
    </row>
    <row r="6" spans="1:10" ht="43.5" customHeight="1" x14ac:dyDescent="0.3">
      <c r="A6" s="177" t="s">
        <v>76</v>
      </c>
      <c r="B6" s="177"/>
      <c r="C6" s="177"/>
      <c r="D6" s="177"/>
      <c r="E6" s="177"/>
      <c r="F6" s="177"/>
      <c r="G6" s="177"/>
      <c r="H6" s="177"/>
      <c r="I6" s="177"/>
      <c r="J6" s="177"/>
    </row>
    <row r="7" spans="1:10" x14ac:dyDescent="0.3">
      <c r="A7" s="39"/>
      <c r="B7" s="39"/>
      <c r="C7" s="39"/>
      <c r="D7" s="39"/>
      <c r="E7" s="39"/>
      <c r="F7" s="39"/>
      <c r="G7" s="39"/>
      <c r="H7" s="39"/>
      <c r="I7" s="39"/>
      <c r="J7" s="39"/>
    </row>
    <row r="8" spans="1:10" x14ac:dyDescent="0.3">
      <c r="A8" s="177" t="s">
        <v>77</v>
      </c>
      <c r="B8" s="177"/>
      <c r="C8" s="177"/>
      <c r="D8" s="177"/>
      <c r="E8" s="177"/>
      <c r="F8" s="177"/>
      <c r="G8" s="177"/>
      <c r="H8" s="177"/>
      <c r="I8" s="177"/>
      <c r="J8" s="177"/>
    </row>
    <row r="9" spans="1:10" x14ac:dyDescent="0.3">
      <c r="A9" s="39"/>
      <c r="B9" s="39"/>
      <c r="C9" s="39"/>
      <c r="D9" s="39"/>
      <c r="E9" s="39"/>
      <c r="F9" s="39"/>
      <c r="G9" s="39"/>
      <c r="H9" s="39"/>
      <c r="I9" s="39"/>
      <c r="J9" s="39"/>
    </row>
    <row r="10" spans="1:10" ht="90.75" customHeight="1" x14ac:dyDescent="0.3">
      <c r="A10" s="177" t="s">
        <v>78</v>
      </c>
      <c r="B10" s="177"/>
      <c r="C10" s="177"/>
      <c r="D10" s="177"/>
      <c r="E10" s="177"/>
      <c r="F10" s="177"/>
      <c r="G10" s="177"/>
      <c r="H10" s="177"/>
      <c r="I10" s="177"/>
      <c r="J10" s="177"/>
    </row>
    <row r="11" spans="1:10" x14ac:dyDescent="0.3">
      <c r="A11" s="39"/>
      <c r="B11" s="39"/>
      <c r="C11" s="39"/>
      <c r="D11" s="39"/>
      <c r="E11" s="39"/>
      <c r="F11" s="39"/>
      <c r="G11" s="39"/>
      <c r="H11" s="39"/>
      <c r="I11" s="39"/>
      <c r="J11" s="39"/>
    </row>
    <row r="12" spans="1:10" ht="63.75" customHeight="1" x14ac:dyDescent="0.3">
      <c r="A12" s="177" t="s">
        <v>79</v>
      </c>
      <c r="B12" s="177"/>
      <c r="C12" s="177"/>
      <c r="D12" s="177"/>
      <c r="E12" s="177"/>
      <c r="F12" s="177"/>
      <c r="G12" s="177"/>
      <c r="H12" s="177"/>
      <c r="I12" s="177"/>
      <c r="J12" s="177"/>
    </row>
    <row r="13" spans="1:10" x14ac:dyDescent="0.3">
      <c r="A13" s="39"/>
      <c r="B13" s="39"/>
      <c r="C13" s="39"/>
      <c r="D13" s="39"/>
      <c r="E13" s="39"/>
      <c r="F13" s="39"/>
      <c r="G13" s="39"/>
      <c r="H13" s="39"/>
      <c r="I13" s="39"/>
      <c r="J13" s="39"/>
    </row>
    <row r="14" spans="1:10" ht="46.5" customHeight="1" x14ac:dyDescent="0.3">
      <c r="A14" s="177" t="s">
        <v>80</v>
      </c>
      <c r="B14" s="177"/>
      <c r="C14" s="177"/>
      <c r="D14" s="177"/>
      <c r="E14" s="177"/>
      <c r="F14" s="177"/>
      <c r="G14" s="177"/>
      <c r="H14" s="177"/>
      <c r="I14" s="177"/>
      <c r="J14" s="177"/>
    </row>
    <row r="15" spans="1:10" x14ac:dyDescent="0.3">
      <c r="A15" s="39"/>
      <c r="B15" s="39"/>
      <c r="C15" s="39"/>
      <c r="D15" s="39"/>
      <c r="E15" s="39"/>
      <c r="F15" s="39"/>
      <c r="G15" s="39"/>
      <c r="H15" s="39"/>
      <c r="I15" s="39"/>
      <c r="J15" s="39"/>
    </row>
    <row r="16" spans="1:10" ht="53.25" customHeight="1" x14ac:dyDescent="0.3">
      <c r="A16" s="177" t="s">
        <v>81</v>
      </c>
      <c r="B16" s="177"/>
      <c r="C16" s="177"/>
      <c r="D16" s="177"/>
      <c r="E16" s="177"/>
      <c r="F16" s="177"/>
      <c r="G16" s="177"/>
      <c r="H16" s="177"/>
      <c r="I16" s="177"/>
      <c r="J16" s="177"/>
    </row>
    <row r="17" spans="1:10" x14ac:dyDescent="0.3">
      <c r="A17" s="39"/>
      <c r="B17" s="39"/>
      <c r="C17" s="39"/>
      <c r="D17" s="39"/>
      <c r="E17" s="39"/>
      <c r="F17" s="39"/>
      <c r="G17" s="39"/>
      <c r="H17" s="39"/>
      <c r="I17" s="39"/>
      <c r="J17" s="39"/>
    </row>
    <row r="18" spans="1:10" ht="76.5" customHeight="1" x14ac:dyDescent="0.3">
      <c r="A18" s="177" t="s">
        <v>82</v>
      </c>
      <c r="B18" s="177"/>
      <c r="C18" s="177"/>
      <c r="D18" s="177"/>
      <c r="E18" s="177"/>
      <c r="F18" s="177"/>
      <c r="G18" s="177"/>
      <c r="H18" s="177"/>
      <c r="I18" s="177"/>
      <c r="J18" s="177"/>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workbookViewId="0">
      <selection activeCell="C37" sqref="C37"/>
    </sheetView>
  </sheetViews>
  <sheetFormatPr defaultColWidth="9.21875" defaultRowHeight="14.4" x14ac:dyDescent="0.3"/>
  <cols>
    <col min="1" max="1" width="15.44140625" style="1" customWidth="1"/>
    <col min="2" max="2" width="13.77734375" style="1" customWidth="1"/>
    <col min="3" max="3" width="12.5546875" style="1" customWidth="1"/>
    <col min="4" max="4" width="13" style="1" customWidth="1"/>
    <col min="5" max="5" width="15.77734375" style="1" customWidth="1"/>
    <col min="6" max="6" width="14.44140625" style="1" customWidth="1"/>
    <col min="7" max="7" width="22.77734375" style="1" customWidth="1"/>
    <col min="8" max="8" width="8.21875" style="1" customWidth="1"/>
    <col min="9" max="16384" width="9.21875" style="1"/>
  </cols>
  <sheetData>
    <row r="1" spans="1:10" ht="18.600000000000001" thickBot="1" x14ac:dyDescent="0.35">
      <c r="A1" s="167" t="s">
        <v>21</v>
      </c>
      <c r="B1" s="167"/>
      <c r="C1" s="167"/>
      <c r="D1" s="167"/>
      <c r="E1" s="167"/>
      <c r="F1" s="167"/>
      <c r="G1" s="167"/>
      <c r="H1" s="167"/>
      <c r="I1" s="167"/>
      <c r="J1" s="167"/>
    </row>
    <row r="2" spans="1:10" ht="31.5" customHeight="1" x14ac:dyDescent="0.3">
      <c r="A2" s="194" t="s">
        <v>22</v>
      </c>
      <c r="B2" s="194"/>
      <c r="C2" s="194"/>
      <c r="D2" s="194"/>
      <c r="E2" s="194"/>
      <c r="F2" s="194"/>
      <c r="G2" s="194"/>
      <c r="H2" s="194"/>
      <c r="I2" s="194"/>
      <c r="J2" s="194"/>
    </row>
    <row r="3" spans="1:10" x14ac:dyDescent="0.3">
      <c r="A3" s="169" t="s">
        <v>23</v>
      </c>
      <c r="B3" s="169"/>
      <c r="C3" s="169"/>
      <c r="D3" s="169"/>
      <c r="E3" s="169"/>
      <c r="F3" s="169"/>
      <c r="G3" s="169"/>
      <c r="H3" s="169"/>
      <c r="I3" s="169"/>
      <c r="J3" s="169"/>
    </row>
    <row r="4" spans="1:10" ht="47.25" customHeight="1" x14ac:dyDescent="0.3">
      <c r="A4" s="30" t="s">
        <v>24</v>
      </c>
      <c r="B4" s="205" t="s">
        <v>99</v>
      </c>
      <c r="C4" s="205"/>
      <c r="D4" s="205"/>
      <c r="E4" s="205"/>
      <c r="F4" s="205"/>
      <c r="G4" s="205"/>
      <c r="H4" s="205"/>
      <c r="I4" s="205"/>
      <c r="J4" s="205"/>
    </row>
    <row r="5" spans="1:10" x14ac:dyDescent="0.3">
      <c r="A5" s="30" t="s">
        <v>25</v>
      </c>
      <c r="B5" s="205" t="s">
        <v>97</v>
      </c>
      <c r="C5" s="205"/>
      <c r="D5" s="205"/>
      <c r="E5" s="205"/>
      <c r="F5" s="205"/>
      <c r="G5" s="205"/>
      <c r="H5" s="205"/>
      <c r="I5" s="205"/>
      <c r="J5" s="205"/>
    </row>
    <row r="6" spans="1:10" ht="48.75" customHeight="1" x14ac:dyDescent="0.3">
      <c r="A6" s="30" t="s">
        <v>26</v>
      </c>
      <c r="B6" s="205" t="s">
        <v>98</v>
      </c>
      <c r="C6" s="205"/>
      <c r="D6" s="205"/>
      <c r="E6" s="205"/>
      <c r="F6" s="205"/>
      <c r="G6" s="205"/>
      <c r="H6" s="205"/>
      <c r="I6" s="205"/>
      <c r="J6" s="205"/>
    </row>
    <row r="7" spans="1:10" x14ac:dyDescent="0.3">
      <c r="A7" s="24"/>
      <c r="B7" s="20"/>
    </row>
    <row r="9" spans="1:10" ht="18.600000000000001" thickBot="1" x14ac:dyDescent="0.35">
      <c r="A9" s="167" t="s">
        <v>27</v>
      </c>
      <c r="B9" s="167"/>
      <c r="C9" s="167"/>
      <c r="D9" s="167"/>
      <c r="E9" s="167"/>
      <c r="F9" s="167"/>
      <c r="G9" s="167"/>
      <c r="H9" s="167"/>
      <c r="I9" s="167"/>
      <c r="J9" s="167"/>
    </row>
    <row r="10" spans="1:10" x14ac:dyDescent="0.3">
      <c r="A10" s="177" t="s">
        <v>96</v>
      </c>
      <c r="B10" s="177"/>
      <c r="C10" s="177"/>
      <c r="D10" s="177"/>
      <c r="E10" s="177"/>
      <c r="F10" s="177"/>
      <c r="G10" s="177"/>
      <c r="H10" s="177"/>
      <c r="I10" s="177"/>
      <c r="J10" s="177"/>
    </row>
    <row r="11" spans="1:10" x14ac:dyDescent="0.3">
      <c r="A11" s="177"/>
      <c r="B11" s="177"/>
      <c r="C11" s="177"/>
      <c r="D11" s="177"/>
      <c r="E11" s="177"/>
      <c r="F11" s="177"/>
      <c r="G11" s="177"/>
      <c r="H11" s="177"/>
      <c r="I11" s="177"/>
      <c r="J11" s="177"/>
    </row>
    <row r="13" spans="1:10" ht="15" customHeight="1" x14ac:dyDescent="0.3">
      <c r="A13" s="169" t="s">
        <v>29</v>
      </c>
      <c r="B13" s="169"/>
      <c r="C13" s="169"/>
      <c r="D13" s="169"/>
      <c r="E13" s="169"/>
      <c r="F13" s="169"/>
      <c r="G13" s="169"/>
      <c r="H13" s="169"/>
      <c r="I13" s="169"/>
      <c r="J13" s="169"/>
    </row>
    <row r="14" spans="1:10" ht="30" customHeight="1" x14ac:dyDescent="0.3">
      <c r="A14" s="31" t="s">
        <v>31</v>
      </c>
      <c r="B14" s="204" t="s">
        <v>100</v>
      </c>
      <c r="C14" s="204"/>
      <c r="D14" s="204"/>
      <c r="E14" s="204"/>
      <c r="F14" s="204"/>
      <c r="G14" s="204"/>
      <c r="H14" s="204"/>
      <c r="I14" s="204"/>
      <c r="J14" s="204"/>
    </row>
    <row r="15" spans="1:10" ht="70.5" customHeight="1" x14ac:dyDescent="0.3">
      <c r="A15" s="31" t="s">
        <v>32</v>
      </c>
      <c r="B15" s="204" t="s">
        <v>101</v>
      </c>
      <c r="C15" s="204"/>
      <c r="D15" s="204"/>
      <c r="E15" s="204"/>
      <c r="F15" s="204"/>
      <c r="G15" s="204"/>
      <c r="H15" s="204"/>
      <c r="I15" s="204"/>
      <c r="J15" s="204"/>
    </row>
    <row r="16" spans="1:10" x14ac:dyDescent="0.3">
      <c r="A16" s="31" t="s">
        <v>33</v>
      </c>
      <c r="B16" s="204"/>
      <c r="C16" s="204"/>
      <c r="D16" s="204"/>
      <c r="E16" s="204"/>
      <c r="F16" s="204"/>
      <c r="G16" s="204"/>
      <c r="H16" s="204"/>
      <c r="I16" s="204"/>
      <c r="J16" s="204"/>
    </row>
    <row r="17" spans="1:10" x14ac:dyDescent="0.3">
      <c r="A17" s="32" t="s">
        <v>34</v>
      </c>
      <c r="B17" s="204"/>
      <c r="C17" s="204"/>
      <c r="D17" s="204"/>
      <c r="E17" s="204"/>
      <c r="F17" s="204"/>
      <c r="G17" s="204"/>
      <c r="H17" s="204"/>
      <c r="I17" s="204"/>
      <c r="J17" s="204"/>
    </row>
    <row r="18" spans="1:10" x14ac:dyDescent="0.3">
      <c r="A18" s="32" t="s">
        <v>35</v>
      </c>
      <c r="B18" s="204"/>
      <c r="C18" s="204"/>
      <c r="D18" s="204"/>
      <c r="E18" s="204"/>
      <c r="F18" s="204"/>
      <c r="G18" s="204"/>
      <c r="H18" s="204"/>
      <c r="I18" s="204"/>
      <c r="J18" s="204"/>
    </row>
    <row r="19" spans="1:10" x14ac:dyDescent="0.3">
      <c r="A19" s="32" t="s">
        <v>36</v>
      </c>
      <c r="B19" s="204"/>
      <c r="C19" s="204"/>
      <c r="D19" s="204"/>
      <c r="E19" s="204"/>
      <c r="F19" s="204"/>
      <c r="G19" s="204"/>
      <c r="H19" s="204"/>
      <c r="I19" s="204"/>
      <c r="J19" s="204"/>
    </row>
    <row r="20" spans="1:10" x14ac:dyDescent="0.3">
      <c r="A20" s="32" t="s">
        <v>37</v>
      </c>
      <c r="B20" s="204"/>
      <c r="C20" s="204"/>
      <c r="D20" s="204"/>
      <c r="E20" s="204"/>
      <c r="F20" s="204"/>
      <c r="G20" s="204"/>
      <c r="H20" s="204"/>
      <c r="I20" s="204"/>
      <c r="J20" s="204"/>
    </row>
    <row r="21" spans="1:10" x14ac:dyDescent="0.3">
      <c r="A21" s="32" t="s">
        <v>38</v>
      </c>
      <c r="B21" s="204"/>
      <c r="C21" s="204"/>
      <c r="D21" s="204"/>
      <c r="E21" s="204"/>
      <c r="F21" s="204"/>
      <c r="G21" s="204"/>
      <c r="H21" s="204"/>
      <c r="I21" s="204"/>
      <c r="J21" s="204"/>
    </row>
    <row r="22" spans="1:10" x14ac:dyDescent="0.3">
      <c r="A22" s="32" t="s">
        <v>39</v>
      </c>
      <c r="B22" s="204"/>
      <c r="C22" s="204"/>
      <c r="D22" s="204"/>
      <c r="E22" s="204"/>
      <c r="F22" s="204"/>
      <c r="G22" s="204"/>
      <c r="H22" s="204"/>
      <c r="I22" s="204"/>
      <c r="J22" s="204"/>
    </row>
    <row r="23" spans="1:10" x14ac:dyDescent="0.3">
      <c r="A23" s="32" t="s">
        <v>40</v>
      </c>
      <c r="B23" s="204"/>
      <c r="C23" s="204"/>
      <c r="D23" s="204"/>
      <c r="E23" s="204"/>
      <c r="F23" s="204"/>
      <c r="G23" s="204"/>
      <c r="H23" s="204"/>
      <c r="I23" s="204"/>
      <c r="J23" s="204"/>
    </row>
    <row r="25" spans="1:10" ht="18.600000000000001" thickBot="1" x14ac:dyDescent="0.35">
      <c r="A25" s="167" t="s">
        <v>41</v>
      </c>
      <c r="B25" s="167"/>
      <c r="C25" s="167"/>
      <c r="D25" s="167"/>
      <c r="E25" s="167"/>
      <c r="F25" s="167"/>
      <c r="G25" s="167"/>
      <c r="H25" s="167"/>
      <c r="I25" s="167"/>
      <c r="J25" s="167"/>
    </row>
    <row r="26" spans="1:10" x14ac:dyDescent="0.3">
      <c r="A26" s="41" t="s">
        <v>42</v>
      </c>
      <c r="B26" s="41"/>
      <c r="C26" s="41"/>
      <c r="D26" s="41"/>
      <c r="E26" s="41"/>
      <c r="F26" s="41"/>
      <c r="G26" s="41"/>
      <c r="H26" s="41"/>
      <c r="I26" s="41"/>
      <c r="J26" s="41"/>
    </row>
    <row r="27" spans="1:10" ht="29.4" thickBot="1" x14ac:dyDescent="0.35">
      <c r="A27" s="180" t="s">
        <v>43</v>
      </c>
      <c r="B27" s="180"/>
      <c r="C27" s="180"/>
      <c r="D27" s="180"/>
      <c r="E27" s="180"/>
      <c r="F27" s="180"/>
      <c r="G27" s="180"/>
    </row>
    <row r="28" spans="1:10" x14ac:dyDescent="0.3">
      <c r="A28" s="33" t="s">
        <v>4</v>
      </c>
    </row>
    <row r="29" spans="1:10" x14ac:dyDescent="0.3">
      <c r="A29" s="53" t="s">
        <v>102</v>
      </c>
      <c r="D29" s="2"/>
    </row>
    <row r="30" spans="1:10" x14ac:dyDescent="0.3">
      <c r="A30" s="33" t="s">
        <v>0</v>
      </c>
      <c r="B30" s="2"/>
      <c r="C30" s="2"/>
      <c r="D30" s="2"/>
    </row>
    <row r="31" spans="1:10" x14ac:dyDescent="0.3">
      <c r="A31" s="22" t="s">
        <v>103</v>
      </c>
      <c r="B31" s="2"/>
      <c r="C31" s="2"/>
      <c r="D31" s="2"/>
    </row>
    <row r="32" spans="1:10" x14ac:dyDescent="0.3">
      <c r="A32" s="33" t="s">
        <v>15</v>
      </c>
      <c r="B32" s="2"/>
      <c r="C32" s="2"/>
      <c r="D32" s="2"/>
    </row>
    <row r="33" spans="1:10" x14ac:dyDescent="0.3">
      <c r="A33" s="22" t="s">
        <v>103</v>
      </c>
      <c r="B33" s="2"/>
      <c r="C33" s="2"/>
      <c r="D33" s="2"/>
    </row>
    <row r="34" spans="1:10" x14ac:dyDescent="0.3">
      <c r="A34" s="10"/>
      <c r="B34" s="2"/>
      <c r="C34" s="2"/>
      <c r="D34" s="2"/>
    </row>
    <row r="35" spans="1:10" ht="18" x14ac:dyDescent="0.3">
      <c r="A35" s="5" t="s">
        <v>9</v>
      </c>
    </row>
    <row r="36" spans="1:10" x14ac:dyDescent="0.3">
      <c r="A36" s="33" t="s">
        <v>5</v>
      </c>
      <c r="B36" s="34" t="s">
        <v>16</v>
      </c>
      <c r="C36" s="35" t="s">
        <v>1</v>
      </c>
      <c r="D36" s="35" t="s">
        <v>3</v>
      </c>
      <c r="E36" s="35" t="s">
        <v>17</v>
      </c>
      <c r="F36" s="35" t="s">
        <v>2</v>
      </c>
      <c r="G36" s="35" t="s">
        <v>6</v>
      </c>
    </row>
    <row r="37" spans="1:10" ht="133.5" customHeight="1" x14ac:dyDescent="0.3">
      <c r="A37" s="3" t="s">
        <v>104</v>
      </c>
      <c r="B37" s="12" t="s">
        <v>105</v>
      </c>
      <c r="C37" s="12" t="s">
        <v>147</v>
      </c>
      <c r="D37" s="3" t="s">
        <v>106</v>
      </c>
      <c r="E37" s="12" t="s">
        <v>107</v>
      </c>
      <c r="F37" s="12" t="s">
        <v>111</v>
      </c>
      <c r="G37" s="12" t="s">
        <v>112</v>
      </c>
    </row>
    <row r="38" spans="1:10" x14ac:dyDescent="0.3">
      <c r="A38" s="3"/>
      <c r="B38" s="12"/>
      <c r="C38" s="4"/>
      <c r="D38" s="11"/>
      <c r="E38" s="4"/>
      <c r="F38" s="4"/>
      <c r="G38" s="4"/>
    </row>
    <row r="39" spans="1:10" x14ac:dyDescent="0.3">
      <c r="A39" s="3"/>
      <c r="B39" s="3"/>
      <c r="C39" s="4"/>
      <c r="D39" s="3"/>
      <c r="E39" s="12"/>
      <c r="F39" s="4"/>
      <c r="G39" s="12"/>
    </row>
    <row r="41" spans="1:10" ht="18.600000000000001" thickBot="1" x14ac:dyDescent="0.35">
      <c r="A41" s="167" t="s">
        <v>46</v>
      </c>
      <c r="B41" s="167"/>
      <c r="C41" s="167"/>
      <c r="D41" s="167"/>
      <c r="E41" s="167"/>
      <c r="F41" s="167"/>
      <c r="G41" s="167"/>
      <c r="H41" s="167"/>
      <c r="I41" s="167"/>
      <c r="J41" s="167"/>
    </row>
    <row r="42" spans="1:10" x14ac:dyDescent="0.3">
      <c r="A42" s="177" t="s">
        <v>47</v>
      </c>
      <c r="B42" s="177"/>
      <c r="C42" s="177"/>
      <c r="D42" s="177"/>
      <c r="E42" s="177"/>
      <c r="F42" s="177"/>
      <c r="G42" s="177"/>
      <c r="H42" s="177"/>
      <c r="I42" s="177"/>
      <c r="J42" s="177"/>
    </row>
    <row r="43" spans="1:10" x14ac:dyDescent="0.3">
      <c r="A43" s="177"/>
      <c r="B43" s="177"/>
      <c r="C43" s="177"/>
      <c r="D43" s="177"/>
      <c r="E43" s="177"/>
      <c r="F43" s="177"/>
      <c r="G43" s="177"/>
      <c r="H43" s="177"/>
      <c r="I43" s="177"/>
      <c r="J43" s="177"/>
    </row>
    <row r="45" spans="1:10" ht="24" thickBot="1" x14ac:dyDescent="0.35">
      <c r="A45" s="190" t="s">
        <v>54</v>
      </c>
      <c r="B45" s="190"/>
      <c r="C45" s="190"/>
      <c r="D45" s="190"/>
      <c r="E45" s="190"/>
      <c r="F45" s="190"/>
      <c r="G45" s="190"/>
      <c r="H45" s="190"/>
    </row>
    <row r="46" spans="1:10" ht="83.25" customHeight="1" thickBot="1" x14ac:dyDescent="0.35">
      <c r="F46" s="187" t="s">
        <v>94</v>
      </c>
      <c r="G46" s="188"/>
      <c r="H46" s="189"/>
    </row>
    <row r="47" spans="1:10" ht="90" customHeight="1" thickBot="1" x14ac:dyDescent="0.35">
      <c r="A47" s="50" t="s">
        <v>48</v>
      </c>
      <c r="B47" s="51" t="s">
        <v>49</v>
      </c>
      <c r="C47" s="51" t="s">
        <v>50</v>
      </c>
      <c r="D47" s="51" t="s">
        <v>51</v>
      </c>
      <c r="E47" s="52" t="s">
        <v>52</v>
      </c>
      <c r="F47" s="66" t="s">
        <v>53</v>
      </c>
      <c r="G47" s="67" t="s">
        <v>117</v>
      </c>
      <c r="H47" s="68" t="s">
        <v>62</v>
      </c>
    </row>
    <row r="48" spans="1:10" ht="15" thickBot="1" x14ac:dyDescent="0.35">
      <c r="A48" s="192" t="s">
        <v>43</v>
      </c>
      <c r="B48" s="185"/>
      <c r="C48" s="185"/>
      <c r="D48" s="185"/>
      <c r="E48" s="185"/>
      <c r="F48" s="185"/>
      <c r="G48" s="185"/>
      <c r="H48" s="186"/>
    </row>
    <row r="49" spans="1:8" ht="81" customHeight="1" x14ac:dyDescent="0.3">
      <c r="A49" s="26" t="str">
        <f>A37</f>
        <v>Grants provided to community based organizations (CBO)</v>
      </c>
      <c r="B49" s="54">
        <v>300000</v>
      </c>
      <c r="C49" s="26" t="s">
        <v>108</v>
      </c>
      <c r="D49" s="54">
        <v>25000</v>
      </c>
      <c r="E49" s="45" t="s">
        <v>109</v>
      </c>
      <c r="F49" s="49" t="s">
        <v>110</v>
      </c>
      <c r="G49" s="49"/>
      <c r="H49" s="49"/>
    </row>
    <row r="50" spans="1:8" x14ac:dyDescent="0.3">
      <c r="A50" s="26"/>
      <c r="B50" s="23"/>
      <c r="C50" s="23"/>
      <c r="D50" s="23"/>
      <c r="E50" s="46"/>
      <c r="F50" s="47"/>
      <c r="G50" s="48"/>
      <c r="H50" s="48"/>
    </row>
    <row r="51" spans="1:8" x14ac:dyDescent="0.3">
      <c r="A51" s="26"/>
      <c r="B51" s="23"/>
      <c r="C51" s="23"/>
      <c r="D51" s="23"/>
      <c r="E51" s="46"/>
      <c r="F51" s="47"/>
      <c r="G51" s="48"/>
      <c r="H51" s="48"/>
    </row>
  </sheetData>
  <sheetProtection algorithmName="SHA-512" hashValue="rDscJ9oivKhgOQnGNjeMEMCsimEs2HpapguX2i75chj0GsoeVnV5x/lVp9pnNHVFFn0QnDyihNq9TadxKlzL8w==" saltValue="nqpNxPneZK3oliEm4vS25A=="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F24F0-DDA5-4B3E-A4C9-D2DECB5506B9}">
  <dimension ref="A1:A25"/>
  <sheetViews>
    <sheetView workbookViewId="0">
      <selection activeCell="A25" sqref="A25"/>
    </sheetView>
  </sheetViews>
  <sheetFormatPr defaultRowHeight="14.4" x14ac:dyDescent="0.3"/>
  <cols>
    <col min="1" max="1" width="67.77734375" customWidth="1"/>
  </cols>
  <sheetData>
    <row r="1" spans="1:1" x14ac:dyDescent="0.3">
      <c r="A1" t="s">
        <v>133</v>
      </c>
    </row>
    <row r="2" spans="1:1" x14ac:dyDescent="0.3">
      <c r="A2" t="s">
        <v>126</v>
      </c>
    </row>
    <row r="3" spans="1:1" x14ac:dyDescent="0.3">
      <c r="A3" t="s">
        <v>127</v>
      </c>
    </row>
    <row r="4" spans="1:1" x14ac:dyDescent="0.3">
      <c r="A4" t="s">
        <v>128</v>
      </c>
    </row>
    <row r="5" spans="1:1" x14ac:dyDescent="0.3">
      <c r="A5" t="s">
        <v>129</v>
      </c>
    </row>
    <row r="6" spans="1:1" x14ac:dyDescent="0.3">
      <c r="A6" t="s">
        <v>130</v>
      </c>
    </row>
    <row r="7" spans="1:1" x14ac:dyDescent="0.3">
      <c r="A7" t="s">
        <v>131</v>
      </c>
    </row>
    <row r="8" spans="1:1" x14ac:dyDescent="0.3">
      <c r="A8" t="s">
        <v>132</v>
      </c>
    </row>
    <row r="9" spans="1:1" x14ac:dyDescent="0.3">
      <c r="A9" t="s">
        <v>110</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topLeftCell="A24" zoomScaleNormal="100" workbookViewId="0">
      <selection activeCell="I18" sqref="I18"/>
    </sheetView>
  </sheetViews>
  <sheetFormatPr defaultColWidth="9.21875" defaultRowHeight="14.4" x14ac:dyDescent="0.3"/>
  <cols>
    <col min="1" max="1" width="16.21875" style="1" customWidth="1"/>
    <col min="2" max="2" width="76.44140625" style="1" customWidth="1"/>
    <col min="3" max="16384" width="9.21875" style="1"/>
  </cols>
  <sheetData>
    <row r="7" spans="1:3" ht="9" customHeight="1" x14ac:dyDescent="0.3"/>
    <row r="8" spans="1:3" ht="44.25" customHeight="1" x14ac:dyDescent="0.3">
      <c r="A8" s="151" t="s">
        <v>18</v>
      </c>
      <c r="B8" s="151"/>
    </row>
    <row r="9" spans="1:3" x14ac:dyDescent="0.3">
      <c r="A9" s="16" t="s">
        <v>19</v>
      </c>
      <c r="B9" s="69" t="s">
        <v>235</v>
      </c>
      <c r="C9" s="27" t="s">
        <v>61</v>
      </c>
    </row>
    <row r="10" spans="1:3" x14ac:dyDescent="0.3">
      <c r="A10" s="16" t="s">
        <v>20</v>
      </c>
      <c r="B10" s="70">
        <v>45566</v>
      </c>
      <c r="C10" s="27" t="s">
        <v>61</v>
      </c>
    </row>
    <row r="11" spans="1:3" x14ac:dyDescent="0.3">
      <c r="A11" s="17"/>
    </row>
    <row r="12" spans="1:3" ht="15" customHeight="1" x14ac:dyDescent="0.3">
      <c r="A12" s="152" t="s">
        <v>68</v>
      </c>
      <c r="B12" s="152"/>
    </row>
    <row r="13" spans="1:3" x14ac:dyDescent="0.3">
      <c r="A13" s="152"/>
      <c r="B13" s="152"/>
    </row>
    <row r="14" spans="1:3" x14ac:dyDescent="0.3">
      <c r="A14" s="152"/>
      <c r="B14" s="152"/>
    </row>
    <row r="15" spans="1:3" x14ac:dyDescent="0.3">
      <c r="A15" s="152"/>
      <c r="B15" s="152"/>
    </row>
    <row r="16" spans="1:3" x14ac:dyDescent="0.3">
      <c r="A16" s="152"/>
      <c r="B16" s="152"/>
    </row>
    <row r="17" spans="1:6" x14ac:dyDescent="0.3">
      <c r="A17" s="152"/>
      <c r="B17" s="152"/>
    </row>
    <row r="18" spans="1:6" ht="31.5" customHeight="1" x14ac:dyDescent="0.3">
      <c r="A18" s="152"/>
      <c r="B18" s="152"/>
    </row>
    <row r="19" spans="1:6" ht="43.5" customHeight="1" x14ac:dyDescent="0.3">
      <c r="A19" s="148" t="s">
        <v>69</v>
      </c>
      <c r="B19" s="148"/>
    </row>
    <row r="20" spans="1:6" x14ac:dyDescent="0.3">
      <c r="A20" s="38" t="s">
        <v>63</v>
      </c>
      <c r="B20" s="37"/>
    </row>
    <row r="21" spans="1:6" x14ac:dyDescent="0.3">
      <c r="A21" s="154" t="s">
        <v>64</v>
      </c>
      <c r="B21" s="154"/>
    </row>
    <row r="22" spans="1:6" x14ac:dyDescent="0.3">
      <c r="A22" s="154" t="s">
        <v>65</v>
      </c>
      <c r="B22" s="154"/>
    </row>
    <row r="23" spans="1:6" ht="41.25" customHeight="1" x14ac:dyDescent="0.3">
      <c r="A23" s="156" t="s">
        <v>66</v>
      </c>
      <c r="B23" s="156"/>
    </row>
    <row r="24" spans="1:6" ht="50.25" customHeight="1" x14ac:dyDescent="0.3">
      <c r="A24" s="152" t="s">
        <v>67</v>
      </c>
      <c r="B24" s="152"/>
    </row>
    <row r="25" spans="1:6" ht="18.75" customHeight="1" x14ac:dyDescent="0.3">
      <c r="A25" s="29"/>
      <c r="B25" s="29"/>
    </row>
    <row r="26" spans="1:6" x14ac:dyDescent="0.3">
      <c r="A26" s="155" t="s">
        <v>70</v>
      </c>
      <c r="B26" s="155"/>
    </row>
    <row r="27" spans="1:6" x14ac:dyDescent="0.3">
      <c r="A27" s="149" t="s">
        <v>71</v>
      </c>
      <c r="B27" s="149"/>
    </row>
    <row r="28" spans="1:6" x14ac:dyDescent="0.3">
      <c r="A28" s="153" t="s">
        <v>72</v>
      </c>
      <c r="B28" s="153"/>
    </row>
    <row r="29" spans="1:6" x14ac:dyDescent="0.3">
      <c r="A29" s="150" t="s">
        <v>69</v>
      </c>
      <c r="B29" s="150"/>
      <c r="F29" s="9"/>
    </row>
    <row r="30" spans="1:6" x14ac:dyDescent="0.3">
      <c r="A30" s="36" t="s">
        <v>93</v>
      </c>
      <c r="B30" s="37"/>
    </row>
    <row r="31" spans="1:6" x14ac:dyDescent="0.3">
      <c r="A31" s="37"/>
      <c r="B31" s="37"/>
    </row>
    <row r="32" spans="1:6" x14ac:dyDescent="0.3">
      <c r="B32" s="37"/>
    </row>
    <row r="33" spans="1:2" x14ac:dyDescent="0.3">
      <c r="A33" s="37"/>
      <c r="B33" s="37"/>
    </row>
    <row r="34" spans="1:2" x14ac:dyDescent="0.3">
      <c r="A34" s="37"/>
      <c r="B34" s="37"/>
    </row>
  </sheetData>
  <sheetProtection algorithmName="SHA-512" hashValue="IW6bBgrHnWlF1cXOFd1S3+I0kQBsEUvFe8nJpnzWpm5iqvS5eO4N8Ks2+RMSC5SSKFI3KOsivLgKaxjPAv5d1g==" saltValue="naWAjZZs05cHMAMTHMgoY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30" r:id="rId1" xr:uid="{53868328-7003-4FD2-B8B7-57075BAC2D9D}"/>
    <hyperlink ref="A28:B28" r:id="rId2" location="sec_19a-649" display="Connecticut General Statutes §19a-649" xr:uid="{EDB0022D-7D8B-4320-813D-55A7C5BD2B86}"/>
    <hyperlink ref="A27:B27" r:id="rId3" location="sec_19a-127k" display="Connecticut General Statutes §19a-127k" xr:uid="{786DBBE6-FC86-4C16-BD3A-73A9810C6971}"/>
    <hyperlink ref="A29" r:id="rId4" xr:uid="{E762F1FF-F201-492E-8289-A73303A3CFD4}"/>
    <hyperlink ref="A19" r:id="rId5" xr:uid="{FAD91FCB-9280-42A0-A973-5CFE4BCB4588}"/>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topLeftCell="A9" workbookViewId="0"/>
  </sheetViews>
  <sheetFormatPr defaultColWidth="9.21875" defaultRowHeight="14.4" x14ac:dyDescent="0.3"/>
  <cols>
    <col min="1" max="1" width="45.77734375" style="1" customWidth="1"/>
    <col min="2" max="2" width="45.44140625" style="1" customWidth="1"/>
    <col min="3" max="16384" width="9.21875" style="1"/>
  </cols>
  <sheetData>
    <row r="8" spans="1:3" ht="59.25" customHeight="1" x14ac:dyDescent="0.3">
      <c r="A8" s="162" t="s">
        <v>89</v>
      </c>
      <c r="B8" s="151"/>
    </row>
    <row r="9" spans="1:3" ht="12" customHeight="1" x14ac:dyDescent="0.3">
      <c r="A9" s="86"/>
      <c r="B9" s="85"/>
    </row>
    <row r="10" spans="1:3" x14ac:dyDescent="0.3">
      <c r="A10" s="159" t="s">
        <v>83</v>
      </c>
      <c r="B10" s="159"/>
      <c r="C10" s="27"/>
    </row>
    <row r="11" spans="1:3" x14ac:dyDescent="0.3">
      <c r="A11" s="159" t="s">
        <v>84</v>
      </c>
      <c r="B11" s="159"/>
    </row>
    <row r="12" spans="1:3" ht="8.25" customHeight="1" x14ac:dyDescent="0.3">
      <c r="A12" s="87"/>
      <c r="B12" s="87"/>
    </row>
    <row r="13" spans="1:3" ht="15" customHeight="1" x14ac:dyDescent="0.3">
      <c r="A13" s="155" t="s">
        <v>95</v>
      </c>
      <c r="B13" s="155"/>
    </row>
    <row r="14" spans="1:3" x14ac:dyDescent="0.3">
      <c r="A14" s="160" t="s">
        <v>21</v>
      </c>
      <c r="B14" s="160"/>
    </row>
    <row r="15" spans="1:3" x14ac:dyDescent="0.3">
      <c r="A15" s="160" t="s">
        <v>27</v>
      </c>
      <c r="B15" s="160"/>
    </row>
    <row r="16" spans="1:3" x14ac:dyDescent="0.3">
      <c r="A16" s="160" t="s">
        <v>85</v>
      </c>
      <c r="B16" s="160"/>
    </row>
    <row r="17" spans="1:2" x14ac:dyDescent="0.3">
      <c r="A17" s="160" t="s">
        <v>46</v>
      </c>
      <c r="B17" s="160"/>
    </row>
    <row r="18" spans="1:2" ht="8.25" customHeight="1" x14ac:dyDescent="0.3">
      <c r="A18" s="88"/>
      <c r="B18" s="88"/>
    </row>
    <row r="19" spans="1:2" x14ac:dyDescent="0.3">
      <c r="A19" s="159" t="s">
        <v>87</v>
      </c>
      <c r="B19" s="159"/>
    </row>
    <row r="20" spans="1:2" ht="8.25" customHeight="1" x14ac:dyDescent="0.3">
      <c r="A20" s="87"/>
      <c r="B20" s="87"/>
    </row>
    <row r="21" spans="1:2" x14ac:dyDescent="0.3">
      <c r="A21" s="155" t="s">
        <v>86</v>
      </c>
      <c r="B21" s="155"/>
    </row>
    <row r="22" spans="1:2" x14ac:dyDescent="0.3">
      <c r="A22" s="160" t="s">
        <v>88</v>
      </c>
      <c r="B22" s="160"/>
    </row>
    <row r="23" spans="1:2" ht="18" customHeight="1" x14ac:dyDescent="0.3">
      <c r="A23" s="160" t="s">
        <v>90</v>
      </c>
      <c r="B23" s="160"/>
    </row>
    <row r="24" spans="1:2" x14ac:dyDescent="0.3">
      <c r="A24" s="161"/>
      <c r="B24" s="161"/>
    </row>
    <row r="25" spans="1:2" x14ac:dyDescent="0.3">
      <c r="A25" s="161"/>
      <c r="B25" s="161"/>
    </row>
    <row r="26" spans="1:2" x14ac:dyDescent="0.3">
      <c r="A26" s="89"/>
      <c r="B26" s="89"/>
    </row>
    <row r="27" spans="1:2" x14ac:dyDescent="0.3">
      <c r="A27" s="161"/>
      <c r="B27" s="161"/>
    </row>
    <row r="28" spans="1:2" x14ac:dyDescent="0.3">
      <c r="A28" s="161"/>
      <c r="B28" s="161"/>
    </row>
    <row r="29" spans="1:2" x14ac:dyDescent="0.3">
      <c r="A29" s="155"/>
      <c r="B29" s="155"/>
    </row>
    <row r="30" spans="1:2" x14ac:dyDescent="0.3">
      <c r="A30" s="157"/>
      <c r="B30" s="157"/>
    </row>
    <row r="31" spans="1:2" x14ac:dyDescent="0.3">
      <c r="A31" s="158"/>
      <c r="B31" s="158"/>
    </row>
    <row r="32" spans="1:2" x14ac:dyDescent="0.3">
      <c r="A32" s="159"/>
      <c r="B32" s="159"/>
    </row>
    <row r="33" spans="1:2" x14ac:dyDescent="0.3">
      <c r="B33" s="37"/>
    </row>
    <row r="34" spans="1:2" x14ac:dyDescent="0.3">
      <c r="A34" s="37"/>
      <c r="B34" s="37"/>
    </row>
    <row r="35" spans="1:2" x14ac:dyDescent="0.3">
      <c r="B35" s="37"/>
    </row>
    <row r="36" spans="1:2" x14ac:dyDescent="0.3">
      <c r="A36" s="37"/>
      <c r="B36" s="37"/>
    </row>
    <row r="37" spans="1:2" x14ac:dyDescent="0.3">
      <c r="A37" s="37"/>
      <c r="B37" s="37"/>
    </row>
  </sheetData>
  <sheetProtection algorithmName="SHA-512" hashValue="Gzl6xeEjhaNx/VEQ3jsGH3vXPH009ujTulWProrxeFbhg72+5QO+B71XRB95iqi+sgVlAVEiTu1OlktNLKcT/Q==" saltValue="0YR7kdT3G3C9p7RxwISVKA=="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topLeftCell="A13" workbookViewId="0">
      <selection activeCell="J19" sqref="J19"/>
    </sheetView>
  </sheetViews>
  <sheetFormatPr defaultColWidth="9.21875" defaultRowHeight="14.4" x14ac:dyDescent="0.3"/>
  <cols>
    <col min="1" max="1" width="24" style="1" customWidth="1"/>
    <col min="2" max="9" width="9.21875" style="1"/>
    <col min="10" max="10" width="105.44140625" style="1" customWidth="1"/>
    <col min="11" max="16384" width="9.21875" style="1"/>
  </cols>
  <sheetData>
    <row r="1" spans="1:11" ht="18.600000000000001" thickBot="1" x14ac:dyDescent="0.35">
      <c r="A1" s="167" t="s">
        <v>21</v>
      </c>
      <c r="B1" s="167"/>
      <c r="C1" s="167"/>
      <c r="D1" s="167"/>
      <c r="E1" s="167"/>
      <c r="F1" s="167"/>
      <c r="G1" s="167"/>
      <c r="H1" s="167"/>
      <c r="I1" s="167"/>
      <c r="J1" s="167"/>
    </row>
    <row r="2" spans="1:11" x14ac:dyDescent="0.3">
      <c r="A2" s="170" t="s">
        <v>22</v>
      </c>
      <c r="B2" s="170"/>
      <c r="C2" s="170"/>
      <c r="D2" s="170"/>
      <c r="E2" s="170"/>
      <c r="F2" s="170"/>
      <c r="G2" s="170"/>
      <c r="H2" s="170"/>
      <c r="I2" s="170"/>
      <c r="J2" s="170"/>
    </row>
    <row r="3" spans="1:11" ht="7.5" customHeight="1" x14ac:dyDescent="0.3">
      <c r="A3" s="15"/>
    </row>
    <row r="4" spans="1:11" x14ac:dyDescent="0.3">
      <c r="A4" s="168" t="s">
        <v>148</v>
      </c>
      <c r="B4" s="168"/>
      <c r="C4" s="168"/>
      <c r="D4" s="168"/>
      <c r="E4" s="168"/>
      <c r="F4" s="168"/>
      <c r="G4" s="168"/>
      <c r="H4" s="168"/>
      <c r="I4" s="168"/>
      <c r="J4" s="168"/>
    </row>
    <row r="5" spans="1:11" x14ac:dyDescent="0.3">
      <c r="A5" s="168"/>
      <c r="B5" s="168"/>
      <c r="C5" s="168"/>
      <c r="D5" s="168"/>
      <c r="E5" s="168"/>
      <c r="F5" s="168"/>
      <c r="G5" s="168"/>
      <c r="H5" s="168"/>
      <c r="I5" s="168"/>
      <c r="J5" s="168"/>
    </row>
    <row r="6" spans="1:11" x14ac:dyDescent="0.3">
      <c r="A6" s="168"/>
      <c r="B6" s="168"/>
      <c r="C6" s="168"/>
      <c r="D6" s="168"/>
      <c r="E6" s="168"/>
      <c r="F6" s="168"/>
      <c r="G6" s="168"/>
      <c r="H6" s="168"/>
      <c r="I6" s="168"/>
      <c r="J6" s="168"/>
    </row>
    <row r="7" spans="1:11" x14ac:dyDescent="0.3">
      <c r="A7" s="168"/>
      <c r="B7" s="168"/>
      <c r="C7" s="168"/>
      <c r="D7" s="168"/>
      <c r="E7" s="168"/>
      <c r="F7" s="168"/>
      <c r="G7" s="168"/>
      <c r="H7" s="168"/>
      <c r="I7" s="168"/>
      <c r="J7" s="168"/>
    </row>
    <row r="8" spans="1:11" x14ac:dyDescent="0.3">
      <c r="A8" s="168"/>
      <c r="B8" s="168"/>
      <c r="C8" s="168"/>
      <c r="D8" s="168"/>
      <c r="E8" s="168"/>
      <c r="F8" s="168"/>
      <c r="G8" s="168"/>
      <c r="H8" s="168"/>
      <c r="I8" s="168"/>
      <c r="J8" s="168"/>
    </row>
    <row r="9" spans="1:11" ht="24" customHeight="1" x14ac:dyDescent="0.3">
      <c r="A9" s="168"/>
      <c r="B9" s="168"/>
      <c r="C9" s="168"/>
      <c r="D9" s="168"/>
      <c r="E9" s="168"/>
      <c r="F9" s="168"/>
      <c r="G9" s="168"/>
      <c r="H9" s="168"/>
      <c r="I9" s="168"/>
      <c r="J9" s="168"/>
    </row>
    <row r="10" spans="1:11" x14ac:dyDescent="0.3">
      <c r="A10" s="18"/>
      <c r="B10" s="18"/>
      <c r="C10" s="18"/>
      <c r="D10" s="18"/>
      <c r="E10" s="18"/>
      <c r="F10" s="18"/>
      <c r="G10" s="18"/>
      <c r="H10" s="18"/>
      <c r="I10" s="18"/>
      <c r="J10" s="18"/>
    </row>
    <row r="11" spans="1:11" x14ac:dyDescent="0.3">
      <c r="A11" s="171" t="s">
        <v>28</v>
      </c>
      <c r="B11" s="171"/>
      <c r="C11" s="171"/>
      <c r="D11" s="171"/>
      <c r="E11" s="171"/>
      <c r="F11" s="171"/>
      <c r="G11" s="171"/>
      <c r="H11" s="171"/>
      <c r="I11" s="171"/>
      <c r="J11" s="171"/>
    </row>
    <row r="12" spans="1:11" x14ac:dyDescent="0.3">
      <c r="A12" s="169" t="s">
        <v>23</v>
      </c>
      <c r="B12" s="169"/>
      <c r="C12" s="169"/>
      <c r="D12" s="169"/>
      <c r="E12" s="169"/>
      <c r="F12" s="169"/>
      <c r="G12" s="169"/>
      <c r="H12" s="169"/>
      <c r="I12" s="169"/>
      <c r="J12" s="169"/>
    </row>
    <row r="13" spans="1:11" ht="275.25" customHeight="1" x14ac:dyDescent="0.3">
      <c r="A13" s="30" t="s">
        <v>24</v>
      </c>
      <c r="B13" s="163" t="s">
        <v>247</v>
      </c>
      <c r="C13" s="163"/>
      <c r="D13" s="163"/>
      <c r="E13" s="163"/>
      <c r="F13" s="163"/>
      <c r="G13" s="163"/>
      <c r="H13" s="163"/>
      <c r="I13" s="163"/>
      <c r="J13" s="163"/>
    </row>
    <row r="14" spans="1:11" ht="64.5" customHeight="1" x14ac:dyDescent="0.3">
      <c r="A14" s="30" t="s">
        <v>25</v>
      </c>
      <c r="B14" s="163" t="s">
        <v>149</v>
      </c>
      <c r="C14" s="163"/>
      <c r="D14" s="163"/>
      <c r="E14" s="163"/>
      <c r="F14" s="163"/>
      <c r="G14" s="163"/>
      <c r="H14" s="163"/>
      <c r="I14" s="163"/>
      <c r="J14" s="163"/>
      <c r="K14" s="19"/>
    </row>
    <row r="15" spans="1:11" ht="45.75" customHeight="1" x14ac:dyDescent="0.3">
      <c r="A15" s="30" t="s">
        <v>26</v>
      </c>
      <c r="B15" s="164" t="s">
        <v>150</v>
      </c>
      <c r="C15" s="165"/>
      <c r="D15" s="165"/>
      <c r="E15" s="165"/>
      <c r="F15" s="165"/>
      <c r="G15" s="165"/>
      <c r="H15" s="165"/>
      <c r="I15" s="165"/>
      <c r="J15" s="166"/>
    </row>
  </sheetData>
  <sheetProtection algorithmName="SHA-512" hashValue="DhoBkFimpEK0khGmXZ/s58Vbo5TJShVLvf3it+HxbPWskl2gH2hAzY+aKq3LBtQlCNRCa5fCH+7pohxXZXHYlQ==" saltValue="rw2ZmjqtcrBGD+VjE72+CA==" spinCount="100000" sheet="1" objects="1" scenarios="1" formatCells="0" formatColumns="0" formatRows="0" insertColumns="0" insertRows="0" insertHyperlinks="0"/>
  <mergeCells count="8">
    <mergeCell ref="B13:J13"/>
    <mergeCell ref="B15:J15"/>
    <mergeCell ref="B14:J14"/>
    <mergeCell ref="A1:J1"/>
    <mergeCell ref="A4:J9"/>
    <mergeCell ref="A12:J12"/>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topLeftCell="A10" workbookViewId="0">
      <selection activeCell="B14" sqref="B14:J14"/>
    </sheetView>
  </sheetViews>
  <sheetFormatPr defaultColWidth="9.21875" defaultRowHeight="14.4" x14ac:dyDescent="0.3"/>
  <cols>
    <col min="1" max="1" width="5.21875" style="1" customWidth="1"/>
    <col min="2" max="16384" width="9.21875" style="1"/>
  </cols>
  <sheetData>
    <row r="1" spans="1:10" ht="19.5" customHeight="1" thickBot="1" x14ac:dyDescent="0.35">
      <c r="A1" s="167" t="s">
        <v>27</v>
      </c>
      <c r="B1" s="167"/>
      <c r="C1" s="167"/>
      <c r="D1" s="167"/>
      <c r="E1" s="167"/>
      <c r="F1" s="167"/>
      <c r="G1" s="167"/>
      <c r="H1" s="167"/>
      <c r="I1" s="167"/>
      <c r="J1" s="167"/>
    </row>
    <row r="2" spans="1:10" x14ac:dyDescent="0.3">
      <c r="A2" s="177" t="s">
        <v>96</v>
      </c>
      <c r="B2" s="177"/>
      <c r="C2" s="177"/>
      <c r="D2" s="177"/>
      <c r="E2" s="177"/>
      <c r="F2" s="177"/>
      <c r="G2" s="177"/>
      <c r="H2" s="177"/>
      <c r="I2" s="177"/>
      <c r="J2" s="177"/>
    </row>
    <row r="3" spans="1:10" x14ac:dyDescent="0.3">
      <c r="A3" s="177"/>
      <c r="B3" s="177"/>
      <c r="C3" s="177"/>
      <c r="D3" s="177"/>
      <c r="E3" s="177"/>
      <c r="F3" s="177"/>
      <c r="G3" s="177"/>
      <c r="H3" s="177"/>
      <c r="I3" s="177"/>
      <c r="J3" s="177"/>
    </row>
    <row r="4" spans="1:10" ht="8.25" customHeight="1" x14ac:dyDescent="0.3"/>
    <row r="5" spans="1:10" ht="20.25" customHeight="1" x14ac:dyDescent="0.3">
      <c r="A5" s="178" t="s">
        <v>146</v>
      </c>
      <c r="B5" s="178"/>
      <c r="C5" s="178"/>
      <c r="D5" s="178"/>
      <c r="E5" s="178"/>
      <c r="F5" s="178"/>
      <c r="G5" s="178"/>
      <c r="H5" s="178"/>
      <c r="I5" s="178"/>
      <c r="J5" s="178"/>
    </row>
    <row r="6" spans="1:10" ht="41.25" customHeight="1" x14ac:dyDescent="0.3">
      <c r="A6" s="178"/>
      <c r="B6" s="178"/>
      <c r="C6" s="178"/>
      <c r="D6" s="178"/>
      <c r="E6" s="178"/>
      <c r="F6" s="178"/>
      <c r="G6" s="178"/>
      <c r="H6" s="178"/>
      <c r="I6" s="178"/>
      <c r="J6" s="178"/>
    </row>
    <row r="8" spans="1:10" x14ac:dyDescent="0.3">
      <c r="A8" s="173" t="s">
        <v>30</v>
      </c>
      <c r="B8" s="173"/>
      <c r="C8" s="173"/>
      <c r="D8" s="173"/>
      <c r="E8" s="173"/>
      <c r="F8" s="173"/>
      <c r="G8" s="173"/>
      <c r="H8" s="173"/>
      <c r="I8" s="173"/>
      <c r="J8" s="173"/>
    </row>
    <row r="9" spans="1:10" x14ac:dyDescent="0.3">
      <c r="A9" s="169" t="s">
        <v>29</v>
      </c>
      <c r="B9" s="169"/>
      <c r="C9" s="169"/>
      <c r="D9" s="169"/>
      <c r="E9" s="169"/>
      <c r="F9" s="169"/>
      <c r="G9" s="169"/>
      <c r="H9" s="169"/>
      <c r="I9" s="169"/>
      <c r="J9" s="169"/>
    </row>
    <row r="10" spans="1:10" ht="36" customHeight="1" x14ac:dyDescent="0.3">
      <c r="A10" s="31" t="s">
        <v>31</v>
      </c>
      <c r="B10" s="172" t="s">
        <v>248</v>
      </c>
      <c r="C10" s="172"/>
      <c r="D10" s="172"/>
      <c r="E10" s="172"/>
      <c r="F10" s="172"/>
      <c r="G10" s="172"/>
      <c r="H10" s="172"/>
      <c r="I10" s="172"/>
      <c r="J10" s="172"/>
    </row>
    <row r="11" spans="1:10" ht="39.75" customHeight="1" x14ac:dyDescent="0.3">
      <c r="A11" s="31" t="s">
        <v>32</v>
      </c>
      <c r="B11" s="174" t="s">
        <v>249</v>
      </c>
      <c r="C11" s="175"/>
      <c r="D11" s="175"/>
      <c r="E11" s="175"/>
      <c r="F11" s="175"/>
      <c r="G11" s="175"/>
      <c r="H11" s="175"/>
      <c r="I11" s="175"/>
      <c r="J11" s="176"/>
    </row>
    <row r="12" spans="1:10" ht="30.75" customHeight="1" x14ac:dyDescent="0.3">
      <c r="A12" s="31" t="s">
        <v>33</v>
      </c>
      <c r="B12" s="174" t="s">
        <v>250</v>
      </c>
      <c r="C12" s="175"/>
      <c r="D12" s="175"/>
      <c r="E12" s="175"/>
      <c r="F12" s="175"/>
      <c r="G12" s="175"/>
      <c r="H12" s="175"/>
      <c r="I12" s="175"/>
      <c r="J12" s="176"/>
    </row>
    <row r="13" spans="1:10" ht="27" customHeight="1" x14ac:dyDescent="0.3">
      <c r="A13" s="32" t="s">
        <v>34</v>
      </c>
      <c r="B13" s="174" t="s">
        <v>251</v>
      </c>
      <c r="C13" s="175"/>
      <c r="D13" s="175"/>
      <c r="E13" s="175"/>
      <c r="F13" s="175"/>
      <c r="G13" s="175"/>
      <c r="H13" s="175"/>
      <c r="I13" s="175"/>
      <c r="J13" s="176"/>
    </row>
    <row r="14" spans="1:10" ht="15" customHeight="1" x14ac:dyDescent="0.3">
      <c r="A14" s="32" t="s">
        <v>35</v>
      </c>
      <c r="B14" s="174" t="s">
        <v>391</v>
      </c>
      <c r="C14" s="175"/>
      <c r="D14" s="175"/>
      <c r="E14" s="175"/>
      <c r="F14" s="175"/>
      <c r="G14" s="175"/>
      <c r="H14" s="175"/>
      <c r="I14" s="175"/>
      <c r="J14" s="176"/>
    </row>
    <row r="15" spans="1:10" x14ac:dyDescent="0.3">
      <c r="A15" s="32" t="s">
        <v>36</v>
      </c>
      <c r="B15" s="172"/>
      <c r="C15" s="172"/>
      <c r="D15" s="172"/>
      <c r="E15" s="172"/>
      <c r="F15" s="172"/>
      <c r="G15" s="172"/>
      <c r="H15" s="172"/>
      <c r="I15" s="172"/>
      <c r="J15" s="172"/>
    </row>
    <row r="16" spans="1:10" x14ac:dyDescent="0.3">
      <c r="A16" s="32" t="s">
        <v>37</v>
      </c>
      <c r="B16" s="172"/>
      <c r="C16" s="172"/>
      <c r="D16" s="172"/>
      <c r="E16" s="172"/>
      <c r="F16" s="172"/>
      <c r="G16" s="172"/>
      <c r="H16" s="172"/>
      <c r="I16" s="172"/>
      <c r="J16" s="172"/>
    </row>
    <row r="17" spans="1:10" x14ac:dyDescent="0.3">
      <c r="A17" s="32" t="s">
        <v>38</v>
      </c>
      <c r="B17" s="172"/>
      <c r="C17" s="172"/>
      <c r="D17" s="172"/>
      <c r="E17" s="172"/>
      <c r="F17" s="172"/>
      <c r="G17" s="172"/>
      <c r="H17" s="172"/>
      <c r="I17" s="172"/>
      <c r="J17" s="172"/>
    </row>
    <row r="18" spans="1:10" x14ac:dyDescent="0.3">
      <c r="A18" s="32" t="s">
        <v>39</v>
      </c>
      <c r="B18" s="172"/>
      <c r="C18" s="172"/>
      <c r="D18" s="172"/>
      <c r="E18" s="172"/>
      <c r="F18" s="172"/>
      <c r="G18" s="172"/>
      <c r="H18" s="172"/>
      <c r="I18" s="172"/>
      <c r="J18" s="172"/>
    </row>
    <row r="19" spans="1:10" x14ac:dyDescent="0.3">
      <c r="A19" s="32" t="s">
        <v>40</v>
      </c>
      <c r="B19" s="172"/>
      <c r="C19" s="172"/>
      <c r="D19" s="172"/>
      <c r="E19" s="172"/>
      <c r="F19" s="172"/>
      <c r="G19" s="172"/>
      <c r="H19" s="172"/>
      <c r="I19" s="172"/>
      <c r="J19" s="172"/>
    </row>
  </sheetData>
  <sheetProtection algorithmName="SHA-512" hashValue="mQYHnyJFH/H49tMsH/0W+yYoEwgF0uOH4F44ujQAtC6gv5hAUVVuEPbDFeXBQsHoCcBlU/uU7NvePYAuT8JLuQ==" saltValue="EhR7Nh7vKYh3G4lSnX7Jsw=="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topLeftCell="A5" workbookViewId="0">
      <selection activeCell="J31" sqref="J31"/>
    </sheetView>
  </sheetViews>
  <sheetFormatPr defaultColWidth="9.21875" defaultRowHeight="14.4" x14ac:dyDescent="0.3"/>
  <cols>
    <col min="1" max="10" width="9.21875" style="1" customWidth="1"/>
    <col min="11" max="16384" width="9.21875" style="1"/>
  </cols>
  <sheetData>
    <row r="1" spans="1:10" ht="18.600000000000001" thickBot="1" x14ac:dyDescent="0.35">
      <c r="A1" s="167" t="s">
        <v>41</v>
      </c>
      <c r="B1" s="167"/>
      <c r="C1" s="167"/>
      <c r="D1" s="167"/>
      <c r="E1" s="167"/>
      <c r="F1" s="167"/>
      <c r="G1" s="167"/>
      <c r="H1" s="167"/>
      <c r="I1" s="167"/>
      <c r="J1" s="167"/>
    </row>
    <row r="2" spans="1:10" x14ac:dyDescent="0.3">
      <c r="A2" s="41" t="s">
        <v>42</v>
      </c>
      <c r="B2" s="41"/>
      <c r="C2" s="41"/>
      <c r="D2" s="41"/>
      <c r="E2" s="41"/>
      <c r="F2" s="41"/>
      <c r="G2" s="41"/>
      <c r="H2" s="41"/>
      <c r="I2" s="41"/>
      <c r="J2" s="41"/>
    </row>
    <row r="3" spans="1:10" ht="8.25" customHeight="1" x14ac:dyDescent="0.3"/>
    <row r="4" spans="1:10" x14ac:dyDescent="0.3">
      <c r="A4" s="13" t="s">
        <v>10</v>
      </c>
    </row>
    <row r="5" spans="1:10" x14ac:dyDescent="0.3">
      <c r="A5" s="40" t="s">
        <v>11</v>
      </c>
      <c r="B5" s="40"/>
      <c r="C5" s="40"/>
      <c r="D5" s="40"/>
      <c r="E5" s="40"/>
      <c r="F5" s="40"/>
      <c r="G5" s="40"/>
      <c r="H5" s="40"/>
      <c r="I5" s="40"/>
      <c r="J5" s="40"/>
    </row>
    <row r="6" spans="1:10" x14ac:dyDescent="0.3">
      <c r="A6" s="7" t="s">
        <v>14</v>
      </c>
    </row>
    <row r="7" spans="1:10" x14ac:dyDescent="0.3">
      <c r="A7" s="7" t="s">
        <v>7</v>
      </c>
    </row>
    <row r="8" spans="1:10" x14ac:dyDescent="0.3">
      <c r="A8" s="7" t="s">
        <v>12</v>
      </c>
    </row>
    <row r="9" spans="1:10" x14ac:dyDescent="0.3">
      <c r="A9" s="7" t="s">
        <v>118</v>
      </c>
    </row>
    <row r="10" spans="1:10" x14ac:dyDescent="0.3">
      <c r="A10" s="7" t="s">
        <v>8</v>
      </c>
    </row>
    <row r="11" spans="1:10" x14ac:dyDescent="0.3">
      <c r="A11" s="7" t="s">
        <v>13</v>
      </c>
    </row>
    <row r="12" spans="1:10" x14ac:dyDescent="0.3">
      <c r="A12" s="8"/>
    </row>
    <row r="13" spans="1:10" ht="15" customHeight="1" x14ac:dyDescent="0.3">
      <c r="A13" s="179" t="s">
        <v>119</v>
      </c>
      <c r="B13" s="179"/>
      <c r="C13" s="179"/>
      <c r="D13" s="179"/>
      <c r="E13" s="179"/>
      <c r="F13" s="179"/>
      <c r="G13" s="179"/>
      <c r="H13" s="179"/>
      <c r="I13" s="179"/>
      <c r="J13" s="179"/>
    </row>
    <row r="14" spans="1:10" x14ac:dyDescent="0.3">
      <c r="A14" s="179"/>
      <c r="B14" s="179"/>
      <c r="C14" s="179"/>
      <c r="D14" s="179"/>
      <c r="E14" s="179"/>
      <c r="F14" s="179"/>
      <c r="G14" s="179"/>
      <c r="H14" s="179"/>
      <c r="I14" s="179"/>
      <c r="J14" s="179"/>
    </row>
    <row r="15" spans="1:10" x14ac:dyDescent="0.3">
      <c r="A15" s="179"/>
      <c r="B15" s="179"/>
      <c r="C15" s="179"/>
      <c r="D15" s="179"/>
      <c r="E15" s="179"/>
      <c r="F15" s="179"/>
      <c r="G15" s="179"/>
      <c r="H15" s="179"/>
      <c r="I15" s="179"/>
      <c r="J15" s="179"/>
    </row>
    <row r="16" spans="1:10" x14ac:dyDescent="0.3">
      <c r="A16" s="179"/>
      <c r="B16" s="179"/>
      <c r="C16" s="179"/>
      <c r="D16" s="179"/>
      <c r="E16" s="179"/>
      <c r="F16" s="179"/>
      <c r="G16" s="179"/>
      <c r="H16" s="179"/>
      <c r="I16" s="179"/>
      <c r="J16" s="179"/>
    </row>
    <row r="17" spans="1:10" ht="65.25" customHeight="1" x14ac:dyDescent="0.3">
      <c r="A17" s="179"/>
      <c r="B17" s="179"/>
      <c r="C17" s="179"/>
      <c r="D17" s="179"/>
      <c r="E17" s="179"/>
      <c r="F17" s="179"/>
      <c r="G17" s="179"/>
      <c r="H17" s="179"/>
      <c r="I17" s="179"/>
      <c r="J17" s="179"/>
    </row>
    <row r="18" spans="1:10" x14ac:dyDescent="0.3">
      <c r="A18" s="28"/>
      <c r="B18" s="28"/>
      <c r="C18" s="28"/>
      <c r="D18" s="28"/>
      <c r="E18" s="28"/>
      <c r="F18" s="28"/>
      <c r="G18" s="28"/>
      <c r="H18" s="28"/>
      <c r="I18" s="28"/>
      <c r="J18" s="28"/>
    </row>
    <row r="19" spans="1:10" x14ac:dyDescent="0.3">
      <c r="A19" s="28"/>
      <c r="B19" s="28"/>
      <c r="C19" s="28"/>
      <c r="D19" s="28"/>
      <c r="E19" s="28"/>
      <c r="F19" s="28"/>
      <c r="G19" s="28"/>
      <c r="H19" s="28"/>
      <c r="I19" s="28"/>
      <c r="J19" s="28"/>
    </row>
    <row r="20" spans="1:10" x14ac:dyDescent="0.3">
      <c r="A20" s="28"/>
      <c r="B20" s="28"/>
      <c r="C20" s="28"/>
      <c r="D20" s="28"/>
      <c r="E20" s="28"/>
      <c r="F20" s="28"/>
      <c r="G20" s="28"/>
      <c r="H20" s="28"/>
      <c r="I20" s="28"/>
      <c r="J20" s="28"/>
    </row>
    <row r="21" spans="1:10" x14ac:dyDescent="0.3">
      <c r="A21" s="28"/>
      <c r="B21" s="28"/>
      <c r="C21" s="28"/>
      <c r="D21" s="28"/>
      <c r="E21" s="28"/>
      <c r="F21" s="28"/>
      <c r="G21" s="28"/>
      <c r="H21" s="28"/>
      <c r="I21" s="28"/>
      <c r="J21" s="28"/>
    </row>
    <row r="22" spans="1:10" x14ac:dyDescent="0.3">
      <c r="A22" s="28"/>
      <c r="B22" s="28"/>
      <c r="C22" s="28"/>
      <c r="D22" s="28"/>
      <c r="E22" s="28"/>
      <c r="F22" s="28"/>
      <c r="G22" s="28"/>
      <c r="H22" s="28"/>
      <c r="I22" s="28"/>
      <c r="J22" s="28"/>
    </row>
    <row r="23" spans="1:10" x14ac:dyDescent="0.3">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topLeftCell="E1" zoomScale="85" zoomScaleNormal="85" workbookViewId="0">
      <pane ySplit="10" topLeftCell="A11" activePane="bottomLeft" state="frozen"/>
      <selection pane="bottomLeft" activeCell="B11" sqref="B11"/>
    </sheetView>
  </sheetViews>
  <sheetFormatPr defaultColWidth="9.21875" defaultRowHeight="14.4" x14ac:dyDescent="0.3"/>
  <cols>
    <col min="1" max="1" width="3.21875" style="1" bestFit="1" customWidth="1"/>
    <col min="2" max="8" width="50.77734375" style="1" customWidth="1"/>
    <col min="9" max="16384" width="9.21875" style="1"/>
  </cols>
  <sheetData>
    <row r="1" spans="1:8" ht="29.4" thickBot="1" x14ac:dyDescent="0.35">
      <c r="B1" s="180" t="s">
        <v>43</v>
      </c>
      <c r="C1" s="180"/>
      <c r="D1" s="180"/>
      <c r="E1" s="180"/>
      <c r="F1" s="180"/>
      <c r="G1" s="180"/>
      <c r="H1" s="180"/>
    </row>
    <row r="2" spans="1:8" x14ac:dyDescent="0.3">
      <c r="B2" s="33" t="s">
        <v>4</v>
      </c>
    </row>
    <row r="3" spans="1:8" x14ac:dyDescent="0.3">
      <c r="B3" s="90" t="s">
        <v>151</v>
      </c>
      <c r="E3" s="2"/>
    </row>
    <row r="4" spans="1:8" x14ac:dyDescent="0.3">
      <c r="B4" s="33" t="s">
        <v>0</v>
      </c>
      <c r="C4" s="2"/>
      <c r="D4" s="2"/>
      <c r="E4" s="2"/>
    </row>
    <row r="5" spans="1:8" x14ac:dyDescent="0.3">
      <c r="B5" s="73" t="s">
        <v>103</v>
      </c>
      <c r="C5" s="2"/>
      <c r="D5" s="2"/>
      <c r="E5" s="2"/>
    </row>
    <row r="6" spans="1:8" x14ac:dyDescent="0.3">
      <c r="B6" s="33" t="s">
        <v>15</v>
      </c>
      <c r="C6" s="2"/>
      <c r="D6" s="2"/>
      <c r="E6" s="2"/>
    </row>
    <row r="7" spans="1:8" x14ac:dyDescent="0.3">
      <c r="B7" s="73" t="s">
        <v>103</v>
      </c>
      <c r="C7" s="2"/>
      <c r="D7" s="2"/>
      <c r="E7" s="2"/>
    </row>
    <row r="8" spans="1:8" x14ac:dyDescent="0.3">
      <c r="B8" s="10"/>
      <c r="C8" s="2"/>
      <c r="D8" s="2"/>
      <c r="E8" s="2"/>
    </row>
    <row r="9" spans="1:8" ht="18" x14ac:dyDescent="0.3">
      <c r="B9" s="5" t="s">
        <v>9</v>
      </c>
    </row>
    <row r="10" spans="1:8" x14ac:dyDescent="0.3">
      <c r="B10" s="33" t="s">
        <v>5</v>
      </c>
      <c r="C10" s="34" t="s">
        <v>16</v>
      </c>
      <c r="D10" s="35" t="s">
        <v>1</v>
      </c>
      <c r="E10" s="35" t="s">
        <v>3</v>
      </c>
      <c r="F10" s="35" t="s">
        <v>17</v>
      </c>
      <c r="G10" s="35" t="s">
        <v>2</v>
      </c>
      <c r="H10" s="35" t="s">
        <v>6</v>
      </c>
    </row>
    <row r="11" spans="1:8" ht="63.75" customHeight="1" x14ac:dyDescent="0.3">
      <c r="A11" s="44">
        <v>1</v>
      </c>
      <c r="B11" s="71" t="s">
        <v>270</v>
      </c>
      <c r="C11" s="74" t="s">
        <v>274</v>
      </c>
      <c r="D11" s="75" t="s">
        <v>173</v>
      </c>
      <c r="E11" s="71" t="s">
        <v>281</v>
      </c>
      <c r="F11" s="71" t="s">
        <v>169</v>
      </c>
      <c r="G11" s="75" t="s">
        <v>152</v>
      </c>
      <c r="H11" s="74" t="s">
        <v>332</v>
      </c>
    </row>
    <row r="12" spans="1:8" ht="28.8" x14ac:dyDescent="0.3">
      <c r="A12" s="44">
        <v>2</v>
      </c>
      <c r="B12" s="71" t="s">
        <v>269</v>
      </c>
      <c r="C12" s="74" t="s">
        <v>268</v>
      </c>
      <c r="D12" s="75" t="s">
        <v>173</v>
      </c>
      <c r="E12" s="71" t="s">
        <v>282</v>
      </c>
      <c r="F12" s="71" t="s">
        <v>174</v>
      </c>
      <c r="G12" s="75" t="s">
        <v>152</v>
      </c>
      <c r="H12" s="75" t="s">
        <v>333</v>
      </c>
    </row>
    <row r="13" spans="1:8" ht="57.6" x14ac:dyDescent="0.3">
      <c r="A13" s="44">
        <v>3</v>
      </c>
      <c r="B13" s="71" t="s">
        <v>271</v>
      </c>
      <c r="C13" s="71" t="s">
        <v>273</v>
      </c>
      <c r="D13" s="75" t="s">
        <v>173</v>
      </c>
      <c r="E13" s="100" t="s">
        <v>283</v>
      </c>
      <c r="F13" s="71" t="s">
        <v>175</v>
      </c>
      <c r="G13" s="75" t="s">
        <v>176</v>
      </c>
      <c r="H13" s="74" t="s">
        <v>177</v>
      </c>
    </row>
    <row r="14" spans="1:8" ht="86.4" x14ac:dyDescent="0.3">
      <c r="A14" s="44">
        <v>4</v>
      </c>
      <c r="B14" s="71" t="s">
        <v>272</v>
      </c>
      <c r="C14" s="71" t="s">
        <v>275</v>
      </c>
      <c r="D14" s="75" t="s">
        <v>178</v>
      </c>
      <c r="E14" s="71" t="s">
        <v>284</v>
      </c>
      <c r="F14" s="137" t="s">
        <v>323</v>
      </c>
      <c r="G14" s="75" t="s">
        <v>152</v>
      </c>
      <c r="H14" s="75" t="s">
        <v>153</v>
      </c>
    </row>
    <row r="15" spans="1:8" ht="72" x14ac:dyDescent="0.3">
      <c r="A15" s="44">
        <v>5</v>
      </c>
      <c r="B15" s="71" t="s">
        <v>276</v>
      </c>
      <c r="C15" s="71" t="s">
        <v>277</v>
      </c>
      <c r="D15" s="75" t="s">
        <v>173</v>
      </c>
      <c r="E15" s="71" t="s">
        <v>154</v>
      </c>
      <c r="F15" s="100" t="s">
        <v>285</v>
      </c>
      <c r="G15" s="75" t="s">
        <v>252</v>
      </c>
      <c r="H15" s="74" t="s">
        <v>179</v>
      </c>
    </row>
    <row r="16" spans="1:8" customFormat="1" ht="57.6" x14ac:dyDescent="0.3">
      <c r="A16" s="108">
        <v>6</v>
      </c>
      <c r="B16" s="100" t="s">
        <v>278</v>
      </c>
      <c r="C16" s="100" t="s">
        <v>279</v>
      </c>
      <c r="D16" s="128" t="s">
        <v>173</v>
      </c>
      <c r="E16" s="100" t="s">
        <v>191</v>
      </c>
      <c r="F16" s="100" t="s">
        <v>286</v>
      </c>
      <c r="G16" s="128" t="s">
        <v>253</v>
      </c>
      <c r="H16" s="129" t="s">
        <v>153</v>
      </c>
    </row>
    <row r="17" spans="1:8" customFormat="1" ht="57.6" x14ac:dyDescent="0.3">
      <c r="A17" s="108">
        <v>7</v>
      </c>
      <c r="B17" s="100" t="s">
        <v>266</v>
      </c>
      <c r="C17" s="100" t="s">
        <v>280</v>
      </c>
      <c r="D17" s="129" t="s">
        <v>173</v>
      </c>
      <c r="E17" s="100" t="s">
        <v>287</v>
      </c>
      <c r="F17" s="100" t="s">
        <v>288</v>
      </c>
      <c r="G17" s="129" t="s">
        <v>254</v>
      </c>
      <c r="H17" s="129" t="s">
        <v>153</v>
      </c>
    </row>
    <row r="18" spans="1:8" x14ac:dyDescent="0.3">
      <c r="A18" s="44">
        <v>8</v>
      </c>
      <c r="B18" s="71"/>
      <c r="C18" s="74"/>
      <c r="D18" s="74"/>
      <c r="E18" s="71"/>
      <c r="F18" s="74"/>
      <c r="G18" s="74"/>
      <c r="H18" s="74"/>
    </row>
    <row r="19" spans="1:8" hidden="1" x14ac:dyDescent="0.3">
      <c r="A19" s="44">
        <v>9</v>
      </c>
      <c r="B19" s="71"/>
      <c r="C19" s="71"/>
      <c r="D19" s="74"/>
      <c r="E19" s="71"/>
      <c r="F19" s="74"/>
      <c r="G19" s="74"/>
      <c r="H19" s="74"/>
    </row>
    <row r="20" spans="1:8" hidden="1" x14ac:dyDescent="0.3">
      <c r="A20" s="44">
        <v>10</v>
      </c>
      <c r="B20" s="71"/>
      <c r="C20" s="71"/>
      <c r="D20" s="75"/>
      <c r="E20" s="71"/>
      <c r="F20" s="77"/>
      <c r="G20" s="75"/>
      <c r="H20" s="75"/>
    </row>
    <row r="21" spans="1:8" hidden="1" x14ac:dyDescent="0.3">
      <c r="A21" s="44">
        <v>11</v>
      </c>
      <c r="B21" s="71"/>
      <c r="C21" s="71"/>
      <c r="D21" s="75"/>
      <c r="E21" s="71"/>
      <c r="F21" s="74"/>
      <c r="G21" s="75"/>
      <c r="H21" s="75"/>
    </row>
    <row r="22" spans="1:8" hidden="1" x14ac:dyDescent="0.3">
      <c r="A22" s="44">
        <v>12</v>
      </c>
      <c r="B22" s="71"/>
      <c r="C22" s="71"/>
      <c r="D22" s="75"/>
      <c r="E22" s="71"/>
      <c r="F22" s="74"/>
      <c r="G22" s="75"/>
      <c r="H22" s="75"/>
    </row>
    <row r="23" spans="1:8" hidden="1" x14ac:dyDescent="0.3">
      <c r="A23" s="44">
        <v>13</v>
      </c>
      <c r="B23" s="71"/>
      <c r="C23" s="74"/>
      <c r="D23" s="75"/>
      <c r="E23" s="71"/>
      <c r="F23" s="74"/>
      <c r="G23" s="75"/>
      <c r="H23" s="75"/>
    </row>
    <row r="24" spans="1:8" hidden="1" x14ac:dyDescent="0.3">
      <c r="A24" s="44">
        <v>14</v>
      </c>
      <c r="B24" s="71"/>
      <c r="C24" s="74"/>
      <c r="D24" s="75"/>
      <c r="E24" s="76"/>
      <c r="F24" s="75"/>
      <c r="G24" s="75"/>
      <c r="H24" s="75"/>
    </row>
    <row r="25" spans="1:8" hidden="1" x14ac:dyDescent="0.3">
      <c r="A25" s="44">
        <v>15</v>
      </c>
      <c r="B25" s="71"/>
      <c r="C25" s="71"/>
      <c r="D25" s="75"/>
      <c r="E25" s="71"/>
      <c r="F25" s="74"/>
      <c r="G25" s="75"/>
      <c r="H25" s="74"/>
    </row>
    <row r="26" spans="1:8" hidden="1" x14ac:dyDescent="0.3">
      <c r="A26" s="44">
        <v>16</v>
      </c>
      <c r="B26" s="71"/>
      <c r="C26" s="71"/>
      <c r="D26" s="75"/>
      <c r="E26" s="71"/>
      <c r="F26" s="77"/>
      <c r="G26" s="75"/>
      <c r="H26" s="75"/>
    </row>
    <row r="27" spans="1:8" hidden="1" x14ac:dyDescent="0.3">
      <c r="A27" s="44">
        <v>17</v>
      </c>
      <c r="B27" s="71"/>
      <c r="C27" s="71"/>
      <c r="D27" s="75"/>
      <c r="E27" s="71"/>
      <c r="F27" s="74"/>
      <c r="G27" s="75"/>
      <c r="H27" s="75"/>
    </row>
    <row r="28" spans="1:8" hidden="1" x14ac:dyDescent="0.3">
      <c r="A28" s="44">
        <v>18</v>
      </c>
      <c r="B28" s="71"/>
      <c r="C28" s="71"/>
      <c r="D28" s="75"/>
      <c r="E28" s="71"/>
      <c r="F28" s="74"/>
      <c r="G28" s="75"/>
      <c r="H28" s="75"/>
    </row>
    <row r="29" spans="1:8" hidden="1" x14ac:dyDescent="0.3">
      <c r="A29" s="44">
        <v>19</v>
      </c>
      <c r="B29" s="71"/>
      <c r="C29" s="74"/>
      <c r="D29" s="75"/>
      <c r="E29" s="71"/>
      <c r="F29" s="74"/>
      <c r="G29" s="75"/>
      <c r="H29" s="75"/>
    </row>
    <row r="30" spans="1:8" hidden="1" x14ac:dyDescent="0.3">
      <c r="A30" s="44">
        <v>20</v>
      </c>
      <c r="B30" s="71"/>
      <c r="C30" s="74"/>
      <c r="D30" s="75"/>
      <c r="E30" s="76"/>
      <c r="F30" s="75"/>
      <c r="G30" s="75"/>
      <c r="H30" s="75"/>
    </row>
    <row r="31" spans="1:8" hidden="1" x14ac:dyDescent="0.3">
      <c r="A31" s="44">
        <v>21</v>
      </c>
      <c r="B31" s="71"/>
      <c r="C31" s="71"/>
      <c r="D31" s="75"/>
      <c r="E31" s="71"/>
      <c r="F31" s="74"/>
      <c r="G31" s="75"/>
      <c r="H31" s="74"/>
    </row>
    <row r="32" spans="1:8" hidden="1" x14ac:dyDescent="0.3">
      <c r="A32" s="44">
        <v>22</v>
      </c>
      <c r="B32" s="71"/>
      <c r="C32" s="71"/>
      <c r="D32" s="75"/>
      <c r="E32" s="71"/>
      <c r="F32" s="77"/>
      <c r="G32" s="75"/>
      <c r="H32" s="75"/>
    </row>
    <row r="33" spans="1:8" hidden="1" x14ac:dyDescent="0.3">
      <c r="A33" s="44">
        <v>23</v>
      </c>
      <c r="B33" s="71"/>
      <c r="C33" s="71"/>
      <c r="D33" s="75"/>
      <c r="E33" s="71"/>
      <c r="F33" s="74"/>
      <c r="G33" s="75"/>
      <c r="H33" s="75"/>
    </row>
    <row r="34" spans="1:8" hidden="1" x14ac:dyDescent="0.3">
      <c r="A34" s="44">
        <v>24</v>
      </c>
      <c r="B34" s="71"/>
      <c r="C34" s="71"/>
      <c r="D34" s="75"/>
      <c r="E34" s="71"/>
      <c r="F34" s="74"/>
      <c r="G34" s="75"/>
      <c r="H34" s="75"/>
    </row>
    <row r="35" spans="1:8" hidden="1" x14ac:dyDescent="0.3">
      <c r="A35" s="44">
        <v>25</v>
      </c>
      <c r="B35" s="71"/>
      <c r="C35" s="74"/>
      <c r="D35" s="75"/>
      <c r="E35" s="71"/>
      <c r="F35" s="74"/>
      <c r="G35" s="75"/>
      <c r="H35" s="75"/>
    </row>
    <row r="36" spans="1:8" hidden="1" x14ac:dyDescent="0.3">
      <c r="A36" s="44">
        <v>26</v>
      </c>
      <c r="B36" s="71"/>
      <c r="C36" s="74"/>
      <c r="D36" s="75"/>
      <c r="E36" s="76"/>
      <c r="F36" s="75"/>
      <c r="G36" s="75"/>
      <c r="H36" s="75"/>
    </row>
    <row r="37" spans="1:8" hidden="1" x14ac:dyDescent="0.3">
      <c r="A37" s="44">
        <v>27</v>
      </c>
      <c r="B37" s="71"/>
      <c r="C37" s="71"/>
      <c r="D37" s="75"/>
      <c r="E37" s="71"/>
      <c r="F37" s="74"/>
      <c r="G37" s="75"/>
      <c r="H37" s="74"/>
    </row>
    <row r="38" spans="1:8" hidden="1" x14ac:dyDescent="0.3">
      <c r="A38" s="44">
        <v>28</v>
      </c>
      <c r="B38" s="71"/>
      <c r="C38" s="71"/>
      <c r="D38" s="75"/>
      <c r="E38" s="71"/>
      <c r="F38" s="77"/>
      <c r="G38" s="75"/>
      <c r="H38" s="75"/>
    </row>
    <row r="39" spans="1:8" hidden="1" x14ac:dyDescent="0.3">
      <c r="A39" s="44">
        <v>29</v>
      </c>
      <c r="B39" s="71"/>
      <c r="C39" s="71"/>
      <c r="D39" s="75"/>
      <c r="E39" s="71"/>
      <c r="F39" s="74"/>
      <c r="G39" s="75"/>
      <c r="H39" s="75"/>
    </row>
    <row r="40" spans="1:8" hidden="1" x14ac:dyDescent="0.3">
      <c r="A40" s="44">
        <v>30</v>
      </c>
      <c r="B40" s="71"/>
      <c r="C40" s="71"/>
      <c r="D40" s="75"/>
      <c r="E40" s="71"/>
      <c r="F40" s="74"/>
      <c r="G40" s="75"/>
      <c r="H40" s="75"/>
    </row>
    <row r="41" spans="1:8" hidden="1" x14ac:dyDescent="0.3">
      <c r="A41" s="44">
        <v>31</v>
      </c>
      <c r="B41" s="71"/>
      <c r="C41" s="74"/>
      <c r="D41" s="75"/>
      <c r="E41" s="71"/>
      <c r="F41" s="74"/>
      <c r="G41" s="75"/>
      <c r="H41" s="75"/>
    </row>
    <row r="42" spans="1:8" hidden="1" x14ac:dyDescent="0.3">
      <c r="A42" s="44">
        <v>32</v>
      </c>
      <c r="B42" s="71"/>
      <c r="C42" s="74"/>
      <c r="D42" s="75"/>
      <c r="E42" s="76"/>
      <c r="F42" s="75"/>
      <c r="G42" s="75"/>
      <c r="H42" s="75"/>
    </row>
    <row r="43" spans="1:8" hidden="1" x14ac:dyDescent="0.3">
      <c r="A43" s="44">
        <v>33</v>
      </c>
      <c r="B43" s="71"/>
      <c r="C43" s="71"/>
      <c r="D43" s="75"/>
      <c r="E43" s="71"/>
      <c r="F43" s="74"/>
      <c r="G43" s="75"/>
      <c r="H43" s="74"/>
    </row>
    <row r="44" spans="1:8" hidden="1" x14ac:dyDescent="0.3">
      <c r="A44" s="44">
        <v>34</v>
      </c>
      <c r="B44" s="71"/>
      <c r="C44" s="71"/>
      <c r="D44" s="75"/>
      <c r="E44" s="71"/>
      <c r="F44" s="77"/>
      <c r="G44" s="75"/>
      <c r="H44" s="75"/>
    </row>
    <row r="45" spans="1:8" hidden="1" x14ac:dyDescent="0.3">
      <c r="A45" s="44">
        <v>35</v>
      </c>
      <c r="B45" s="71"/>
      <c r="C45" s="71"/>
      <c r="D45" s="75"/>
      <c r="E45" s="71"/>
      <c r="F45" s="74"/>
      <c r="G45" s="75"/>
      <c r="H45" s="75"/>
    </row>
    <row r="46" spans="1:8" hidden="1" x14ac:dyDescent="0.3">
      <c r="A46" s="44">
        <v>36</v>
      </c>
      <c r="B46" s="71"/>
      <c r="C46" s="71"/>
      <c r="D46" s="75"/>
      <c r="E46" s="71"/>
      <c r="F46" s="74"/>
      <c r="G46" s="75"/>
      <c r="H46" s="75"/>
    </row>
    <row r="47" spans="1:8" hidden="1" x14ac:dyDescent="0.3">
      <c r="A47" s="44">
        <v>37</v>
      </c>
      <c r="B47" s="71"/>
      <c r="C47" s="74"/>
      <c r="D47" s="75"/>
      <c r="E47" s="71"/>
      <c r="F47" s="74"/>
      <c r="G47" s="75"/>
      <c r="H47" s="75"/>
    </row>
    <row r="48" spans="1:8" hidden="1" x14ac:dyDescent="0.3">
      <c r="A48" s="44">
        <v>38</v>
      </c>
      <c r="B48" s="71"/>
      <c r="C48" s="74"/>
      <c r="D48" s="75"/>
      <c r="E48" s="76"/>
      <c r="F48" s="75"/>
      <c r="G48" s="75"/>
      <c r="H48" s="75"/>
    </row>
    <row r="49" spans="1:8" hidden="1" x14ac:dyDescent="0.3">
      <c r="A49" s="44">
        <v>39</v>
      </c>
      <c r="B49" s="71"/>
      <c r="C49" s="71"/>
      <c r="D49" s="75"/>
      <c r="E49" s="71"/>
      <c r="F49" s="74"/>
      <c r="G49" s="75"/>
      <c r="H49" s="74"/>
    </row>
    <row r="50" spans="1:8" hidden="1" x14ac:dyDescent="0.3">
      <c r="A50" s="44">
        <v>40</v>
      </c>
      <c r="B50" s="71"/>
      <c r="C50" s="71"/>
      <c r="D50" s="75"/>
      <c r="E50" s="71"/>
      <c r="F50" s="77"/>
      <c r="G50" s="75"/>
      <c r="H50" s="75"/>
    </row>
    <row r="51" spans="1:8" hidden="1" x14ac:dyDescent="0.3">
      <c r="A51" s="44">
        <v>41</v>
      </c>
      <c r="B51" s="71"/>
      <c r="C51" s="71"/>
      <c r="D51" s="75"/>
      <c r="E51" s="71"/>
      <c r="F51" s="74"/>
      <c r="G51" s="75"/>
      <c r="H51" s="75"/>
    </row>
    <row r="52" spans="1:8" hidden="1" x14ac:dyDescent="0.3">
      <c r="A52" s="44">
        <v>42</v>
      </c>
      <c r="B52" s="71"/>
      <c r="C52" s="71"/>
      <c r="D52" s="75"/>
      <c r="E52" s="71"/>
      <c r="F52" s="74"/>
      <c r="G52" s="75"/>
      <c r="H52" s="75"/>
    </row>
    <row r="53" spans="1:8" hidden="1" x14ac:dyDescent="0.3">
      <c r="A53" s="44">
        <v>43</v>
      </c>
      <c r="B53" s="71"/>
      <c r="C53" s="74"/>
      <c r="D53" s="75"/>
      <c r="E53" s="71"/>
      <c r="F53" s="74"/>
      <c r="G53" s="75"/>
      <c r="H53" s="75"/>
    </row>
    <row r="54" spans="1:8" hidden="1" x14ac:dyDescent="0.3">
      <c r="A54" s="44">
        <v>44</v>
      </c>
      <c r="B54" s="71"/>
      <c r="C54" s="74"/>
      <c r="D54" s="75"/>
      <c r="E54" s="76"/>
      <c r="F54" s="75"/>
      <c r="G54" s="75"/>
      <c r="H54" s="75"/>
    </row>
    <row r="55" spans="1:8" hidden="1" x14ac:dyDescent="0.3">
      <c r="A55" s="44">
        <v>45</v>
      </c>
      <c r="B55" s="71"/>
      <c r="C55" s="71"/>
      <c r="D55" s="75"/>
      <c r="E55" s="71"/>
      <c r="F55" s="74"/>
      <c r="G55" s="75"/>
      <c r="H55" s="74"/>
    </row>
    <row r="56" spans="1:8" hidden="1" x14ac:dyDescent="0.3">
      <c r="A56" s="44">
        <v>46</v>
      </c>
      <c r="B56" s="71"/>
      <c r="C56" s="71"/>
      <c r="D56" s="75"/>
      <c r="E56" s="71"/>
      <c r="F56" s="77"/>
      <c r="G56" s="75"/>
      <c r="H56" s="75"/>
    </row>
    <row r="57" spans="1:8" hidden="1" x14ac:dyDescent="0.3">
      <c r="A57" s="44">
        <v>47</v>
      </c>
      <c r="B57" s="71"/>
      <c r="C57" s="71"/>
      <c r="D57" s="75"/>
      <c r="E57" s="71"/>
      <c r="F57" s="74"/>
      <c r="G57" s="75"/>
      <c r="H57" s="75"/>
    </row>
    <row r="58" spans="1:8" hidden="1" x14ac:dyDescent="0.3">
      <c r="A58" s="44">
        <v>48</v>
      </c>
      <c r="B58" s="71"/>
      <c r="C58" s="71"/>
      <c r="D58" s="75"/>
      <c r="E58" s="71"/>
      <c r="F58" s="74"/>
      <c r="G58" s="75"/>
      <c r="H58" s="75"/>
    </row>
    <row r="59" spans="1:8" hidden="1" x14ac:dyDescent="0.3">
      <c r="A59" s="44">
        <v>49</v>
      </c>
      <c r="B59" s="71"/>
      <c r="C59" s="71"/>
      <c r="D59" s="75"/>
      <c r="E59" s="71"/>
      <c r="F59" s="74"/>
      <c r="G59" s="75"/>
      <c r="H59" s="75"/>
    </row>
    <row r="60" spans="1:8" hidden="1" x14ac:dyDescent="0.3">
      <c r="A60" s="44">
        <v>50</v>
      </c>
      <c r="B60" s="71"/>
      <c r="C60" s="71"/>
      <c r="D60" s="75"/>
      <c r="E60" s="71"/>
      <c r="F60" s="74"/>
      <c r="G60" s="75"/>
      <c r="H60" s="75"/>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9" priority="1" operator="equal">
      <formula>"Yes"</formula>
    </cfRule>
    <cfRule type="cellIs" dxfId="28"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topLeftCell="F1" zoomScale="85" zoomScaleNormal="85" workbookViewId="0">
      <pane ySplit="10" topLeftCell="A13" activePane="bottomLeft" state="frozen"/>
      <selection pane="bottomLeft" activeCell="H16" sqref="H16"/>
    </sheetView>
  </sheetViews>
  <sheetFormatPr defaultColWidth="9.21875" defaultRowHeight="14.4" x14ac:dyDescent="0.3"/>
  <cols>
    <col min="1" max="1" width="3.21875" style="1" bestFit="1" customWidth="1"/>
    <col min="2" max="8" width="50.77734375" style="1" customWidth="1"/>
    <col min="9" max="16384" width="9.21875" style="1"/>
  </cols>
  <sheetData>
    <row r="1" spans="1:8" ht="29.4" thickBot="1" x14ac:dyDescent="0.35">
      <c r="B1" s="180" t="s">
        <v>44</v>
      </c>
      <c r="C1" s="180"/>
      <c r="D1" s="180"/>
      <c r="E1" s="180"/>
      <c r="F1" s="180"/>
      <c r="G1" s="180"/>
      <c r="H1" s="180"/>
    </row>
    <row r="2" spans="1:8" x14ac:dyDescent="0.3">
      <c r="B2" s="33" t="s">
        <v>4</v>
      </c>
    </row>
    <row r="3" spans="1:8" x14ac:dyDescent="0.3">
      <c r="B3" s="72" t="s">
        <v>157</v>
      </c>
      <c r="E3" s="2"/>
    </row>
    <row r="4" spans="1:8" x14ac:dyDescent="0.3">
      <c r="B4" s="33" t="s">
        <v>0</v>
      </c>
      <c r="C4" s="2"/>
      <c r="D4" s="2"/>
      <c r="E4" s="2"/>
    </row>
    <row r="5" spans="1:8" x14ac:dyDescent="0.3">
      <c r="B5" s="73" t="s">
        <v>103</v>
      </c>
      <c r="C5" s="2"/>
      <c r="D5" s="2"/>
      <c r="E5" s="2"/>
    </row>
    <row r="6" spans="1:8" x14ac:dyDescent="0.3">
      <c r="B6" s="33" t="s">
        <v>15</v>
      </c>
      <c r="C6" s="2"/>
      <c r="D6" s="2"/>
      <c r="E6" s="2"/>
    </row>
    <row r="7" spans="1:8" x14ac:dyDescent="0.3">
      <c r="B7" s="73" t="s">
        <v>103</v>
      </c>
      <c r="C7" s="2"/>
      <c r="D7" s="2"/>
      <c r="E7" s="2"/>
    </row>
    <row r="8" spans="1:8" x14ac:dyDescent="0.3">
      <c r="B8" s="10"/>
      <c r="C8" s="2"/>
      <c r="D8" s="2"/>
      <c r="E8" s="2"/>
    </row>
    <row r="9" spans="1:8" ht="18" x14ac:dyDescent="0.3">
      <c r="B9" s="5" t="s">
        <v>9</v>
      </c>
    </row>
    <row r="10" spans="1:8" x14ac:dyDescent="0.3">
      <c r="B10" s="33" t="s">
        <v>5</v>
      </c>
      <c r="C10" s="34" t="s">
        <v>16</v>
      </c>
      <c r="D10" s="35" t="s">
        <v>1</v>
      </c>
      <c r="E10" s="35" t="s">
        <v>3</v>
      </c>
      <c r="F10" s="35" t="s">
        <v>17</v>
      </c>
      <c r="G10" s="35" t="s">
        <v>2</v>
      </c>
      <c r="H10" s="35" t="s">
        <v>6</v>
      </c>
    </row>
    <row r="11" spans="1:8" customFormat="1" ht="43.2" x14ac:dyDescent="0.3">
      <c r="A11" s="108">
        <v>1</v>
      </c>
      <c r="B11" s="130" t="s">
        <v>289</v>
      </c>
      <c r="C11" s="130" t="s">
        <v>293</v>
      </c>
      <c r="D11" s="135" t="s">
        <v>173</v>
      </c>
      <c r="E11" s="131" t="s">
        <v>299</v>
      </c>
      <c r="F11" s="100" t="s">
        <v>302</v>
      </c>
      <c r="G11" s="128" t="s">
        <v>210</v>
      </c>
      <c r="H11" s="129" t="s">
        <v>158</v>
      </c>
    </row>
    <row r="12" spans="1:8" customFormat="1" ht="43.2" x14ac:dyDescent="0.3">
      <c r="A12" s="108">
        <v>2</v>
      </c>
      <c r="B12" s="130" t="s">
        <v>290</v>
      </c>
      <c r="C12" s="130" t="s">
        <v>159</v>
      </c>
      <c r="D12" s="135" t="s">
        <v>173</v>
      </c>
      <c r="E12" s="138" t="s">
        <v>298</v>
      </c>
      <c r="F12" s="100" t="s">
        <v>302</v>
      </c>
      <c r="G12" s="128" t="s">
        <v>253</v>
      </c>
      <c r="H12" s="129" t="s">
        <v>330</v>
      </c>
    </row>
    <row r="13" spans="1:8" customFormat="1" ht="43.2" x14ac:dyDescent="0.3">
      <c r="A13" s="108">
        <v>3</v>
      </c>
      <c r="B13" s="130" t="s">
        <v>291</v>
      </c>
      <c r="C13" s="130" t="s">
        <v>255</v>
      </c>
      <c r="D13" s="136" t="s">
        <v>173</v>
      </c>
      <c r="E13" s="131" t="s">
        <v>256</v>
      </c>
      <c r="F13" s="131" t="s">
        <v>302</v>
      </c>
      <c r="G13" s="128" t="s">
        <v>253</v>
      </c>
      <c r="H13" s="129" t="s">
        <v>292</v>
      </c>
    </row>
    <row r="14" spans="1:8" customFormat="1" ht="28.8" x14ac:dyDescent="0.3">
      <c r="A14" s="108">
        <v>4</v>
      </c>
      <c r="B14" s="130" t="s">
        <v>301</v>
      </c>
      <c r="C14" s="130" t="s">
        <v>267</v>
      </c>
      <c r="D14" s="128" t="s">
        <v>173</v>
      </c>
      <c r="E14" s="100" t="s">
        <v>300</v>
      </c>
      <c r="F14" s="139" t="s">
        <v>302</v>
      </c>
      <c r="G14" s="128" t="s">
        <v>211</v>
      </c>
      <c r="H14" s="128" t="s">
        <v>328</v>
      </c>
    </row>
    <row r="15" spans="1:8" customFormat="1" ht="28.8" x14ac:dyDescent="0.3">
      <c r="A15" s="108">
        <v>5</v>
      </c>
      <c r="B15" s="100" t="s">
        <v>212</v>
      </c>
      <c r="C15" s="100" t="s">
        <v>297</v>
      </c>
      <c r="D15" s="128" t="s">
        <v>173</v>
      </c>
      <c r="E15" s="100" t="s">
        <v>294</v>
      </c>
      <c r="F15" s="100" t="s">
        <v>302</v>
      </c>
      <c r="G15" s="128" t="s">
        <v>253</v>
      </c>
      <c r="H15" s="128" t="s">
        <v>329</v>
      </c>
    </row>
    <row r="16" spans="1:8" customFormat="1" ht="43.2" x14ac:dyDescent="0.3">
      <c r="A16" s="108">
        <v>6</v>
      </c>
      <c r="B16" s="100" t="s">
        <v>257</v>
      </c>
      <c r="C16" s="100" t="s">
        <v>296</v>
      </c>
      <c r="D16" s="128" t="s">
        <v>213</v>
      </c>
      <c r="E16" s="100" t="s">
        <v>295</v>
      </c>
      <c r="F16" s="100" t="s">
        <v>303</v>
      </c>
      <c r="G16" s="128" t="s">
        <v>258</v>
      </c>
      <c r="H16" s="129" t="s">
        <v>331</v>
      </c>
    </row>
    <row r="17" spans="1:8" x14ac:dyDescent="0.3">
      <c r="A17" s="44">
        <v>7</v>
      </c>
      <c r="B17" s="71"/>
      <c r="C17" s="71"/>
      <c r="D17" s="75"/>
      <c r="E17" s="71"/>
      <c r="F17" s="74"/>
      <c r="G17" s="75"/>
      <c r="H17" s="75"/>
    </row>
    <row r="18" spans="1:8" x14ac:dyDescent="0.3">
      <c r="A18" s="44">
        <v>8</v>
      </c>
      <c r="B18" s="71"/>
      <c r="C18" s="74"/>
      <c r="D18" s="75"/>
      <c r="E18" s="76"/>
      <c r="F18" s="75"/>
      <c r="G18" s="75"/>
      <c r="H18" s="75"/>
    </row>
    <row r="19" spans="1:8" x14ac:dyDescent="0.3">
      <c r="A19" s="44">
        <v>9</v>
      </c>
      <c r="B19" s="71"/>
      <c r="C19" s="71"/>
      <c r="D19" s="75"/>
      <c r="E19" s="71"/>
      <c r="F19" s="74"/>
      <c r="G19" s="75"/>
      <c r="H19" s="74"/>
    </row>
    <row r="20" spans="1:8" hidden="1" x14ac:dyDescent="0.3">
      <c r="A20" s="44">
        <v>10</v>
      </c>
      <c r="B20" s="71"/>
      <c r="C20" s="71"/>
      <c r="D20" s="75"/>
      <c r="E20" s="71"/>
      <c r="F20" s="77"/>
      <c r="G20" s="75"/>
      <c r="H20" s="75"/>
    </row>
    <row r="21" spans="1:8" hidden="1" x14ac:dyDescent="0.3">
      <c r="A21" s="44">
        <v>11</v>
      </c>
      <c r="B21" s="71"/>
      <c r="C21" s="71"/>
      <c r="D21" s="75"/>
      <c r="E21" s="71"/>
      <c r="F21" s="74"/>
      <c r="G21" s="75"/>
      <c r="H21" s="75"/>
    </row>
    <row r="22" spans="1:8" hidden="1" x14ac:dyDescent="0.3">
      <c r="A22" s="44">
        <v>12</v>
      </c>
      <c r="B22" s="71"/>
      <c r="C22" s="71"/>
      <c r="D22" s="75"/>
      <c r="E22" s="71"/>
      <c r="F22" s="74"/>
      <c r="G22" s="75"/>
      <c r="H22" s="75"/>
    </row>
    <row r="23" spans="1:8" hidden="1" x14ac:dyDescent="0.3">
      <c r="A23" s="44">
        <v>13</v>
      </c>
      <c r="B23" s="71"/>
      <c r="C23" s="74"/>
      <c r="D23" s="75"/>
      <c r="E23" s="71"/>
      <c r="F23" s="74"/>
      <c r="G23" s="75"/>
      <c r="H23" s="75"/>
    </row>
    <row r="24" spans="1:8" hidden="1" x14ac:dyDescent="0.3">
      <c r="A24" s="44">
        <v>14</v>
      </c>
      <c r="B24" s="71"/>
      <c r="C24" s="74"/>
      <c r="D24" s="75"/>
      <c r="E24" s="76"/>
      <c r="F24" s="75"/>
      <c r="G24" s="75"/>
      <c r="H24" s="75"/>
    </row>
    <row r="25" spans="1:8" hidden="1" x14ac:dyDescent="0.3">
      <c r="A25" s="44">
        <v>15</v>
      </c>
      <c r="B25" s="71"/>
      <c r="C25" s="71"/>
      <c r="D25" s="75"/>
      <c r="E25" s="71"/>
      <c r="F25" s="74"/>
      <c r="G25" s="75"/>
      <c r="H25" s="74"/>
    </row>
    <row r="26" spans="1:8" hidden="1" x14ac:dyDescent="0.3">
      <c r="A26" s="44">
        <v>16</v>
      </c>
      <c r="B26" s="71"/>
      <c r="C26" s="71"/>
      <c r="D26" s="75"/>
      <c r="E26" s="71"/>
      <c r="F26" s="77"/>
      <c r="G26" s="75"/>
      <c r="H26" s="75"/>
    </row>
    <row r="27" spans="1:8" hidden="1" x14ac:dyDescent="0.3">
      <c r="A27" s="44">
        <v>17</v>
      </c>
      <c r="B27" s="71"/>
      <c r="C27" s="71"/>
      <c r="D27" s="75"/>
      <c r="E27" s="71"/>
      <c r="F27" s="74"/>
      <c r="G27" s="75"/>
      <c r="H27" s="75"/>
    </row>
    <row r="28" spans="1:8" hidden="1" x14ac:dyDescent="0.3">
      <c r="A28" s="44">
        <v>18</v>
      </c>
      <c r="B28" s="71"/>
      <c r="C28" s="71"/>
      <c r="D28" s="75"/>
      <c r="E28" s="71"/>
      <c r="F28" s="74"/>
      <c r="G28" s="75"/>
      <c r="H28" s="75"/>
    </row>
    <row r="29" spans="1:8" hidden="1" x14ac:dyDescent="0.3">
      <c r="A29" s="44">
        <v>19</v>
      </c>
      <c r="B29" s="71"/>
      <c r="C29" s="74"/>
      <c r="D29" s="75"/>
      <c r="E29" s="71"/>
      <c r="F29" s="74"/>
      <c r="G29" s="75"/>
      <c r="H29" s="75"/>
    </row>
    <row r="30" spans="1:8" hidden="1" x14ac:dyDescent="0.3">
      <c r="A30" s="44">
        <v>20</v>
      </c>
      <c r="B30" s="71"/>
      <c r="C30" s="74"/>
      <c r="D30" s="75"/>
      <c r="E30" s="76"/>
      <c r="F30" s="75"/>
      <c r="G30" s="75"/>
      <c r="H30" s="75"/>
    </row>
    <row r="31" spans="1:8" hidden="1" x14ac:dyDescent="0.3">
      <c r="A31" s="44">
        <v>21</v>
      </c>
      <c r="B31" s="71"/>
      <c r="C31" s="71"/>
      <c r="D31" s="75"/>
      <c r="E31" s="71"/>
      <c r="F31" s="74"/>
      <c r="G31" s="75"/>
      <c r="H31" s="74"/>
    </row>
    <row r="32" spans="1:8" hidden="1" x14ac:dyDescent="0.3">
      <c r="A32" s="44">
        <v>22</v>
      </c>
      <c r="B32" s="71"/>
      <c r="C32" s="71"/>
      <c r="D32" s="75"/>
      <c r="E32" s="71"/>
      <c r="F32" s="77"/>
      <c r="G32" s="75"/>
      <c r="H32" s="75"/>
    </row>
    <row r="33" spans="1:8" hidden="1" x14ac:dyDescent="0.3">
      <c r="A33" s="44">
        <v>23</v>
      </c>
      <c r="B33" s="71"/>
      <c r="C33" s="71"/>
      <c r="D33" s="75"/>
      <c r="E33" s="71"/>
      <c r="F33" s="74"/>
      <c r="G33" s="75"/>
      <c r="H33" s="75"/>
    </row>
    <row r="34" spans="1:8" hidden="1" x14ac:dyDescent="0.3">
      <c r="A34" s="44">
        <v>24</v>
      </c>
      <c r="B34" s="71"/>
      <c r="C34" s="71"/>
      <c r="D34" s="75"/>
      <c r="E34" s="71"/>
      <c r="F34" s="74"/>
      <c r="G34" s="75"/>
      <c r="H34" s="75"/>
    </row>
    <row r="35" spans="1:8" hidden="1" x14ac:dyDescent="0.3">
      <c r="A35" s="44">
        <v>25</v>
      </c>
      <c r="B35" s="71"/>
      <c r="C35" s="74"/>
      <c r="D35" s="75"/>
      <c r="E35" s="71"/>
      <c r="F35" s="74"/>
      <c r="G35" s="75"/>
      <c r="H35" s="75"/>
    </row>
    <row r="36" spans="1:8" hidden="1" x14ac:dyDescent="0.3">
      <c r="A36" s="44">
        <v>26</v>
      </c>
      <c r="B36" s="71"/>
      <c r="C36" s="74"/>
      <c r="D36" s="75"/>
      <c r="E36" s="76"/>
      <c r="F36" s="75"/>
      <c r="G36" s="75"/>
      <c r="H36" s="75"/>
    </row>
    <row r="37" spans="1:8" hidden="1" x14ac:dyDescent="0.3">
      <c r="A37" s="44">
        <v>27</v>
      </c>
      <c r="B37" s="71"/>
      <c r="C37" s="71"/>
      <c r="D37" s="75"/>
      <c r="E37" s="71"/>
      <c r="F37" s="74"/>
      <c r="G37" s="75"/>
      <c r="H37" s="74"/>
    </row>
    <row r="38" spans="1:8" hidden="1" x14ac:dyDescent="0.3">
      <c r="A38" s="44">
        <v>28</v>
      </c>
      <c r="B38" s="71"/>
      <c r="C38" s="71"/>
      <c r="D38" s="75"/>
      <c r="E38" s="71"/>
      <c r="F38" s="77"/>
      <c r="G38" s="75"/>
      <c r="H38" s="75"/>
    </row>
    <row r="39" spans="1:8" hidden="1" x14ac:dyDescent="0.3">
      <c r="A39" s="44">
        <v>29</v>
      </c>
      <c r="B39" s="71"/>
      <c r="C39" s="71"/>
      <c r="D39" s="75"/>
      <c r="E39" s="71"/>
      <c r="F39" s="74"/>
      <c r="G39" s="75"/>
      <c r="H39" s="75"/>
    </row>
    <row r="40" spans="1:8" hidden="1" x14ac:dyDescent="0.3">
      <c r="A40" s="44">
        <v>30</v>
      </c>
      <c r="B40" s="71"/>
      <c r="C40" s="71"/>
      <c r="D40" s="75"/>
      <c r="E40" s="71"/>
      <c r="F40" s="74"/>
      <c r="G40" s="75"/>
      <c r="H40" s="75"/>
    </row>
    <row r="41" spans="1:8" hidden="1" x14ac:dyDescent="0.3">
      <c r="A41" s="44">
        <v>31</v>
      </c>
      <c r="B41" s="71"/>
      <c r="C41" s="74"/>
      <c r="D41" s="75"/>
      <c r="E41" s="71"/>
      <c r="F41" s="74"/>
      <c r="G41" s="75"/>
      <c r="H41" s="75"/>
    </row>
    <row r="42" spans="1:8" hidden="1" x14ac:dyDescent="0.3">
      <c r="A42" s="44">
        <v>32</v>
      </c>
      <c r="B42" s="71"/>
      <c r="C42" s="74"/>
      <c r="D42" s="75"/>
      <c r="E42" s="76"/>
      <c r="F42" s="75"/>
      <c r="G42" s="75"/>
      <c r="H42" s="75"/>
    </row>
    <row r="43" spans="1:8" hidden="1" x14ac:dyDescent="0.3">
      <c r="A43" s="44">
        <v>33</v>
      </c>
      <c r="B43" s="71"/>
      <c r="C43" s="71"/>
      <c r="D43" s="75"/>
      <c r="E43" s="71"/>
      <c r="F43" s="74"/>
      <c r="G43" s="75"/>
      <c r="H43" s="74"/>
    </row>
    <row r="44" spans="1:8" hidden="1" x14ac:dyDescent="0.3">
      <c r="A44" s="44">
        <v>34</v>
      </c>
      <c r="B44" s="71"/>
      <c r="C44" s="71"/>
      <c r="D44" s="75"/>
      <c r="E44" s="71"/>
      <c r="F44" s="77"/>
      <c r="G44" s="75"/>
      <c r="H44" s="75"/>
    </row>
    <row r="45" spans="1:8" hidden="1" x14ac:dyDescent="0.3">
      <c r="A45" s="44">
        <v>35</v>
      </c>
      <c r="B45" s="71"/>
      <c r="C45" s="71"/>
      <c r="D45" s="75"/>
      <c r="E45" s="71"/>
      <c r="F45" s="74"/>
      <c r="G45" s="75"/>
      <c r="H45" s="75"/>
    </row>
    <row r="46" spans="1:8" hidden="1" x14ac:dyDescent="0.3">
      <c r="A46" s="44">
        <v>36</v>
      </c>
      <c r="B46" s="71"/>
      <c r="C46" s="71"/>
      <c r="D46" s="75"/>
      <c r="E46" s="71"/>
      <c r="F46" s="74"/>
      <c r="G46" s="75"/>
      <c r="H46" s="75"/>
    </row>
    <row r="47" spans="1:8" hidden="1" x14ac:dyDescent="0.3">
      <c r="A47" s="44">
        <v>37</v>
      </c>
      <c r="B47" s="71"/>
      <c r="C47" s="74"/>
      <c r="D47" s="75"/>
      <c r="E47" s="71"/>
      <c r="F47" s="74"/>
      <c r="G47" s="75"/>
      <c r="H47" s="75"/>
    </row>
    <row r="48" spans="1:8" hidden="1" x14ac:dyDescent="0.3">
      <c r="A48" s="44">
        <v>38</v>
      </c>
      <c r="B48" s="71"/>
      <c r="C48" s="74"/>
      <c r="D48" s="75"/>
      <c r="E48" s="76"/>
      <c r="F48" s="75"/>
      <c r="G48" s="75"/>
      <c r="H48" s="75"/>
    </row>
    <row r="49" spans="1:8" hidden="1" x14ac:dyDescent="0.3">
      <c r="A49" s="44">
        <v>39</v>
      </c>
      <c r="B49" s="71"/>
      <c r="C49" s="71"/>
      <c r="D49" s="75"/>
      <c r="E49" s="71"/>
      <c r="F49" s="74"/>
      <c r="G49" s="75"/>
      <c r="H49" s="74"/>
    </row>
    <row r="50" spans="1:8" hidden="1" x14ac:dyDescent="0.3">
      <c r="A50" s="44">
        <v>40</v>
      </c>
      <c r="B50" s="71"/>
      <c r="C50" s="71"/>
      <c r="D50" s="75"/>
      <c r="E50" s="71"/>
      <c r="F50" s="77"/>
      <c r="G50" s="75"/>
      <c r="H50" s="75"/>
    </row>
    <row r="51" spans="1:8" hidden="1" x14ac:dyDescent="0.3">
      <c r="A51" s="44">
        <v>41</v>
      </c>
      <c r="B51" s="71"/>
      <c r="C51" s="71"/>
      <c r="D51" s="75"/>
      <c r="E51" s="71"/>
      <c r="F51" s="74"/>
      <c r="G51" s="75"/>
      <c r="H51" s="75"/>
    </row>
    <row r="52" spans="1:8" hidden="1" x14ac:dyDescent="0.3">
      <c r="A52" s="44">
        <v>42</v>
      </c>
      <c r="B52" s="71"/>
      <c r="C52" s="71"/>
      <c r="D52" s="75"/>
      <c r="E52" s="71"/>
      <c r="F52" s="74"/>
      <c r="G52" s="75"/>
      <c r="H52" s="75"/>
    </row>
    <row r="53" spans="1:8" hidden="1" x14ac:dyDescent="0.3">
      <c r="A53" s="44">
        <v>43</v>
      </c>
      <c r="B53" s="71"/>
      <c r="C53" s="74"/>
      <c r="D53" s="75"/>
      <c r="E53" s="71"/>
      <c r="F53" s="74"/>
      <c r="G53" s="75"/>
      <c r="H53" s="75"/>
    </row>
    <row r="54" spans="1:8" hidden="1" x14ac:dyDescent="0.3">
      <c r="A54" s="44">
        <v>44</v>
      </c>
      <c r="B54" s="71"/>
      <c r="C54" s="74"/>
      <c r="D54" s="75"/>
      <c r="E54" s="76"/>
      <c r="F54" s="75"/>
      <c r="G54" s="75"/>
      <c r="H54" s="75"/>
    </row>
    <row r="55" spans="1:8" hidden="1" x14ac:dyDescent="0.3">
      <c r="A55" s="44">
        <v>45</v>
      </c>
      <c r="B55" s="71"/>
      <c r="C55" s="71"/>
      <c r="D55" s="75"/>
      <c r="E55" s="71"/>
      <c r="F55" s="74"/>
      <c r="G55" s="75"/>
      <c r="H55" s="74"/>
    </row>
    <row r="56" spans="1:8" hidden="1" x14ac:dyDescent="0.3">
      <c r="A56" s="44">
        <v>46</v>
      </c>
      <c r="B56" s="71"/>
      <c r="C56" s="71"/>
      <c r="D56" s="75"/>
      <c r="E56" s="71"/>
      <c r="F56" s="77"/>
      <c r="G56" s="75"/>
      <c r="H56" s="75"/>
    </row>
    <row r="57" spans="1:8" hidden="1" x14ac:dyDescent="0.3">
      <c r="A57" s="44">
        <v>47</v>
      </c>
      <c r="B57" s="71"/>
      <c r="C57" s="71"/>
      <c r="D57" s="75"/>
      <c r="E57" s="71"/>
      <c r="F57" s="74"/>
      <c r="G57" s="75"/>
      <c r="H57" s="75"/>
    </row>
    <row r="58" spans="1:8" hidden="1" x14ac:dyDescent="0.3">
      <c r="A58" s="44">
        <v>48</v>
      </c>
      <c r="B58" s="71"/>
      <c r="C58" s="71"/>
      <c r="D58" s="75"/>
      <c r="E58" s="71"/>
      <c r="F58" s="74"/>
      <c r="G58" s="75"/>
      <c r="H58" s="75"/>
    </row>
    <row r="59" spans="1:8" hidden="1" x14ac:dyDescent="0.3">
      <c r="A59" s="44">
        <v>49</v>
      </c>
      <c r="B59" s="71"/>
      <c r="C59" s="71"/>
      <c r="D59" s="75"/>
      <c r="E59" s="71"/>
      <c r="F59" s="74"/>
      <c r="G59" s="75"/>
      <c r="H59" s="75"/>
    </row>
    <row r="60" spans="1:8" hidden="1" x14ac:dyDescent="0.3">
      <c r="A60" s="44">
        <v>50</v>
      </c>
      <c r="B60" s="71"/>
      <c r="C60" s="71"/>
      <c r="D60" s="75"/>
      <c r="E60" s="71"/>
      <c r="F60" s="74"/>
      <c r="G60" s="75"/>
      <c r="H60" s="75"/>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B5">
    <cfRule type="cellIs" dxfId="27" priority="1" operator="equal">
      <formula>"Yes"</formula>
    </cfRule>
    <cfRule type="cellIs" dxfId="26" priority="2" operator="equal">
      <formula>"No"</formula>
    </cfRule>
  </conditionalFormatting>
  <conditionalFormatting sqref="C4:D8 B7:B8">
    <cfRule type="cellIs" dxfId="25" priority="3" operator="equal">
      <formula>"Yes"</formula>
    </cfRule>
    <cfRule type="cellIs" dxfId="24"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topLeftCell="F1" zoomScale="85" zoomScaleNormal="85" workbookViewId="0">
      <pane ySplit="10" topLeftCell="A11" activePane="bottomLeft" state="frozen"/>
      <selection pane="bottomLeft" activeCell="H11" sqref="H11"/>
    </sheetView>
  </sheetViews>
  <sheetFormatPr defaultColWidth="9.21875" defaultRowHeight="14.4" x14ac:dyDescent="0.3"/>
  <cols>
    <col min="1" max="1" width="3.21875" style="1" bestFit="1" customWidth="1"/>
    <col min="2" max="8" width="50.77734375" style="1" customWidth="1"/>
    <col min="9" max="16384" width="9.21875" style="1"/>
  </cols>
  <sheetData>
    <row r="1" spans="1:8" ht="29.4" thickBot="1" x14ac:dyDescent="0.35">
      <c r="B1" s="180" t="s">
        <v>45</v>
      </c>
      <c r="C1" s="180"/>
      <c r="D1" s="180"/>
      <c r="E1" s="180"/>
      <c r="F1" s="180"/>
      <c r="G1" s="180"/>
      <c r="H1" s="180"/>
    </row>
    <row r="2" spans="1:8" x14ac:dyDescent="0.3">
      <c r="B2" s="33" t="s">
        <v>4</v>
      </c>
      <c r="E2" s="16"/>
    </row>
    <row r="3" spans="1:8" x14ac:dyDescent="0.3">
      <c r="B3" s="72" t="s">
        <v>161</v>
      </c>
      <c r="E3" s="42"/>
    </row>
    <row r="4" spans="1:8" x14ac:dyDescent="0.3">
      <c r="B4" s="33" t="s">
        <v>0</v>
      </c>
      <c r="C4" s="2"/>
      <c r="D4" s="2"/>
      <c r="E4" s="39"/>
    </row>
    <row r="5" spans="1:8" x14ac:dyDescent="0.3">
      <c r="B5" s="73" t="s">
        <v>103</v>
      </c>
      <c r="C5" s="2"/>
      <c r="D5" s="2"/>
      <c r="E5" s="43"/>
    </row>
    <row r="6" spans="1:8" x14ac:dyDescent="0.3">
      <c r="B6" s="33" t="s">
        <v>15</v>
      </c>
      <c r="C6" s="2"/>
      <c r="D6" s="2"/>
      <c r="E6" s="10"/>
    </row>
    <row r="7" spans="1:8" x14ac:dyDescent="0.3">
      <c r="B7" s="73" t="s">
        <v>103</v>
      </c>
      <c r="C7" s="2"/>
      <c r="D7" s="2"/>
      <c r="E7" s="43"/>
    </row>
    <row r="8" spans="1:8" x14ac:dyDescent="0.3">
      <c r="B8" s="10"/>
      <c r="C8" s="2"/>
      <c r="D8" s="2"/>
      <c r="E8" s="2"/>
    </row>
    <row r="9" spans="1:8" ht="18" x14ac:dyDescent="0.3">
      <c r="B9" s="5" t="s">
        <v>9</v>
      </c>
    </row>
    <row r="10" spans="1:8" x14ac:dyDescent="0.3">
      <c r="B10" s="33" t="s">
        <v>5</v>
      </c>
      <c r="C10" s="34" t="s">
        <v>16</v>
      </c>
      <c r="D10" s="35" t="s">
        <v>1</v>
      </c>
      <c r="E10" s="35" t="s">
        <v>3</v>
      </c>
      <c r="F10" s="35" t="s">
        <v>17</v>
      </c>
      <c r="G10" s="35" t="s">
        <v>2</v>
      </c>
      <c r="H10" s="35" t="s">
        <v>6</v>
      </c>
    </row>
    <row r="11" spans="1:8" ht="43.2" x14ac:dyDescent="0.3">
      <c r="A11" s="44">
        <v>1</v>
      </c>
      <c r="B11" s="104" t="s">
        <v>304</v>
      </c>
      <c r="C11" s="100" t="s">
        <v>306</v>
      </c>
      <c r="D11" s="101" t="s">
        <v>173</v>
      </c>
      <c r="E11" s="100" t="s">
        <v>305</v>
      </c>
      <c r="F11" s="103" t="s">
        <v>307</v>
      </c>
      <c r="G11" s="129" t="s">
        <v>259</v>
      </c>
      <c r="H11" s="140" t="s">
        <v>260</v>
      </c>
    </row>
    <row r="12" spans="1:8" x14ac:dyDescent="0.3">
      <c r="A12" s="44">
        <v>2</v>
      </c>
      <c r="B12" s="104"/>
      <c r="C12" s="100"/>
      <c r="D12" s="101"/>
      <c r="E12" s="100"/>
      <c r="F12" s="103"/>
      <c r="G12" s="100"/>
      <c r="H12" s="102"/>
    </row>
    <row r="13" spans="1:8" hidden="1" x14ac:dyDescent="0.3">
      <c r="A13" s="44">
        <v>3</v>
      </c>
      <c r="B13" s="99"/>
      <c r="C13" s="100"/>
      <c r="D13" s="101"/>
      <c r="E13" s="100"/>
      <c r="F13" s="103"/>
      <c r="G13" s="100"/>
      <c r="H13" s="102"/>
    </row>
    <row r="14" spans="1:8" hidden="1" x14ac:dyDescent="0.3">
      <c r="A14" s="44">
        <v>4</v>
      </c>
      <c r="B14" s="71"/>
      <c r="C14" s="71"/>
      <c r="D14" s="75"/>
      <c r="E14" s="71"/>
      <c r="F14" s="77"/>
      <c r="G14" s="75"/>
      <c r="H14" s="75"/>
    </row>
    <row r="15" spans="1:8" hidden="1" x14ac:dyDescent="0.3">
      <c r="A15" s="44">
        <v>5</v>
      </c>
      <c r="B15" s="71"/>
      <c r="C15" s="71"/>
      <c r="D15" s="75"/>
      <c r="E15" s="71"/>
      <c r="F15" s="74"/>
      <c r="G15" s="75"/>
      <c r="H15" s="75"/>
    </row>
    <row r="16" spans="1:8" hidden="1" x14ac:dyDescent="0.3">
      <c r="A16" s="44">
        <v>6</v>
      </c>
      <c r="B16" s="71"/>
      <c r="C16" s="71"/>
      <c r="D16" s="75"/>
      <c r="E16" s="71"/>
      <c r="F16" s="74"/>
      <c r="G16" s="75"/>
      <c r="H16" s="75"/>
    </row>
    <row r="17" spans="1:8" hidden="1" x14ac:dyDescent="0.3">
      <c r="A17" s="44">
        <v>7</v>
      </c>
      <c r="B17" s="71"/>
      <c r="C17" s="74"/>
      <c r="D17" s="75"/>
      <c r="E17" s="71"/>
      <c r="F17" s="74"/>
      <c r="G17" s="75"/>
      <c r="H17" s="75"/>
    </row>
    <row r="18" spans="1:8" hidden="1" x14ac:dyDescent="0.3">
      <c r="A18" s="44">
        <v>8</v>
      </c>
      <c r="B18" s="71"/>
      <c r="C18" s="74"/>
      <c r="D18" s="75"/>
      <c r="E18" s="76"/>
      <c r="F18" s="75"/>
      <c r="G18" s="75"/>
      <c r="H18" s="75"/>
    </row>
    <row r="19" spans="1:8" hidden="1" x14ac:dyDescent="0.3">
      <c r="A19" s="44">
        <v>9</v>
      </c>
      <c r="B19" s="71"/>
      <c r="C19" s="71"/>
      <c r="D19" s="75"/>
      <c r="E19" s="71"/>
      <c r="F19" s="74"/>
      <c r="G19" s="75"/>
      <c r="H19" s="74"/>
    </row>
    <row r="20" spans="1:8" hidden="1" x14ac:dyDescent="0.3">
      <c r="A20" s="44">
        <v>10</v>
      </c>
      <c r="B20" s="71"/>
      <c r="C20" s="71"/>
      <c r="D20" s="75"/>
      <c r="E20" s="71"/>
      <c r="F20" s="77"/>
      <c r="G20" s="75"/>
      <c r="H20" s="75"/>
    </row>
    <row r="21" spans="1:8" hidden="1" x14ac:dyDescent="0.3">
      <c r="A21" s="44">
        <v>11</v>
      </c>
      <c r="B21" s="71"/>
      <c r="C21" s="71"/>
      <c r="D21" s="75"/>
      <c r="E21" s="71"/>
      <c r="F21" s="74"/>
      <c r="G21" s="75"/>
      <c r="H21" s="75"/>
    </row>
    <row r="22" spans="1:8" hidden="1" x14ac:dyDescent="0.3">
      <c r="A22" s="44">
        <v>12</v>
      </c>
      <c r="B22" s="71"/>
      <c r="C22" s="71"/>
      <c r="D22" s="75"/>
      <c r="E22" s="71"/>
      <c r="F22" s="74"/>
      <c r="G22" s="75"/>
      <c r="H22" s="75"/>
    </row>
    <row r="23" spans="1:8" hidden="1" x14ac:dyDescent="0.3">
      <c r="A23" s="44">
        <v>13</v>
      </c>
      <c r="B23" s="71"/>
      <c r="C23" s="74"/>
      <c r="D23" s="75"/>
      <c r="E23" s="71"/>
      <c r="F23" s="74"/>
      <c r="G23" s="75"/>
      <c r="H23" s="75"/>
    </row>
    <row r="24" spans="1:8" hidden="1" x14ac:dyDescent="0.3">
      <c r="A24" s="44">
        <v>14</v>
      </c>
      <c r="B24" s="71"/>
      <c r="C24" s="74"/>
      <c r="D24" s="75"/>
      <c r="E24" s="76"/>
      <c r="F24" s="75"/>
      <c r="G24" s="75"/>
      <c r="H24" s="75"/>
    </row>
    <row r="25" spans="1:8" hidden="1" x14ac:dyDescent="0.3">
      <c r="A25" s="44">
        <v>15</v>
      </c>
      <c r="B25" s="71"/>
      <c r="C25" s="71"/>
      <c r="D25" s="75"/>
      <c r="E25" s="71"/>
      <c r="F25" s="74"/>
      <c r="G25" s="75"/>
      <c r="H25" s="74"/>
    </row>
    <row r="26" spans="1:8" hidden="1" x14ac:dyDescent="0.3">
      <c r="A26" s="44">
        <v>16</v>
      </c>
      <c r="B26" s="71"/>
      <c r="C26" s="71"/>
      <c r="D26" s="75"/>
      <c r="E26" s="71"/>
      <c r="F26" s="77"/>
      <c r="G26" s="75"/>
      <c r="H26" s="75"/>
    </row>
    <row r="27" spans="1:8" hidden="1" x14ac:dyDescent="0.3">
      <c r="A27" s="44">
        <v>17</v>
      </c>
      <c r="B27" s="71"/>
      <c r="C27" s="71"/>
      <c r="D27" s="75"/>
      <c r="E27" s="71"/>
      <c r="F27" s="74"/>
      <c r="G27" s="75"/>
      <c r="H27" s="75"/>
    </row>
    <row r="28" spans="1:8" hidden="1" x14ac:dyDescent="0.3">
      <c r="A28" s="44">
        <v>18</v>
      </c>
      <c r="B28" s="71"/>
      <c r="C28" s="71"/>
      <c r="D28" s="75"/>
      <c r="E28" s="71"/>
      <c r="F28" s="74"/>
      <c r="G28" s="75"/>
      <c r="H28" s="75"/>
    </row>
    <row r="29" spans="1:8" hidden="1" x14ac:dyDescent="0.3">
      <c r="A29" s="44">
        <v>19</v>
      </c>
      <c r="B29" s="71"/>
      <c r="C29" s="74"/>
      <c r="D29" s="75"/>
      <c r="E29" s="71"/>
      <c r="F29" s="74"/>
      <c r="G29" s="75"/>
      <c r="H29" s="75"/>
    </row>
    <row r="30" spans="1:8" hidden="1" x14ac:dyDescent="0.3">
      <c r="A30" s="44">
        <v>20</v>
      </c>
      <c r="B30" s="71"/>
      <c r="C30" s="74"/>
      <c r="D30" s="75"/>
      <c r="E30" s="76"/>
      <c r="F30" s="75"/>
      <c r="G30" s="75"/>
      <c r="H30" s="75"/>
    </row>
    <row r="31" spans="1:8" hidden="1" x14ac:dyDescent="0.3">
      <c r="A31" s="44">
        <v>21</v>
      </c>
      <c r="B31" s="71"/>
      <c r="C31" s="71"/>
      <c r="D31" s="75"/>
      <c r="E31" s="71"/>
      <c r="F31" s="74"/>
      <c r="G31" s="75"/>
      <c r="H31" s="74"/>
    </row>
    <row r="32" spans="1:8" hidden="1" x14ac:dyDescent="0.3">
      <c r="A32" s="44">
        <v>22</v>
      </c>
      <c r="B32" s="71"/>
      <c r="C32" s="71"/>
      <c r="D32" s="75"/>
      <c r="E32" s="71"/>
      <c r="F32" s="77"/>
      <c r="G32" s="75"/>
      <c r="H32" s="75"/>
    </row>
    <row r="33" spans="1:8" hidden="1" x14ac:dyDescent="0.3">
      <c r="A33" s="44">
        <v>23</v>
      </c>
      <c r="B33" s="71"/>
      <c r="C33" s="71"/>
      <c r="D33" s="75"/>
      <c r="E33" s="71"/>
      <c r="F33" s="74"/>
      <c r="G33" s="75"/>
      <c r="H33" s="75"/>
    </row>
    <row r="34" spans="1:8" hidden="1" x14ac:dyDescent="0.3">
      <c r="A34" s="44">
        <v>24</v>
      </c>
      <c r="B34" s="71"/>
      <c r="C34" s="71"/>
      <c r="D34" s="75"/>
      <c r="E34" s="71"/>
      <c r="F34" s="74"/>
      <c r="G34" s="75"/>
      <c r="H34" s="75"/>
    </row>
    <row r="35" spans="1:8" hidden="1" x14ac:dyDescent="0.3">
      <c r="A35" s="44">
        <v>25</v>
      </c>
      <c r="B35" s="71"/>
      <c r="C35" s="74"/>
      <c r="D35" s="75"/>
      <c r="E35" s="71"/>
      <c r="F35" s="74"/>
      <c r="G35" s="75"/>
      <c r="H35" s="75"/>
    </row>
    <row r="36" spans="1:8" hidden="1" x14ac:dyDescent="0.3">
      <c r="A36" s="44">
        <v>26</v>
      </c>
      <c r="B36" s="71"/>
      <c r="C36" s="74"/>
      <c r="D36" s="75"/>
      <c r="E36" s="76"/>
      <c r="F36" s="75"/>
      <c r="G36" s="75"/>
      <c r="H36" s="75"/>
    </row>
    <row r="37" spans="1:8" hidden="1" x14ac:dyDescent="0.3">
      <c r="A37" s="44">
        <v>27</v>
      </c>
      <c r="B37" s="71"/>
      <c r="C37" s="71"/>
      <c r="D37" s="75"/>
      <c r="E37" s="71"/>
      <c r="F37" s="74"/>
      <c r="G37" s="75"/>
      <c r="H37" s="74"/>
    </row>
    <row r="38" spans="1:8" hidden="1" x14ac:dyDescent="0.3">
      <c r="A38" s="44">
        <v>28</v>
      </c>
      <c r="B38" s="71"/>
      <c r="C38" s="71"/>
      <c r="D38" s="75"/>
      <c r="E38" s="71"/>
      <c r="F38" s="77"/>
      <c r="G38" s="75"/>
      <c r="H38" s="75"/>
    </row>
    <row r="39" spans="1:8" hidden="1" x14ac:dyDescent="0.3">
      <c r="A39" s="44">
        <v>29</v>
      </c>
      <c r="B39" s="71"/>
      <c r="C39" s="71"/>
      <c r="D39" s="75"/>
      <c r="E39" s="71"/>
      <c r="F39" s="74"/>
      <c r="G39" s="75"/>
      <c r="H39" s="75"/>
    </row>
    <row r="40" spans="1:8" hidden="1" x14ac:dyDescent="0.3">
      <c r="A40" s="44">
        <v>30</v>
      </c>
      <c r="B40" s="71"/>
      <c r="C40" s="71"/>
      <c r="D40" s="75"/>
      <c r="E40" s="71"/>
      <c r="F40" s="74"/>
      <c r="G40" s="75"/>
      <c r="H40" s="75"/>
    </row>
    <row r="41" spans="1:8" hidden="1" x14ac:dyDescent="0.3">
      <c r="A41" s="44">
        <v>31</v>
      </c>
      <c r="B41" s="71"/>
      <c r="C41" s="74"/>
      <c r="D41" s="75"/>
      <c r="E41" s="71"/>
      <c r="F41" s="74"/>
      <c r="G41" s="75"/>
      <c r="H41" s="75"/>
    </row>
    <row r="42" spans="1:8" hidden="1" x14ac:dyDescent="0.3">
      <c r="A42" s="44">
        <v>32</v>
      </c>
      <c r="B42" s="71"/>
      <c r="C42" s="74"/>
      <c r="D42" s="75"/>
      <c r="E42" s="76"/>
      <c r="F42" s="75"/>
      <c r="G42" s="75"/>
      <c r="H42" s="75"/>
    </row>
    <row r="43" spans="1:8" hidden="1" x14ac:dyDescent="0.3">
      <c r="A43" s="44">
        <v>33</v>
      </c>
      <c r="B43" s="71"/>
      <c r="C43" s="71"/>
      <c r="D43" s="75"/>
      <c r="E43" s="71"/>
      <c r="F43" s="74"/>
      <c r="G43" s="75"/>
      <c r="H43" s="74"/>
    </row>
    <row r="44" spans="1:8" hidden="1" x14ac:dyDescent="0.3">
      <c r="A44" s="44">
        <v>34</v>
      </c>
      <c r="B44" s="71"/>
      <c r="C44" s="71"/>
      <c r="D44" s="75"/>
      <c r="E44" s="71"/>
      <c r="F44" s="77"/>
      <c r="G44" s="75"/>
      <c r="H44" s="75"/>
    </row>
    <row r="45" spans="1:8" hidden="1" x14ac:dyDescent="0.3">
      <c r="A45" s="44">
        <v>35</v>
      </c>
      <c r="B45" s="71"/>
      <c r="C45" s="71"/>
      <c r="D45" s="75"/>
      <c r="E45" s="71"/>
      <c r="F45" s="74"/>
      <c r="G45" s="75"/>
      <c r="H45" s="75"/>
    </row>
    <row r="46" spans="1:8" hidden="1" x14ac:dyDescent="0.3">
      <c r="A46" s="44">
        <v>36</v>
      </c>
      <c r="B46" s="71"/>
      <c r="C46" s="71"/>
      <c r="D46" s="75"/>
      <c r="E46" s="71"/>
      <c r="F46" s="74"/>
      <c r="G46" s="75"/>
      <c r="H46" s="75"/>
    </row>
    <row r="47" spans="1:8" hidden="1" x14ac:dyDescent="0.3">
      <c r="A47" s="44">
        <v>37</v>
      </c>
      <c r="B47" s="71"/>
      <c r="C47" s="74"/>
      <c r="D47" s="75"/>
      <c r="E47" s="71"/>
      <c r="F47" s="74"/>
      <c r="G47" s="75"/>
      <c r="H47" s="75"/>
    </row>
    <row r="48" spans="1:8" hidden="1" x14ac:dyDescent="0.3">
      <c r="A48" s="44">
        <v>38</v>
      </c>
      <c r="B48" s="71"/>
      <c r="C48" s="74"/>
      <c r="D48" s="75"/>
      <c r="E48" s="76"/>
      <c r="F48" s="75"/>
      <c r="G48" s="75"/>
      <c r="H48" s="75"/>
    </row>
    <row r="49" spans="1:8" hidden="1" x14ac:dyDescent="0.3">
      <c r="A49" s="44">
        <v>39</v>
      </c>
      <c r="B49" s="71"/>
      <c r="C49" s="71"/>
      <c r="D49" s="75"/>
      <c r="E49" s="71"/>
      <c r="F49" s="74"/>
      <c r="G49" s="75"/>
      <c r="H49" s="74"/>
    </row>
    <row r="50" spans="1:8" hidden="1" x14ac:dyDescent="0.3">
      <c r="A50" s="44">
        <v>40</v>
      </c>
      <c r="B50" s="71"/>
      <c r="C50" s="71"/>
      <c r="D50" s="75"/>
      <c r="E50" s="71"/>
      <c r="F50" s="77"/>
      <c r="G50" s="75"/>
      <c r="H50" s="75"/>
    </row>
    <row r="51" spans="1:8" hidden="1" x14ac:dyDescent="0.3">
      <c r="A51" s="44">
        <v>41</v>
      </c>
      <c r="B51" s="71"/>
      <c r="C51" s="71"/>
      <c r="D51" s="75"/>
      <c r="E51" s="71"/>
      <c r="F51" s="74"/>
      <c r="G51" s="75"/>
      <c r="H51" s="75"/>
    </row>
    <row r="52" spans="1:8" hidden="1" x14ac:dyDescent="0.3">
      <c r="A52" s="44">
        <v>42</v>
      </c>
      <c r="B52" s="71"/>
      <c r="C52" s="71"/>
      <c r="D52" s="75"/>
      <c r="E52" s="71"/>
      <c r="F52" s="74"/>
      <c r="G52" s="75"/>
      <c r="H52" s="75"/>
    </row>
    <row r="53" spans="1:8" hidden="1" x14ac:dyDescent="0.3">
      <c r="A53" s="44">
        <v>43</v>
      </c>
      <c r="B53" s="71"/>
      <c r="C53" s="74"/>
      <c r="D53" s="75"/>
      <c r="E53" s="71"/>
      <c r="F53" s="74"/>
      <c r="G53" s="75"/>
      <c r="H53" s="75"/>
    </row>
    <row r="54" spans="1:8" hidden="1" x14ac:dyDescent="0.3">
      <c r="A54" s="44">
        <v>44</v>
      </c>
      <c r="B54" s="71"/>
      <c r="C54" s="74"/>
      <c r="D54" s="75"/>
      <c r="E54" s="76"/>
      <c r="F54" s="75"/>
      <c r="G54" s="75"/>
      <c r="H54" s="75"/>
    </row>
    <row r="55" spans="1:8" hidden="1" x14ac:dyDescent="0.3">
      <c r="A55" s="44">
        <v>45</v>
      </c>
      <c r="B55" s="71"/>
      <c r="C55" s="71"/>
      <c r="D55" s="75"/>
      <c r="E55" s="71"/>
      <c r="F55" s="74"/>
      <c r="G55" s="75"/>
      <c r="H55" s="74"/>
    </row>
    <row r="56" spans="1:8" hidden="1" x14ac:dyDescent="0.3">
      <c r="A56" s="44">
        <v>46</v>
      </c>
      <c r="B56" s="71"/>
      <c r="C56" s="71"/>
      <c r="D56" s="75"/>
      <c r="E56" s="71"/>
      <c r="F56" s="77"/>
      <c r="G56" s="75"/>
      <c r="H56" s="75"/>
    </row>
    <row r="57" spans="1:8" hidden="1" x14ac:dyDescent="0.3">
      <c r="A57" s="44">
        <v>47</v>
      </c>
      <c r="B57" s="71"/>
      <c r="C57" s="71"/>
      <c r="D57" s="75"/>
      <c r="E57" s="71"/>
      <c r="F57" s="74"/>
      <c r="G57" s="75"/>
      <c r="H57" s="75"/>
    </row>
    <row r="58" spans="1:8" hidden="1" x14ac:dyDescent="0.3">
      <c r="A58" s="44">
        <v>48</v>
      </c>
      <c r="B58" s="71"/>
      <c r="C58" s="71"/>
      <c r="D58" s="75"/>
      <c r="E58" s="71"/>
      <c r="F58" s="74"/>
      <c r="G58" s="75"/>
      <c r="H58" s="75"/>
    </row>
    <row r="59" spans="1:8" hidden="1" x14ac:dyDescent="0.3">
      <c r="A59" s="44">
        <v>49</v>
      </c>
      <c r="B59" s="71"/>
      <c r="C59" s="71"/>
      <c r="D59" s="75"/>
      <c r="E59" s="71"/>
      <c r="F59" s="74"/>
      <c r="G59" s="75"/>
      <c r="H59" s="75"/>
    </row>
    <row r="60" spans="1:8" hidden="1" x14ac:dyDescent="0.3">
      <c r="A60" s="44">
        <v>50</v>
      </c>
      <c r="B60" s="71"/>
      <c r="C60" s="71"/>
      <c r="D60" s="75"/>
      <c r="E60" s="71"/>
      <c r="F60" s="74"/>
      <c r="G60" s="75"/>
      <c r="H60" s="75"/>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B5">
    <cfRule type="cellIs" dxfId="23" priority="1" operator="equal">
      <formula>"Yes"</formula>
    </cfRule>
    <cfRule type="cellIs" dxfId="22" priority="2" operator="equal">
      <formula>"No"</formula>
    </cfRule>
  </conditionalFormatting>
  <conditionalFormatting sqref="C4:D8 B7:B8">
    <cfRule type="cellIs" dxfId="21" priority="5" operator="equal">
      <formula>"Yes"</formula>
    </cfRule>
    <cfRule type="cellIs" dxfId="20" priority="6" operator="equal">
      <formula>"No"</formula>
    </cfRule>
  </conditionalFormatting>
  <conditionalFormatting sqref="E5:E7">
    <cfRule type="cellIs" dxfId="19" priority="3" operator="equal">
      <formula>"Yes"</formula>
    </cfRule>
    <cfRule type="cellIs" dxfId="18" priority="4"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Attestation </vt:lpstr>
      <vt:lpstr>Appendix A - Definitions</vt:lpstr>
      <vt:lpstr>Appendix B - Example Responses</vt:lpstr>
      <vt:lpstr>Dropdown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Fuchs, Wendy</dc:creator>
  <cp:lastModifiedBy>Sosa-Lombardo, Carlos</cp:lastModifiedBy>
  <dcterms:created xsi:type="dcterms:W3CDTF">2023-05-01T20:01:32Z</dcterms:created>
  <dcterms:modified xsi:type="dcterms:W3CDTF">2024-10-31T21:42:25Z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20.4</vt:lpwstr>
  </property>
</Properties>
</file>