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workbookPr/>
  <mc:AlternateContent xmlns:mc="http://schemas.openxmlformats.org/markup-compatibility/2006">
    <mc:Choice Requires="x15">
      <x15ac:absPath xmlns:x15ac="http://schemas.microsoft.com/office/spreadsheetml/2010/11/ac" url="https://ctgovexec.sharepoint.com/sites/DOTBureauofPublicTransportation/Shared Documents/Office of Transit &amp; Ridesharing/Operational Programs Unit/Section 5310 Grant Program/APPLICATION CYCLE ADMINISTRATION/APPLICATION MATERIALS/FFY 2024/Traditional/"/>
    </mc:Choice>
  </mc:AlternateContent>
  <xr:revisionPtr revIDLastSave="0" documentId="8_{53FD9430-0305-476A-AF1E-D1C9B14CA32C}" xr6:coauthVersionLast="47" xr6:coauthVersionMax="47" xr10:uidLastSave="{00000000-0000-0000-0000-000000000000}"/>
  <bookViews>
    <workbookView xWindow="-53850" yWindow="990" windowWidth="23010" windowHeight="13200" xr2:uid="{00000000-000D-0000-FFFF-FFFF00000000}"/>
  </bookViews>
  <sheets>
    <sheet name="Sheet1" sheetId="1" r:id="rId1"/>
    <sheet name="Sheet3" sheetId="5" state="hidden" r:id="rId2"/>
    <sheet name="Sheet2" sheetId="4" state="hidden" r:id="rId3"/>
  </sheets>
  <definedNames>
    <definedName name="_ftn1" localSheetId="0">Sheet1!#REF!</definedName>
    <definedName name="_ftn2" localSheetId="0">Sheet1!#REF!</definedName>
    <definedName name="_ftn3" localSheetId="0">Sheet1!#REF!</definedName>
    <definedName name="_ftn4" localSheetId="0">Sheet1!#REF!</definedName>
    <definedName name="_ftnref1" localSheetId="0">Sheet1!#REF!</definedName>
    <definedName name="_ftnref2" localSheetId="0">Sheet1!#REF!</definedName>
    <definedName name="_ftnref3" localSheetId="0">Sheet1!#REF!</definedName>
    <definedName name="_ftnref4"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8" i="1" s="1"/>
  <c r="C12" i="1"/>
  <c r="B35" i="1"/>
  <c r="C35" i="1" s="1"/>
  <c r="C36" i="1" s="1"/>
  <c r="C41" i="1" l="1"/>
  <c r="C42" i="1" s="1"/>
  <c r="C4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DF91F5-E87F-4D9F-B79B-AF2D403895A9}" keepAlive="1" name="Query - Table2" description="Connection to the 'Table2' query in the workbook." type="5" refreshedVersion="0"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<sst xmlns="http://schemas.openxmlformats.org/spreadsheetml/2006/main" count="198" uniqueCount="101">
  <si>
    <t>SECTION 5310 TRADITIONAL CAPITAL APPLICATION BUDGET PAGE</t>
  </si>
  <si>
    <t>How much funding does your organization estimate it has or will have annually to operate and maintain the vehicle being applied for? Indicate the income from all applicable funding sources below.</t>
  </si>
  <si>
    <t>ESTIMATED OPERATING INCOME</t>
  </si>
  <si>
    <t>ANNUAL BUDGET</t>
  </si>
  <si>
    <t>Passenger Revenue</t>
  </si>
  <si>
    <t>Municipal or Agency Budget</t>
  </si>
  <si>
    <t>CTDOT Matching Grant Program</t>
  </si>
  <si>
    <t>Other Grant Source</t>
  </si>
  <si>
    <t>Charitable Donations/Fundraiser</t>
  </si>
  <si>
    <t>Miscellaneous Funding Source(s)</t>
  </si>
  <si>
    <t>TOTAL</t>
  </si>
  <si>
    <t>How much does your organization estimate it will spend annually to operate and maintain the vehicle being applied for? Indicate the costs of all applicable expenses below.</t>
  </si>
  <si>
    <t>ESTIMATED OPERATING EXPENSES</t>
  </si>
  <si>
    <t>Wages, Salaries &amp; Benefits</t>
  </si>
  <si>
    <t>Maintenance &amp; Repair</t>
  </si>
  <si>
    <t>Fuel</t>
  </si>
  <si>
    <t>Insurance</t>
  </si>
  <si>
    <t>Administrative Overhead</t>
  </si>
  <si>
    <t>Column1</t>
  </si>
  <si>
    <t>Column2</t>
  </si>
  <si>
    <t>Contract Services</t>
  </si>
  <si>
    <t>A</t>
  </si>
  <si>
    <t>Miscellaneous Expenses</t>
  </si>
  <si>
    <t>B</t>
  </si>
  <si>
    <t>C</t>
  </si>
  <si>
    <t>D</t>
  </si>
  <si>
    <t>The amount below is the difference between your organization's estimated operating income and estimated operating expenses. Any amount below $0 indicates an estimated shortage of funding and an inability to operate an awarded vehicle.</t>
  </si>
  <si>
    <t>E</t>
  </si>
  <si>
    <t>F</t>
  </si>
  <si>
    <t>DIFFERENCE</t>
  </si>
  <si>
    <t>Fa</t>
  </si>
  <si>
    <t>G</t>
  </si>
  <si>
    <t xml:space="preserve">What is the estimated cost of the vehicle your organization is interested in?  Please select desired vehicle configuration (A through I).  Please refer to the Application Instructions for available vehicle configurations and estimated cost. </t>
  </si>
  <si>
    <t>H</t>
  </si>
  <si>
    <t>I - Ford T-350 X2C</t>
  </si>
  <si>
    <t>CONFIGURATION (please select from available choices)</t>
  </si>
  <si>
    <t>I(a) - Ford T-350 U4X</t>
  </si>
  <si>
    <t>VEHICLE COST</t>
  </si>
  <si>
    <t>ESTIMATED COST</t>
  </si>
  <si>
    <t>An approximate 3% allowance is included in the event that the vehicle price increases between the time this application is submitted and vehicle procurement.The Federal Share below represents 80% of Total Vehicle Cost and is the maximum amount of funding that the FTA will pay towards the requested vehicle. The remaining 20% is the responsibility of the Applicant.  If selected for award, your organization will be expected and required to pay for any amount greater than the Federal Share indicated in this application.</t>
  </si>
  <si>
    <t>REVISED TOTAL VEHICLE COST (incl 3% allowance)</t>
  </si>
  <si>
    <t xml:space="preserve">FEDERAL SHARE </t>
  </si>
  <si>
    <t>LOCAL (APPLICANT) SHARE</t>
  </si>
  <si>
    <t>Creative Bus Sales</t>
  </si>
  <si>
    <t>Matthews Bus Alliance</t>
  </si>
  <si>
    <t>Average vehicle cost</t>
  </si>
  <si>
    <t>price range per configuration</t>
  </si>
  <si>
    <t>Body Manufacturer:</t>
  </si>
  <si>
    <t>Forest River</t>
  </si>
  <si>
    <t>Braun</t>
  </si>
  <si>
    <t>Mobility Trans</t>
  </si>
  <si>
    <t>Startrans Bus</t>
  </si>
  <si>
    <t>min</t>
  </si>
  <si>
    <t>max</t>
  </si>
  <si>
    <t>Model:</t>
  </si>
  <si>
    <t>ElDorado</t>
  </si>
  <si>
    <t>Champion</t>
  </si>
  <si>
    <t>Entervan</t>
  </si>
  <si>
    <t>Ford E Transit</t>
  </si>
  <si>
    <t>Ford T 350 X2C</t>
  </si>
  <si>
    <t>Ford T 350 U4X</t>
  </si>
  <si>
    <t>Candidate</t>
  </si>
  <si>
    <t>Senator</t>
  </si>
  <si>
    <t>Chassis manufacturer:</t>
  </si>
  <si>
    <t>Ford Transit</t>
  </si>
  <si>
    <t>Ford E Series</t>
  </si>
  <si>
    <t>GM Chevrolet</t>
  </si>
  <si>
    <t>Chrysler</t>
  </si>
  <si>
    <t>Ford Transit Gas</t>
  </si>
  <si>
    <t>Config. A Base Cost</t>
  </si>
  <si>
    <t>Config. B Base Cost</t>
  </si>
  <si>
    <t>Config. C Base Cost</t>
  </si>
  <si>
    <t>Config. D Base Cost</t>
  </si>
  <si>
    <t>Config. E Base Cost</t>
  </si>
  <si>
    <t>Config. F Base Cost</t>
  </si>
  <si>
    <t>Config. G Base Cost</t>
  </si>
  <si>
    <t>Config. H Base Cost</t>
  </si>
  <si>
    <t>No Bid</t>
  </si>
  <si>
    <t>Config. I Base Cost</t>
  </si>
  <si>
    <t>Vehicle Power Options</t>
  </si>
  <si>
    <t>Alternative Fuels not Available</t>
  </si>
  <si>
    <t>Config. A Diesel Option</t>
  </si>
  <si>
    <t>N/A</t>
  </si>
  <si>
    <t>NA</t>
  </si>
  <si>
    <t>Config. A CNG Option</t>
  </si>
  <si>
    <t>Config. A Hybrid Option</t>
  </si>
  <si>
    <t>Config. A EV Option</t>
  </si>
  <si>
    <t>Config. B Diesel Option</t>
  </si>
  <si>
    <t>Config. B CNG Option</t>
  </si>
  <si>
    <t>Config. B Hybrid Option</t>
  </si>
  <si>
    <t>Config. B EV Option</t>
  </si>
  <si>
    <t>Config. C Diesel Option</t>
  </si>
  <si>
    <t>Config. C CNG Option</t>
  </si>
  <si>
    <t>Config. C Hybrid Option</t>
  </si>
  <si>
    <t>Config. C EV Option</t>
  </si>
  <si>
    <t>Config. D Diesel Option</t>
  </si>
  <si>
    <t>Config. D CNG Option</t>
  </si>
  <si>
    <t>Config. D Hybrid Option</t>
  </si>
  <si>
    <t>Config. D EV Option</t>
  </si>
  <si>
    <t>Config. E Diesel Option</t>
  </si>
  <si>
    <t>Config. E CNG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</si>
</sst>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9">
    <font>
      <sz val="11"/>
      <color theme="1"/>
      <name val="Calibri"/>
      <family val="2"/>
      <scheme val="minor"/>
    </font>
    <font>
      <sz val="10"/>
      <color theme="1"/>
      <name val="Segoe UI"/>
      <family val="2"/>
    </font>
    <font>
      <b/>
      <sz val="10"/>
      <color theme="1"/>
      <name val="Segoe UI"/>
      <family val="2"/>
    </font>
    <font>
      <sz val="10"/>
      <color rgb="FF000000"/>
      <name val="Segoe UI"/>
    </font>
    <font>
      <sz val="11"/>
      <color rgb="FF000000"/>
      <name val="Calibri"/>
      <family val="2"/>
      <scheme val="minor"/>
    </font>
    <font>
      <sz val="20"/>
      <color rgb="FF000000"/>
      <name val="Calibri"/>
      <family val="2"/>
      <scheme val="minor"/>
    </font>
    <font>
      <sz val="26"/>
      <color rgb="FF000000"/>
      <name val="Calibri"/>
      <family val="2"/>
      <scheme val="minor"/>
    </font>
    <font>
      <sz val="8"/>
      <name val="Calibri"/>
      <family val="2"/>
      <scheme val="minor"/>
    </font>
    <font>
      <b/>
      <sz val="10"/>
      <color rgb="FF000000"/>
      <name val="Segoe UI"/>
      <family val="2"/>
    </font>
  </fonts>
  <fills count="4">
    <fill>
      <patternFill patternType="none"/>
    </fill>
    <fill>
      <patternFill patternType="gray125"/>
    </fill>
    <fill>
      <patternFill patternType="solid">
        <fgColor rgb="FFAEAAAA"/>
        <bgColor rgb="FF000000"/>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1" fillId="0" borderId="0" xfId="0" applyFont="1" applyBorder="1" applyProtection="1">
      <protection locked="0"/>
    </xf>
    <xf numFmtId="0" fontId="2" fillId="0" borderId="1" xfId="0" applyFont="1" applyBorder="1" applyProtection="1">
      <protection locked="0"/>
    </xf>
    <xf numFmtId="0" fontId="1" fillId="0" borderId="0" xfId="0" applyFont="1" applyBorder="1" applyAlignment="1" applyProtection="1">
      <alignment horizontal="right"/>
      <protection locked="0"/>
    </xf>
    <xf numFmtId="164" fontId="2" fillId="0" borderId="0" xfId="0" applyNumberFormat="1" applyFont="1" applyBorder="1" applyProtection="1">
      <protection locked="0"/>
    </xf>
    <xf numFmtId="0" fontId="2" fillId="0" borderId="0" xfId="0" applyFont="1" applyBorder="1" applyProtection="1"/>
    <xf numFmtId="0" fontId="1" fillId="0" borderId="0" xfId="0" applyFont="1" applyBorder="1" applyProtection="1"/>
    <xf numFmtId="0" fontId="2" fillId="0" borderId="1" xfId="0" applyFont="1" applyBorder="1" applyProtection="1"/>
    <xf numFmtId="0" fontId="1" fillId="0" borderId="1" xfId="0" applyFont="1" applyBorder="1" applyProtection="1"/>
    <xf numFmtId="0" fontId="1" fillId="0" borderId="1" xfId="0" applyFont="1" applyBorder="1" applyAlignment="1" applyProtection="1">
      <alignment horizontal="right"/>
    </xf>
    <xf numFmtId="164" fontId="2" fillId="0" borderId="1" xfId="0" applyNumberFormat="1" applyFont="1" applyBorder="1" applyProtection="1"/>
    <xf numFmtId="0" fontId="1" fillId="0" borderId="1" xfId="0" applyFont="1" applyBorder="1" applyAlignment="1" applyProtection="1">
      <alignment horizontal="left"/>
    </xf>
    <xf numFmtId="0" fontId="1" fillId="0" borderId="1" xfId="0" applyFont="1" applyFill="1" applyBorder="1" applyAlignment="1" applyProtection="1">
      <alignment horizontal="left"/>
    </xf>
    <xf numFmtId="164" fontId="2" fillId="0" borderId="0" xfId="0" applyNumberFormat="1" applyFont="1" applyBorder="1" applyProtection="1"/>
    <xf numFmtId="8" fontId="2" fillId="0" borderId="1" xfId="0" applyNumberFormat="1" applyFont="1" applyBorder="1" applyProtection="1"/>
    <xf numFmtId="0" fontId="1" fillId="0" borderId="0" xfId="0" applyFont="1" applyBorder="1" applyAlignment="1" applyProtection="1">
      <alignment horizontal="right"/>
    </xf>
    <xf numFmtId="0" fontId="1" fillId="0" borderId="0" xfId="0" applyFont="1" applyBorder="1" applyAlignment="1" applyProtection="1">
      <alignment wrapText="1"/>
    </xf>
    <xf numFmtId="0" fontId="1" fillId="0" borderId="0" xfId="0" applyFont="1" applyFill="1" applyBorder="1" applyAlignment="1" applyProtection="1">
      <alignment horizontal="left" wrapText="1"/>
    </xf>
    <xf numFmtId="0" fontId="2" fillId="0" borderId="4" xfId="0" applyFont="1" applyBorder="1" applyProtection="1"/>
    <xf numFmtId="0" fontId="4" fillId="0" borderId="0" xfId="0" applyFont="1"/>
    <xf numFmtId="0" fontId="4" fillId="0" borderId="9" xfId="0" applyFont="1" applyBorder="1"/>
    <xf numFmtId="0" fontId="4" fillId="0" borderId="1" xfId="0" applyFont="1" applyBorder="1"/>
    <xf numFmtId="0" fontId="4" fillId="0" borderId="10" xfId="0" applyFont="1" applyBorder="1"/>
    <xf numFmtId="0" fontId="4" fillId="0" borderId="12" xfId="0" applyFont="1" applyBorder="1"/>
    <xf numFmtId="0" fontId="4" fillId="0" borderId="13" xfId="0" applyFont="1" applyBorder="1"/>
    <xf numFmtId="0" fontId="4" fillId="0" borderId="11" xfId="0" applyFont="1" applyBorder="1"/>
    <xf numFmtId="0" fontId="4" fillId="0" borderId="14" xfId="0" applyFont="1" applyBorder="1"/>
    <xf numFmtId="0" fontId="4" fillId="0" borderId="15" xfId="0" applyFont="1" applyBorder="1"/>
    <xf numFmtId="0" fontId="4" fillId="0" borderId="16" xfId="0" applyFont="1" applyBorder="1"/>
    <xf numFmtId="0" fontId="4" fillId="0" borderId="7"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4" fillId="0" borderId="22" xfId="0" applyFont="1" applyBorder="1"/>
    <xf numFmtId="0" fontId="4" fillId="0" borderId="23" xfId="0" applyFont="1" applyBorder="1"/>
    <xf numFmtId="6" fontId="4" fillId="0" borderId="1" xfId="0" applyNumberFormat="1" applyFont="1" applyBorder="1"/>
    <xf numFmtId="0" fontId="4" fillId="2" borderId="1" xfId="0" applyFont="1" applyFill="1" applyBorder="1"/>
    <xf numFmtId="0" fontId="4" fillId="2" borderId="10" xfId="0" applyFont="1" applyFill="1" applyBorder="1"/>
    <xf numFmtId="6" fontId="4" fillId="0" borderId="9" xfId="0" applyNumberFormat="1" applyFont="1" applyBorder="1"/>
    <xf numFmtId="6" fontId="4" fillId="0" borderId="24" xfId="0" applyNumberFormat="1" applyFont="1" applyBorder="1" applyAlignment="1">
      <alignment horizontal="center"/>
    </xf>
    <xf numFmtId="6" fontId="4" fillId="0" borderId="25" xfId="0" applyNumberFormat="1" applyFont="1" applyBorder="1"/>
    <xf numFmtId="6" fontId="4" fillId="0" borderId="10" xfId="0" applyNumberFormat="1" applyFont="1" applyBorder="1"/>
    <xf numFmtId="0" fontId="4" fillId="2" borderId="9" xfId="0" applyFont="1" applyFill="1" applyBorder="1"/>
    <xf numFmtId="6" fontId="4" fillId="0" borderId="34" xfId="0" applyNumberFormat="1" applyFont="1" applyBorder="1" applyAlignment="1">
      <alignment horizontal="center"/>
    </xf>
    <xf numFmtId="6" fontId="4" fillId="0" borderId="35" xfId="0" applyNumberFormat="1" applyFont="1" applyBorder="1"/>
    <xf numFmtId="6" fontId="4" fillId="0" borderId="36" xfId="0" applyNumberFormat="1" applyFont="1" applyBorder="1"/>
    <xf numFmtId="0" fontId="4" fillId="0" borderId="37" xfId="0" applyFont="1" applyBorder="1"/>
    <xf numFmtId="0" fontId="4" fillId="0" borderId="0" xfId="0" applyFont="1" applyAlignment="1">
      <alignment horizontal="center"/>
    </xf>
    <xf numFmtId="0" fontId="4" fillId="0" borderId="23" xfId="0" applyFont="1" applyBorder="1" applyAlignment="1">
      <alignment horizontal="center"/>
    </xf>
    <xf numFmtId="6" fontId="4" fillId="0" borderId="0" xfId="0" applyNumberFormat="1" applyFont="1"/>
    <xf numFmtId="0" fontId="4" fillId="0" borderId="29" xfId="0" applyFont="1" applyBorder="1"/>
    <xf numFmtId="9" fontId="1" fillId="0" borderId="0" xfId="0" applyNumberFormat="1" applyFont="1" applyBorder="1" applyProtection="1"/>
    <xf numFmtId="0" fontId="2" fillId="0" borderId="15" xfId="0" applyFont="1" applyBorder="1" applyProtection="1"/>
    <xf numFmtId="8" fontId="2" fillId="0" borderId="15" xfId="0" applyNumberFormat="1" applyFont="1" applyBorder="1" applyProtection="1"/>
    <xf numFmtId="0" fontId="2" fillId="0" borderId="42" xfId="0" applyFont="1" applyBorder="1" applyProtection="1"/>
    <xf numFmtId="8" fontId="2" fillId="0" borderId="42" xfId="0" applyNumberFormat="1" applyFont="1" applyBorder="1" applyProtection="1"/>
    <xf numFmtId="0" fontId="2" fillId="0" borderId="2" xfId="0" applyFont="1" applyBorder="1" applyProtection="1"/>
    <xf numFmtId="8" fontId="2" fillId="0" borderId="41" xfId="0" applyNumberFormat="1" applyFont="1" applyBorder="1" applyProtection="1"/>
    <xf numFmtId="165" fontId="1" fillId="0" borderId="0" xfId="0" applyNumberFormat="1" applyFont="1" applyBorder="1" applyProtection="1">
      <protection locked="0"/>
    </xf>
    <xf numFmtId="0" fontId="8" fillId="0" borderId="1" xfId="0" applyFont="1" applyBorder="1" applyProtection="1"/>
    <xf numFmtId="0" fontId="2" fillId="0" borderId="1" xfId="0" applyFont="1" applyBorder="1" applyAlignment="1" applyProtection="1">
      <alignment horizontal="right"/>
    </xf>
    <xf numFmtId="164" fontId="1" fillId="3" borderId="1" xfId="0" applyNumberFormat="1" applyFont="1" applyFill="1" applyBorder="1" applyProtection="1">
      <protection locked="0"/>
    </xf>
    <xf numFmtId="0" fontId="2" fillId="3" borderId="4" xfId="0" applyFont="1" applyFill="1" applyBorder="1" applyProtection="1">
      <protection locked="0"/>
    </xf>
    <xf numFmtId="164" fontId="3" fillId="0" borderId="1" xfId="0" applyNumberFormat="1" applyFont="1" applyBorder="1" applyProtection="1"/>
    <xf numFmtId="0" fontId="1" fillId="0" borderId="2" xfId="0" applyFont="1" applyBorder="1" applyAlignment="1" applyProtection="1">
      <alignment wrapText="1"/>
    </xf>
    <xf numFmtId="0" fontId="1" fillId="0" borderId="3" xfId="0" applyFont="1" applyBorder="1" applyAlignment="1" applyProtection="1">
      <alignment wrapText="1"/>
    </xf>
    <xf numFmtId="0" fontId="1" fillId="0" borderId="2" xfId="0" applyFont="1" applyBorder="1" applyAlignment="1" applyProtection="1">
      <alignment horizontal="left" wrapText="1"/>
    </xf>
    <xf numFmtId="0" fontId="1" fillId="0" borderId="3" xfId="0" applyFont="1" applyBorder="1" applyAlignment="1" applyProtection="1">
      <alignment horizontal="left" wrapText="1"/>
    </xf>
    <xf numFmtId="0" fontId="1" fillId="0" borderId="2"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5" xfId="0" applyFont="1" applyFill="1" applyBorder="1" applyAlignment="1">
      <alignment horizontal="center"/>
    </xf>
    <xf numFmtId="0" fontId="4" fillId="0" borderId="38" xfId="0" applyFont="1" applyBorder="1" applyAlignment="1">
      <alignment horizontal="center"/>
    </xf>
    <xf numFmtId="0" fontId="4" fillId="0" borderId="30" xfId="0" applyFont="1" applyBorder="1" applyAlignment="1">
      <alignment horizontal="center"/>
    </xf>
    <xf numFmtId="0" fontId="4" fillId="0" borderId="39" xfId="0" applyFont="1" applyBorder="1" applyAlignment="1">
      <alignment horizontal="center"/>
    </xf>
    <xf numFmtId="0" fontId="6" fillId="0" borderId="4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cellXfs>
  <cellStyles count="1">
    <cellStyle name="Normal" xfId="0" builtinId="0"/>
  </cellStyles>
  <dxfs count="8">
    <dxf>
      <font>
        <b val="0"/>
        <i val="0"/>
        <strike val="0"/>
        <condense val="0"/>
        <extend val="0"/>
        <outline val="0"/>
        <shadow val="0"/>
        <u val="none"/>
        <vertAlign val="baseline"/>
        <sz val="10"/>
        <color theme="1"/>
        <name val="Segoe UI"/>
        <family val="2"/>
        <scheme val="none"/>
      </font>
      <numFmt numFmtId="165" formatCode="&quot;$&quot;#,##0"/>
      <protection locked="0" hidden="0"/>
    </dxf>
    <dxf>
      <font>
        <b val="0"/>
        <i val="0"/>
        <strike val="0"/>
        <condense val="0"/>
        <extend val="0"/>
        <outline val="0"/>
        <shadow val="0"/>
        <u val="none"/>
        <vertAlign val="baseline"/>
        <sz val="10"/>
        <color theme="1"/>
        <name val="Segoe UI"/>
        <family val="2"/>
        <scheme val="none"/>
      </font>
      <protection locked="0" hidden="0"/>
    </dxf>
    <dxf>
      <font>
        <b val="0"/>
        <i val="0"/>
        <strike val="0"/>
        <condense val="0"/>
        <extend val="0"/>
        <outline val="0"/>
        <shadow val="0"/>
        <u val="none"/>
        <vertAlign val="baseline"/>
        <sz val="10"/>
        <color theme="1"/>
        <name val="Segoe UI"/>
        <family val="2"/>
        <scheme val="none"/>
      </font>
      <protection locked="0" hidden="0"/>
    </dxf>
    <dxf>
      <font>
        <b val="0"/>
        <i val="0"/>
        <strike val="0"/>
        <condense val="0"/>
        <extend val="0"/>
        <outline val="0"/>
        <shadow val="0"/>
        <u val="none"/>
        <vertAlign val="baseline"/>
        <sz val="10"/>
        <color theme="1"/>
        <name val="Segoe UI"/>
        <family val="2"/>
        <scheme val="none"/>
      </font>
      <protection locked="0" hidden="0"/>
    </dxf>
    <dxf>
      <font>
        <b val="0"/>
        <i val="0"/>
        <strike val="0"/>
        <condense val="0"/>
        <extend val="0"/>
        <outline val="0"/>
        <shadow val="0"/>
        <u val="none"/>
        <vertAlign val="baseline"/>
        <sz val="10"/>
        <color theme="1"/>
        <name val="Segoe UI"/>
        <family val="2"/>
        <scheme val="none"/>
      </font>
      <numFmt numFmtId="165" formatCode="&quot;$&quot;#,##0"/>
      <protection locked="0" hidden="0"/>
    </dxf>
    <dxf>
      <font>
        <b val="0"/>
        <i val="0"/>
        <strike val="0"/>
        <condense val="0"/>
        <extend val="0"/>
        <outline val="0"/>
        <shadow val="0"/>
        <u val="none"/>
        <vertAlign val="baseline"/>
        <sz val="10"/>
        <color theme="1"/>
        <name val="Segoe UI"/>
        <family val="2"/>
        <scheme val="none"/>
      </font>
      <protection locked="0" hidden="0"/>
    </dxf>
    <dxf>
      <font>
        <b val="0"/>
        <i val="0"/>
        <strike val="0"/>
        <condense val="0"/>
        <extend val="0"/>
        <outline val="0"/>
        <shadow val="0"/>
        <u val="none"/>
        <vertAlign val="baseline"/>
        <sz val="10"/>
        <color theme="1"/>
        <name val="Segoe UI"/>
        <family val="2"/>
        <scheme val="none"/>
      </font>
      <protection locked="0" hidden="0"/>
    </dxf>
    <dxf>
      <font>
        <b val="0"/>
        <i val="0"/>
        <strike val="0"/>
        <condense val="0"/>
        <extend val="0"/>
        <outline val="0"/>
        <shadow val="0"/>
        <u val="none"/>
        <vertAlign val="baseline"/>
        <sz val="10"/>
        <color theme="1"/>
        <name val="Segoe UI"/>
        <family val="2"/>
        <scheme val="none"/>
      </font>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3B8AF8-CA42-4BD0-975E-0CDE326A3C69}" name="Table1" displayName="Table1" ref="AL28:AM35" totalsRowShown="0" headerRowDxfId="7" dataDxfId="6">
  <autoFilter ref="AL28:AM35" xr:uid="{2E3B8AF8-CA42-4BD0-975E-0CDE326A3C69}"/>
  <tableColumns count="2">
    <tableColumn id="1" xr3:uid="{FC217418-1AE1-41F0-8A85-490119B37D17}" name="Column1" dataDxfId="5"/>
    <tableColumn id="2" xr3:uid="{34DE1102-282B-4091-827B-E7D3F5767E8F}" name="Column2"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C87A09-2D8E-4E9D-9762-5719D058F964}" name="Table13" displayName="Table13" ref="G21:H32" totalsRowShown="0" headerRowDxfId="3" dataDxfId="2">
  <autoFilter ref="G21:H32" xr:uid="{E1C87A09-2D8E-4E9D-9762-5719D058F964}"/>
  <tableColumns count="2">
    <tableColumn id="1" xr3:uid="{8F635592-D20F-4499-88D7-0A29EC89741D}" name="Column1" dataDxfId="1"/>
    <tableColumn id="2" xr3:uid="{4D476913-F83A-497B-9C4A-8AE3C2AF2C9A}" name="Column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7"/>
  <sheetViews>
    <sheetView showGridLines="0" tabSelected="1" zoomScale="90" zoomScaleNormal="90" workbookViewId="0">
      <selection activeCell="C32" sqref="C32"/>
    </sheetView>
  </sheetViews>
  <sheetFormatPr defaultColWidth="9.140625" defaultRowHeight="14.25"/>
  <cols>
    <col min="1" max="1" width="9.140625" style="6"/>
    <col min="2" max="2" width="49.85546875" style="1" customWidth="1"/>
    <col min="3" max="3" width="22.5703125" style="1" customWidth="1"/>
    <col min="4" max="4" width="9.140625" style="6"/>
    <col min="5" max="5" width="9.140625" style="6" hidden="1" customWidth="1"/>
    <col min="6" max="6" width="9.140625" style="6"/>
    <col min="7" max="8" width="9.140625" style="6" hidden="1" customWidth="1"/>
    <col min="9" max="26" width="9.140625" style="6"/>
    <col min="27" max="37" width="9.140625" style="1"/>
    <col min="38" max="38" width="10.42578125" style="1" customWidth="1"/>
    <col min="39" max="16384" width="9.140625" style="1"/>
  </cols>
  <sheetData>
    <row r="1" spans="2:5">
      <c r="B1" s="5" t="s">
        <v>0</v>
      </c>
      <c r="C1" s="6"/>
    </row>
    <row r="2" spans="2:5" ht="15" thickBot="1">
      <c r="B2" s="6"/>
      <c r="C2" s="6"/>
    </row>
    <row r="3" spans="2:5" ht="45.95" customHeight="1" thickBot="1">
      <c r="B3" s="66" t="s">
        <v>1</v>
      </c>
      <c r="C3" s="67"/>
      <c r="D3" s="16"/>
    </row>
    <row r="4" spans="2:5">
      <c r="B4" s="6"/>
      <c r="C4" s="6"/>
    </row>
    <row r="5" spans="2:5">
      <c r="B5" s="7" t="s">
        <v>2</v>
      </c>
      <c r="C5" s="2" t="s">
        <v>3</v>
      </c>
    </row>
    <row r="6" spans="2:5">
      <c r="B6" s="8" t="s">
        <v>4</v>
      </c>
      <c r="C6" s="63">
        <v>0</v>
      </c>
    </row>
    <row r="7" spans="2:5">
      <c r="B7" s="8" t="s">
        <v>5</v>
      </c>
      <c r="C7" s="63">
        <v>0</v>
      </c>
    </row>
    <row r="8" spans="2:5">
      <c r="B8" s="8" t="s">
        <v>6</v>
      </c>
      <c r="C8" s="63">
        <v>0</v>
      </c>
    </row>
    <row r="9" spans="2:5">
      <c r="B9" s="8" t="s">
        <v>7</v>
      </c>
      <c r="C9" s="63">
        <v>0</v>
      </c>
    </row>
    <row r="10" spans="2:5">
      <c r="B10" s="8" t="s">
        <v>8</v>
      </c>
      <c r="C10" s="63">
        <v>0</v>
      </c>
    </row>
    <row r="11" spans="2:5">
      <c r="B11" s="8" t="s">
        <v>9</v>
      </c>
      <c r="C11" s="63">
        <v>0</v>
      </c>
    </row>
    <row r="12" spans="2:5">
      <c r="B12" s="9" t="s">
        <v>10</v>
      </c>
      <c r="C12" s="10">
        <f>SUM(C6:C11)</f>
        <v>0</v>
      </c>
    </row>
    <row r="13" spans="2:5" ht="15" thickBot="1">
      <c r="B13" s="6"/>
      <c r="C13" s="6"/>
    </row>
    <row r="14" spans="2:5" ht="55.5" customHeight="1" thickBot="1">
      <c r="B14" s="68" t="s">
        <v>11</v>
      </c>
      <c r="C14" s="69"/>
    </row>
    <row r="16" spans="2:5">
      <c r="B16" s="7" t="s">
        <v>12</v>
      </c>
      <c r="C16" s="10" t="s">
        <v>3</v>
      </c>
      <c r="D16" s="5"/>
      <c r="E16" s="5"/>
    </row>
    <row r="17" spans="2:39">
      <c r="B17" s="11" t="s">
        <v>13</v>
      </c>
      <c r="C17" s="63">
        <v>0</v>
      </c>
    </row>
    <row r="18" spans="2:39">
      <c r="B18" s="11" t="s">
        <v>14</v>
      </c>
      <c r="C18" s="63">
        <v>0</v>
      </c>
    </row>
    <row r="19" spans="2:39">
      <c r="B19" s="12" t="s">
        <v>15</v>
      </c>
      <c r="C19" s="63">
        <v>0</v>
      </c>
    </row>
    <row r="20" spans="2:39">
      <c r="B20" s="12" t="s">
        <v>16</v>
      </c>
      <c r="C20" s="63">
        <v>0</v>
      </c>
    </row>
    <row r="21" spans="2:39">
      <c r="B21" s="12" t="s">
        <v>17</v>
      </c>
      <c r="C21" s="63">
        <v>0</v>
      </c>
      <c r="G21" s="1" t="s">
        <v>18</v>
      </c>
      <c r="H21" s="1" t="s">
        <v>19</v>
      </c>
    </row>
    <row r="22" spans="2:39">
      <c r="B22" s="12" t="s">
        <v>20</v>
      </c>
      <c r="C22" s="63">
        <v>0</v>
      </c>
      <c r="G22" s="1" t="s">
        <v>21</v>
      </c>
      <c r="H22" s="60">
        <v>135000</v>
      </c>
    </row>
    <row r="23" spans="2:39">
      <c r="B23" s="12" t="s">
        <v>22</v>
      </c>
      <c r="C23" s="63">
        <v>0</v>
      </c>
      <c r="G23" s="1" t="s">
        <v>23</v>
      </c>
      <c r="H23" s="60">
        <v>138000</v>
      </c>
    </row>
    <row r="24" spans="2:39">
      <c r="B24" s="9" t="s">
        <v>10</v>
      </c>
      <c r="C24" s="10">
        <f>SUM(C17:C23)</f>
        <v>0</v>
      </c>
      <c r="G24" s="1" t="s">
        <v>24</v>
      </c>
      <c r="H24" s="60">
        <v>139000</v>
      </c>
    </row>
    <row r="25" spans="2:39" ht="15" thickBot="1">
      <c r="B25" s="3"/>
      <c r="C25" s="4"/>
      <c r="G25" s="1" t="s">
        <v>25</v>
      </c>
      <c r="H25" s="60">
        <v>139000</v>
      </c>
    </row>
    <row r="26" spans="2:39" ht="69" customHeight="1" thickBot="1">
      <c r="B26" s="70" t="s">
        <v>26</v>
      </c>
      <c r="C26" s="71"/>
      <c r="D26" s="17"/>
      <c r="G26" s="1" t="s">
        <v>27</v>
      </c>
      <c r="H26" s="60">
        <v>140000</v>
      </c>
    </row>
    <row r="27" spans="2:39">
      <c r="B27" s="6"/>
      <c r="C27" s="13"/>
      <c r="G27" s="1" t="s">
        <v>28</v>
      </c>
      <c r="H27" s="60">
        <v>139000</v>
      </c>
    </row>
    <row r="28" spans="2:39">
      <c r="B28" s="7" t="s">
        <v>29</v>
      </c>
      <c r="C28" s="14">
        <f>C12-C24</f>
        <v>0</v>
      </c>
      <c r="G28" s="1" t="s">
        <v>30</v>
      </c>
      <c r="H28" s="60">
        <v>137000</v>
      </c>
      <c r="AL28" s="1" t="s">
        <v>18</v>
      </c>
      <c r="AM28" s="1" t="s">
        <v>19</v>
      </c>
    </row>
    <row r="29" spans="2:39" ht="15" thickBot="1">
      <c r="B29" s="15"/>
      <c r="C29" s="13"/>
      <c r="G29" s="1" t="s">
        <v>31</v>
      </c>
      <c r="H29" s="60">
        <v>149000</v>
      </c>
      <c r="AL29" s="1" t="s">
        <v>21</v>
      </c>
      <c r="AM29" s="60">
        <v>131000</v>
      </c>
    </row>
    <row r="30" spans="2:39" ht="56.1" customHeight="1" thickBot="1">
      <c r="B30" s="66" t="s">
        <v>32</v>
      </c>
      <c r="C30" s="67"/>
      <c r="D30" s="16"/>
      <c r="G30" s="1" t="s">
        <v>33</v>
      </c>
      <c r="H30" s="60">
        <v>74068</v>
      </c>
      <c r="AL30" s="1" t="s">
        <v>23</v>
      </c>
      <c r="AM30" s="60">
        <v>134000</v>
      </c>
    </row>
    <row r="31" spans="2:39">
      <c r="B31" s="6"/>
      <c r="C31" s="6"/>
      <c r="G31" s="1" t="s">
        <v>34</v>
      </c>
      <c r="H31" s="60">
        <v>80602</v>
      </c>
      <c r="AL31" s="1" t="s">
        <v>24</v>
      </c>
      <c r="AM31" s="60">
        <v>135000</v>
      </c>
    </row>
    <row r="32" spans="2:39">
      <c r="B32" s="18" t="s">
        <v>35</v>
      </c>
      <c r="C32" s="64"/>
      <c r="G32" s="1" t="s">
        <v>36</v>
      </c>
      <c r="H32" s="60">
        <v>82987</v>
      </c>
      <c r="AL32" s="1" t="s">
        <v>25</v>
      </c>
      <c r="AM32" s="60">
        <v>135000</v>
      </c>
    </row>
    <row r="33" spans="2:39">
      <c r="B33" s="6"/>
      <c r="C33" s="6"/>
      <c r="AL33" s="1" t="s">
        <v>27</v>
      </c>
      <c r="AM33" s="60">
        <v>136000</v>
      </c>
    </row>
    <row r="34" spans="2:39">
      <c r="B34" s="7" t="s">
        <v>37</v>
      </c>
      <c r="C34" s="7" t="s">
        <v>38</v>
      </c>
      <c r="AL34" s="1" t="s">
        <v>28</v>
      </c>
      <c r="AM34" s="60">
        <v>135000</v>
      </c>
    </row>
    <row r="35" spans="2:39">
      <c r="B35" s="61">
        <f>C32</f>
        <v>0</v>
      </c>
      <c r="C35" s="65" t="e">
        <f>VLOOKUP(B35,Table13[],2,FALSE)</f>
        <v>#N/A</v>
      </c>
      <c r="AL35" s="1" t="s">
        <v>30</v>
      </c>
      <c r="AM35" s="60">
        <v>133000</v>
      </c>
    </row>
    <row r="36" spans="2:39">
      <c r="B36" s="62" t="s">
        <v>10</v>
      </c>
      <c r="C36" s="10" t="e">
        <f>SUM(C35:C35)</f>
        <v>#N/A</v>
      </c>
    </row>
    <row r="37" spans="2:39">
      <c r="B37" s="6"/>
      <c r="C37" s="6"/>
    </row>
    <row r="38" spans="2:39" ht="15" thickBot="1">
      <c r="B38" s="6"/>
      <c r="C38" s="6"/>
    </row>
    <row r="39" spans="2:39" ht="119.25" customHeight="1" thickBot="1">
      <c r="B39" s="66" t="s">
        <v>39</v>
      </c>
      <c r="C39" s="67"/>
      <c r="D39" s="16"/>
    </row>
    <row r="40" spans="2:39">
      <c r="B40" s="6"/>
      <c r="C40" s="6"/>
    </row>
    <row r="41" spans="2:39" ht="15" thickBot="1">
      <c r="B41" s="54" t="s">
        <v>40</v>
      </c>
      <c r="C41" s="55" t="e">
        <f>SUM(C36+(C36*E41))</f>
        <v>#N/A</v>
      </c>
      <c r="E41" s="53">
        <v>0.03</v>
      </c>
    </row>
    <row r="42" spans="2:39" ht="18" customHeight="1" thickBot="1">
      <c r="B42" s="58" t="s">
        <v>41</v>
      </c>
      <c r="C42" s="59" t="e">
        <f>C41*80%</f>
        <v>#N/A</v>
      </c>
    </row>
    <row r="43" spans="2:39" s="6" customFormat="1" ht="18" customHeight="1">
      <c r="B43" s="56" t="s">
        <v>42</v>
      </c>
      <c r="C43" s="57" t="e">
        <f>C41*20%</f>
        <v>#N/A</v>
      </c>
    </row>
    <row r="44" spans="2:39" s="6" customFormat="1"/>
    <row r="45" spans="2:39" s="6" customFormat="1"/>
    <row r="46" spans="2:39" s="6" customFormat="1" hidden="1">
      <c r="B46" s="6" t="s">
        <v>43</v>
      </c>
    </row>
    <row r="47" spans="2:39" s="6" customFormat="1" hidden="1">
      <c r="B47" s="6" t="s">
        <v>44</v>
      </c>
    </row>
    <row r="48" spans="2:39"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sheetData>
  <sheetProtection sheet="1" objects="1" scenarios="1" selectLockedCells="1"/>
  <mergeCells count="5">
    <mergeCell ref="B3:C3"/>
    <mergeCell ref="B14:C14"/>
    <mergeCell ref="B26:C26"/>
    <mergeCell ref="B30:C30"/>
    <mergeCell ref="B39:C39"/>
  </mergeCells>
  <phoneticPr fontId="7" type="noConversion"/>
  <dataValidations count="1">
    <dataValidation type="list" allowBlank="1" showInputMessage="1" showErrorMessage="1" sqref="C32" xr:uid="{6FD277B5-CB89-455E-B197-AB38F21A736B}">
      <formula1>$G$22:$G$32</formula1>
    </dataValidation>
  </dataValidations>
  <pageMargins left="0.7" right="0.7" top="0.75" bottom="0.75" header="0.3" footer="0.3"/>
  <pageSetup fitToHeight="0"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429A-2169-484B-96E1-88D6C4121B6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B6CE-719C-4635-8E8B-FBB78251EDCC}">
  <dimension ref="A1:S34"/>
  <sheetViews>
    <sheetView workbookViewId="0">
      <selection activeCell="S35" sqref="S35"/>
    </sheetView>
  </sheetViews>
  <sheetFormatPr defaultRowHeight="15"/>
  <cols>
    <col min="1" max="1" width="20.7109375" bestFit="1" customWidth="1"/>
    <col min="2" max="2" width="10.85546875" bestFit="1" customWidth="1"/>
    <col min="3" max="3" width="11.42578125" bestFit="1" customWidth="1"/>
    <col min="4" max="4" width="12.28515625" bestFit="1" customWidth="1"/>
    <col min="5" max="5" width="8.28515625" bestFit="1" customWidth="1"/>
    <col min="6" max="6" width="12.28515625" bestFit="1" customWidth="1"/>
    <col min="7" max="8" width="14.42578125" bestFit="1" customWidth="1"/>
    <col min="10" max="11" width="11.85546875" bestFit="1" customWidth="1"/>
    <col min="12" max="12" width="12.42578125" customWidth="1"/>
    <col min="14" max="14" width="17.7109375" hidden="1" customWidth="1"/>
    <col min="15" max="15" width="8.85546875" hidden="1" customWidth="1"/>
    <col min="16" max="16" width="0" hidden="1" customWidth="1"/>
    <col min="17" max="17" width="8.85546875" hidden="1" customWidth="1"/>
  </cols>
  <sheetData>
    <row r="1" spans="1:19" ht="28.5" customHeight="1" thickBot="1">
      <c r="A1" s="90" t="s">
        <v>43</v>
      </c>
      <c r="B1" s="91"/>
      <c r="C1" s="91"/>
      <c r="D1" s="91"/>
      <c r="E1" s="91"/>
      <c r="F1" s="91"/>
      <c r="G1" s="91"/>
      <c r="H1" s="91"/>
      <c r="I1" s="19"/>
      <c r="J1" s="90" t="s">
        <v>44</v>
      </c>
      <c r="K1" s="91"/>
      <c r="L1" s="91"/>
      <c r="M1" s="19"/>
      <c r="N1" s="92" t="s">
        <v>45</v>
      </c>
      <c r="O1" s="72" t="s">
        <v>46</v>
      </c>
      <c r="P1" s="73"/>
      <c r="Q1" s="73"/>
      <c r="R1" s="19"/>
      <c r="S1" s="19"/>
    </row>
    <row r="2" spans="1:19" ht="15.75" thickBot="1">
      <c r="A2" s="20" t="s">
        <v>47</v>
      </c>
      <c r="B2" s="21" t="s">
        <v>48</v>
      </c>
      <c r="C2" s="21" t="s">
        <v>48</v>
      </c>
      <c r="D2" s="21" t="s">
        <v>48</v>
      </c>
      <c r="E2" s="21" t="s">
        <v>49</v>
      </c>
      <c r="F2" s="21" t="s">
        <v>48</v>
      </c>
      <c r="G2" s="21" t="s">
        <v>50</v>
      </c>
      <c r="H2" s="22" t="s">
        <v>50</v>
      </c>
      <c r="I2" s="19"/>
      <c r="J2" s="20" t="s">
        <v>51</v>
      </c>
      <c r="K2" s="21" t="s">
        <v>51</v>
      </c>
      <c r="L2" s="22" t="s">
        <v>51</v>
      </c>
      <c r="M2" s="19"/>
      <c r="N2" s="93"/>
      <c r="O2" s="23" t="s">
        <v>52</v>
      </c>
      <c r="P2" s="24"/>
      <c r="Q2" s="25" t="s">
        <v>53</v>
      </c>
      <c r="R2" s="19"/>
      <c r="S2" s="19"/>
    </row>
    <row r="3" spans="1:19" ht="15.75" thickBot="1">
      <c r="A3" s="26" t="s">
        <v>54</v>
      </c>
      <c r="B3" s="27" t="s">
        <v>55</v>
      </c>
      <c r="C3" s="27" t="s">
        <v>55</v>
      </c>
      <c r="D3" s="27" t="s">
        <v>56</v>
      </c>
      <c r="E3" s="27" t="s">
        <v>57</v>
      </c>
      <c r="F3" s="27" t="s">
        <v>58</v>
      </c>
      <c r="G3" s="27" t="s">
        <v>59</v>
      </c>
      <c r="H3" s="28" t="s">
        <v>60</v>
      </c>
      <c r="I3" s="19"/>
      <c r="J3" s="26" t="s">
        <v>61</v>
      </c>
      <c r="K3" s="27" t="s">
        <v>62</v>
      </c>
      <c r="L3" s="28" t="s">
        <v>62</v>
      </c>
      <c r="M3" s="19"/>
      <c r="N3" s="29"/>
      <c r="O3" s="30"/>
      <c r="P3" s="30"/>
      <c r="Q3" s="31"/>
      <c r="R3" s="19"/>
      <c r="S3" s="19"/>
    </row>
    <row r="4" spans="1:19">
      <c r="A4" s="32" t="s">
        <v>63</v>
      </c>
      <c r="B4" s="33" t="s">
        <v>64</v>
      </c>
      <c r="C4" s="33" t="s">
        <v>65</v>
      </c>
      <c r="D4" s="33" t="s">
        <v>66</v>
      </c>
      <c r="E4" s="33" t="s">
        <v>67</v>
      </c>
      <c r="F4" s="33" t="s">
        <v>64</v>
      </c>
      <c r="G4" s="33" t="s">
        <v>68</v>
      </c>
      <c r="H4" s="34" t="s">
        <v>68</v>
      </c>
      <c r="I4" s="19"/>
      <c r="J4" s="32" t="s">
        <v>64</v>
      </c>
      <c r="K4" s="33" t="s">
        <v>65</v>
      </c>
      <c r="L4" s="34" t="s">
        <v>66</v>
      </c>
      <c r="M4" s="19"/>
      <c r="N4" s="35"/>
      <c r="O4" s="19"/>
      <c r="P4" s="19"/>
      <c r="Q4" s="36"/>
      <c r="R4" s="19"/>
      <c r="S4" s="19"/>
    </row>
    <row r="5" spans="1:19">
      <c r="A5" s="20" t="s">
        <v>69</v>
      </c>
      <c r="B5" s="37">
        <v>114746</v>
      </c>
      <c r="C5" s="37">
        <v>98455</v>
      </c>
      <c r="D5" s="38"/>
      <c r="E5" s="38"/>
      <c r="F5" s="38"/>
      <c r="G5" s="38"/>
      <c r="H5" s="39"/>
      <c r="I5" s="19"/>
      <c r="J5" s="40">
        <v>110706</v>
      </c>
      <c r="K5" s="37">
        <v>99585</v>
      </c>
      <c r="L5" s="39"/>
      <c r="M5" s="19"/>
      <c r="N5" s="41">
        <v>105873</v>
      </c>
      <c r="O5" s="42">
        <v>98455</v>
      </c>
      <c r="P5" s="27"/>
      <c r="Q5" s="43">
        <v>114746</v>
      </c>
      <c r="R5" s="19"/>
      <c r="S5" s="19"/>
    </row>
    <row r="6" spans="1:19">
      <c r="A6" s="20" t="s">
        <v>70</v>
      </c>
      <c r="B6" s="37">
        <v>118216</v>
      </c>
      <c r="C6" s="37">
        <v>101631</v>
      </c>
      <c r="D6" s="38"/>
      <c r="E6" s="38"/>
      <c r="F6" s="38"/>
      <c r="G6" s="38"/>
      <c r="H6" s="39"/>
      <c r="I6" s="19"/>
      <c r="J6" s="40">
        <v>114153</v>
      </c>
      <c r="K6" s="37">
        <v>102737</v>
      </c>
      <c r="L6" s="39"/>
      <c r="M6" s="19"/>
      <c r="N6" s="41">
        <v>109184</v>
      </c>
      <c r="O6" s="42">
        <v>101631</v>
      </c>
      <c r="P6" s="19"/>
      <c r="Q6" s="43">
        <v>118216</v>
      </c>
      <c r="R6" s="19"/>
      <c r="S6" s="19"/>
    </row>
    <row r="7" spans="1:19">
      <c r="A7" s="20" t="s">
        <v>71</v>
      </c>
      <c r="B7" s="37">
        <v>117826</v>
      </c>
      <c r="C7" s="37">
        <v>100595</v>
      </c>
      <c r="D7" s="38"/>
      <c r="E7" s="38"/>
      <c r="F7" s="38"/>
      <c r="G7" s="38"/>
      <c r="H7" s="39"/>
      <c r="I7" s="19"/>
      <c r="J7" s="40">
        <v>113668</v>
      </c>
      <c r="K7" s="37">
        <v>102148</v>
      </c>
      <c r="L7" s="39"/>
      <c r="M7" s="19"/>
      <c r="N7" s="41">
        <v>108559</v>
      </c>
      <c r="O7" s="42">
        <v>100595</v>
      </c>
      <c r="P7" s="19"/>
      <c r="Q7" s="43">
        <v>117826</v>
      </c>
      <c r="R7" s="19"/>
      <c r="S7" s="19"/>
    </row>
    <row r="8" spans="1:19">
      <c r="A8" s="20" t="s">
        <v>72</v>
      </c>
      <c r="B8" s="38"/>
      <c r="C8" s="37">
        <v>100365</v>
      </c>
      <c r="D8" s="37">
        <v>100365</v>
      </c>
      <c r="E8" s="38"/>
      <c r="F8" s="38"/>
      <c r="G8" s="38"/>
      <c r="H8" s="39"/>
      <c r="I8" s="19"/>
      <c r="J8" s="44"/>
      <c r="K8" s="37">
        <v>102561</v>
      </c>
      <c r="L8" s="43">
        <v>98409</v>
      </c>
      <c r="M8" s="19"/>
      <c r="N8" s="41">
        <v>100425</v>
      </c>
      <c r="O8" s="42">
        <v>98409</v>
      </c>
      <c r="P8" s="19"/>
      <c r="Q8" s="43">
        <v>102561</v>
      </c>
      <c r="R8" s="19"/>
      <c r="S8" s="19"/>
    </row>
    <row r="9" spans="1:19">
      <c r="A9" s="20" t="s">
        <v>73</v>
      </c>
      <c r="B9" s="38"/>
      <c r="C9" s="37">
        <v>107539</v>
      </c>
      <c r="D9" s="37">
        <v>107539</v>
      </c>
      <c r="E9" s="38"/>
      <c r="F9" s="38"/>
      <c r="G9" s="38"/>
      <c r="H9" s="39"/>
      <c r="I9" s="19"/>
      <c r="J9" s="44"/>
      <c r="K9" s="37">
        <v>110240</v>
      </c>
      <c r="L9" s="43">
        <v>104974</v>
      </c>
      <c r="M9" s="19"/>
      <c r="N9" s="41">
        <v>107573</v>
      </c>
      <c r="O9" s="42">
        <v>104974</v>
      </c>
      <c r="P9" s="19"/>
      <c r="Q9" s="43">
        <v>110240</v>
      </c>
      <c r="R9" s="19"/>
      <c r="S9" s="19"/>
    </row>
    <row r="10" spans="1:19">
      <c r="A10" s="20" t="s">
        <v>74</v>
      </c>
      <c r="B10" s="38"/>
      <c r="C10" s="37">
        <v>109857</v>
      </c>
      <c r="D10" s="37">
        <v>109857</v>
      </c>
      <c r="E10" s="38"/>
      <c r="F10" s="38"/>
      <c r="G10" s="38"/>
      <c r="H10" s="39"/>
      <c r="I10" s="19"/>
      <c r="J10" s="44"/>
      <c r="K10" s="37">
        <v>111102</v>
      </c>
      <c r="L10" s="43">
        <v>107605</v>
      </c>
      <c r="M10" s="19"/>
      <c r="N10" s="41">
        <v>109605</v>
      </c>
      <c r="O10" s="42">
        <v>107605</v>
      </c>
      <c r="P10" s="19"/>
      <c r="Q10" s="43">
        <v>111102</v>
      </c>
      <c r="R10" s="19"/>
      <c r="S10" s="19"/>
    </row>
    <row r="11" spans="1:19">
      <c r="A11" s="20" t="s">
        <v>75</v>
      </c>
      <c r="B11" s="38"/>
      <c r="C11" s="37">
        <v>113537</v>
      </c>
      <c r="D11" s="37">
        <v>113537</v>
      </c>
      <c r="E11" s="38"/>
      <c r="F11" s="38"/>
      <c r="G11" s="38"/>
      <c r="H11" s="39"/>
      <c r="I11" s="19"/>
      <c r="J11" s="44"/>
      <c r="K11" s="37">
        <v>115126</v>
      </c>
      <c r="L11" s="43">
        <v>111101</v>
      </c>
      <c r="M11" s="19"/>
      <c r="N11" s="41">
        <v>113325</v>
      </c>
      <c r="O11" s="42">
        <v>111101</v>
      </c>
      <c r="P11" s="19"/>
      <c r="Q11" s="43">
        <v>115126</v>
      </c>
      <c r="R11" s="19"/>
      <c r="S11" s="19"/>
    </row>
    <row r="12" spans="1:19">
      <c r="A12" s="20" t="s">
        <v>76</v>
      </c>
      <c r="B12" s="38"/>
      <c r="C12" s="38"/>
      <c r="D12" s="38"/>
      <c r="E12" s="37">
        <v>69544</v>
      </c>
      <c r="F12" s="38"/>
      <c r="G12" s="38"/>
      <c r="H12" s="39"/>
      <c r="I12" s="19"/>
      <c r="J12" s="74" t="s">
        <v>77</v>
      </c>
      <c r="K12" s="75"/>
      <c r="L12" s="76"/>
      <c r="M12" s="19"/>
      <c r="N12" s="41">
        <v>69544</v>
      </c>
      <c r="O12" s="42">
        <v>69544</v>
      </c>
      <c r="P12" s="19"/>
      <c r="Q12" s="43">
        <v>69544</v>
      </c>
      <c r="R12" s="19"/>
      <c r="S12" s="19"/>
    </row>
    <row r="13" spans="1:19" ht="15.75" thickBot="1">
      <c r="A13" s="20" t="s">
        <v>78</v>
      </c>
      <c r="B13" s="80"/>
      <c r="C13" s="81"/>
      <c r="D13" s="81"/>
      <c r="E13" s="82"/>
      <c r="F13" s="37">
        <v>104799</v>
      </c>
      <c r="G13" s="37">
        <v>69068</v>
      </c>
      <c r="H13" s="43">
        <v>71112</v>
      </c>
      <c r="I13" s="19"/>
      <c r="J13" s="77"/>
      <c r="K13" s="78"/>
      <c r="L13" s="79"/>
      <c r="M13" s="19"/>
      <c r="N13" s="45">
        <v>81660</v>
      </c>
      <c r="O13" s="46">
        <v>69068</v>
      </c>
      <c r="P13" s="24"/>
      <c r="Q13" s="47">
        <v>104799</v>
      </c>
      <c r="R13" s="19"/>
      <c r="S13" s="19"/>
    </row>
    <row r="14" spans="1:19" ht="24" hidden="1" customHeight="1" thickBot="1">
      <c r="A14" s="48"/>
      <c r="B14" s="49"/>
      <c r="C14" s="49"/>
      <c r="D14" s="49"/>
      <c r="E14" s="49"/>
      <c r="F14" s="49"/>
      <c r="G14" s="49"/>
      <c r="H14" s="50"/>
      <c r="I14" s="19"/>
      <c r="J14" s="48"/>
      <c r="K14" s="19"/>
      <c r="L14" s="19"/>
      <c r="M14" s="19"/>
      <c r="N14" s="19"/>
      <c r="O14" s="51">
        <v>0</v>
      </c>
      <c r="P14" s="19"/>
      <c r="Q14" s="19"/>
      <c r="R14" s="19"/>
      <c r="S14" s="19"/>
    </row>
    <row r="15" spans="1:19" hidden="1">
      <c r="A15" s="83" t="s">
        <v>79</v>
      </c>
      <c r="B15" s="84"/>
      <c r="C15" s="84"/>
      <c r="D15" s="84"/>
      <c r="E15" s="85"/>
      <c r="F15" s="86" t="s">
        <v>80</v>
      </c>
      <c r="G15" s="87"/>
      <c r="H15" s="87"/>
      <c r="I15" s="19"/>
      <c r="J15" s="20"/>
      <c r="K15" s="21"/>
      <c r="L15" s="21"/>
      <c r="M15" s="19"/>
      <c r="N15" s="19"/>
      <c r="O15" s="51">
        <v>0</v>
      </c>
      <c r="P15" s="19"/>
      <c r="Q15" s="19"/>
      <c r="R15" s="19"/>
      <c r="S15" s="19"/>
    </row>
    <row r="16" spans="1:19" hidden="1">
      <c r="A16" s="20" t="s">
        <v>81</v>
      </c>
      <c r="B16" s="21" t="s">
        <v>82</v>
      </c>
      <c r="C16" s="21" t="s">
        <v>83</v>
      </c>
      <c r="D16" s="21" t="s">
        <v>83</v>
      </c>
      <c r="E16" s="52" t="s">
        <v>83</v>
      </c>
      <c r="F16" s="88"/>
      <c r="G16" s="89"/>
      <c r="H16" s="89"/>
      <c r="I16" s="19"/>
      <c r="J16" s="20"/>
      <c r="K16" s="21"/>
      <c r="L16" s="21"/>
      <c r="M16" s="19"/>
      <c r="N16" s="19"/>
      <c r="O16" s="51">
        <v>0</v>
      </c>
      <c r="P16" s="19"/>
      <c r="Q16" s="19"/>
      <c r="R16" s="19"/>
      <c r="S16" s="19"/>
    </row>
    <row r="17" spans="1:19" hidden="1">
      <c r="A17" s="20" t="s">
        <v>84</v>
      </c>
      <c r="B17" s="21" t="s">
        <v>83</v>
      </c>
      <c r="C17" s="21" t="s">
        <v>83</v>
      </c>
      <c r="D17" s="21" t="s">
        <v>83</v>
      </c>
      <c r="E17" s="52" t="s">
        <v>83</v>
      </c>
      <c r="F17" s="88"/>
      <c r="G17" s="89"/>
      <c r="H17" s="89"/>
      <c r="I17" s="19"/>
      <c r="J17" s="20"/>
      <c r="K17" s="21"/>
      <c r="L17" s="21"/>
      <c r="M17" s="19"/>
      <c r="N17" s="19"/>
      <c r="O17" s="51">
        <v>0</v>
      </c>
      <c r="P17" s="19"/>
      <c r="Q17" s="19"/>
      <c r="R17" s="19"/>
      <c r="S17" s="19"/>
    </row>
    <row r="18" spans="1:19" hidden="1">
      <c r="A18" s="20" t="s">
        <v>85</v>
      </c>
      <c r="B18" s="21" t="s">
        <v>83</v>
      </c>
      <c r="C18" s="21" t="s">
        <v>83</v>
      </c>
      <c r="D18" s="21" t="s">
        <v>83</v>
      </c>
      <c r="E18" s="52" t="s">
        <v>83</v>
      </c>
      <c r="F18" s="88"/>
      <c r="G18" s="89"/>
      <c r="H18" s="89"/>
      <c r="I18" s="19"/>
      <c r="J18" s="40">
        <v>36100</v>
      </c>
      <c r="K18" s="37">
        <v>36100</v>
      </c>
      <c r="L18" s="21"/>
      <c r="M18" s="19"/>
      <c r="N18" s="19"/>
      <c r="O18" s="51">
        <v>36100</v>
      </c>
      <c r="P18" s="19"/>
      <c r="Q18" s="19"/>
      <c r="R18" s="19"/>
      <c r="S18" s="19"/>
    </row>
    <row r="19" spans="1:19" hidden="1">
      <c r="A19" s="20" t="s">
        <v>86</v>
      </c>
      <c r="B19" s="21" t="s">
        <v>83</v>
      </c>
      <c r="C19" s="21" t="s">
        <v>83</v>
      </c>
      <c r="D19" s="21" t="s">
        <v>83</v>
      </c>
      <c r="E19" s="52" t="s">
        <v>83</v>
      </c>
      <c r="F19" s="88"/>
      <c r="G19" s="89"/>
      <c r="H19" s="89"/>
      <c r="I19" s="19"/>
      <c r="J19" s="20"/>
      <c r="K19" s="21"/>
      <c r="L19" s="21"/>
      <c r="M19" s="19"/>
      <c r="N19" s="19"/>
      <c r="O19" s="51">
        <v>0</v>
      </c>
      <c r="P19" s="19"/>
      <c r="Q19" s="19"/>
      <c r="R19" s="19"/>
      <c r="S19" s="19"/>
    </row>
    <row r="20" spans="1:19" hidden="1">
      <c r="A20" s="20" t="s">
        <v>87</v>
      </c>
      <c r="B20" s="21" t="s">
        <v>83</v>
      </c>
      <c r="C20" s="21" t="s">
        <v>83</v>
      </c>
      <c r="D20" s="21" t="s">
        <v>83</v>
      </c>
      <c r="E20" s="52" t="s">
        <v>83</v>
      </c>
      <c r="F20" s="88"/>
      <c r="G20" s="89"/>
      <c r="H20" s="89"/>
      <c r="I20" s="19"/>
      <c r="J20" s="20"/>
      <c r="K20" s="21"/>
      <c r="L20" s="21"/>
      <c r="M20" s="19"/>
      <c r="N20" s="19"/>
      <c r="O20" s="51">
        <v>0</v>
      </c>
      <c r="P20" s="19"/>
      <c r="Q20" s="19"/>
      <c r="R20" s="19"/>
      <c r="S20" s="19"/>
    </row>
    <row r="21" spans="1:19" hidden="1">
      <c r="A21" s="20" t="s">
        <v>88</v>
      </c>
      <c r="B21" s="21" t="s">
        <v>83</v>
      </c>
      <c r="C21" s="21" t="s">
        <v>83</v>
      </c>
      <c r="D21" s="21" t="s">
        <v>83</v>
      </c>
      <c r="E21" s="52" t="s">
        <v>83</v>
      </c>
      <c r="F21" s="88"/>
      <c r="G21" s="89"/>
      <c r="H21" s="89"/>
      <c r="I21" s="19"/>
      <c r="J21" s="20"/>
      <c r="K21" s="21"/>
      <c r="L21" s="21"/>
      <c r="M21" s="19"/>
      <c r="N21" s="19"/>
      <c r="O21" s="51">
        <v>0</v>
      </c>
      <c r="P21" s="19"/>
      <c r="Q21" s="19"/>
      <c r="R21" s="19"/>
      <c r="S21" s="19"/>
    </row>
    <row r="22" spans="1:19" hidden="1">
      <c r="A22" s="20" t="s">
        <v>89</v>
      </c>
      <c r="B22" s="21" t="s">
        <v>83</v>
      </c>
      <c r="C22" s="21" t="s">
        <v>83</v>
      </c>
      <c r="D22" s="21" t="s">
        <v>83</v>
      </c>
      <c r="E22" s="52" t="s">
        <v>83</v>
      </c>
      <c r="F22" s="88"/>
      <c r="G22" s="89"/>
      <c r="H22" s="89"/>
      <c r="I22" s="19"/>
      <c r="J22" s="40">
        <v>36100</v>
      </c>
      <c r="K22" s="37">
        <v>36100</v>
      </c>
      <c r="L22" s="21"/>
      <c r="M22" s="19"/>
      <c r="N22" s="19"/>
      <c r="O22" s="51">
        <v>36100</v>
      </c>
      <c r="P22" s="19"/>
      <c r="Q22" s="19"/>
      <c r="R22" s="19"/>
      <c r="S22" s="19"/>
    </row>
    <row r="23" spans="1:19" hidden="1">
      <c r="A23" s="20" t="s">
        <v>90</v>
      </c>
      <c r="B23" s="21" t="s">
        <v>83</v>
      </c>
      <c r="C23" s="21" t="s">
        <v>83</v>
      </c>
      <c r="D23" s="21" t="s">
        <v>83</v>
      </c>
      <c r="E23" s="52" t="s">
        <v>83</v>
      </c>
      <c r="F23" s="88"/>
      <c r="G23" s="89"/>
      <c r="H23" s="89"/>
      <c r="I23" s="19"/>
      <c r="J23" s="20"/>
      <c r="K23" s="21"/>
      <c r="L23" s="21"/>
      <c r="M23" s="19"/>
      <c r="N23" s="19"/>
      <c r="O23" s="51">
        <v>0</v>
      </c>
      <c r="P23" s="19"/>
      <c r="Q23" s="19"/>
      <c r="R23" s="19"/>
      <c r="S23" s="19"/>
    </row>
    <row r="24" spans="1:19" hidden="1">
      <c r="A24" s="20" t="s">
        <v>91</v>
      </c>
      <c r="B24" s="21" t="s">
        <v>83</v>
      </c>
      <c r="C24" s="21" t="s">
        <v>83</v>
      </c>
      <c r="D24" s="21" t="s">
        <v>83</v>
      </c>
      <c r="E24" s="52" t="s">
        <v>83</v>
      </c>
      <c r="F24" s="88"/>
      <c r="G24" s="89"/>
      <c r="H24" s="89"/>
      <c r="I24" s="19"/>
      <c r="J24" s="20"/>
      <c r="K24" s="21"/>
      <c r="L24" s="21"/>
      <c r="M24" s="19"/>
      <c r="N24" s="19"/>
      <c r="O24" s="51">
        <v>0</v>
      </c>
      <c r="P24" s="19"/>
      <c r="Q24" s="19"/>
      <c r="R24" s="19"/>
      <c r="S24" s="19"/>
    </row>
    <row r="25" spans="1:19" hidden="1">
      <c r="A25" s="20" t="s">
        <v>92</v>
      </c>
      <c r="B25" s="21" t="s">
        <v>83</v>
      </c>
      <c r="C25" s="21" t="s">
        <v>83</v>
      </c>
      <c r="D25" s="21" t="s">
        <v>83</v>
      </c>
      <c r="E25" s="52" t="s">
        <v>83</v>
      </c>
      <c r="F25" s="88"/>
      <c r="G25" s="89"/>
      <c r="H25" s="89"/>
      <c r="I25" s="19"/>
      <c r="J25" s="20"/>
      <c r="K25" s="37">
        <v>23880</v>
      </c>
      <c r="L25" s="21"/>
      <c r="M25" s="19"/>
      <c r="N25" s="19"/>
      <c r="O25" s="51">
        <v>23880</v>
      </c>
      <c r="P25" s="19"/>
      <c r="Q25" s="19"/>
      <c r="R25" s="19"/>
      <c r="S25" s="19"/>
    </row>
    <row r="26" spans="1:19" hidden="1">
      <c r="A26" s="20" t="s">
        <v>93</v>
      </c>
      <c r="B26" s="21" t="s">
        <v>83</v>
      </c>
      <c r="C26" s="21" t="s">
        <v>83</v>
      </c>
      <c r="D26" s="21" t="s">
        <v>83</v>
      </c>
      <c r="E26" s="52" t="s">
        <v>83</v>
      </c>
      <c r="F26" s="88"/>
      <c r="G26" s="89"/>
      <c r="H26" s="89"/>
      <c r="I26" s="19"/>
      <c r="J26" s="40">
        <v>36100</v>
      </c>
      <c r="K26" s="37">
        <v>36100</v>
      </c>
      <c r="L26" s="21"/>
      <c r="M26" s="19"/>
      <c r="N26" s="19"/>
      <c r="O26" s="51">
        <v>36100</v>
      </c>
      <c r="P26" s="19"/>
      <c r="Q26" s="19"/>
      <c r="R26" s="19"/>
      <c r="S26" s="19"/>
    </row>
    <row r="27" spans="1:19" hidden="1">
      <c r="A27" s="20" t="s">
        <v>94</v>
      </c>
      <c r="B27" s="21" t="s">
        <v>83</v>
      </c>
      <c r="C27" s="21" t="s">
        <v>83</v>
      </c>
      <c r="D27" s="21" t="s">
        <v>83</v>
      </c>
      <c r="E27" s="52" t="s">
        <v>83</v>
      </c>
      <c r="F27" s="88"/>
      <c r="G27" s="89"/>
      <c r="H27" s="89"/>
      <c r="I27" s="19"/>
      <c r="J27" s="20"/>
      <c r="K27" s="21"/>
      <c r="L27" s="21"/>
      <c r="M27" s="19"/>
      <c r="N27" s="19"/>
      <c r="O27" s="51">
        <v>0</v>
      </c>
      <c r="P27" s="19"/>
      <c r="Q27" s="19"/>
      <c r="R27" s="19"/>
      <c r="S27" s="19"/>
    </row>
    <row r="28" spans="1:19" hidden="1">
      <c r="A28" s="20" t="s">
        <v>95</v>
      </c>
      <c r="B28" s="21" t="s">
        <v>83</v>
      </c>
      <c r="C28" s="21" t="s">
        <v>83</v>
      </c>
      <c r="D28" s="21" t="s">
        <v>83</v>
      </c>
      <c r="E28" s="52" t="s">
        <v>83</v>
      </c>
      <c r="F28" s="88"/>
      <c r="G28" s="89"/>
      <c r="H28" s="89"/>
      <c r="I28" s="19"/>
      <c r="J28" s="20"/>
      <c r="K28" s="21"/>
      <c r="L28" s="21"/>
      <c r="M28" s="19"/>
      <c r="N28" s="19"/>
      <c r="O28" s="51">
        <v>0</v>
      </c>
      <c r="P28" s="19"/>
      <c r="Q28" s="19"/>
      <c r="R28" s="19"/>
      <c r="S28" s="19"/>
    </row>
    <row r="29" spans="1:19" hidden="1">
      <c r="A29" s="20" t="s">
        <v>96</v>
      </c>
      <c r="B29" s="21" t="s">
        <v>83</v>
      </c>
      <c r="C29" s="21" t="s">
        <v>83</v>
      </c>
      <c r="D29" s="21" t="s">
        <v>83</v>
      </c>
      <c r="E29" s="52" t="s">
        <v>83</v>
      </c>
      <c r="F29" s="88"/>
      <c r="G29" s="89"/>
      <c r="H29" s="89"/>
      <c r="I29" s="19"/>
      <c r="J29" s="20"/>
      <c r="K29" s="37">
        <v>23880</v>
      </c>
      <c r="L29" s="37">
        <v>23880</v>
      </c>
      <c r="M29" s="19"/>
      <c r="N29" s="19"/>
      <c r="O29" s="51">
        <v>23880</v>
      </c>
      <c r="P29" s="19"/>
      <c r="Q29" s="19"/>
      <c r="R29" s="19"/>
      <c r="S29" s="19"/>
    </row>
    <row r="30" spans="1:19" hidden="1">
      <c r="A30" s="20" t="s">
        <v>97</v>
      </c>
      <c r="B30" s="21" t="s">
        <v>83</v>
      </c>
      <c r="C30" s="21" t="s">
        <v>83</v>
      </c>
      <c r="D30" s="21" t="s">
        <v>83</v>
      </c>
      <c r="E30" s="52" t="s">
        <v>83</v>
      </c>
      <c r="F30" s="88"/>
      <c r="G30" s="89"/>
      <c r="H30" s="89"/>
      <c r="I30" s="19"/>
      <c r="J30" s="20"/>
      <c r="K30" s="37">
        <v>36100</v>
      </c>
      <c r="L30" s="37">
        <v>36100</v>
      </c>
      <c r="M30" s="19"/>
      <c r="N30" s="19"/>
      <c r="O30" s="51">
        <v>36100</v>
      </c>
      <c r="P30" s="19"/>
      <c r="Q30" s="19"/>
      <c r="R30" s="19"/>
      <c r="S30" s="19"/>
    </row>
    <row r="31" spans="1:19" hidden="1">
      <c r="A31" s="20" t="s">
        <v>98</v>
      </c>
      <c r="B31" s="21" t="s">
        <v>83</v>
      </c>
      <c r="C31" s="21" t="s">
        <v>83</v>
      </c>
      <c r="D31" s="21" t="s">
        <v>83</v>
      </c>
      <c r="E31" s="52" t="s">
        <v>83</v>
      </c>
      <c r="F31" s="88"/>
      <c r="G31" s="89"/>
      <c r="H31" s="89"/>
      <c r="I31" s="19"/>
      <c r="J31" s="20"/>
      <c r="K31" s="21"/>
      <c r="L31" s="21"/>
      <c r="M31" s="19"/>
      <c r="N31" s="19"/>
      <c r="O31" s="51">
        <v>0</v>
      </c>
      <c r="P31" s="19"/>
      <c r="Q31" s="19"/>
      <c r="R31" s="19"/>
      <c r="S31" s="19"/>
    </row>
    <row r="32" spans="1:19" hidden="1">
      <c r="A32" s="20" t="s">
        <v>99</v>
      </c>
      <c r="B32" s="21" t="s">
        <v>83</v>
      </c>
      <c r="C32" s="21" t="s">
        <v>83</v>
      </c>
      <c r="D32" s="21" t="s">
        <v>83</v>
      </c>
      <c r="E32" s="52" t="s">
        <v>83</v>
      </c>
      <c r="F32" s="88"/>
      <c r="G32" s="89"/>
      <c r="H32" s="89"/>
      <c r="I32" s="19"/>
      <c r="J32" s="20"/>
      <c r="K32" s="21"/>
      <c r="L32" s="21"/>
      <c r="M32" s="19"/>
      <c r="N32" s="19"/>
      <c r="O32" s="51">
        <v>0</v>
      </c>
      <c r="P32" s="19"/>
      <c r="Q32" s="19"/>
      <c r="R32" s="19"/>
      <c r="S32" s="19"/>
    </row>
    <row r="33" spans="1:19" hidden="1">
      <c r="A33" s="20" t="s">
        <v>100</v>
      </c>
      <c r="B33" s="21" t="s">
        <v>83</v>
      </c>
      <c r="C33" s="21" t="s">
        <v>83</v>
      </c>
      <c r="D33" s="21" t="s">
        <v>83</v>
      </c>
      <c r="E33" s="52" t="s">
        <v>83</v>
      </c>
      <c r="F33" s="88"/>
      <c r="G33" s="89"/>
      <c r="H33" s="89"/>
      <c r="I33" s="19"/>
      <c r="J33" s="20"/>
      <c r="K33" s="37">
        <v>23880</v>
      </c>
      <c r="L33" s="37">
        <v>23880</v>
      </c>
      <c r="M33" s="19"/>
      <c r="N33" s="19"/>
      <c r="O33" s="51">
        <v>23880</v>
      </c>
      <c r="P33" s="19"/>
      <c r="Q33" s="19"/>
      <c r="R33" s="19"/>
      <c r="S33" s="19"/>
    </row>
    <row r="34" spans="1:19" hidden="1"/>
  </sheetData>
  <mergeCells count="8">
    <mergeCell ref="O1:Q1"/>
    <mergeCell ref="J12:L13"/>
    <mergeCell ref="B13:E13"/>
    <mergeCell ref="A15:E15"/>
    <mergeCell ref="F15:H33"/>
    <mergeCell ref="A1:H1"/>
    <mergeCell ref="J1:L1"/>
    <mergeCell ref="N1:N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J c D A A B Q S w M E F A A C A A g A m l l F 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C a W U V Y 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m l l F W J w 3 d l y b A A A A 1 A A A A B M A H A B G b 3 J t d W x h c y 9 T Z W N 0 a W 9 u M S 5 t I K I Y A C i g F A A A A A A A A A A A A A A A A A A A A A A A A A A A A G 2 N P Q u D M B C G 9 4 D / I a S L g g h 2 F a f Q 1 U W h g z h E e 6 1 i z J V L B I v 4 3 x u b t e 9 y 8 H 4 8 Z 2 F w E x p e h 5 s X j N l R E T x 4 o 3 o N V 1 5 y D S 5 i 3 K v G l Q b w z m 0 b Q G d y J Q L j 7 k h z j z j H y d 5 W a o F S h K X o j l a i c b 7 S p Q F w E X J U 5 n X C P 2 8 Q n v S r Z g 0 p Y 5 9 I i 0 S 9 L u Y M b R y + p f s u g p u L l D u f c A e b O 4 4 k Y p P 5 i y 2 + U E s B A i 0 A F A A C A A g A m l l F W J 2 I Z o + j A A A A 9 g A A A B I A A A A A A A A A A A A A A A A A A A A A A E N v b m Z p Z y 9 Q Y W N r Y W d l L n h t b F B L A Q I t A B Q A A g A I A J p Z R V h T c j g s m w A A A O E A A A A T A A A A A A A A A A A A A A A A A O 8 A A A B b Q 2 9 u d G V u d F 9 U e X B l c 1 0 u e G 1 s U E s B A i 0 A F A A C A A g A m l l F W J w 3 d l y b A A A A 1 A A A A B M A A A A A A A A A A A A A A A A A 1 w E A A E Z v c m 1 1 b G F z L 1 N l Y 3 R p b 2 4 x L m 1 Q S w U G A A A A A A M A A w D C A A A A v 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A g A A A A A A A A y C A 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G F i b G U y 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R X J y b 3 J D b 3 V u d C I g V m F s d W U 9 I m w w I i A v P j x F b n R y e S B U e X B l P S J G a W x s T G F z d F V w Z G F 0 Z W Q i I F Z h b H V l P S J k M j A y N C 0 w M S 0 y N l Q x O T o 1 N D o y O S 4 w O T c 3 N D M 2 W i I g L z 4 8 R W 5 0 c n k g V H l w Z T 0 i R m l s b E N v b H V t b l R 5 c G V z I i B W Y W x 1 Z T 0 i c 0 J n P T 0 i I C 8 + P E V u d H J 5 I F R 5 c G U 9 I k Z p b G x D b 2 x 1 b W 5 O Y W 1 l c y I g V m F s d W U 9 I n N b J n F 1 b 3 Q 7 Q 2 9 s d W 1 u M 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Y j I w Z W Z j Z S 1 m N T Z m L T Q z M W M t O D g w O C 1 m Y z k 3 M G I z Y z k 3 N j A i I C 8 + P E V u d H J 5 I F R 5 c G U 9 I l J l b G F 0 a W 9 u c 2 h p c E l u Z m 9 D b 2 5 0 Y W l u Z X I i I F Z h b H V l P S J z e y Z x d W 9 0 O 2 N v b H V t b k N v d W 5 0 J n F 1 b 3 Q 7 O j E s J n F 1 b 3 Q 7 a 2 V 5 Q 2 9 s d W 1 u T m F t Z X M m c X V v d D s 6 W 1 0 s J n F 1 b 3 Q 7 c X V l c n l S Z W x h d G l v b n N o a X B z J n F 1 b 3 Q 7 O l t d L C Z x d W 9 0 O 2 N v b H V t b k l k Z W 5 0 a X R p Z X M m c X V v d D s 6 W y Z x d W 9 0 O 1 N l Y 3 R p b 2 4 x L 1 R h Y m x l M i 9 B d X R v U m V t b 3 Z l Z E N v b H V t b n M x L n t D b 2 x 1 b W 4 x L D B 9 J n F 1 b 3 Q 7 X S w m c X V v d D t D b 2 x 1 b W 5 D b 3 V u d C Z x d W 9 0 O z o x L C Z x d W 9 0 O 0 t l e U N v b H V t b k 5 h b W V z J n F 1 b 3 Q 7 O l t d L C Z x d W 9 0 O 0 N v b H V t b k l k Z W 5 0 a X R p Z X M m c X V v d D s 6 W y Z x d W 9 0 O 1 N l Y 3 R p b 2 4 x L 1 R h Y m x l M i 9 B d X R v U m V t b 3 Z l Z E N v b H V t b n M x L n t D b 2 x 1 b W 4 x L D B 9 J n F 1 b 3 Q 7 X S w m c X V v d D t S Z W x h d G l v b n N o a X B J b m Z v J n F 1 b 3 Q 7 O l t d f S I g L z 4 8 R W 5 0 c n k g V H l w Z T 0 i T m F t Z V V w Z G F 0 Z W R B Z n R l c k Z p b G w i I F Z h b H V l P S J s M C I g L z 4 8 R W 5 0 c n k g V H l w Z T 0 i Q n V m Z m V y T m V 4 d F J l Z n J l c 2 g i I F Z h b H V l P S J s M S I g L z 4 8 R W 5 0 c n k g V H l w Z T 0 i R m l s b E 9 i a m V j d F R 5 c G U i I F Z h b H V l P S J z Q 2 9 u b m V j d G l v b k 9 u b H k i I C 8 + P E V u d H J 5 I F R 5 c G U 9 I l J l c 3 V s d F R 5 c G U i I F Z h b H V l P S J z R X h j Z X B 0 a W 9 u 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M M I x L k g 7 p l C g L + e + + w V W 0 s A A A A A A g A A A A A A A 2 Y A A M A A A A A Q A A A A Y / p W P 3 I i 1 V D R 9 R + L t C d z z A A A A A A E g A A A o A A A A B A A A A B 7 y 9 J 3 x P 1 / h H o N G J H 5 f D + j U A A A A O 5 6 B 5 o K 5 f G a / s f I 3 7 Z n 3 p 7 D 5 T o i F x w M E 2 I M X y 6 m c 7 3 J D H m M W W R E G B Z H Y S / 6 c Z w e D b C g Z 7 D 1 E t S q d a q C + a 3 v M Y O Y f y 0 N d L / g p m s z s b H L i / c m F A A A A L C k q j H 0 R G M + R E 5 Y 7 v U L F 3 L 9 j e 0 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38ABC13C5F8234B8DC38AE6CBED78D1" ma:contentTypeVersion="25" ma:contentTypeDescription="Create a new document." ma:contentTypeScope="" ma:versionID="a2f31f9c0c7f0637652490043133642a">
  <xsd:schema xmlns:xsd="http://www.w3.org/2001/XMLSchema" xmlns:xs="http://www.w3.org/2001/XMLSchema" xmlns:p="http://schemas.microsoft.com/office/2006/metadata/properties" xmlns:ns1="http://schemas.microsoft.com/sharepoint/v3" xmlns:ns2="1cbe750e-01be-4e6f-bded-2ddad5a3fd77" xmlns:ns3="eb45f6a7-7b30-41d1-b7b5-d8454ea9524d" targetNamespace="http://schemas.microsoft.com/office/2006/metadata/properties" ma:root="true" ma:fieldsID="27492bf6a7b1f4ea77177fea4bd2d789" ns1:_="" ns2:_="" ns3:_="">
    <xsd:import namespace="http://schemas.microsoft.com/sharepoint/v3"/>
    <xsd:import namespace="1cbe750e-01be-4e6f-bded-2ddad5a3fd77"/>
    <xsd:import namespace="eb45f6a7-7b30-41d1-b7b5-d8454ea952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Date" minOccurs="0"/>
                <xsd:element ref="ns2:Town" minOccurs="0"/>
                <xsd:element ref="ns2:Lot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e750e-01be-4e6f-bded-2ddad5a3f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Town" ma:index="26" nillable="true" ma:displayName="Town" ma:format="Dropdown" ma:internalName="Town">
      <xsd:simpleType>
        <xsd:restriction base="dms:Text">
          <xsd:maxLength value="255"/>
        </xsd:restriction>
      </xsd:simpleType>
    </xsd:element>
    <xsd:element name="LotLocation" ma:index="27" nillable="true" ma:displayName="Lot Location" ma:format="Dropdown" ma:internalName="LotLocation">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5f6a7-7b30-41d1-b7b5-d8454ea952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43d10c-cd59-4f18-a842-4a139b5f7366}" ma:internalName="TaxCatchAll" ma:showField="CatchAllData" ma:web="eb45f6a7-7b30-41d1-b7b5-d8454ea95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cbe750e-01be-4e6f-bded-2ddad5a3fd77">
      <Terms xmlns="http://schemas.microsoft.com/office/infopath/2007/PartnerControls"/>
    </lcf76f155ced4ddcb4097134ff3c332f>
    <TaxCatchAll xmlns="eb45f6a7-7b30-41d1-b7b5-d8454ea9524d" xsi:nil="true"/>
    <SharedWithUsers xmlns="eb45f6a7-7b30-41d1-b7b5-d8454ea9524d">
      <UserInfo>
        <DisplayName/>
        <AccountId xsi:nil="true"/>
        <AccountType/>
      </UserInfo>
    </SharedWithUsers>
    <MediaLengthInSeconds xmlns="1cbe750e-01be-4e6f-bded-2ddad5a3fd77" xsi:nil="true"/>
    <Date xmlns="1cbe750e-01be-4e6f-bded-2ddad5a3fd77" xsi:nil="true"/>
    <LotLocation xmlns="1cbe750e-01be-4e6f-bded-2ddad5a3fd77" xsi:nil="true"/>
    <Town xmlns="1cbe750e-01be-4e6f-bded-2ddad5a3fd77" xsi:nil="true"/>
  </documentManagement>
</p:properties>
</file>

<file path=customXml/itemProps1.xml><?xml version="1.0" encoding="utf-8"?>
<ds:datastoreItem xmlns:ds="http://schemas.openxmlformats.org/officeDocument/2006/customXml" ds:itemID="{C810C859-A0D6-4D92-AE96-5624C78898E8}"/>
</file>

<file path=customXml/itemProps2.xml><?xml version="1.0" encoding="utf-8"?>
<ds:datastoreItem xmlns:ds="http://schemas.openxmlformats.org/officeDocument/2006/customXml" ds:itemID="{6AC13D62-B63A-4EFC-B9C4-9D80ECB39822}"/>
</file>

<file path=customXml/itemProps3.xml><?xml version="1.0" encoding="utf-8"?>
<ds:datastoreItem xmlns:ds="http://schemas.openxmlformats.org/officeDocument/2006/customXml" ds:itemID="{46739CD8-4713-4127-B65A-6D4B5BAA917D}"/>
</file>

<file path=customXml/itemProps4.xml><?xml version="1.0" encoding="utf-8"?>
<ds:datastoreItem xmlns:ds="http://schemas.openxmlformats.org/officeDocument/2006/customXml" ds:itemID="{8A8EEC54-49C7-4EAF-A43A-7832B2DE62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2021-04-29T17:24:00Z</dcterms:created>
  <dcterms:modified xsi:type="dcterms:W3CDTF">2025-01-03T19:33:53Z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0x010100238ABC13C5F8234B8DC38AE6CBED78D1</vt:lpwstr>
  </property>
  <property fmtid="{D5CDD505-2E9C-101B-9397-08002B2CF9AE}" pid="3" name="Order">
    <vt:r8>860800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