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U:\- BUILDFORCT\Build4CT Calculator, Program Outline, Templates\"/>
    </mc:Choice>
  </mc:AlternateContent>
  <xr:revisionPtr revIDLastSave="0" documentId="13_ncr:1_{74A4D116-A1EB-4635-A3B0-7DDD5835812B}" xr6:coauthVersionLast="47" xr6:coauthVersionMax="47" xr10:uidLastSave="{00000000-0000-0000-0000-000000000000}"/>
  <bookViews>
    <workbookView xWindow="-108" yWindow="-108" windowWidth="23256" windowHeight="12456" firstSheet="9" activeTab="9" xr2:uid="{00000000-000D-0000-FFFF-FFFF00000000}"/>
  </bookViews>
  <sheets>
    <sheet name="25%" sheetId="1" state="hidden" r:id="rId1"/>
    <sheet name="50%" sheetId="2" state="hidden" r:id="rId2"/>
    <sheet name="60%" sheetId="3" state="hidden" r:id="rId3"/>
    <sheet name="65%" sheetId="12" state="hidden" r:id="rId4"/>
    <sheet name="70%" sheetId="4" state="hidden" r:id="rId5"/>
    <sheet name="75%" sheetId="5" state="hidden" r:id="rId6"/>
    <sheet name="90%" sheetId="7" state="hidden" r:id="rId7"/>
    <sheet name="110%" sheetId="9" state="hidden" r:id="rId8"/>
    <sheet name="120%" sheetId="10" state="hidden" r:id="rId9"/>
    <sheet name="B4CT AMI Calc Eff. 4.1.24" sheetId="11" r:id="rId10"/>
    <sheet name="HUD Median Family Income" sheetId="13" state="hidden" r:id="rId11"/>
  </sheets>
  <definedNames>
    <definedName name="atlantic">#REF!</definedName>
    <definedName name="bbb">#REF!</definedName>
    <definedName name="cvvv">#REF!</definedName>
    <definedName name="gris">#REF!</definedName>
    <definedName name="ImpConAppVersion">#REF!</definedName>
    <definedName name="ImpConstDDF">#REF!</definedName>
    <definedName name="ImpConstructionStart">#REF!</definedName>
    <definedName name="ImpDevBudgetConstAppraisalMarketStudy">#REF!</definedName>
    <definedName name="ImpDevBudgetConstArchitectContractAdmin">#REF!</definedName>
    <definedName name="ImpDevBudgetConstArchitectDesign">#REF!</definedName>
    <definedName name="ImpDevBudgetConstBondPremiumLOC">#REF!</definedName>
    <definedName name="ImpDevBudgetConstBuildingPermits">#REF!</definedName>
    <definedName name="ImpDevBudgetConstCapitalReplacement">#REF!</definedName>
    <definedName name="ImpDevBudgetConstCHFAConstrObservation">#REF!</definedName>
    <definedName name="ImpDevBudgetConstCHFALoanOrigCommitFee">#REF!</definedName>
    <definedName name="ImpDevBudgetConstCHFAOperatingReserve">#REF!</definedName>
    <definedName name="ImpDevBudgetConstCHFATaxCreditApplicationFee">#REF!</definedName>
    <definedName name="ImpDevBudgetConstCHFATaxCreditFee">#REF!</definedName>
    <definedName name="ImpDevBudgetConstCommercialConstruction">#REF!</definedName>
    <definedName name="ImpDevBudgetConstCommercialConstructionContingency">#REF!</definedName>
    <definedName name="ImpDevBudgetConstConstructionContingency">#REF!</definedName>
    <definedName name="ImpDevBudgetConstCostCertifications">#REF!</definedName>
    <definedName name="ImpDevBudgetConstCostofBondIssuance">#REF!</definedName>
    <definedName name="ImpDevBudgetConstCreditEnhancementPremium">#REF!</definedName>
    <definedName name="ImpDevBudgetConstDeveloperAllowanceFee">#REF!</definedName>
    <definedName name="ImpDevBudgetConstDOHExternalLegalCounsel">#REF!</definedName>
    <definedName name="ImpDevBudgetConstEngineering">#REF!</definedName>
    <definedName name="ImpDevBudgetConstEntityOrgandLegal">#REF!</definedName>
    <definedName name="ImpDevBudgetConstEnvironmentalReportsTesting">#REF!</definedName>
    <definedName name="ImpDevBudgetConstEquityBridgeLoanInterestandFees">#REF!</definedName>
    <definedName name="ImpDevBudgetConstExistingBuildings">#REF!</definedName>
    <definedName name="ImpDevBudgetConstFeesBridgeLoan">#REF!</definedName>
    <definedName name="ImpDevBudgetConstGeneralRequirements">#REF!</definedName>
    <definedName name="ImpDevBudgetConstInsurance">#REF!</definedName>
    <definedName name="ImpDevBudgetConstInterestBridgeLoan">#REF!</definedName>
    <definedName name="ImpDevBudgetConstInterestCHFA">#REF!</definedName>
    <definedName name="ImpDevBudgetConstLandCost">#REF!</definedName>
    <definedName name="ImpDevBudgetConstLeaseUpMarketing">#REF!</definedName>
    <definedName name="ImpDevBudgetConstLegalCounsel">#REF!</definedName>
    <definedName name="ImpDevBudgetConstNegativeArbitrage">#REF!</definedName>
    <definedName name="ImpDevBudgetConstOther1">#REF!</definedName>
    <definedName name="ImpDevBudgetConstOther10">#REF!</definedName>
    <definedName name="ImpDevBudgetConstOther11">#REF!</definedName>
    <definedName name="ImpDevBudgetConstOther12">#REF!</definedName>
    <definedName name="ImpDevBudgetConstOther13">#REF!</definedName>
    <definedName name="ImpDevBudgetConstOther14">#REF!</definedName>
    <definedName name="ImpDevBudgetConstOther2">#REF!</definedName>
    <definedName name="ImpDevBudgetConstOther3">#REF!</definedName>
    <definedName name="ImpDevBudgetConstOther4">#REF!</definedName>
    <definedName name="ImpDevBudgetConstOther5">#REF!</definedName>
    <definedName name="ImpDevBudgetConstOther6">#REF!</definedName>
    <definedName name="ImpDevBudgetConstOther7">#REF!</definedName>
    <definedName name="ImpDevBudgetConstOther8">#REF!</definedName>
    <definedName name="ImpDevBudgetConstOther9">#REF!</definedName>
    <definedName name="ImpDevBudgetConstOtherCommercialCosts">#REF!</definedName>
    <definedName name="ImpDevBudgetConstOtherExistingReserves">#REF!</definedName>
    <definedName name="ImpDevBudgetConstOverheadProfit">#REF!</definedName>
    <definedName name="ImpDevBudgetConstPreDevFinancingCosts">#REF!</definedName>
    <definedName name="ImpDevBudgetConstRETaxesPILOTS">#REF!</definedName>
    <definedName name="ImpDevBudgetConstSiteImprovements">#REF!</definedName>
    <definedName name="ImpDevBudgetConstSoftCostContingency">#REF!</definedName>
    <definedName name="ImpDevBudgetConstSurveys">#REF!</definedName>
    <definedName name="ImpDevBudgetConstSyndicatorFeesCommissions">#REF!</definedName>
    <definedName name="ImpDevBudgetConstSyndicatorReserve">#REF!</definedName>
    <definedName name="ImpDevBudgetConstTaxOpinionandEntityAccounting">#REF!</definedName>
    <definedName name="ImpDevBudgetConstTitleInsPremiumRecordingCosts">#REF!</definedName>
    <definedName name="ImpDevBudgetConstUtilitiesConstrPeriod">#REF!</definedName>
    <definedName name="ImpDevBudgetConstWorkingCapitalDeposit">#REF!</definedName>
    <definedName name="ImpDevBudgetOther10Specify">#REF!</definedName>
    <definedName name="ImpDevBudgetOther11Specify">#REF!</definedName>
    <definedName name="ImpDevBudgetOther12Specify">#REF!</definedName>
    <definedName name="ImpDevBudgetOther13Specify">#REF!</definedName>
    <definedName name="ImpDevBudgetOther14Specify">#REF!</definedName>
    <definedName name="ImpDevBudgetOther1Specify">#REF!</definedName>
    <definedName name="ImpDevBudgetOther2Specify">#REF!</definedName>
    <definedName name="ImpDevBudgetOther3Specify">#REF!</definedName>
    <definedName name="ImpDevBudgetOther4Specify">#REF!</definedName>
    <definedName name="ImpDevBudgetOther5Specify">#REF!</definedName>
    <definedName name="ImpDevBudgetOther6Specify">#REF!</definedName>
    <definedName name="ImpDevBudgetOther7Specify">#REF!</definedName>
    <definedName name="ImpDevBudgetOther8Specify">#REF!</definedName>
    <definedName name="ImpDevBudgetOther9Specify">#REF!</definedName>
    <definedName name="ImpDevBudgetPermAppraisalMarketStudy">#REF!</definedName>
    <definedName name="ImpDevBudgetPermArchitectContractAdmin">#REF!</definedName>
    <definedName name="ImpDevBudgetPermArchitectDesign">#REF!</definedName>
    <definedName name="ImpDevBudgetPermBondPremiumLOC">#REF!</definedName>
    <definedName name="ImpDevBudgetPermBuildingPermits">#REF!</definedName>
    <definedName name="ImpDevBudgetPermCapitalReplacement">#REF!</definedName>
    <definedName name="ImpDevBudgetPermCHFAConstrObservation">#REF!</definedName>
    <definedName name="ImpDevBudgetPermCHFALoanOrigCommitFee">#REF!</definedName>
    <definedName name="ImpDevBudgetPermCHFAOperatingReserve">#REF!</definedName>
    <definedName name="ImpDevBudgetPermCHFATaxCreditApplicationFee">#REF!</definedName>
    <definedName name="ImpDevBudgetPermCHFATaxCreditFee">#REF!</definedName>
    <definedName name="ImpDevBudgetPermCommercialConstruction">#REF!</definedName>
    <definedName name="ImpDevBudgetPermCommercialConstructionContingency">#REF!</definedName>
    <definedName name="ImpDevBudgetPermConstructionContingency">#REF!</definedName>
    <definedName name="ImpDevBudgetPermCostCertifications">#REF!</definedName>
    <definedName name="ImpDevBudgetPermCostofBondIssuance">#REF!</definedName>
    <definedName name="ImpDevBudgetPermCreditEnhancementPremium">#REF!</definedName>
    <definedName name="ImpDevBudgetPermDeveloperAllowanceFee">#REF!</definedName>
    <definedName name="ImpDevBudgetPermDOHExternalLegalCounsel">#REF!</definedName>
    <definedName name="ImpDevBudgetPermEngineering">#REF!</definedName>
    <definedName name="ImpDevBudgetPermEntityOrgandLegal">#REF!</definedName>
    <definedName name="ImpDevBudgetPermEnvironmentalReportsTesting">#REF!</definedName>
    <definedName name="ImpDevBudgetPermEquityBridgeLoanInterestandFees">#REF!</definedName>
    <definedName name="ImpDevBudgetPermExistingBuildings">#REF!</definedName>
    <definedName name="ImpDevBudgetPermFeesBridgeLoan">#REF!</definedName>
    <definedName name="ImpDevBudgetPermGeneralRequirements">#REF!</definedName>
    <definedName name="ImpDevBudgetPermInsurance">#REF!</definedName>
    <definedName name="ImpDevBudgetPermInterestBridgeLoan">#REF!</definedName>
    <definedName name="ImpDevBudgetPermInterestCHFA">#REF!</definedName>
    <definedName name="ImpDevBudgetPermLandCost">#REF!</definedName>
    <definedName name="ImpDevBudgetPermLeaseUpMarketing">#REF!</definedName>
    <definedName name="ImpDevBudgetPermLegalCounsel">#REF!</definedName>
    <definedName name="ImpDevBudgetPermNegativeArbitrage">#REF!</definedName>
    <definedName name="ImpDevBudgetPermOther1">#REF!</definedName>
    <definedName name="ImpDevBudgetPermOther10">#REF!</definedName>
    <definedName name="ImpDevBudgetPermOther11">#REF!</definedName>
    <definedName name="ImpDevBudgetPermOther12">#REF!</definedName>
    <definedName name="ImpDevBudgetPermOther13">#REF!</definedName>
    <definedName name="ImpDevBudgetPermOther14">#REF!</definedName>
    <definedName name="ImpDevBudgetPermOther2">#REF!</definedName>
    <definedName name="ImpDevBudgetPermOther3">#REF!</definedName>
    <definedName name="ImpDevBudgetPermOther4">#REF!</definedName>
    <definedName name="ImpDevBudgetPermOther5">#REF!</definedName>
    <definedName name="ImpDevBudgetPermOther6">#REF!</definedName>
    <definedName name="ImpDevBudgetPermOther7">#REF!</definedName>
    <definedName name="ImpDevBudgetPermOther8">#REF!</definedName>
    <definedName name="ImpDevBudgetPermOther9">#REF!</definedName>
    <definedName name="ImpDevBudgetPermOtherCommercialCosts">#REF!</definedName>
    <definedName name="ImpDevBudgetPermOtherExistingReserves">#REF!</definedName>
    <definedName name="ImpDevBudgetPermOverheadProfit">#REF!</definedName>
    <definedName name="ImpDevBudgetPermPreDevFinancingCosts">#REF!</definedName>
    <definedName name="ImpDevBudgetPermProfit">#REF!</definedName>
    <definedName name="ImpDevBudgetPermRETaxesPILOTS">#REF!</definedName>
    <definedName name="ImpDevBudgetPermSiteImprovements">#REF!</definedName>
    <definedName name="ImpDevBudgetPermSoftCostContingency">#REF!</definedName>
    <definedName name="ImpDevBudgetPermSurveys">#REF!</definedName>
    <definedName name="ImpDevBudgetPermSyndicatorFeesCommissions">#REF!</definedName>
    <definedName name="ImpDevBudgetPermSyndicatorReserve">#REF!</definedName>
    <definedName name="ImpDevBudgetPermTaxOpinionandEntityAccounting">#REF!</definedName>
    <definedName name="ImpDevBudgetPermTitleInsPremiumRecordingCosts">#REF!</definedName>
    <definedName name="ImpDevBudgetPermUtilitiesConstrPeriod">#REF!</definedName>
    <definedName name="ImpDevBudgetPermWorkingCapitalDeposit">#REF!</definedName>
    <definedName name="ImpEnCostofEnergyImprovements">#REF!</definedName>
    <definedName name="ImpEnProjectedAnnualSavings">#REF!</definedName>
    <definedName name="ImpOtherAmortizingDebt1Specify">#REF!</definedName>
    <definedName name="ImpOtherAmortizingDebt2Specify">#REF!</definedName>
    <definedName name="ImpPermDDF">#REF!</definedName>
    <definedName name="ImpPermExistingPropertyReserves">#REF!</definedName>
    <definedName name="ImpPermFederalHistoricTC">#REF!</definedName>
    <definedName name="ImpPermOtherSource1">#REF!</definedName>
    <definedName name="ImpQCT">#REF!</definedName>
    <definedName name="ImpTotalConstUsesTotalProjectCost">#REF!</definedName>
    <definedName name="ImpTotalPermUsesTotalProjectCost">#REF!</definedName>
    <definedName name="ImpTotalUnits">#REF!</definedName>
    <definedName name="map_data">#REF!</definedName>
    <definedName name="map_titles">#REF!</definedName>
    <definedName name="_xlnm.Print_Area" localSheetId="9">'B4CT AMI Calc Eff. 4.1.24'!$C$1:$M$32</definedName>
    <definedName name="sourceranking1">OFFSET(#REF!,0,0,COUNTA(#REF!)-COUNTBLANK(#REF!),1)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 l="1"/>
  <c r="K22" i="11" s="1"/>
  <c r="I31" i="11" s="1"/>
  <c r="C7" i="2"/>
  <c r="C13" i="2"/>
  <c r="F18" i="1"/>
  <c r="F19" i="1"/>
  <c r="F21" i="1"/>
  <c r="E7" i="1"/>
  <c r="E9" i="1"/>
  <c r="E10" i="1"/>
  <c r="E12" i="1"/>
  <c r="E8" i="1"/>
  <c r="C7" i="1"/>
  <c r="F15" i="7"/>
  <c r="C7" i="7"/>
  <c r="F10" i="11"/>
  <c r="G9" i="11"/>
  <c r="H11" i="11"/>
  <c r="F11" i="11"/>
  <c r="I11" i="11"/>
  <c r="F9" i="11"/>
  <c r="J9" i="11"/>
  <c r="G10" i="11"/>
  <c r="I10" i="11"/>
  <c r="M12" i="11"/>
  <c r="L12" i="11"/>
  <c r="K12" i="11"/>
  <c r="J12" i="11"/>
  <c r="I12" i="11"/>
  <c r="H12" i="11"/>
  <c r="G12" i="11"/>
  <c r="F12" i="11"/>
  <c r="M11" i="11"/>
  <c r="L11" i="11"/>
  <c r="K11" i="11"/>
  <c r="J11" i="11"/>
  <c r="G11" i="11"/>
  <c r="M10" i="11"/>
  <c r="L10" i="11"/>
  <c r="K10" i="11"/>
  <c r="J10" i="11"/>
  <c r="H10" i="11"/>
  <c r="M9" i="11"/>
  <c r="L9" i="11"/>
  <c r="K9" i="11"/>
  <c r="I9" i="11"/>
  <c r="H9" i="11"/>
  <c r="F23" i="10"/>
  <c r="F18" i="10"/>
  <c r="F19" i="10"/>
  <c r="F21" i="10"/>
  <c r="F22" i="10"/>
  <c r="F24" i="10"/>
  <c r="C7" i="10"/>
  <c r="C9" i="10"/>
  <c r="C10" i="10"/>
  <c r="C12" i="10"/>
  <c r="C8" i="10"/>
  <c r="J7" i="10"/>
  <c r="J14" i="10"/>
  <c r="I7" i="10"/>
  <c r="I14" i="10"/>
  <c r="H7" i="10"/>
  <c r="H14" i="10"/>
  <c r="G7" i="10"/>
  <c r="G14" i="10"/>
  <c r="F7" i="10"/>
  <c r="F14" i="10"/>
  <c r="E7" i="10"/>
  <c r="E14" i="10"/>
  <c r="D7" i="10"/>
  <c r="D14" i="10"/>
  <c r="C13" i="10"/>
  <c r="F23" i="9"/>
  <c r="F18" i="9"/>
  <c r="F19" i="9"/>
  <c r="F21" i="9"/>
  <c r="F22" i="9"/>
  <c r="F24" i="9"/>
  <c r="J7" i="9"/>
  <c r="J13" i="9"/>
  <c r="I7" i="9"/>
  <c r="I9" i="9"/>
  <c r="I10" i="9"/>
  <c r="I12" i="9"/>
  <c r="I8" i="9"/>
  <c r="J14" i="9"/>
  <c r="I14" i="9"/>
  <c r="H7" i="9"/>
  <c r="H14" i="9"/>
  <c r="G7" i="9"/>
  <c r="G14" i="9"/>
  <c r="F7" i="9"/>
  <c r="F14" i="9"/>
  <c r="E7" i="9"/>
  <c r="E14" i="9"/>
  <c r="D7" i="9"/>
  <c r="D14" i="9"/>
  <c r="C7" i="9"/>
  <c r="C14" i="9"/>
  <c r="F21" i="7"/>
  <c r="F16" i="7"/>
  <c r="F23" i="5"/>
  <c r="F18" i="5"/>
  <c r="F19" i="5"/>
  <c r="F21" i="5"/>
  <c r="F22" i="5"/>
  <c r="F24" i="5"/>
  <c r="H7" i="5"/>
  <c r="H13" i="5"/>
  <c r="J7" i="5"/>
  <c r="J14" i="5"/>
  <c r="I7" i="5"/>
  <c r="I13" i="5"/>
  <c r="H14" i="5"/>
  <c r="G7" i="5"/>
  <c r="G14" i="5"/>
  <c r="F7" i="5"/>
  <c r="F14" i="5"/>
  <c r="E7" i="5"/>
  <c r="E14" i="5"/>
  <c r="D7" i="5"/>
  <c r="D14" i="5"/>
  <c r="C7" i="5"/>
  <c r="C14" i="5"/>
  <c r="F23" i="4"/>
  <c r="F18" i="4"/>
  <c r="F19" i="4"/>
  <c r="F21" i="4"/>
  <c r="F22" i="4"/>
  <c r="F24" i="4"/>
  <c r="I7" i="4"/>
  <c r="I13" i="4"/>
  <c r="J7" i="4"/>
  <c r="J14" i="4"/>
  <c r="I14" i="4"/>
  <c r="H7" i="4"/>
  <c r="H9" i="4"/>
  <c r="H10" i="4"/>
  <c r="H12" i="4"/>
  <c r="H8" i="4"/>
  <c r="G7" i="4"/>
  <c r="G14" i="4"/>
  <c r="F7" i="4"/>
  <c r="F14" i="4"/>
  <c r="E7" i="4"/>
  <c r="E14" i="4"/>
  <c r="D7" i="4"/>
  <c r="D14" i="4"/>
  <c r="C7" i="4"/>
  <c r="C14" i="4"/>
  <c r="C7" i="12"/>
  <c r="D7" i="12"/>
  <c r="E7" i="12"/>
  <c r="F7" i="12"/>
  <c r="G7" i="12"/>
  <c r="H7" i="12"/>
  <c r="I7" i="12"/>
  <c r="J7" i="12"/>
  <c r="C9" i="12"/>
  <c r="D9" i="12"/>
  <c r="E9" i="12"/>
  <c r="F9" i="12"/>
  <c r="G9" i="12"/>
  <c r="H9" i="12"/>
  <c r="I9" i="12"/>
  <c r="J9" i="12"/>
  <c r="C10" i="12"/>
  <c r="D10" i="12"/>
  <c r="E10" i="12"/>
  <c r="F10" i="12"/>
  <c r="G10" i="12"/>
  <c r="H10" i="12"/>
  <c r="I10" i="12"/>
  <c r="J10" i="12"/>
  <c r="C12" i="12"/>
  <c r="C8" i="12"/>
  <c r="D12" i="12"/>
  <c r="D8" i="12"/>
  <c r="E12" i="12"/>
  <c r="E8" i="12"/>
  <c r="F12" i="12"/>
  <c r="F8" i="12"/>
  <c r="G12" i="12"/>
  <c r="G8" i="12"/>
  <c r="H12" i="12"/>
  <c r="H8" i="12"/>
  <c r="I12" i="12"/>
  <c r="I8" i="12"/>
  <c r="J12" i="12"/>
  <c r="J8" i="12"/>
  <c r="C13" i="12"/>
  <c r="D13" i="12"/>
  <c r="E13" i="12"/>
  <c r="F13" i="12"/>
  <c r="G13" i="12"/>
  <c r="H13" i="12"/>
  <c r="I13" i="12"/>
  <c r="J13" i="12"/>
  <c r="C14" i="12"/>
  <c r="D14" i="12"/>
  <c r="E14" i="12"/>
  <c r="F14" i="12"/>
  <c r="G14" i="12"/>
  <c r="H14" i="12"/>
  <c r="I14" i="12"/>
  <c r="J14" i="12"/>
  <c r="F18" i="12"/>
  <c r="F19" i="12"/>
  <c r="F21" i="12"/>
  <c r="F22" i="12"/>
  <c r="F23" i="12"/>
  <c r="F24" i="12"/>
  <c r="F23" i="3"/>
  <c r="F18" i="3"/>
  <c r="F19" i="3"/>
  <c r="F21" i="3"/>
  <c r="F22" i="3"/>
  <c r="F24" i="3"/>
  <c r="D7" i="3"/>
  <c r="D13" i="3"/>
  <c r="J7" i="3"/>
  <c r="J14" i="3"/>
  <c r="I7" i="3"/>
  <c r="I14" i="3"/>
  <c r="H7" i="3"/>
  <c r="H14" i="3"/>
  <c r="G7" i="3"/>
  <c r="G14" i="3"/>
  <c r="F7" i="3"/>
  <c r="F14" i="3"/>
  <c r="E7" i="3"/>
  <c r="E14" i="3"/>
  <c r="D9" i="3"/>
  <c r="D10" i="3"/>
  <c r="D12" i="3"/>
  <c r="D8" i="3"/>
  <c r="C7" i="3"/>
  <c r="C14" i="3"/>
  <c r="F23" i="2"/>
  <c r="F18" i="2"/>
  <c r="F19" i="2"/>
  <c r="F21" i="2"/>
  <c r="F22" i="2"/>
  <c r="F24" i="2"/>
  <c r="J7" i="2"/>
  <c r="J14" i="2"/>
  <c r="I7" i="2"/>
  <c r="I14" i="2"/>
  <c r="H7" i="2"/>
  <c r="H9" i="2"/>
  <c r="H10" i="2"/>
  <c r="H12" i="2"/>
  <c r="H8" i="2"/>
  <c r="G7" i="2"/>
  <c r="G13" i="2"/>
  <c r="F7" i="2"/>
  <c r="F14" i="2"/>
  <c r="E7" i="2"/>
  <c r="E14" i="2"/>
  <c r="D7" i="2"/>
  <c r="D14" i="2"/>
  <c r="C14" i="2"/>
  <c r="F23" i="1"/>
  <c r="F22" i="1"/>
  <c r="F24" i="1"/>
  <c r="J7" i="1"/>
  <c r="J9" i="1"/>
  <c r="J10" i="1"/>
  <c r="J12" i="1"/>
  <c r="J8" i="1"/>
  <c r="I7" i="1"/>
  <c r="I14" i="1"/>
  <c r="H7" i="1"/>
  <c r="H14" i="1"/>
  <c r="G7" i="1"/>
  <c r="G14" i="1"/>
  <c r="F7" i="1"/>
  <c r="F14" i="1"/>
  <c r="E13" i="1"/>
  <c r="D7" i="1"/>
  <c r="D14" i="1"/>
  <c r="C14" i="1"/>
  <c r="F7" i="7"/>
  <c r="F9" i="7"/>
  <c r="F10" i="7"/>
  <c r="F12" i="7"/>
  <c r="F8" i="7"/>
  <c r="G7" i="7"/>
  <c r="G9" i="7"/>
  <c r="G10" i="7"/>
  <c r="G12" i="7"/>
  <c r="G8" i="7"/>
  <c r="J7" i="7"/>
  <c r="J9" i="7"/>
  <c r="J10" i="7"/>
  <c r="J12" i="7"/>
  <c r="J8" i="7"/>
  <c r="I9" i="10"/>
  <c r="I10" i="10"/>
  <c r="I12" i="10"/>
  <c r="I8" i="10"/>
  <c r="I13" i="10"/>
  <c r="J9" i="10"/>
  <c r="J10" i="10"/>
  <c r="J12" i="10"/>
  <c r="J8" i="10"/>
  <c r="J13" i="10"/>
  <c r="D9" i="10"/>
  <c r="D10" i="10"/>
  <c r="D12" i="10"/>
  <c r="D8" i="10"/>
  <c r="D13" i="10"/>
  <c r="C14" i="10"/>
  <c r="E9" i="10"/>
  <c r="E10" i="10"/>
  <c r="E12" i="10"/>
  <c r="E8" i="10"/>
  <c r="E13" i="10"/>
  <c r="F9" i="10"/>
  <c r="F10" i="10"/>
  <c r="F12" i="10"/>
  <c r="F8" i="10"/>
  <c r="F13" i="10"/>
  <c r="G9" i="10"/>
  <c r="G10" i="10"/>
  <c r="G12" i="10"/>
  <c r="G8" i="10"/>
  <c r="G13" i="10"/>
  <c r="H9" i="10"/>
  <c r="H10" i="10"/>
  <c r="H12" i="10"/>
  <c r="H8" i="10"/>
  <c r="H13" i="10"/>
  <c r="J9" i="9"/>
  <c r="J10" i="9"/>
  <c r="J12" i="9"/>
  <c r="J8" i="9"/>
  <c r="C9" i="9"/>
  <c r="C10" i="9"/>
  <c r="C12" i="9"/>
  <c r="C8" i="9"/>
  <c r="C13" i="9"/>
  <c r="D9" i="9"/>
  <c r="D10" i="9"/>
  <c r="D12" i="9"/>
  <c r="D8" i="9"/>
  <c r="D13" i="9"/>
  <c r="E9" i="9"/>
  <c r="E10" i="9"/>
  <c r="E12" i="9"/>
  <c r="E8" i="9"/>
  <c r="E13" i="9"/>
  <c r="F9" i="9"/>
  <c r="F10" i="9"/>
  <c r="F12" i="9"/>
  <c r="F8" i="9"/>
  <c r="F13" i="9"/>
  <c r="I13" i="9"/>
  <c r="G9" i="9"/>
  <c r="G10" i="9"/>
  <c r="G12" i="9"/>
  <c r="G8" i="9"/>
  <c r="G13" i="9"/>
  <c r="H9" i="9"/>
  <c r="H10" i="9"/>
  <c r="H12" i="9"/>
  <c r="H8" i="9"/>
  <c r="H13" i="9"/>
  <c r="H9" i="5"/>
  <c r="H10" i="5"/>
  <c r="H12" i="5"/>
  <c r="H8" i="5"/>
  <c r="I9" i="5"/>
  <c r="I10" i="5"/>
  <c r="I12" i="5"/>
  <c r="I8" i="5"/>
  <c r="I14" i="5"/>
  <c r="J9" i="5"/>
  <c r="J10" i="5"/>
  <c r="J12" i="5"/>
  <c r="J8" i="5"/>
  <c r="J13" i="5"/>
  <c r="G13" i="5"/>
  <c r="C9" i="5"/>
  <c r="C10" i="5"/>
  <c r="C12" i="5"/>
  <c r="C8" i="5"/>
  <c r="C13" i="5"/>
  <c r="G9" i="5"/>
  <c r="G10" i="5"/>
  <c r="G12" i="5"/>
  <c r="G8" i="5"/>
  <c r="D9" i="5"/>
  <c r="D10" i="5"/>
  <c r="D12" i="5"/>
  <c r="D8" i="5"/>
  <c r="D13" i="5"/>
  <c r="E9" i="5"/>
  <c r="E10" i="5"/>
  <c r="E12" i="5"/>
  <c r="E8" i="5"/>
  <c r="E13" i="5"/>
  <c r="F9" i="5"/>
  <c r="F10" i="5"/>
  <c r="F12" i="5"/>
  <c r="F8" i="5"/>
  <c r="F13" i="5"/>
  <c r="H14" i="4"/>
  <c r="I9" i="4"/>
  <c r="I10" i="4"/>
  <c r="I12" i="4"/>
  <c r="I8" i="4"/>
  <c r="J9" i="4"/>
  <c r="J10" i="4"/>
  <c r="J12" i="4"/>
  <c r="J8" i="4"/>
  <c r="J13" i="4"/>
  <c r="C9" i="4"/>
  <c r="C10" i="4"/>
  <c r="C12" i="4"/>
  <c r="C8" i="4"/>
  <c r="C13" i="4"/>
  <c r="D9" i="4"/>
  <c r="D10" i="4"/>
  <c r="D12" i="4"/>
  <c r="D8" i="4"/>
  <c r="D13" i="4"/>
  <c r="H13" i="4"/>
  <c r="F9" i="4"/>
  <c r="F10" i="4"/>
  <c r="F12" i="4"/>
  <c r="F8" i="4"/>
  <c r="F13" i="4"/>
  <c r="E9" i="4"/>
  <c r="E10" i="4"/>
  <c r="E12" i="4"/>
  <c r="E8" i="4"/>
  <c r="E13" i="4"/>
  <c r="G9" i="4"/>
  <c r="G10" i="4"/>
  <c r="G12" i="4"/>
  <c r="G8" i="4"/>
  <c r="G13" i="4"/>
  <c r="D14" i="3"/>
  <c r="I9" i="3"/>
  <c r="I10" i="3"/>
  <c r="I12" i="3"/>
  <c r="I8" i="3"/>
  <c r="I13" i="3"/>
  <c r="J9" i="3"/>
  <c r="J10" i="3"/>
  <c r="J12" i="3"/>
  <c r="J8" i="3"/>
  <c r="J13" i="3"/>
  <c r="C9" i="3"/>
  <c r="C10" i="3"/>
  <c r="C12" i="3"/>
  <c r="C8" i="3"/>
  <c r="C13" i="3"/>
  <c r="E9" i="3"/>
  <c r="E10" i="3"/>
  <c r="E12" i="3"/>
  <c r="E8" i="3"/>
  <c r="E13" i="3"/>
  <c r="F9" i="3"/>
  <c r="F10" i="3"/>
  <c r="F12" i="3"/>
  <c r="F8" i="3"/>
  <c r="F13" i="3"/>
  <c r="G9" i="3"/>
  <c r="G10" i="3"/>
  <c r="G12" i="3"/>
  <c r="G8" i="3"/>
  <c r="G13" i="3"/>
  <c r="H9" i="3"/>
  <c r="H10" i="3"/>
  <c r="H12" i="3"/>
  <c r="H8" i="3"/>
  <c r="H13" i="3"/>
  <c r="G14" i="2"/>
  <c r="H14" i="2"/>
  <c r="I9" i="2"/>
  <c r="I10" i="2"/>
  <c r="I12" i="2"/>
  <c r="I8" i="2"/>
  <c r="I13" i="2"/>
  <c r="J9" i="2"/>
  <c r="J10" i="2"/>
  <c r="J12" i="2"/>
  <c r="J8" i="2"/>
  <c r="J13" i="2"/>
  <c r="G9" i="2"/>
  <c r="G10" i="2"/>
  <c r="G12" i="2"/>
  <c r="G8" i="2"/>
  <c r="H13" i="2"/>
  <c r="C9" i="2"/>
  <c r="C10" i="2"/>
  <c r="C12" i="2"/>
  <c r="C8" i="2"/>
  <c r="D9" i="2"/>
  <c r="D10" i="2"/>
  <c r="D12" i="2"/>
  <c r="D8" i="2"/>
  <c r="D13" i="2"/>
  <c r="E9" i="2"/>
  <c r="E10" i="2"/>
  <c r="E12" i="2"/>
  <c r="E8" i="2"/>
  <c r="E13" i="2"/>
  <c r="F9" i="2"/>
  <c r="F10" i="2"/>
  <c r="F12" i="2"/>
  <c r="F8" i="2"/>
  <c r="F13" i="2"/>
  <c r="J14" i="1"/>
  <c r="E14" i="1"/>
  <c r="I9" i="1"/>
  <c r="I10" i="1"/>
  <c r="I12" i="1"/>
  <c r="I8" i="1"/>
  <c r="I13" i="1"/>
  <c r="J13" i="1"/>
  <c r="C9" i="1"/>
  <c r="C10" i="1"/>
  <c r="C12" i="1"/>
  <c r="C8" i="1"/>
  <c r="C13" i="1"/>
  <c r="D9" i="1"/>
  <c r="D10" i="1"/>
  <c r="D12" i="1"/>
  <c r="D8" i="1"/>
  <c r="D13" i="1"/>
  <c r="F9" i="1"/>
  <c r="F10" i="1"/>
  <c r="F12" i="1"/>
  <c r="F8" i="1"/>
  <c r="F13" i="1"/>
  <c r="G9" i="1"/>
  <c r="G10" i="1"/>
  <c r="G12" i="1"/>
  <c r="G8" i="1"/>
  <c r="G13" i="1"/>
  <c r="H9" i="1"/>
  <c r="H10" i="1"/>
  <c r="H12" i="1"/>
  <c r="H8" i="1"/>
  <c r="H13" i="1"/>
  <c r="D7" i="7"/>
  <c r="D9" i="7"/>
  <c r="D10" i="7"/>
  <c r="D12" i="7"/>
  <c r="D8" i="7"/>
  <c r="I7" i="7"/>
  <c r="I9" i="7"/>
  <c r="I10" i="7"/>
  <c r="I12" i="7"/>
  <c r="I8" i="7"/>
  <c r="F17" i="7"/>
  <c r="F19" i="7"/>
  <c r="F20" i="7"/>
  <c r="F22" i="7"/>
  <c r="H7" i="7"/>
  <c r="H9" i="7"/>
  <c r="H10" i="7"/>
  <c r="H12" i="7"/>
  <c r="H8" i="7"/>
  <c r="E7" i="7"/>
  <c r="E9" i="7"/>
  <c r="E10" i="7"/>
  <c r="E12" i="7"/>
  <c r="E8" i="7"/>
  <c r="C9" i="7"/>
  <c r="C10" i="7"/>
  <c r="C12" i="7"/>
  <c r="C8" i="7"/>
  <c r="H19" i="11" l="1"/>
  <c r="I21" i="11"/>
  <c r="H30" i="11" s="1"/>
  <c r="I22" i="11"/>
  <c r="H31" i="11" s="1"/>
  <c r="L21" i="11"/>
  <c r="J20" i="11"/>
  <c r="H22" i="11"/>
  <c r="L19" i="11"/>
  <c r="M22" i="11"/>
  <c r="J31" i="11" s="1"/>
  <c r="K21" i="11"/>
  <c r="I30" i="11" s="1"/>
  <c r="J19" i="11"/>
  <c r="K19" i="11"/>
  <c r="I28" i="11" s="1"/>
  <c r="L20" i="11"/>
  <c r="F21" i="11"/>
  <c r="F30" i="11" s="1"/>
  <c r="H20" i="11"/>
  <c r="F22" i="11"/>
  <c r="F31" i="11" s="1"/>
  <c r="G20" i="11"/>
  <c r="G29" i="11" s="1"/>
  <c r="K20" i="11"/>
  <c r="I29" i="11" s="1"/>
  <c r="J21" i="11"/>
  <c r="H21" i="11"/>
  <c r="F19" i="11"/>
  <c r="F28" i="11" s="1"/>
  <c r="F20" i="11"/>
  <c r="F29" i="11" s="1"/>
  <c r="L22" i="11"/>
  <c r="M19" i="11"/>
  <c r="J28" i="11" s="1"/>
  <c r="G19" i="11"/>
  <c r="G28" i="11" s="1"/>
  <c r="G21" i="11"/>
  <c r="G30" i="11" s="1"/>
  <c r="J22" i="11"/>
  <c r="M20" i="11"/>
  <c r="J29" i="11" s="1"/>
  <c r="I19" i="11"/>
  <c r="H28" i="11" s="1"/>
  <c r="G22" i="11"/>
  <c r="G31" i="11" s="1"/>
  <c r="M21" i="11"/>
  <c r="J30" i="11" s="1"/>
  <c r="I20" i="11"/>
  <c r="H29" i="11" s="1"/>
</calcChain>
</file>

<file path=xl/sharedStrings.xml><?xml version="1.0" encoding="utf-8"?>
<sst xmlns="http://schemas.openxmlformats.org/spreadsheetml/2006/main" count="622" uniqueCount="246">
  <si>
    <t>Calculation of Rents and Income Limits</t>
  </si>
  <si>
    <t>For 25% Median Income Level - Moderate Income</t>
  </si>
  <si>
    <t>(Defined by HUD as Low Income)</t>
  </si>
  <si>
    <t>Bedrooms</t>
  </si>
  <si>
    <t>One</t>
  </si>
  <si>
    <t>Two</t>
  </si>
  <si>
    <t>Three</t>
  </si>
  <si>
    <t>Persons</t>
  </si>
  <si>
    <t>Income</t>
  </si>
  <si>
    <t>Percent of Median</t>
  </si>
  <si>
    <t>Maximum</t>
  </si>
  <si>
    <t>Minimum</t>
  </si>
  <si>
    <t>Rent</t>
  </si>
  <si>
    <t>Maximum/Year</t>
  </si>
  <si>
    <t>Maximum/Month</t>
  </si>
  <si>
    <t>Utility Allowance</t>
  </si>
  <si>
    <t>Net Rent/Month</t>
  </si>
  <si>
    <t>Renewal Max 120%</t>
  </si>
  <si>
    <t>Renewal Max 140%</t>
  </si>
  <si>
    <t>Calculation of Net Rent</t>
  </si>
  <si>
    <t>(Example is for a Two Bedroom, three people)</t>
  </si>
  <si>
    <t>Define Area Median Income</t>
  </si>
  <si>
    <t>Percent of Median Income</t>
  </si>
  <si>
    <t>Maximum Income</t>
  </si>
  <si>
    <t>Multiply (1) Times (2)</t>
  </si>
  <si>
    <t>Maximum Rent as Percentage of Income</t>
  </si>
  <si>
    <t>Maximum Rent per Year</t>
  </si>
  <si>
    <t>Multiply (3) times (4)</t>
  </si>
  <si>
    <t>Maximum Rent per Month</t>
  </si>
  <si>
    <t>Divide (5) by 12 months</t>
  </si>
  <si>
    <t>Net Rent per Month</t>
  </si>
  <si>
    <t>Subtract (7) from (6)</t>
  </si>
  <si>
    <t>Note:</t>
  </si>
  <si>
    <t>Minimum Income per Year is calculated as 2 times the Annual Net Rent per Safe Rent</t>
  </si>
  <si>
    <t>Maximum Income per Year for each bedroom size is based on the following:</t>
  </si>
  <si>
    <t>Sources of Information</t>
  </si>
  <si>
    <t>US Department of Housing and Urban Development</t>
  </si>
  <si>
    <t xml:space="preserve">Note:  Input in yellow cells only (utility allowance and AMI).  </t>
  </si>
  <si>
    <t>Blue cells represent rents set by bedroom size.</t>
  </si>
  <si>
    <t>Grey cells represent rents by family size</t>
  </si>
  <si>
    <t>For 50% Median Income Level - Moderate Income</t>
  </si>
  <si>
    <t>For 60% Median Income Level - Moderate Income</t>
  </si>
  <si>
    <t>(Example is for a Two Bedroom, Three people)</t>
  </si>
  <si>
    <t>For 65% Median Income Level - Moderate Income</t>
  </si>
  <si>
    <t>For 70% Median Income Level - Moderate Income</t>
  </si>
  <si>
    <t>For 75% Median Income Level - Moderate Income</t>
  </si>
  <si>
    <t>For 90% Median Income Level - Moderate Income</t>
  </si>
  <si>
    <t>For 110% Median Income Level - Moderate Income</t>
  </si>
  <si>
    <t>Four</t>
  </si>
  <si>
    <t>For 120% Median Income Level - Moderate Income</t>
  </si>
  <si>
    <t>Calculation of percentages per HUD</t>
  </si>
  <si>
    <t>AMI</t>
  </si>
  <si>
    <t>Household</t>
  </si>
  <si>
    <t>1 person</t>
  </si>
  <si>
    <t xml:space="preserve">2 person </t>
  </si>
  <si>
    <t>3 person</t>
  </si>
  <si>
    <t>5 person</t>
  </si>
  <si>
    <t>6 person</t>
  </si>
  <si>
    <t>Unit Size</t>
  </si>
  <si>
    <t>4 Person</t>
  </si>
  <si>
    <t>1.5 person</t>
  </si>
  <si>
    <t>4.5 person</t>
  </si>
  <si>
    <t>HUD MSA:</t>
  </si>
  <si>
    <t>HUD Factors</t>
  </si>
  <si>
    <t>Rent Limits</t>
  </si>
  <si>
    <t>Build For CT Rent and Income Calculator</t>
  </si>
  <si>
    <t>HUD AMI (4 Person)</t>
  </si>
  <si>
    <t>Manchester</t>
  </si>
  <si>
    <t>Bethel</t>
  </si>
  <si>
    <t>Bridgeport</t>
  </si>
  <si>
    <t>Brookfield</t>
  </si>
  <si>
    <t>Danbury</t>
  </si>
  <si>
    <t>Darien</t>
  </si>
  <si>
    <t>Easton</t>
  </si>
  <si>
    <t>Fairfield</t>
  </si>
  <si>
    <t>Greenwich</t>
  </si>
  <si>
    <t>Monroe</t>
  </si>
  <si>
    <t>New Canaan</t>
  </si>
  <si>
    <t>New Fairfield</t>
  </si>
  <si>
    <t>Newtown</t>
  </si>
  <si>
    <t>Norwalk</t>
  </si>
  <si>
    <t>Redding</t>
  </si>
  <si>
    <t>Ridgefield</t>
  </si>
  <si>
    <t>Shelton</t>
  </si>
  <si>
    <t>Sherman</t>
  </si>
  <si>
    <t>Stamford</t>
  </si>
  <si>
    <t>Stratford</t>
  </si>
  <si>
    <t>Trumbull</t>
  </si>
  <si>
    <t>Weston</t>
  </si>
  <si>
    <t>Westport</t>
  </si>
  <si>
    <t>Wilton</t>
  </si>
  <si>
    <t>Avon</t>
  </si>
  <si>
    <t>Berlin</t>
  </si>
  <si>
    <t>Bloomfield</t>
  </si>
  <si>
    <t>Bristol</t>
  </si>
  <si>
    <t>Burlington</t>
  </si>
  <si>
    <t>Canton</t>
  </si>
  <si>
    <t>East Granby</t>
  </si>
  <si>
    <t>East Hartford</t>
  </si>
  <si>
    <t>East Windsor</t>
  </si>
  <si>
    <t>Enfield</t>
  </si>
  <si>
    <t>Farmington</t>
  </si>
  <si>
    <t>Glastonbury</t>
  </si>
  <si>
    <t>Granby</t>
  </si>
  <si>
    <t>Hartford</t>
  </si>
  <si>
    <t>Hartland</t>
  </si>
  <si>
    <t>Marlborough</t>
  </si>
  <si>
    <t>New Britain</t>
  </si>
  <si>
    <t>Newington</t>
  </si>
  <si>
    <t>Plainville</t>
  </si>
  <si>
    <t>Rocky Hill</t>
  </si>
  <si>
    <t>Simsbury</t>
  </si>
  <si>
    <t>Southington</t>
  </si>
  <si>
    <t>South Windsor</t>
  </si>
  <si>
    <t>Suffield</t>
  </si>
  <si>
    <t>West Hartford</t>
  </si>
  <si>
    <t>Wethersfield</t>
  </si>
  <si>
    <t>Windsor</t>
  </si>
  <si>
    <t>Windsor Locks</t>
  </si>
  <si>
    <t>Barkhamsted</t>
  </si>
  <si>
    <t>Bethlehem</t>
  </si>
  <si>
    <t>Bridgewater</t>
  </si>
  <si>
    <t>Canaan</t>
  </si>
  <si>
    <t>Colebrook</t>
  </si>
  <si>
    <t>Cornwall</t>
  </si>
  <si>
    <t>Goshen</t>
  </si>
  <si>
    <t>Harwinton</t>
  </si>
  <si>
    <t>Kent</t>
  </si>
  <si>
    <t>Litchfield</t>
  </si>
  <si>
    <t>Morris</t>
  </si>
  <si>
    <t>New Hartford</t>
  </si>
  <si>
    <t>New Milford</t>
  </si>
  <si>
    <t>Norfolk</t>
  </si>
  <si>
    <t>North Canaan</t>
  </si>
  <si>
    <t>Plymouth</t>
  </si>
  <si>
    <t>Roxbury</t>
  </si>
  <si>
    <t>Salisbury</t>
  </si>
  <si>
    <t>Sharon</t>
  </si>
  <si>
    <t>Thomaston</t>
  </si>
  <si>
    <t>Torrington</t>
  </si>
  <si>
    <t>Warren</t>
  </si>
  <si>
    <t>Washington</t>
  </si>
  <si>
    <t>Watertown</t>
  </si>
  <si>
    <t>Winchester</t>
  </si>
  <si>
    <t>Woodbury</t>
  </si>
  <si>
    <t>Chester</t>
  </si>
  <si>
    <t>Clinton</t>
  </si>
  <si>
    <t>Cromwell</t>
  </si>
  <si>
    <t>Deep River</t>
  </si>
  <si>
    <t>Durham</t>
  </si>
  <si>
    <t>East Haddam</t>
  </si>
  <si>
    <t>East Hampton</t>
  </si>
  <si>
    <t>Essex</t>
  </si>
  <si>
    <t>Haddam</t>
  </si>
  <si>
    <t>Killingworth</t>
  </si>
  <si>
    <t>Middlefield</t>
  </si>
  <si>
    <t>Middletown</t>
  </si>
  <si>
    <t>Old Saybrook</t>
  </si>
  <si>
    <t>Portland</t>
  </si>
  <si>
    <t>Westbrook</t>
  </si>
  <si>
    <t>Ansonia</t>
  </si>
  <si>
    <t>Beacon Falls</t>
  </si>
  <si>
    <t>Bethany</t>
  </si>
  <si>
    <t>Branford</t>
  </si>
  <si>
    <t>Cheshire</t>
  </si>
  <si>
    <t>Derby</t>
  </si>
  <si>
    <t>East Haven</t>
  </si>
  <si>
    <t>Guilford</t>
  </si>
  <si>
    <t>Hamden</t>
  </si>
  <si>
    <t>Madison</t>
  </si>
  <si>
    <t>Meriden</t>
  </si>
  <si>
    <t>Middlebury</t>
  </si>
  <si>
    <t>Milford</t>
  </si>
  <si>
    <t>Naugatuck</t>
  </si>
  <si>
    <t>New Haven</t>
  </si>
  <si>
    <t>North Branford</t>
  </si>
  <si>
    <t>North Haven</t>
  </si>
  <si>
    <t>Orange</t>
  </si>
  <si>
    <t>Oxford</t>
  </si>
  <si>
    <t>Prospect</t>
  </si>
  <si>
    <t>Seymour</t>
  </si>
  <si>
    <t>Southbury</t>
  </si>
  <si>
    <t>Wallingford</t>
  </si>
  <si>
    <t>Waterbury</t>
  </si>
  <si>
    <t>West Haven</t>
  </si>
  <si>
    <t>Wolcott</t>
  </si>
  <si>
    <t>Woodbridge</t>
  </si>
  <si>
    <t>Bozrah</t>
  </si>
  <si>
    <t>Colchester</t>
  </si>
  <si>
    <t>East Lyme</t>
  </si>
  <si>
    <t>Franklin</t>
  </si>
  <si>
    <t>Griswold</t>
  </si>
  <si>
    <t>Groton</t>
  </si>
  <si>
    <t>Lebanon</t>
  </si>
  <si>
    <t>Ledyard</t>
  </si>
  <si>
    <t>Lisbon</t>
  </si>
  <si>
    <t>Lyme</t>
  </si>
  <si>
    <t>Montville</t>
  </si>
  <si>
    <t>New London</t>
  </si>
  <si>
    <t>North Stonington</t>
  </si>
  <si>
    <t>Norwich</t>
  </si>
  <si>
    <t>Old Lyme</t>
  </si>
  <si>
    <t>Preston</t>
  </si>
  <si>
    <t>Salem</t>
  </si>
  <si>
    <t>Sprague</t>
  </si>
  <si>
    <t>Stonington</t>
  </si>
  <si>
    <t>Voluntown</t>
  </si>
  <si>
    <t>Waterford</t>
  </si>
  <si>
    <t>Andover</t>
  </si>
  <si>
    <t>Bolton</t>
  </si>
  <si>
    <t>Columbia</t>
  </si>
  <si>
    <t>Coventry</t>
  </si>
  <si>
    <t>Ellington</t>
  </si>
  <si>
    <t>Hebron</t>
  </si>
  <si>
    <t>Mansfield</t>
  </si>
  <si>
    <t>Somers</t>
  </si>
  <si>
    <t>Stafford</t>
  </si>
  <si>
    <t>Tolland</t>
  </si>
  <si>
    <t>Union</t>
  </si>
  <si>
    <t>Vernon</t>
  </si>
  <si>
    <t>Willington</t>
  </si>
  <si>
    <t>Ashford</t>
  </si>
  <si>
    <t>Brooklyn</t>
  </si>
  <si>
    <t>Canterbury</t>
  </si>
  <si>
    <t>Chaplin</t>
  </si>
  <si>
    <t>Eastford</t>
  </si>
  <si>
    <t>Hampton</t>
  </si>
  <si>
    <t>Killingly</t>
  </si>
  <si>
    <t>Plainfield</t>
  </si>
  <si>
    <t>Pomfret</t>
  </si>
  <si>
    <t>Putnam</t>
  </si>
  <si>
    <t>Scotland</t>
  </si>
  <si>
    <t>Sterling</t>
  </si>
  <si>
    <t>Thompson</t>
  </si>
  <si>
    <t>Windham</t>
  </si>
  <si>
    <t>Woodstock</t>
  </si>
  <si>
    <t>Select a Town</t>
  </si>
  <si>
    <t>State of Connecticut</t>
  </si>
  <si>
    <t>Income Limits*</t>
  </si>
  <si>
    <t xml:space="preserve">*Income Limit when leasing or renewing a unit is determined using the restricted AMI level of the unit being leased and the number of persons occupying the unit. (ie. When leasing a unit that is restricted at 80% AMI to a household of 3 persons, the Income Limit would be the Income figure at the intersection of Row 20 (80%) and Column I (3 persons).  </t>
  </si>
  <si>
    <t xml:space="preserve">Studio </t>
  </si>
  <si>
    <t xml:space="preserve">1 Bedroom </t>
  </si>
  <si>
    <t xml:space="preserve">2 Bedroom </t>
  </si>
  <si>
    <t>3 Bedroom</t>
  </si>
  <si>
    <t>4 Bedroom</t>
  </si>
  <si>
    <t>Effective 4.1.2024 (To be updated annually)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</si>
</sst>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164" fontId="4" fillId="0" borderId="0" xfId="1" applyNumberFormat="1" applyFont="1"/>
    <xf numFmtId="44" fontId="4" fillId="0" borderId="0" xfId="2" applyFont="1"/>
    <xf numFmtId="165" fontId="4" fillId="0" borderId="0" xfId="2" applyNumberFormat="1" applyFont="1"/>
    <xf numFmtId="165" fontId="5" fillId="0" borderId="0" xfId="0" applyNumberFormat="1" applyFont="1"/>
    <xf numFmtId="0" fontId="6" fillId="0" borderId="0" xfId="0" applyFont="1"/>
    <xf numFmtId="164" fontId="4" fillId="0" borderId="0" xfId="1" applyNumberFormat="1" applyFont="1" applyBorder="1"/>
    <xf numFmtId="0" fontId="3" fillId="0" borderId="0" xfId="0" applyFont="1"/>
    <xf numFmtId="44" fontId="4" fillId="0" borderId="0" xfId="2" applyFont="1" applyBorder="1"/>
    <xf numFmtId="165" fontId="4" fillId="0" borderId="0" xfId="2" applyNumberFormat="1" applyFont="1" applyBorder="1"/>
    <xf numFmtId="165" fontId="5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164" fontId="4" fillId="0" borderId="1" xfId="1" applyNumberFormat="1" applyFont="1" applyBorder="1"/>
    <xf numFmtId="0" fontId="7" fillId="0" borderId="1" xfId="0" applyFont="1" applyBorder="1"/>
    <xf numFmtId="44" fontId="7" fillId="0" borderId="1" xfId="2" applyFont="1" applyBorder="1"/>
    <xf numFmtId="165" fontId="7" fillId="0" borderId="1" xfId="2" applyNumberFormat="1" applyFont="1" applyBorder="1"/>
    <xf numFmtId="0" fontId="8" fillId="0" borderId="2" xfId="0" applyFont="1" applyBorder="1"/>
    <xf numFmtId="0" fontId="8" fillId="0" borderId="3" xfId="0" applyFont="1" applyBorder="1"/>
    <xf numFmtId="164" fontId="8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4" fontId="8" fillId="0" borderId="6" xfId="2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8" fillId="0" borderId="7" xfId="2" applyNumberFormat="1" applyFont="1" applyFill="1" applyBorder="1" applyAlignment="1">
      <alignment horizontal="right"/>
    </xf>
    <xf numFmtId="0" fontId="0" fillId="0" borderId="5" xfId="0" applyBorder="1"/>
    <xf numFmtId="0" fontId="2" fillId="0" borderId="8" xfId="0" applyFont="1" applyBorder="1"/>
    <xf numFmtId="0" fontId="2" fillId="0" borderId="9" xfId="0" applyFont="1" applyBorder="1"/>
    <xf numFmtId="166" fontId="4" fillId="2" borderId="10" xfId="0" applyNumberFormat="1" applyFont="1" applyFill="1" applyBorder="1" applyAlignment="1">
      <alignment horizontal="center"/>
    </xf>
    <xf numFmtId="166" fontId="4" fillId="3" borderId="9" xfId="1" applyNumberFormat="1" applyFont="1" applyFill="1" applyBorder="1" applyAlignment="1">
      <alignment horizontal="center"/>
    </xf>
    <xf numFmtId="166" fontId="4" fillId="2" borderId="9" xfId="1" applyNumberFormat="1" applyFont="1" applyFill="1" applyBorder="1" applyAlignment="1">
      <alignment horizontal="center"/>
    </xf>
    <xf numFmtId="166" fontId="4" fillId="3" borderId="10" xfId="0" applyNumberFormat="1" applyFont="1" applyFill="1" applyBorder="1" applyAlignment="1">
      <alignment horizontal="center"/>
    </xf>
    <xf numFmtId="166" fontId="4" fillId="2" borderId="9" xfId="2" applyNumberFormat="1" applyFont="1" applyFill="1" applyBorder="1" applyAlignment="1">
      <alignment horizontal="center"/>
    </xf>
    <xf numFmtId="166" fontId="4" fillId="3" borderId="10" xfId="2" applyNumberFormat="1" applyFont="1" applyFill="1" applyBorder="1" applyAlignment="1">
      <alignment horizontal="center"/>
    </xf>
    <xf numFmtId="166" fontId="4" fillId="2" borderId="9" xfId="0" applyNumberFormat="1" applyFont="1" applyFill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/>
    <xf numFmtId="10" fontId="4" fillId="2" borderId="11" xfId="3" applyNumberFormat="1" applyFont="1" applyFill="1" applyBorder="1" applyAlignment="1">
      <alignment horizontal="center"/>
    </xf>
    <xf numFmtId="10" fontId="4" fillId="3" borderId="11" xfId="3" applyNumberFormat="1" applyFont="1" applyFill="1" applyBorder="1" applyAlignment="1">
      <alignment horizontal="center"/>
    </xf>
    <xf numFmtId="165" fontId="4" fillId="2" borderId="12" xfId="2" applyNumberFormat="1" applyFont="1" applyFill="1" applyBorder="1" applyAlignment="1">
      <alignment horizontal="center"/>
    </xf>
    <xf numFmtId="165" fontId="4" fillId="3" borderId="12" xfId="2" applyNumberFormat="1" applyFont="1" applyFill="1" applyBorder="1" applyAlignment="1">
      <alignment horizontal="center"/>
    </xf>
    <xf numFmtId="0" fontId="4" fillId="0" borderId="9" xfId="0" applyFont="1" applyBorder="1"/>
    <xf numFmtId="165" fontId="4" fillId="2" borderId="10" xfId="2" applyNumberFormat="1" applyFont="1" applyFill="1" applyBorder="1" applyAlignment="1">
      <alignment horizontal="center"/>
    </xf>
    <xf numFmtId="165" fontId="4" fillId="3" borderId="10" xfId="2" applyNumberFormat="1" applyFont="1" applyFill="1" applyBorder="1" applyAlignment="1">
      <alignment horizontal="center"/>
    </xf>
    <xf numFmtId="0" fontId="9" fillId="0" borderId="3" xfId="0" applyFont="1" applyBorder="1"/>
    <xf numFmtId="165" fontId="9" fillId="2" borderId="12" xfId="2" applyNumberFormat="1" applyFont="1" applyFill="1" applyBorder="1" applyAlignment="1">
      <alignment horizontal="center"/>
    </xf>
    <xf numFmtId="165" fontId="9" fillId="3" borderId="12" xfId="2" applyNumberFormat="1" applyFont="1" applyFill="1" applyBorder="1" applyAlignment="1">
      <alignment horizontal="center"/>
    </xf>
    <xf numFmtId="165" fontId="2" fillId="4" borderId="12" xfId="2" applyNumberFormat="1" applyFont="1" applyFill="1" applyBorder="1" applyAlignment="1">
      <alignment horizontal="center"/>
    </xf>
    <xf numFmtId="0" fontId="2" fillId="0" borderId="13" xfId="0" applyFont="1" applyBorder="1"/>
    <xf numFmtId="0" fontId="4" fillId="0" borderId="14" xfId="0" applyFont="1" applyBorder="1"/>
    <xf numFmtId="165" fontId="4" fillId="2" borderId="15" xfId="2" applyNumberFormat="1" applyFont="1" applyFill="1" applyBorder="1" applyAlignment="1">
      <alignment horizontal="center"/>
    </xf>
    <xf numFmtId="165" fontId="4" fillId="3" borderId="15" xfId="2" applyNumberFormat="1" applyFont="1" applyFill="1" applyBorder="1" applyAlignment="1">
      <alignment horizontal="center"/>
    </xf>
    <xf numFmtId="165" fontId="4" fillId="5" borderId="15" xfId="2" applyNumberFormat="1" applyFont="1" applyFill="1" applyBorder="1" applyAlignment="1">
      <alignment horizontal="center"/>
    </xf>
    <xf numFmtId="0" fontId="4" fillId="0" borderId="0" xfId="0" applyFont="1"/>
    <xf numFmtId="165" fontId="4" fillId="6" borderId="16" xfId="2" applyNumberFormat="1" applyFont="1" applyFill="1" applyBorder="1" applyAlignment="1">
      <alignment horizontal="center"/>
    </xf>
    <xf numFmtId="0" fontId="2" fillId="0" borderId="17" xfId="0" applyFont="1" applyBorder="1"/>
    <xf numFmtId="0" fontId="0" fillId="0" borderId="17" xfId="0" applyBorder="1"/>
    <xf numFmtId="164" fontId="4" fillId="0" borderId="17" xfId="1" applyNumberFormat="1" applyFont="1" applyBorder="1"/>
    <xf numFmtId="44" fontId="4" fillId="0" borderId="17" xfId="2" applyFont="1" applyBorder="1"/>
    <xf numFmtId="165" fontId="4" fillId="0" borderId="17" xfId="2" applyNumberFormat="1" applyFont="1" applyBorder="1"/>
    <xf numFmtId="0" fontId="0" fillId="0" borderId="0" xfId="0" applyAlignment="1">
      <alignment horizontal="left"/>
    </xf>
    <xf numFmtId="165" fontId="2" fillId="4" borderId="0" xfId="2" applyNumberFormat="1" applyFont="1" applyFill="1"/>
    <xf numFmtId="9" fontId="4" fillId="0" borderId="0" xfId="3" applyFont="1"/>
    <xf numFmtId="0" fontId="0" fillId="0" borderId="17" xfId="0" applyBorder="1" applyAlignment="1">
      <alignment horizontal="left"/>
    </xf>
    <xf numFmtId="165" fontId="0" fillId="0" borderId="17" xfId="0" applyNumberFormat="1" applyBorder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4" fillId="0" borderId="0" xfId="1" applyNumberFormat="1" applyFont="1" applyAlignment="1">
      <alignment horizontal="center"/>
    </xf>
    <xf numFmtId="0" fontId="10" fillId="0" borderId="0" xfId="0" applyFont="1"/>
    <xf numFmtId="164" fontId="2" fillId="0" borderId="0" xfId="1" applyNumberFormat="1" applyFont="1"/>
    <xf numFmtId="44" fontId="2" fillId="0" borderId="0" xfId="2" applyFont="1"/>
    <xf numFmtId="165" fontId="2" fillId="0" borderId="0" xfId="2" applyNumberFormat="1" applyFont="1"/>
    <xf numFmtId="0" fontId="8" fillId="0" borderId="2" xfId="0" applyFont="1" applyBorder="1" applyAlignment="1">
      <alignment horizontal="center"/>
    </xf>
    <xf numFmtId="165" fontId="8" fillId="0" borderId="7" xfId="2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2" fillId="4" borderId="0" xfId="2" applyNumberFormat="1" applyFont="1" applyFill="1" applyBorder="1"/>
    <xf numFmtId="0" fontId="0" fillId="6" borderId="0" xfId="0" applyFill="1"/>
    <xf numFmtId="164" fontId="4" fillId="6" borderId="0" xfId="1" applyNumberFormat="1" applyFont="1" applyFill="1"/>
    <xf numFmtId="44" fontId="4" fillId="6" borderId="0" xfId="2" applyFont="1" applyFill="1"/>
    <xf numFmtId="165" fontId="4" fillId="6" borderId="0" xfId="2" applyNumberFormat="1" applyFont="1" applyFill="1"/>
    <xf numFmtId="0" fontId="0" fillId="0" borderId="18" xfId="0" applyBorder="1"/>
    <xf numFmtId="166" fontId="4" fillId="3" borderId="9" xfId="2" applyNumberFormat="1" applyFont="1" applyFill="1" applyBorder="1" applyAlignment="1">
      <alignment horizontal="center"/>
    </xf>
    <xf numFmtId="166" fontId="4" fillId="2" borderId="10" xfId="2" applyNumberFormat="1" applyFont="1" applyFill="1" applyBorder="1" applyAlignment="1">
      <alignment horizontal="center"/>
    </xf>
    <xf numFmtId="166" fontId="4" fillId="5" borderId="9" xfId="1" applyNumberFormat="1" applyFont="1" applyFill="1" applyBorder="1" applyAlignment="1">
      <alignment horizontal="center"/>
    </xf>
    <xf numFmtId="166" fontId="4" fillId="5" borderId="9" xfId="2" applyNumberFormat="1" applyFont="1" applyFill="1" applyBorder="1" applyAlignment="1">
      <alignment horizontal="center"/>
    </xf>
    <xf numFmtId="10" fontId="4" fillId="5" borderId="11" xfId="3" applyNumberFormat="1" applyFont="1" applyFill="1" applyBorder="1" applyAlignment="1">
      <alignment horizontal="center"/>
    </xf>
    <xf numFmtId="165" fontId="4" fillId="5" borderId="12" xfId="2" applyNumberFormat="1" applyFont="1" applyFill="1" applyBorder="1" applyAlignment="1">
      <alignment horizontal="center"/>
    </xf>
    <xf numFmtId="165" fontId="4" fillId="5" borderId="10" xfId="2" applyNumberFormat="1" applyFont="1" applyFill="1" applyBorder="1" applyAlignment="1">
      <alignment horizontal="center"/>
    </xf>
    <xf numFmtId="165" fontId="9" fillId="5" borderId="12" xfId="2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2" fontId="0" fillId="8" borderId="23" xfId="0" applyNumberFormat="1" applyFill="1" applyBorder="1" applyProtection="1">
      <protection locked="0"/>
    </xf>
    <xf numFmtId="2" fontId="0" fillId="8" borderId="24" xfId="0" applyNumberFormat="1" applyFill="1" applyBorder="1" applyProtection="1">
      <protection locked="0"/>
    </xf>
    <xf numFmtId="167" fontId="0" fillId="0" borderId="28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67" fontId="0" fillId="0" borderId="28" xfId="0" applyNumberFormat="1" applyBorder="1"/>
    <xf numFmtId="167" fontId="0" fillId="0" borderId="29" xfId="0" applyNumberFormat="1" applyBorder="1"/>
    <xf numFmtId="167" fontId="0" fillId="0" borderId="30" xfId="0" applyNumberFormat="1" applyBorder="1"/>
    <xf numFmtId="167" fontId="0" fillId="0" borderId="1" xfId="0" applyNumberFormat="1" applyBorder="1"/>
    <xf numFmtId="167" fontId="0" fillId="0" borderId="31" xfId="0" applyNumberFormat="1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166" fontId="0" fillId="0" borderId="0" xfId="0" applyNumberFormat="1" applyProtection="1">
      <protection locked="0"/>
    </xf>
    <xf numFmtId="166" fontId="11" fillId="9" borderId="16" xfId="0" applyNumberFormat="1" applyFont="1" applyFill="1" applyBorder="1" applyProtection="1">
      <protection locked="0"/>
    </xf>
    <xf numFmtId="166" fontId="0" fillId="0" borderId="22" xfId="0" applyNumberFormat="1" applyBorder="1" applyProtection="1">
      <protection locked="0"/>
    </xf>
    <xf numFmtId="166" fontId="12" fillId="7" borderId="16" xfId="0" applyNumberFormat="1" applyFont="1" applyFill="1" applyBorder="1" applyAlignment="1" applyProtection="1">
      <alignment horizontal="center"/>
      <protection locked="0"/>
    </xf>
    <xf numFmtId="166" fontId="0" fillId="0" borderId="28" xfId="0" applyNumberFormat="1" applyBorder="1" applyProtection="1">
      <protection locked="0"/>
    </xf>
    <xf numFmtId="2" fontId="0" fillId="0" borderId="0" xfId="0" applyNumberFormat="1" applyProtection="1">
      <protection locked="0"/>
    </xf>
    <xf numFmtId="167" fontId="11" fillId="9" borderId="16" xfId="0" applyNumberFormat="1" applyFont="1" applyFill="1" applyBorder="1" applyProtection="1">
      <protection locked="0"/>
    </xf>
    <xf numFmtId="0" fontId="11" fillId="9" borderId="27" xfId="0" applyFont="1" applyFill="1" applyBorder="1" applyProtection="1">
      <protection locked="0"/>
    </xf>
    <xf numFmtId="166" fontId="11" fillId="9" borderId="23" xfId="0" applyNumberFormat="1" applyFont="1" applyFill="1" applyBorder="1" applyAlignment="1" applyProtection="1">
      <alignment horizontal="center"/>
      <protection locked="0"/>
    </xf>
    <xf numFmtId="166" fontId="11" fillId="9" borderId="24" xfId="0" applyNumberFormat="1" applyFont="1" applyFill="1" applyBorder="1" applyAlignment="1" applyProtection="1">
      <alignment horizontal="center"/>
      <protection locked="0"/>
    </xf>
    <xf numFmtId="0" fontId="11" fillId="9" borderId="27" xfId="0" applyFont="1" applyFill="1" applyBorder="1" applyAlignment="1" applyProtection="1">
      <alignment horizontal="center"/>
      <protection locked="0"/>
    </xf>
    <xf numFmtId="0" fontId="11" fillId="8" borderId="22" xfId="0" applyFont="1" applyFill="1" applyBorder="1" applyProtection="1">
      <protection locked="0"/>
    </xf>
    <xf numFmtId="0" fontId="11" fillId="9" borderId="16" xfId="0" applyFont="1" applyFill="1" applyBorder="1" applyProtection="1">
      <protection locked="0"/>
    </xf>
    <xf numFmtId="0" fontId="11" fillId="9" borderId="22" xfId="0" applyFont="1" applyFill="1" applyBorder="1" applyProtection="1">
      <protection locked="0"/>
    </xf>
    <xf numFmtId="0" fontId="11" fillId="9" borderId="19" xfId="0" applyFont="1" applyFill="1" applyBorder="1" applyAlignment="1" applyProtection="1">
      <alignment horizontal="center"/>
      <protection locked="0"/>
    </xf>
    <xf numFmtId="42" fontId="0" fillId="0" borderId="28" xfId="0" applyNumberFormat="1" applyBorder="1" applyProtection="1">
      <protection locked="0"/>
    </xf>
    <xf numFmtId="42" fontId="0" fillId="0" borderId="29" xfId="0" applyNumberFormat="1" applyBorder="1" applyProtection="1">
      <protection locked="0"/>
    </xf>
    <xf numFmtId="166" fontId="11" fillId="9" borderId="19" xfId="0" applyNumberFormat="1" applyFont="1" applyFill="1" applyBorder="1" applyAlignment="1" applyProtection="1">
      <alignment horizontal="center"/>
      <protection locked="0"/>
    </xf>
    <xf numFmtId="166" fontId="11" fillId="9" borderId="25" xfId="0" applyNumberFormat="1" applyFont="1" applyFill="1" applyBorder="1" applyAlignment="1" applyProtection="1">
      <alignment horizontal="center"/>
      <protection locked="0"/>
    </xf>
    <xf numFmtId="42" fontId="0" fillId="0" borderId="22" xfId="0" applyNumberFormat="1" applyBorder="1" applyProtection="1">
      <protection locked="0"/>
    </xf>
    <xf numFmtId="42" fontId="0" fillId="0" borderId="23" xfId="0" applyNumberFormat="1" applyBorder="1" applyProtection="1">
      <protection locked="0"/>
    </xf>
    <xf numFmtId="42" fontId="0" fillId="0" borderId="24" xfId="0" applyNumberFormat="1" applyBorder="1" applyProtection="1">
      <protection locked="0"/>
    </xf>
    <xf numFmtId="0" fontId="0" fillId="0" borderId="30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1" xfId="0" applyBorder="1" applyProtection="1">
      <protection locked="0"/>
    </xf>
    <xf numFmtId="42" fontId="0" fillId="0" borderId="27" xfId="0" applyNumberFormat="1" applyBorder="1"/>
    <xf numFmtId="42" fontId="0" fillId="0" borderId="25" xfId="0" applyNumberFormat="1" applyBorder="1"/>
    <xf numFmtId="42" fontId="0" fillId="0" borderId="26" xfId="0" applyNumberFormat="1" applyBorder="1"/>
    <xf numFmtId="42" fontId="0" fillId="0" borderId="28" xfId="0" applyNumberFormat="1" applyBorder="1"/>
    <xf numFmtId="42" fontId="0" fillId="0" borderId="29" xfId="0" applyNumberFormat="1" applyBorder="1"/>
    <xf numFmtId="42" fontId="0" fillId="0" borderId="30" xfId="0" applyNumberFormat="1" applyBorder="1"/>
    <xf numFmtId="42" fontId="0" fillId="0" borderId="1" xfId="0" applyNumberFormat="1" applyBorder="1"/>
    <xf numFmtId="42" fontId="0" fillId="0" borderId="31" xfId="0" applyNumberFormat="1" applyBorder="1"/>
    <xf numFmtId="42" fontId="0" fillId="0" borderId="20" xfId="0" applyNumberFormat="1" applyBorder="1"/>
    <xf numFmtId="42" fontId="0" fillId="0" borderId="21" xfId="0" applyNumberFormat="1" applyBorder="1"/>
    <xf numFmtId="42" fontId="12" fillId="0" borderId="16" xfId="0" applyNumberFormat="1" applyFont="1" applyBorder="1"/>
    <xf numFmtId="1" fontId="12" fillId="0" borderId="22" xfId="0" applyNumberFormat="1" applyFont="1" applyBorder="1" applyAlignment="1">
      <alignment horizontal="center"/>
    </xf>
    <xf numFmtId="9" fontId="11" fillId="9" borderId="20" xfId="0" applyNumberFormat="1" applyFont="1" applyFill="1" applyBorder="1" applyAlignment="1" applyProtection="1">
      <alignment horizontal="center"/>
      <protection locked="0"/>
    </xf>
    <xf numFmtId="9" fontId="11" fillId="9" borderId="21" xfId="0" applyNumberFormat="1" applyFont="1" applyFill="1" applyBorder="1" applyAlignment="1" applyProtection="1">
      <alignment horizontal="center"/>
      <protection locked="0"/>
    </xf>
    <xf numFmtId="165" fontId="13" fillId="9" borderId="22" xfId="0" applyNumberFormat="1" applyFont="1" applyFill="1" applyBorder="1" applyAlignment="1" applyProtection="1">
      <alignment horizontal="center"/>
      <protection locked="0"/>
    </xf>
    <xf numFmtId="165" fontId="13" fillId="9" borderId="23" xfId="0" applyNumberFormat="1" applyFont="1" applyFill="1" applyBorder="1" applyAlignment="1" applyProtection="1">
      <alignment horizontal="center"/>
      <protection locked="0"/>
    </xf>
    <xf numFmtId="165" fontId="13" fillId="9" borderId="24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Border="1" applyProtection="1">
      <protection locked="0"/>
    </xf>
    <xf numFmtId="166" fontId="11" fillId="0" borderId="0" xfId="0" applyNumberFormat="1" applyFont="1" applyBorder="1" applyProtection="1">
      <protection locked="0"/>
    </xf>
    <xf numFmtId="167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167" fontId="0" fillId="0" borderId="0" xfId="0" applyNumberFormat="1" applyBorder="1"/>
    <xf numFmtId="42" fontId="0" fillId="0" borderId="0" xfId="0" applyNumberFormat="1" applyBorder="1" applyProtection="1">
      <protection locked="0"/>
    </xf>
    <xf numFmtId="42" fontId="0" fillId="0" borderId="0" xfId="0" applyNumberFormat="1" applyBorder="1"/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</cellXfs>
  <cellStyles count="6">
    <cellStyle name="Comma" xfId="1" builtinId="3"/>
    <cellStyle name="Comma 2" xfId="4" xr:uid="{40B512B2-D39C-4897-8046-F6D9117E34B0}"/>
    <cellStyle name="Currency" xfId="2" builtinId="4"/>
    <cellStyle name="Currency 2" xfId="5" xr:uid="{F115836C-0DC5-40E4-AE70-3AC040EE0499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workbookViewId="0">
      <selection activeCell="A10" sqref="A10"/>
    </sheetView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4" width="10.44140625" bestFit="1" customWidth="1"/>
    <col min="5" max="5" width="10.33203125" bestFit="1" customWidth="1"/>
    <col min="6" max="6" width="10.5546875" bestFit="1" customWidth="1"/>
    <col min="7" max="7" width="10.44140625" bestFit="1" customWidth="1"/>
    <col min="8" max="9" width="10.33203125" bestFit="1" customWidth="1"/>
    <col min="10" max="10" width="10.441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0" width="10.44140625" bestFit="1" customWidth="1"/>
    <col min="261" max="261" width="10.33203125" bestFit="1" customWidth="1"/>
    <col min="262" max="262" width="10.5546875" bestFit="1" customWidth="1"/>
    <col min="263" max="263" width="10.44140625" bestFit="1" customWidth="1"/>
    <col min="264" max="265" width="10.33203125" bestFit="1" customWidth="1"/>
    <col min="266" max="266" width="10.441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6" width="10.44140625" bestFit="1" customWidth="1"/>
    <col min="517" max="517" width="10.33203125" bestFit="1" customWidth="1"/>
    <col min="518" max="518" width="10.5546875" bestFit="1" customWidth="1"/>
    <col min="519" max="519" width="10.44140625" bestFit="1" customWidth="1"/>
    <col min="520" max="521" width="10.33203125" bestFit="1" customWidth="1"/>
    <col min="522" max="522" width="10.441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2" width="10.44140625" bestFit="1" customWidth="1"/>
    <col min="773" max="773" width="10.33203125" bestFit="1" customWidth="1"/>
    <col min="774" max="774" width="10.5546875" bestFit="1" customWidth="1"/>
    <col min="775" max="775" width="10.44140625" bestFit="1" customWidth="1"/>
    <col min="776" max="777" width="10.33203125" bestFit="1" customWidth="1"/>
    <col min="778" max="778" width="10.441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8" width="10.44140625" bestFit="1" customWidth="1"/>
    <col min="1029" max="1029" width="10.33203125" bestFit="1" customWidth="1"/>
    <col min="1030" max="1030" width="10.5546875" bestFit="1" customWidth="1"/>
    <col min="1031" max="1031" width="10.44140625" bestFit="1" customWidth="1"/>
    <col min="1032" max="1033" width="10.33203125" bestFit="1" customWidth="1"/>
    <col min="1034" max="1034" width="10.441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4" width="10.44140625" bestFit="1" customWidth="1"/>
    <col min="1285" max="1285" width="10.33203125" bestFit="1" customWidth="1"/>
    <col min="1286" max="1286" width="10.5546875" bestFit="1" customWidth="1"/>
    <col min="1287" max="1287" width="10.44140625" bestFit="1" customWidth="1"/>
    <col min="1288" max="1289" width="10.33203125" bestFit="1" customWidth="1"/>
    <col min="1290" max="1290" width="10.441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0" width="10.44140625" bestFit="1" customWidth="1"/>
    <col min="1541" max="1541" width="10.33203125" bestFit="1" customWidth="1"/>
    <col min="1542" max="1542" width="10.5546875" bestFit="1" customWidth="1"/>
    <col min="1543" max="1543" width="10.44140625" bestFit="1" customWidth="1"/>
    <col min="1544" max="1545" width="10.33203125" bestFit="1" customWidth="1"/>
    <col min="1546" max="1546" width="10.441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6" width="10.44140625" bestFit="1" customWidth="1"/>
    <col min="1797" max="1797" width="10.33203125" bestFit="1" customWidth="1"/>
    <col min="1798" max="1798" width="10.5546875" bestFit="1" customWidth="1"/>
    <col min="1799" max="1799" width="10.44140625" bestFit="1" customWidth="1"/>
    <col min="1800" max="1801" width="10.33203125" bestFit="1" customWidth="1"/>
    <col min="1802" max="1802" width="10.441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2" width="10.44140625" bestFit="1" customWidth="1"/>
    <col min="2053" max="2053" width="10.33203125" bestFit="1" customWidth="1"/>
    <col min="2054" max="2054" width="10.5546875" bestFit="1" customWidth="1"/>
    <col min="2055" max="2055" width="10.44140625" bestFit="1" customWidth="1"/>
    <col min="2056" max="2057" width="10.33203125" bestFit="1" customWidth="1"/>
    <col min="2058" max="2058" width="10.441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8" width="10.44140625" bestFit="1" customWidth="1"/>
    <col min="2309" max="2309" width="10.33203125" bestFit="1" customWidth="1"/>
    <col min="2310" max="2310" width="10.5546875" bestFit="1" customWidth="1"/>
    <col min="2311" max="2311" width="10.44140625" bestFit="1" customWidth="1"/>
    <col min="2312" max="2313" width="10.33203125" bestFit="1" customWidth="1"/>
    <col min="2314" max="2314" width="10.441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4" width="10.44140625" bestFit="1" customWidth="1"/>
    <col min="2565" max="2565" width="10.33203125" bestFit="1" customWidth="1"/>
    <col min="2566" max="2566" width="10.5546875" bestFit="1" customWidth="1"/>
    <col min="2567" max="2567" width="10.44140625" bestFit="1" customWidth="1"/>
    <col min="2568" max="2569" width="10.33203125" bestFit="1" customWidth="1"/>
    <col min="2570" max="2570" width="10.441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0" width="10.44140625" bestFit="1" customWidth="1"/>
    <col min="2821" max="2821" width="10.33203125" bestFit="1" customWidth="1"/>
    <col min="2822" max="2822" width="10.5546875" bestFit="1" customWidth="1"/>
    <col min="2823" max="2823" width="10.44140625" bestFit="1" customWidth="1"/>
    <col min="2824" max="2825" width="10.33203125" bestFit="1" customWidth="1"/>
    <col min="2826" max="2826" width="10.441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6" width="10.44140625" bestFit="1" customWidth="1"/>
    <col min="3077" max="3077" width="10.33203125" bestFit="1" customWidth="1"/>
    <col min="3078" max="3078" width="10.5546875" bestFit="1" customWidth="1"/>
    <col min="3079" max="3079" width="10.44140625" bestFit="1" customWidth="1"/>
    <col min="3080" max="3081" width="10.33203125" bestFit="1" customWidth="1"/>
    <col min="3082" max="3082" width="10.441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2" width="10.44140625" bestFit="1" customWidth="1"/>
    <col min="3333" max="3333" width="10.33203125" bestFit="1" customWidth="1"/>
    <col min="3334" max="3334" width="10.5546875" bestFit="1" customWidth="1"/>
    <col min="3335" max="3335" width="10.44140625" bestFit="1" customWidth="1"/>
    <col min="3336" max="3337" width="10.33203125" bestFit="1" customWidth="1"/>
    <col min="3338" max="3338" width="10.441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8" width="10.44140625" bestFit="1" customWidth="1"/>
    <col min="3589" max="3589" width="10.33203125" bestFit="1" customWidth="1"/>
    <col min="3590" max="3590" width="10.5546875" bestFit="1" customWidth="1"/>
    <col min="3591" max="3591" width="10.44140625" bestFit="1" customWidth="1"/>
    <col min="3592" max="3593" width="10.33203125" bestFit="1" customWidth="1"/>
    <col min="3594" max="3594" width="10.441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4" width="10.44140625" bestFit="1" customWidth="1"/>
    <col min="3845" max="3845" width="10.33203125" bestFit="1" customWidth="1"/>
    <col min="3846" max="3846" width="10.5546875" bestFit="1" customWidth="1"/>
    <col min="3847" max="3847" width="10.44140625" bestFit="1" customWidth="1"/>
    <col min="3848" max="3849" width="10.33203125" bestFit="1" customWidth="1"/>
    <col min="3850" max="3850" width="10.441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0" width="10.44140625" bestFit="1" customWidth="1"/>
    <col min="4101" max="4101" width="10.33203125" bestFit="1" customWidth="1"/>
    <col min="4102" max="4102" width="10.5546875" bestFit="1" customWidth="1"/>
    <col min="4103" max="4103" width="10.44140625" bestFit="1" customWidth="1"/>
    <col min="4104" max="4105" width="10.33203125" bestFit="1" customWidth="1"/>
    <col min="4106" max="4106" width="10.441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6" width="10.44140625" bestFit="1" customWidth="1"/>
    <col min="4357" max="4357" width="10.33203125" bestFit="1" customWidth="1"/>
    <col min="4358" max="4358" width="10.5546875" bestFit="1" customWidth="1"/>
    <col min="4359" max="4359" width="10.44140625" bestFit="1" customWidth="1"/>
    <col min="4360" max="4361" width="10.33203125" bestFit="1" customWidth="1"/>
    <col min="4362" max="4362" width="10.441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2" width="10.44140625" bestFit="1" customWidth="1"/>
    <col min="4613" max="4613" width="10.33203125" bestFit="1" customWidth="1"/>
    <col min="4614" max="4614" width="10.5546875" bestFit="1" customWidth="1"/>
    <col min="4615" max="4615" width="10.44140625" bestFit="1" customWidth="1"/>
    <col min="4616" max="4617" width="10.33203125" bestFit="1" customWidth="1"/>
    <col min="4618" max="4618" width="10.441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8" width="10.44140625" bestFit="1" customWidth="1"/>
    <col min="4869" max="4869" width="10.33203125" bestFit="1" customWidth="1"/>
    <col min="4870" max="4870" width="10.5546875" bestFit="1" customWidth="1"/>
    <col min="4871" max="4871" width="10.44140625" bestFit="1" customWidth="1"/>
    <col min="4872" max="4873" width="10.33203125" bestFit="1" customWidth="1"/>
    <col min="4874" max="4874" width="10.441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4" width="10.44140625" bestFit="1" customWidth="1"/>
    <col min="5125" max="5125" width="10.33203125" bestFit="1" customWidth="1"/>
    <col min="5126" max="5126" width="10.5546875" bestFit="1" customWidth="1"/>
    <col min="5127" max="5127" width="10.44140625" bestFit="1" customWidth="1"/>
    <col min="5128" max="5129" width="10.33203125" bestFit="1" customWidth="1"/>
    <col min="5130" max="5130" width="10.441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0" width="10.44140625" bestFit="1" customWidth="1"/>
    <col min="5381" max="5381" width="10.33203125" bestFit="1" customWidth="1"/>
    <col min="5382" max="5382" width="10.5546875" bestFit="1" customWidth="1"/>
    <col min="5383" max="5383" width="10.44140625" bestFit="1" customWidth="1"/>
    <col min="5384" max="5385" width="10.33203125" bestFit="1" customWidth="1"/>
    <col min="5386" max="5386" width="10.441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6" width="10.44140625" bestFit="1" customWidth="1"/>
    <col min="5637" max="5637" width="10.33203125" bestFit="1" customWidth="1"/>
    <col min="5638" max="5638" width="10.5546875" bestFit="1" customWidth="1"/>
    <col min="5639" max="5639" width="10.44140625" bestFit="1" customWidth="1"/>
    <col min="5640" max="5641" width="10.33203125" bestFit="1" customWidth="1"/>
    <col min="5642" max="5642" width="10.441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2" width="10.44140625" bestFit="1" customWidth="1"/>
    <col min="5893" max="5893" width="10.33203125" bestFit="1" customWidth="1"/>
    <col min="5894" max="5894" width="10.5546875" bestFit="1" customWidth="1"/>
    <col min="5895" max="5895" width="10.44140625" bestFit="1" customWidth="1"/>
    <col min="5896" max="5897" width="10.33203125" bestFit="1" customWidth="1"/>
    <col min="5898" max="5898" width="10.441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8" width="10.44140625" bestFit="1" customWidth="1"/>
    <col min="6149" max="6149" width="10.33203125" bestFit="1" customWidth="1"/>
    <col min="6150" max="6150" width="10.5546875" bestFit="1" customWidth="1"/>
    <col min="6151" max="6151" width="10.44140625" bestFit="1" customWidth="1"/>
    <col min="6152" max="6153" width="10.33203125" bestFit="1" customWidth="1"/>
    <col min="6154" max="6154" width="10.441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4" width="10.44140625" bestFit="1" customWidth="1"/>
    <col min="6405" max="6405" width="10.33203125" bestFit="1" customWidth="1"/>
    <col min="6406" max="6406" width="10.5546875" bestFit="1" customWidth="1"/>
    <col min="6407" max="6407" width="10.44140625" bestFit="1" customWidth="1"/>
    <col min="6408" max="6409" width="10.33203125" bestFit="1" customWidth="1"/>
    <col min="6410" max="6410" width="10.441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0" width="10.44140625" bestFit="1" customWidth="1"/>
    <col min="6661" max="6661" width="10.33203125" bestFit="1" customWidth="1"/>
    <col min="6662" max="6662" width="10.5546875" bestFit="1" customWidth="1"/>
    <col min="6663" max="6663" width="10.44140625" bestFit="1" customWidth="1"/>
    <col min="6664" max="6665" width="10.33203125" bestFit="1" customWidth="1"/>
    <col min="6666" max="6666" width="10.441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6" width="10.44140625" bestFit="1" customWidth="1"/>
    <col min="6917" max="6917" width="10.33203125" bestFit="1" customWidth="1"/>
    <col min="6918" max="6918" width="10.5546875" bestFit="1" customWidth="1"/>
    <col min="6919" max="6919" width="10.44140625" bestFit="1" customWidth="1"/>
    <col min="6920" max="6921" width="10.33203125" bestFit="1" customWidth="1"/>
    <col min="6922" max="6922" width="10.441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2" width="10.44140625" bestFit="1" customWidth="1"/>
    <col min="7173" max="7173" width="10.33203125" bestFit="1" customWidth="1"/>
    <col min="7174" max="7174" width="10.5546875" bestFit="1" customWidth="1"/>
    <col min="7175" max="7175" width="10.44140625" bestFit="1" customWidth="1"/>
    <col min="7176" max="7177" width="10.33203125" bestFit="1" customWidth="1"/>
    <col min="7178" max="7178" width="10.441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8" width="10.44140625" bestFit="1" customWidth="1"/>
    <col min="7429" max="7429" width="10.33203125" bestFit="1" customWidth="1"/>
    <col min="7430" max="7430" width="10.5546875" bestFit="1" customWidth="1"/>
    <col min="7431" max="7431" width="10.44140625" bestFit="1" customWidth="1"/>
    <col min="7432" max="7433" width="10.33203125" bestFit="1" customWidth="1"/>
    <col min="7434" max="7434" width="10.441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4" width="10.44140625" bestFit="1" customWidth="1"/>
    <col min="7685" max="7685" width="10.33203125" bestFit="1" customWidth="1"/>
    <col min="7686" max="7686" width="10.5546875" bestFit="1" customWidth="1"/>
    <col min="7687" max="7687" width="10.44140625" bestFit="1" customWidth="1"/>
    <col min="7688" max="7689" width="10.33203125" bestFit="1" customWidth="1"/>
    <col min="7690" max="7690" width="10.441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0" width="10.44140625" bestFit="1" customWidth="1"/>
    <col min="7941" max="7941" width="10.33203125" bestFit="1" customWidth="1"/>
    <col min="7942" max="7942" width="10.5546875" bestFit="1" customWidth="1"/>
    <col min="7943" max="7943" width="10.44140625" bestFit="1" customWidth="1"/>
    <col min="7944" max="7945" width="10.33203125" bestFit="1" customWidth="1"/>
    <col min="7946" max="7946" width="10.441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6" width="10.44140625" bestFit="1" customWidth="1"/>
    <col min="8197" max="8197" width="10.33203125" bestFit="1" customWidth="1"/>
    <col min="8198" max="8198" width="10.5546875" bestFit="1" customWidth="1"/>
    <col min="8199" max="8199" width="10.44140625" bestFit="1" customWidth="1"/>
    <col min="8200" max="8201" width="10.33203125" bestFit="1" customWidth="1"/>
    <col min="8202" max="8202" width="10.441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2" width="10.44140625" bestFit="1" customWidth="1"/>
    <col min="8453" max="8453" width="10.33203125" bestFit="1" customWidth="1"/>
    <col min="8454" max="8454" width="10.5546875" bestFit="1" customWidth="1"/>
    <col min="8455" max="8455" width="10.44140625" bestFit="1" customWidth="1"/>
    <col min="8456" max="8457" width="10.33203125" bestFit="1" customWidth="1"/>
    <col min="8458" max="8458" width="10.441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8" width="10.44140625" bestFit="1" customWidth="1"/>
    <col min="8709" max="8709" width="10.33203125" bestFit="1" customWidth="1"/>
    <col min="8710" max="8710" width="10.5546875" bestFit="1" customWidth="1"/>
    <col min="8711" max="8711" width="10.44140625" bestFit="1" customWidth="1"/>
    <col min="8712" max="8713" width="10.33203125" bestFit="1" customWidth="1"/>
    <col min="8714" max="8714" width="10.441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4" width="10.44140625" bestFit="1" customWidth="1"/>
    <col min="8965" max="8965" width="10.33203125" bestFit="1" customWidth="1"/>
    <col min="8966" max="8966" width="10.5546875" bestFit="1" customWidth="1"/>
    <col min="8967" max="8967" width="10.44140625" bestFit="1" customWidth="1"/>
    <col min="8968" max="8969" width="10.33203125" bestFit="1" customWidth="1"/>
    <col min="8970" max="8970" width="10.441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0" width="10.44140625" bestFit="1" customWidth="1"/>
    <col min="9221" max="9221" width="10.33203125" bestFit="1" customWidth="1"/>
    <col min="9222" max="9222" width="10.5546875" bestFit="1" customWidth="1"/>
    <col min="9223" max="9223" width="10.44140625" bestFit="1" customWidth="1"/>
    <col min="9224" max="9225" width="10.33203125" bestFit="1" customWidth="1"/>
    <col min="9226" max="9226" width="10.441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6" width="10.44140625" bestFit="1" customWidth="1"/>
    <col min="9477" max="9477" width="10.33203125" bestFit="1" customWidth="1"/>
    <col min="9478" max="9478" width="10.5546875" bestFit="1" customWidth="1"/>
    <col min="9479" max="9479" width="10.44140625" bestFit="1" customWidth="1"/>
    <col min="9480" max="9481" width="10.33203125" bestFit="1" customWidth="1"/>
    <col min="9482" max="9482" width="10.441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2" width="10.44140625" bestFit="1" customWidth="1"/>
    <col min="9733" max="9733" width="10.33203125" bestFit="1" customWidth="1"/>
    <col min="9734" max="9734" width="10.5546875" bestFit="1" customWidth="1"/>
    <col min="9735" max="9735" width="10.44140625" bestFit="1" customWidth="1"/>
    <col min="9736" max="9737" width="10.33203125" bestFit="1" customWidth="1"/>
    <col min="9738" max="9738" width="10.441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8" width="10.44140625" bestFit="1" customWidth="1"/>
    <col min="9989" max="9989" width="10.33203125" bestFit="1" customWidth="1"/>
    <col min="9990" max="9990" width="10.5546875" bestFit="1" customWidth="1"/>
    <col min="9991" max="9991" width="10.44140625" bestFit="1" customWidth="1"/>
    <col min="9992" max="9993" width="10.33203125" bestFit="1" customWidth="1"/>
    <col min="9994" max="9994" width="10.441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4" width="10.44140625" bestFit="1" customWidth="1"/>
    <col min="10245" max="10245" width="10.33203125" bestFit="1" customWidth="1"/>
    <col min="10246" max="10246" width="10.5546875" bestFit="1" customWidth="1"/>
    <col min="10247" max="10247" width="10.44140625" bestFit="1" customWidth="1"/>
    <col min="10248" max="10249" width="10.33203125" bestFit="1" customWidth="1"/>
    <col min="10250" max="10250" width="10.441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0" width="10.44140625" bestFit="1" customWidth="1"/>
    <col min="10501" max="10501" width="10.33203125" bestFit="1" customWidth="1"/>
    <col min="10502" max="10502" width="10.5546875" bestFit="1" customWidth="1"/>
    <col min="10503" max="10503" width="10.44140625" bestFit="1" customWidth="1"/>
    <col min="10504" max="10505" width="10.33203125" bestFit="1" customWidth="1"/>
    <col min="10506" max="10506" width="10.441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6" width="10.44140625" bestFit="1" customWidth="1"/>
    <col min="10757" max="10757" width="10.33203125" bestFit="1" customWidth="1"/>
    <col min="10758" max="10758" width="10.5546875" bestFit="1" customWidth="1"/>
    <col min="10759" max="10759" width="10.44140625" bestFit="1" customWidth="1"/>
    <col min="10760" max="10761" width="10.33203125" bestFit="1" customWidth="1"/>
    <col min="10762" max="10762" width="10.441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2" width="10.44140625" bestFit="1" customWidth="1"/>
    <col min="11013" max="11013" width="10.33203125" bestFit="1" customWidth="1"/>
    <col min="11014" max="11014" width="10.5546875" bestFit="1" customWidth="1"/>
    <col min="11015" max="11015" width="10.44140625" bestFit="1" customWidth="1"/>
    <col min="11016" max="11017" width="10.33203125" bestFit="1" customWidth="1"/>
    <col min="11018" max="11018" width="10.441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8" width="10.44140625" bestFit="1" customWidth="1"/>
    <col min="11269" max="11269" width="10.33203125" bestFit="1" customWidth="1"/>
    <col min="11270" max="11270" width="10.5546875" bestFit="1" customWidth="1"/>
    <col min="11271" max="11271" width="10.44140625" bestFit="1" customWidth="1"/>
    <col min="11272" max="11273" width="10.33203125" bestFit="1" customWidth="1"/>
    <col min="11274" max="11274" width="10.441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4" width="10.44140625" bestFit="1" customWidth="1"/>
    <col min="11525" max="11525" width="10.33203125" bestFit="1" customWidth="1"/>
    <col min="11526" max="11526" width="10.5546875" bestFit="1" customWidth="1"/>
    <col min="11527" max="11527" width="10.44140625" bestFit="1" customWidth="1"/>
    <col min="11528" max="11529" width="10.33203125" bestFit="1" customWidth="1"/>
    <col min="11530" max="11530" width="10.441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0" width="10.44140625" bestFit="1" customWidth="1"/>
    <col min="11781" max="11781" width="10.33203125" bestFit="1" customWidth="1"/>
    <col min="11782" max="11782" width="10.5546875" bestFit="1" customWidth="1"/>
    <col min="11783" max="11783" width="10.44140625" bestFit="1" customWidth="1"/>
    <col min="11784" max="11785" width="10.33203125" bestFit="1" customWidth="1"/>
    <col min="11786" max="11786" width="10.441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6" width="10.44140625" bestFit="1" customWidth="1"/>
    <col min="12037" max="12037" width="10.33203125" bestFit="1" customWidth="1"/>
    <col min="12038" max="12038" width="10.5546875" bestFit="1" customWidth="1"/>
    <col min="12039" max="12039" width="10.44140625" bestFit="1" customWidth="1"/>
    <col min="12040" max="12041" width="10.33203125" bestFit="1" customWidth="1"/>
    <col min="12042" max="12042" width="10.441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2" width="10.44140625" bestFit="1" customWidth="1"/>
    <col min="12293" max="12293" width="10.33203125" bestFit="1" customWidth="1"/>
    <col min="12294" max="12294" width="10.5546875" bestFit="1" customWidth="1"/>
    <col min="12295" max="12295" width="10.44140625" bestFit="1" customWidth="1"/>
    <col min="12296" max="12297" width="10.33203125" bestFit="1" customWidth="1"/>
    <col min="12298" max="12298" width="10.441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8" width="10.44140625" bestFit="1" customWidth="1"/>
    <col min="12549" max="12549" width="10.33203125" bestFit="1" customWidth="1"/>
    <col min="12550" max="12550" width="10.5546875" bestFit="1" customWidth="1"/>
    <col min="12551" max="12551" width="10.44140625" bestFit="1" customWidth="1"/>
    <col min="12552" max="12553" width="10.33203125" bestFit="1" customWidth="1"/>
    <col min="12554" max="12554" width="10.441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4" width="10.44140625" bestFit="1" customWidth="1"/>
    <col min="12805" max="12805" width="10.33203125" bestFit="1" customWidth="1"/>
    <col min="12806" max="12806" width="10.5546875" bestFit="1" customWidth="1"/>
    <col min="12807" max="12807" width="10.44140625" bestFit="1" customWidth="1"/>
    <col min="12808" max="12809" width="10.33203125" bestFit="1" customWidth="1"/>
    <col min="12810" max="12810" width="10.441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0" width="10.44140625" bestFit="1" customWidth="1"/>
    <col min="13061" max="13061" width="10.33203125" bestFit="1" customWidth="1"/>
    <col min="13062" max="13062" width="10.5546875" bestFit="1" customWidth="1"/>
    <col min="13063" max="13063" width="10.44140625" bestFit="1" customWidth="1"/>
    <col min="13064" max="13065" width="10.33203125" bestFit="1" customWidth="1"/>
    <col min="13066" max="13066" width="10.441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6" width="10.44140625" bestFit="1" customWidth="1"/>
    <col min="13317" max="13317" width="10.33203125" bestFit="1" customWidth="1"/>
    <col min="13318" max="13318" width="10.5546875" bestFit="1" customWidth="1"/>
    <col min="13319" max="13319" width="10.44140625" bestFit="1" customWidth="1"/>
    <col min="13320" max="13321" width="10.33203125" bestFit="1" customWidth="1"/>
    <col min="13322" max="13322" width="10.441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2" width="10.44140625" bestFit="1" customWidth="1"/>
    <col min="13573" max="13573" width="10.33203125" bestFit="1" customWidth="1"/>
    <col min="13574" max="13574" width="10.5546875" bestFit="1" customWidth="1"/>
    <col min="13575" max="13575" width="10.44140625" bestFit="1" customWidth="1"/>
    <col min="13576" max="13577" width="10.33203125" bestFit="1" customWidth="1"/>
    <col min="13578" max="13578" width="10.441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8" width="10.44140625" bestFit="1" customWidth="1"/>
    <col min="13829" max="13829" width="10.33203125" bestFit="1" customWidth="1"/>
    <col min="13830" max="13830" width="10.5546875" bestFit="1" customWidth="1"/>
    <col min="13831" max="13831" width="10.44140625" bestFit="1" customWidth="1"/>
    <col min="13832" max="13833" width="10.33203125" bestFit="1" customWidth="1"/>
    <col min="13834" max="13834" width="10.441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4" width="10.44140625" bestFit="1" customWidth="1"/>
    <col min="14085" max="14085" width="10.33203125" bestFit="1" customWidth="1"/>
    <col min="14086" max="14086" width="10.5546875" bestFit="1" customWidth="1"/>
    <col min="14087" max="14087" width="10.44140625" bestFit="1" customWidth="1"/>
    <col min="14088" max="14089" width="10.33203125" bestFit="1" customWidth="1"/>
    <col min="14090" max="14090" width="10.441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0" width="10.44140625" bestFit="1" customWidth="1"/>
    <col min="14341" max="14341" width="10.33203125" bestFit="1" customWidth="1"/>
    <col min="14342" max="14342" width="10.5546875" bestFit="1" customWidth="1"/>
    <col min="14343" max="14343" width="10.44140625" bestFit="1" customWidth="1"/>
    <col min="14344" max="14345" width="10.33203125" bestFit="1" customWidth="1"/>
    <col min="14346" max="14346" width="10.441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6" width="10.44140625" bestFit="1" customWidth="1"/>
    <col min="14597" max="14597" width="10.33203125" bestFit="1" customWidth="1"/>
    <col min="14598" max="14598" width="10.5546875" bestFit="1" customWidth="1"/>
    <col min="14599" max="14599" width="10.44140625" bestFit="1" customWidth="1"/>
    <col min="14600" max="14601" width="10.33203125" bestFit="1" customWidth="1"/>
    <col min="14602" max="14602" width="10.441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2" width="10.44140625" bestFit="1" customWidth="1"/>
    <col min="14853" max="14853" width="10.33203125" bestFit="1" customWidth="1"/>
    <col min="14854" max="14854" width="10.5546875" bestFit="1" customWidth="1"/>
    <col min="14855" max="14855" width="10.44140625" bestFit="1" customWidth="1"/>
    <col min="14856" max="14857" width="10.33203125" bestFit="1" customWidth="1"/>
    <col min="14858" max="14858" width="10.441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8" width="10.44140625" bestFit="1" customWidth="1"/>
    <col min="15109" max="15109" width="10.33203125" bestFit="1" customWidth="1"/>
    <col min="15110" max="15110" width="10.5546875" bestFit="1" customWidth="1"/>
    <col min="15111" max="15111" width="10.44140625" bestFit="1" customWidth="1"/>
    <col min="15112" max="15113" width="10.33203125" bestFit="1" customWidth="1"/>
    <col min="15114" max="15114" width="10.441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4" width="10.44140625" bestFit="1" customWidth="1"/>
    <col min="15365" max="15365" width="10.33203125" bestFit="1" customWidth="1"/>
    <col min="15366" max="15366" width="10.5546875" bestFit="1" customWidth="1"/>
    <col min="15367" max="15367" width="10.44140625" bestFit="1" customWidth="1"/>
    <col min="15368" max="15369" width="10.33203125" bestFit="1" customWidth="1"/>
    <col min="15370" max="15370" width="10.441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0" width="10.44140625" bestFit="1" customWidth="1"/>
    <col min="15621" max="15621" width="10.33203125" bestFit="1" customWidth="1"/>
    <col min="15622" max="15622" width="10.5546875" bestFit="1" customWidth="1"/>
    <col min="15623" max="15623" width="10.44140625" bestFit="1" customWidth="1"/>
    <col min="15624" max="15625" width="10.33203125" bestFit="1" customWidth="1"/>
    <col min="15626" max="15626" width="10.441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6" width="10.44140625" bestFit="1" customWidth="1"/>
    <col min="15877" max="15877" width="10.33203125" bestFit="1" customWidth="1"/>
    <col min="15878" max="15878" width="10.5546875" bestFit="1" customWidth="1"/>
    <col min="15879" max="15879" width="10.44140625" bestFit="1" customWidth="1"/>
    <col min="15880" max="15881" width="10.33203125" bestFit="1" customWidth="1"/>
    <col min="15882" max="15882" width="10.441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2" width="10.44140625" bestFit="1" customWidth="1"/>
    <col min="16133" max="16133" width="10.33203125" bestFit="1" customWidth="1"/>
    <col min="16134" max="16134" width="10.5546875" bestFit="1" customWidth="1"/>
    <col min="16135" max="16135" width="10.44140625" bestFit="1" customWidth="1"/>
    <col min="16136" max="16137" width="10.33203125" bestFit="1" customWidth="1"/>
    <col min="16138" max="16138" width="10.441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s="8" t="s">
        <v>1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18"/>
      <c r="D4" s="20" t="s">
        <v>4</v>
      </c>
      <c r="E4" s="21"/>
      <c r="F4" s="22" t="s">
        <v>5</v>
      </c>
      <c r="G4" s="21"/>
      <c r="H4" s="23" t="s">
        <v>6</v>
      </c>
      <c r="I4" s="2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0.17499999999999999</v>
      </c>
      <c r="D6" s="38">
        <v>0.188</v>
      </c>
      <c r="E6" s="37">
        <v>0.2</v>
      </c>
      <c r="F6" s="38">
        <v>0.22500000000000001</v>
      </c>
      <c r="G6" s="37">
        <v>0.25</v>
      </c>
      <c r="H6" s="38">
        <v>0.26</v>
      </c>
      <c r="I6" s="37">
        <v>0.27</v>
      </c>
      <c r="J6" s="37">
        <v>0.28999999999999998</v>
      </c>
    </row>
    <row r="7" spans="1:10" x14ac:dyDescent="0.3">
      <c r="A7" s="35"/>
      <c r="B7" s="36" t="s">
        <v>10</v>
      </c>
      <c r="C7" s="39">
        <f>C6*$F$17</f>
        <v>21402.5</v>
      </c>
      <c r="D7" s="40">
        <f t="shared" ref="D7:J7" si="0">D6*$F$17</f>
        <v>22992.400000000001</v>
      </c>
      <c r="E7" s="39">
        <f t="shared" si="0"/>
        <v>24460</v>
      </c>
      <c r="F7" s="40">
        <f t="shared" si="0"/>
        <v>27517.5</v>
      </c>
      <c r="G7" s="39">
        <f t="shared" si="0"/>
        <v>30575</v>
      </c>
      <c r="H7" s="40">
        <f t="shared" si="0"/>
        <v>31798</v>
      </c>
      <c r="I7" s="39">
        <f t="shared" si="0"/>
        <v>33021</v>
      </c>
      <c r="J7" s="39">
        <f t="shared" si="0"/>
        <v>35467</v>
      </c>
    </row>
    <row r="8" spans="1:10" ht="15" thickBot="1" x14ac:dyDescent="0.35">
      <c r="A8" s="26"/>
      <c r="B8" s="41" t="s">
        <v>11</v>
      </c>
      <c r="C8" s="42">
        <f t="shared" ref="C8:J8" si="1">C12*2*12</f>
        <v>9624</v>
      </c>
      <c r="D8" s="43">
        <f t="shared" si="1"/>
        <v>9768</v>
      </c>
      <c r="E8" s="42">
        <f>E12*2*12</f>
        <v>10656</v>
      </c>
      <c r="F8" s="43">
        <f t="shared" si="1"/>
        <v>11520</v>
      </c>
      <c r="G8" s="42">
        <f t="shared" si="1"/>
        <v>13368</v>
      </c>
      <c r="H8" s="43">
        <f t="shared" si="1"/>
        <v>12912</v>
      </c>
      <c r="I8" s="42">
        <f t="shared" si="1"/>
        <v>13656</v>
      </c>
      <c r="J8" s="42">
        <f t="shared" si="1"/>
        <v>21264</v>
      </c>
    </row>
    <row r="9" spans="1:10" ht="15" thickTop="1" x14ac:dyDescent="0.3">
      <c r="A9" s="18" t="s">
        <v>12</v>
      </c>
      <c r="B9" s="44" t="s">
        <v>13</v>
      </c>
      <c r="C9" s="45">
        <f>C7*F20</f>
        <v>6420.75</v>
      </c>
      <c r="D9" s="46">
        <f>D7*F20</f>
        <v>6897.72</v>
      </c>
      <c r="E9" s="45">
        <f>E7*F20</f>
        <v>7338</v>
      </c>
      <c r="F9" s="46">
        <f>F7*F20</f>
        <v>8255.25</v>
      </c>
      <c r="G9" s="45">
        <f>G7*F20</f>
        <v>9172.5</v>
      </c>
      <c r="H9" s="46">
        <f>H7*F20</f>
        <v>9539.4</v>
      </c>
      <c r="I9" s="45">
        <f>I7*F20</f>
        <v>9906.2999999999993</v>
      </c>
      <c r="J9" s="45">
        <f>J7*F20</f>
        <v>10640.1</v>
      </c>
    </row>
    <row r="10" spans="1:10" x14ac:dyDescent="0.3">
      <c r="A10" s="35"/>
      <c r="B10" s="36" t="s">
        <v>14</v>
      </c>
      <c r="C10" s="39">
        <f>ROUNDDOWN(C9/12,0)</f>
        <v>535</v>
      </c>
      <c r="D10" s="40">
        <f t="shared" ref="D10:J10" si="2">ROUNDDOWN(D9/12,0)</f>
        <v>574</v>
      </c>
      <c r="E10" s="39">
        <f t="shared" si="2"/>
        <v>611</v>
      </c>
      <c r="F10" s="40">
        <f t="shared" si="2"/>
        <v>687</v>
      </c>
      <c r="G10" s="39">
        <f t="shared" si="2"/>
        <v>764</v>
      </c>
      <c r="H10" s="40">
        <f t="shared" si="2"/>
        <v>794</v>
      </c>
      <c r="I10" s="39">
        <f t="shared" si="2"/>
        <v>825</v>
      </c>
      <c r="J10" s="39">
        <f t="shared" si="2"/>
        <v>886</v>
      </c>
    </row>
    <row r="11" spans="1:10" x14ac:dyDescent="0.3">
      <c r="A11" s="35"/>
      <c r="B11" s="36" t="s">
        <v>15</v>
      </c>
      <c r="C11" s="47">
        <v>134</v>
      </c>
      <c r="D11" s="47">
        <v>167</v>
      </c>
      <c r="E11" s="47">
        <v>167</v>
      </c>
      <c r="F11" s="47">
        <v>207</v>
      </c>
      <c r="G11" s="47">
        <v>207</v>
      </c>
      <c r="H11" s="47">
        <v>256</v>
      </c>
      <c r="I11" s="47">
        <v>256</v>
      </c>
      <c r="J11" s="47">
        <v>0</v>
      </c>
    </row>
    <row r="12" spans="1:10" ht="15" thickBot="1" x14ac:dyDescent="0.35">
      <c r="A12" s="48"/>
      <c r="B12" s="49" t="s">
        <v>16</v>
      </c>
      <c r="C12" s="50">
        <f t="shared" ref="C12:J12" si="3">C10-C11</f>
        <v>401</v>
      </c>
      <c r="D12" s="51">
        <f t="shared" si="3"/>
        <v>407</v>
      </c>
      <c r="E12" s="50">
        <f t="shared" si="3"/>
        <v>444</v>
      </c>
      <c r="F12" s="52">
        <f t="shared" si="3"/>
        <v>480</v>
      </c>
      <c r="G12" s="50">
        <f t="shared" si="3"/>
        <v>557</v>
      </c>
      <c r="H12" s="51">
        <f t="shared" si="3"/>
        <v>538</v>
      </c>
      <c r="I12" s="50">
        <f t="shared" si="3"/>
        <v>569</v>
      </c>
      <c r="J12" s="50">
        <f t="shared" si="3"/>
        <v>886</v>
      </c>
    </row>
    <row r="13" spans="1:10" ht="15" thickBot="1" x14ac:dyDescent="0.35">
      <c r="A13" s="1" t="s">
        <v>17</v>
      </c>
      <c r="B13" s="53"/>
      <c r="C13" s="54">
        <f>C7*1.2</f>
        <v>25683</v>
      </c>
      <c r="D13" s="54">
        <f>D7*1.2</f>
        <v>27590.880000000001</v>
      </c>
      <c r="E13" s="54">
        <f t="shared" ref="E13:J13" si="4">E7*1.2</f>
        <v>29352</v>
      </c>
      <c r="F13" s="54">
        <f t="shared" si="4"/>
        <v>33021</v>
      </c>
      <c r="G13" s="54">
        <f t="shared" si="4"/>
        <v>36690</v>
      </c>
      <c r="H13" s="54">
        <f t="shared" si="4"/>
        <v>38157.599999999999</v>
      </c>
      <c r="I13" s="54">
        <f t="shared" si="4"/>
        <v>39625.199999999997</v>
      </c>
      <c r="J13" s="54">
        <f t="shared" si="4"/>
        <v>42560.4</v>
      </c>
    </row>
    <row r="14" spans="1:10" ht="15" thickBot="1" x14ac:dyDescent="0.35">
      <c r="A14" s="1" t="s">
        <v>18</v>
      </c>
      <c r="B14" s="53"/>
      <c r="C14" s="54">
        <f>C7*1.4</f>
        <v>29963.499999999996</v>
      </c>
      <c r="D14" s="54">
        <f t="shared" ref="D14:J14" si="5">D7*1.4</f>
        <v>32189.360000000001</v>
      </c>
      <c r="E14" s="54">
        <f t="shared" si="5"/>
        <v>34244</v>
      </c>
      <c r="F14" s="54">
        <f t="shared" si="5"/>
        <v>38524.5</v>
      </c>
      <c r="G14" s="54">
        <f t="shared" si="5"/>
        <v>42805</v>
      </c>
      <c r="H14" s="54">
        <f t="shared" si="5"/>
        <v>44517.2</v>
      </c>
      <c r="I14" s="54">
        <f t="shared" si="5"/>
        <v>46229.399999999994</v>
      </c>
      <c r="J14" s="54">
        <f t="shared" si="5"/>
        <v>49653.799999999996</v>
      </c>
    </row>
    <row r="15" spans="1:10" x14ac:dyDescent="0.3">
      <c r="D15" s="2"/>
      <c r="E15" s="2"/>
      <c r="G15" s="3"/>
      <c r="H15" s="3"/>
      <c r="I15" s="4"/>
    </row>
    <row r="16" spans="1:10" x14ac:dyDescent="0.3">
      <c r="A16" s="55" t="s">
        <v>19</v>
      </c>
      <c r="B16" s="56"/>
      <c r="C16" s="56"/>
      <c r="D16" s="56"/>
      <c r="E16" s="57"/>
      <c r="F16" s="57" t="s">
        <v>20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122300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0.22500000000000001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27517.5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3">
        <f>F20*F19</f>
        <v>8255.25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687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207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480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C11:J11" name="Range1"/>
    <protectedRange sqref="F17" name="Range2"/>
  </protectedRange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2"/>
  <sheetViews>
    <sheetView tabSelected="1" topLeftCell="C1" workbookViewId="0">
      <selection activeCell="J5" sqref="J5"/>
    </sheetView>
  </sheetViews>
  <sheetFormatPr defaultColWidth="9.109375" defaultRowHeight="14.4" x14ac:dyDescent="0.3"/>
  <cols>
    <col min="1" max="2" width="0" style="90" hidden="1" customWidth="1"/>
    <col min="3" max="3" width="40" style="90" bestFit="1" customWidth="1"/>
    <col min="4" max="4" width="9.6640625" style="90" bestFit="1" customWidth="1"/>
    <col min="5" max="5" width="25.6640625" style="90" customWidth="1"/>
    <col min="6" max="6" width="10" style="90" bestFit="1" customWidth="1"/>
    <col min="7" max="7" width="10.33203125" style="90" customWidth="1"/>
    <col min="8" max="8" width="12" style="90" customWidth="1"/>
    <col min="9" max="9" width="10.88671875" style="90" customWidth="1"/>
    <col min="10" max="10" width="11.44140625" style="90" customWidth="1"/>
    <col min="11" max="11" width="11.109375" style="90" customWidth="1"/>
    <col min="12" max="12" width="11.44140625" style="90" customWidth="1"/>
    <col min="13" max="13" width="12.6640625" style="90" customWidth="1"/>
    <col min="14" max="16384" width="9.109375" style="90"/>
  </cols>
  <sheetData>
    <row r="1" spans="1:13" ht="18" thickBot="1" x14ac:dyDescent="0.35">
      <c r="A1" s="90" t="s">
        <v>50</v>
      </c>
      <c r="C1" s="144" t="s">
        <v>65</v>
      </c>
      <c r="D1" s="145"/>
      <c r="E1" s="146"/>
      <c r="F1" s="100"/>
      <c r="G1" s="100"/>
      <c r="H1" s="100"/>
      <c r="I1" s="100"/>
      <c r="J1" s="100"/>
      <c r="K1" s="100"/>
      <c r="L1" s="100"/>
      <c r="M1" s="101"/>
    </row>
    <row r="2" spans="1:13" ht="15" thickBot="1" x14ac:dyDescent="0.35">
      <c r="C2" s="102"/>
      <c r="D2" s="147"/>
      <c r="E2" s="147"/>
      <c r="F2" s="147"/>
      <c r="G2" s="147"/>
      <c r="H2" s="147"/>
      <c r="I2" s="147"/>
      <c r="J2" s="147"/>
      <c r="K2" s="147"/>
      <c r="L2" s="147"/>
      <c r="M2" s="103"/>
    </row>
    <row r="3" spans="1:13" ht="18.600000000000001" thickBot="1" x14ac:dyDescent="0.4">
      <c r="B3" s="104"/>
      <c r="C3" s="105" t="s">
        <v>62</v>
      </c>
      <c r="D3" s="106"/>
      <c r="E3" s="107" t="s">
        <v>236</v>
      </c>
      <c r="F3" s="148"/>
      <c r="G3" s="148"/>
      <c r="H3" s="148"/>
      <c r="I3" s="148"/>
      <c r="J3" s="148"/>
      <c r="K3" s="147"/>
      <c r="L3" s="147"/>
      <c r="M3" s="103"/>
    </row>
    <row r="4" spans="1:13" ht="15" thickBot="1" x14ac:dyDescent="0.35">
      <c r="B4" s="104"/>
      <c r="C4" s="108"/>
      <c r="D4" s="148"/>
      <c r="E4" s="148"/>
      <c r="F4" s="148"/>
      <c r="G4" s="148"/>
      <c r="H4" s="148"/>
      <c r="I4" s="148"/>
      <c r="J4" s="148"/>
      <c r="K4" s="147"/>
      <c r="L4" s="147"/>
      <c r="M4" s="103"/>
    </row>
    <row r="5" spans="1:13" ht="18.600000000000001" thickBot="1" x14ac:dyDescent="0.4">
      <c r="A5" s="109"/>
      <c r="B5" s="94"/>
      <c r="C5" s="110" t="s">
        <v>66</v>
      </c>
      <c r="D5" s="141">
        <v>2024</v>
      </c>
      <c r="E5" s="140">
        <f>VLOOKUP(E3,'HUD Median Family Income'!$A$1:$B$171,2,FALSE)</f>
        <v>0</v>
      </c>
      <c r="F5" s="149" t="s">
        <v>245</v>
      </c>
      <c r="G5" s="150"/>
      <c r="H5" s="150"/>
      <c r="I5" s="150"/>
      <c r="J5" s="150"/>
      <c r="K5" s="147"/>
      <c r="L5" s="147"/>
      <c r="M5" s="103"/>
    </row>
    <row r="6" spans="1:13" ht="15" thickBot="1" x14ac:dyDescent="0.35">
      <c r="A6" s="109"/>
      <c r="B6" s="94"/>
      <c r="C6" s="93"/>
      <c r="D6" s="150"/>
      <c r="E6" s="150"/>
      <c r="F6" s="150"/>
      <c r="G6" s="150"/>
      <c r="H6" s="150"/>
      <c r="I6" s="150"/>
      <c r="J6" s="150"/>
      <c r="K6" s="147"/>
      <c r="L6" s="147"/>
      <c r="M6" s="103"/>
    </row>
    <row r="7" spans="1:13" ht="15" thickBot="1" x14ac:dyDescent="0.35">
      <c r="A7" s="109"/>
      <c r="B7" s="94"/>
      <c r="C7" s="110" t="s">
        <v>63</v>
      </c>
      <c r="D7" s="147"/>
      <c r="E7" s="111" t="s">
        <v>52</v>
      </c>
      <c r="F7" s="112" t="s">
        <v>53</v>
      </c>
      <c r="G7" s="112" t="s">
        <v>60</v>
      </c>
      <c r="H7" s="112" t="s">
        <v>54</v>
      </c>
      <c r="I7" s="112" t="s">
        <v>55</v>
      </c>
      <c r="J7" s="112" t="s">
        <v>59</v>
      </c>
      <c r="K7" s="112" t="s">
        <v>61</v>
      </c>
      <c r="L7" s="112" t="s">
        <v>56</v>
      </c>
      <c r="M7" s="113" t="s">
        <v>57</v>
      </c>
    </row>
    <row r="8" spans="1:13" ht="15" thickBot="1" x14ac:dyDescent="0.35">
      <c r="A8" s="109"/>
      <c r="B8" s="94"/>
      <c r="C8" s="93"/>
      <c r="D8" s="114" t="s">
        <v>51</v>
      </c>
      <c r="E8" s="115"/>
      <c r="F8" s="91">
        <v>0.7</v>
      </c>
      <c r="G8" s="91">
        <v>0.75</v>
      </c>
      <c r="H8" s="91">
        <v>0.8</v>
      </c>
      <c r="I8" s="91">
        <v>0.9</v>
      </c>
      <c r="J8" s="91">
        <v>1</v>
      </c>
      <c r="K8" s="91">
        <v>1.04</v>
      </c>
      <c r="L8" s="91">
        <v>1.08</v>
      </c>
      <c r="M8" s="92">
        <v>1.1599999999999999</v>
      </c>
    </row>
    <row r="9" spans="1:13" x14ac:dyDescent="0.3">
      <c r="B9" s="94"/>
      <c r="C9" s="93"/>
      <c r="D9" s="142">
        <v>0.6</v>
      </c>
      <c r="E9" s="151"/>
      <c r="F9" s="95">
        <f>+$F$8*D9</f>
        <v>0.42</v>
      </c>
      <c r="G9" s="152">
        <f>+$G$8*D9</f>
        <v>0.44999999999999996</v>
      </c>
      <c r="H9" s="152">
        <f>+$H$8*D9</f>
        <v>0.48</v>
      </c>
      <c r="I9" s="152">
        <f>+$I$8*D9</f>
        <v>0.54</v>
      </c>
      <c r="J9" s="152">
        <f>+$J$8*D9</f>
        <v>0.6</v>
      </c>
      <c r="K9" s="152">
        <f>+$K$8*D9</f>
        <v>0.624</v>
      </c>
      <c r="L9" s="152">
        <f>+$L$8*D9</f>
        <v>0.64800000000000002</v>
      </c>
      <c r="M9" s="96">
        <f>+$M$8*D9</f>
        <v>0.69599999999999995</v>
      </c>
    </row>
    <row r="10" spans="1:13" x14ac:dyDescent="0.3">
      <c r="C10" s="102"/>
      <c r="D10" s="142">
        <v>0.8</v>
      </c>
      <c r="E10" s="151"/>
      <c r="F10" s="95">
        <f>+$F$8*D10</f>
        <v>0.55999999999999994</v>
      </c>
      <c r="G10" s="152">
        <f>+$G$8*D10</f>
        <v>0.60000000000000009</v>
      </c>
      <c r="H10" s="152">
        <f>+$H$8*D10</f>
        <v>0.64000000000000012</v>
      </c>
      <c r="I10" s="152">
        <f>+$I$8*D10</f>
        <v>0.72000000000000008</v>
      </c>
      <c r="J10" s="152">
        <f>+$J$8*D10</f>
        <v>0.8</v>
      </c>
      <c r="K10" s="152">
        <f>+$K$8*D10</f>
        <v>0.83200000000000007</v>
      </c>
      <c r="L10" s="152">
        <f>+$L$8*D10</f>
        <v>0.8640000000000001</v>
      </c>
      <c r="M10" s="96">
        <f>+$M$8*D10</f>
        <v>0.92799999999999994</v>
      </c>
    </row>
    <row r="11" spans="1:13" x14ac:dyDescent="0.3">
      <c r="C11" s="102"/>
      <c r="D11" s="142">
        <v>1</v>
      </c>
      <c r="E11" s="151"/>
      <c r="F11" s="95">
        <f>+$F$8*D11</f>
        <v>0.7</v>
      </c>
      <c r="G11" s="152">
        <f>+$G$8*D11</f>
        <v>0.75</v>
      </c>
      <c r="H11" s="152">
        <f>+$H$8*D11</f>
        <v>0.8</v>
      </c>
      <c r="I11" s="152">
        <f>+$I$8*D11</f>
        <v>0.9</v>
      </c>
      <c r="J11" s="152">
        <f>+$J$8*D11</f>
        <v>1</v>
      </c>
      <c r="K11" s="152">
        <f>+$K$8*D11</f>
        <v>1.04</v>
      </c>
      <c r="L11" s="152">
        <f>+$L$8*D11</f>
        <v>1.08</v>
      </c>
      <c r="M11" s="96">
        <f>+$M$8*D11</f>
        <v>1.1599999999999999</v>
      </c>
    </row>
    <row r="12" spans="1:13" ht="15" thickBot="1" x14ac:dyDescent="0.35">
      <c r="C12" s="102"/>
      <c r="D12" s="143">
        <v>1.2</v>
      </c>
      <c r="E12" s="151"/>
      <c r="F12" s="97">
        <f>+$F$8*D12</f>
        <v>0.84</v>
      </c>
      <c r="G12" s="98">
        <f>+$G$8*D12</f>
        <v>0.89999999999999991</v>
      </c>
      <c r="H12" s="98">
        <f>+$H$8*D12</f>
        <v>0.96</v>
      </c>
      <c r="I12" s="98">
        <f>+$I$8*D12</f>
        <v>1.08</v>
      </c>
      <c r="J12" s="98">
        <f>+$J$8*D12</f>
        <v>1.2</v>
      </c>
      <c r="K12" s="98">
        <f>+$K$8*D12</f>
        <v>1.248</v>
      </c>
      <c r="L12" s="98">
        <f>+$L$8*D12</f>
        <v>1.296</v>
      </c>
      <c r="M12" s="99">
        <f>+$M$8*D12</f>
        <v>1.3919999999999999</v>
      </c>
    </row>
    <row r="13" spans="1:13" x14ac:dyDescent="0.3">
      <c r="C13" s="102"/>
      <c r="D13" s="147"/>
      <c r="E13" s="147"/>
      <c r="F13" s="147"/>
      <c r="G13" s="147"/>
      <c r="H13" s="147"/>
      <c r="I13" s="147"/>
      <c r="J13" s="147"/>
      <c r="K13" s="147"/>
      <c r="L13" s="147"/>
      <c r="M13" s="103"/>
    </row>
    <row r="14" spans="1:13" x14ac:dyDescent="0.3">
      <c r="C14" s="102"/>
      <c r="D14" s="147"/>
      <c r="E14" s="147"/>
      <c r="F14" s="147"/>
      <c r="G14" s="147"/>
      <c r="H14" s="147"/>
      <c r="I14" s="147"/>
      <c r="J14" s="147"/>
      <c r="K14" s="147"/>
      <c r="L14" s="147"/>
      <c r="M14" s="103"/>
    </row>
    <row r="15" spans="1:13" ht="15" thickBot="1" x14ac:dyDescent="0.35">
      <c r="C15" s="102"/>
      <c r="D15" s="147"/>
      <c r="E15" s="147"/>
      <c r="F15" s="147"/>
      <c r="G15" s="147"/>
      <c r="H15" s="147"/>
      <c r="I15" s="147"/>
      <c r="J15" s="147"/>
      <c r="K15" s="147"/>
      <c r="L15" s="147"/>
      <c r="M15" s="103"/>
    </row>
    <row r="16" spans="1:13" ht="15" thickBot="1" x14ac:dyDescent="0.35">
      <c r="C16" s="116" t="s">
        <v>238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03"/>
    </row>
    <row r="17" spans="3:13" ht="15" thickBot="1" x14ac:dyDescent="0.35">
      <c r="C17" s="102"/>
      <c r="D17" s="147"/>
      <c r="E17" s="117" t="s">
        <v>52</v>
      </c>
      <c r="F17" s="112" t="s">
        <v>53</v>
      </c>
      <c r="G17" s="112" t="s">
        <v>60</v>
      </c>
      <c r="H17" s="112" t="s">
        <v>54</v>
      </c>
      <c r="I17" s="112" t="s">
        <v>55</v>
      </c>
      <c r="J17" s="112" t="s">
        <v>59</v>
      </c>
      <c r="K17" s="112" t="s">
        <v>61</v>
      </c>
      <c r="L17" s="112" t="s">
        <v>56</v>
      </c>
      <c r="M17" s="113" t="s">
        <v>57</v>
      </c>
    </row>
    <row r="18" spans="3:13" ht="15" thickBot="1" x14ac:dyDescent="0.35">
      <c r="C18" s="102"/>
      <c r="D18" s="118" t="s">
        <v>51</v>
      </c>
      <c r="E18" s="147"/>
      <c r="F18" s="119"/>
      <c r="G18" s="153"/>
      <c r="H18" s="153"/>
      <c r="I18" s="153"/>
      <c r="J18" s="153"/>
      <c r="K18" s="153"/>
      <c r="L18" s="153"/>
      <c r="M18" s="120"/>
    </row>
    <row r="19" spans="3:13" x14ac:dyDescent="0.3">
      <c r="C19" s="102"/>
      <c r="D19" s="142">
        <v>0.6</v>
      </c>
      <c r="E19" s="151"/>
      <c r="F19" s="130">
        <f>PRODUCT(F9,E5)</f>
        <v>0</v>
      </c>
      <c r="G19" s="131">
        <f>PRODUCT(G9,E5)</f>
        <v>0</v>
      </c>
      <c r="H19" s="131">
        <f>PRODUCT(H9,E5)</f>
        <v>0</v>
      </c>
      <c r="I19" s="131">
        <f>PRODUCT(I9,E5)</f>
        <v>0</v>
      </c>
      <c r="J19" s="131">
        <f>PRODUCT(J9,E5)</f>
        <v>0</v>
      </c>
      <c r="K19" s="131">
        <f>PRODUCT(K9,E5)</f>
        <v>0</v>
      </c>
      <c r="L19" s="131">
        <f>PRODUCT(L9,E5)</f>
        <v>0</v>
      </c>
      <c r="M19" s="132">
        <f>PRODUCT(M9,E5)</f>
        <v>0</v>
      </c>
    </row>
    <row r="20" spans="3:13" x14ac:dyDescent="0.3">
      <c r="C20" s="102"/>
      <c r="D20" s="142">
        <v>0.8</v>
      </c>
      <c r="E20" s="151"/>
      <c r="F20" s="133">
        <f>PRODUCT(F10,E5)</f>
        <v>0</v>
      </c>
      <c r="G20" s="154">
        <f>PRODUCT(G10,E5)</f>
        <v>0</v>
      </c>
      <c r="H20" s="154">
        <f>PRODUCT(H10,E5)</f>
        <v>0</v>
      </c>
      <c r="I20" s="154">
        <f>PRODUCT(I10,E5)</f>
        <v>0</v>
      </c>
      <c r="J20" s="154">
        <f>PRODUCT(J10,E5)</f>
        <v>0</v>
      </c>
      <c r="K20" s="154">
        <f>PRODUCT(K10,E5)</f>
        <v>0</v>
      </c>
      <c r="L20" s="154">
        <f>PRODUCT(L10,E5)</f>
        <v>0</v>
      </c>
      <c r="M20" s="134">
        <f>PRODUCT(M10,E5)</f>
        <v>0</v>
      </c>
    </row>
    <row r="21" spans="3:13" x14ac:dyDescent="0.3">
      <c r="C21" s="102"/>
      <c r="D21" s="142">
        <v>1</v>
      </c>
      <c r="E21" s="151"/>
      <c r="F21" s="133">
        <f>PRODUCT(F11,E5)</f>
        <v>0</v>
      </c>
      <c r="G21" s="154">
        <f>PRODUCT(G11,E5)</f>
        <v>0</v>
      </c>
      <c r="H21" s="154">
        <f>PRODUCT(H11,E5)</f>
        <v>0</v>
      </c>
      <c r="I21" s="154">
        <f>PRODUCT(I11,E5)</f>
        <v>0</v>
      </c>
      <c r="J21" s="154">
        <f>PRODUCT(J11,E5)</f>
        <v>0</v>
      </c>
      <c r="K21" s="154">
        <f>PRODUCT(K11,E5)</f>
        <v>0</v>
      </c>
      <c r="L21" s="154">
        <f>PRODUCT(L11,E5)</f>
        <v>0</v>
      </c>
      <c r="M21" s="134">
        <f>PRODUCT(M11,E5)</f>
        <v>0</v>
      </c>
    </row>
    <row r="22" spans="3:13" ht="15" thickBot="1" x14ac:dyDescent="0.35">
      <c r="C22" s="102"/>
      <c r="D22" s="143">
        <v>1.2</v>
      </c>
      <c r="E22" s="151"/>
      <c r="F22" s="135">
        <f>PRODUCT(F12,E5)</f>
        <v>0</v>
      </c>
      <c r="G22" s="136">
        <f>PRODUCT(G12,E5)</f>
        <v>0</v>
      </c>
      <c r="H22" s="136">
        <f>PRODUCT(H12,E5)</f>
        <v>0</v>
      </c>
      <c r="I22" s="136">
        <f>PRODUCT(I12,E5)</f>
        <v>0</v>
      </c>
      <c r="J22" s="136">
        <f>PRODUCT(J12,E5)</f>
        <v>0</v>
      </c>
      <c r="K22" s="136">
        <f>PRODUCT(K12,E5)</f>
        <v>0</v>
      </c>
      <c r="L22" s="136">
        <f>PRODUCT(L12,E5)</f>
        <v>0</v>
      </c>
      <c r="M22" s="137">
        <f>PRODUCT(M12,E5)</f>
        <v>0</v>
      </c>
    </row>
    <row r="23" spans="3:13" x14ac:dyDescent="0.3">
      <c r="C23" s="102"/>
      <c r="D23" s="147"/>
      <c r="E23" s="147"/>
      <c r="F23" s="147"/>
      <c r="G23" s="147"/>
      <c r="H23" s="147"/>
      <c r="I23" s="147"/>
      <c r="J23" s="147"/>
      <c r="K23" s="147"/>
      <c r="L23" s="147"/>
      <c r="M23" s="103"/>
    </row>
    <row r="24" spans="3:13" ht="15" thickBot="1" x14ac:dyDescent="0.35">
      <c r="C24" s="102"/>
      <c r="D24" s="147"/>
      <c r="E24" s="147"/>
      <c r="F24" s="147"/>
      <c r="G24" s="147"/>
      <c r="H24" s="147"/>
      <c r="I24" s="147"/>
      <c r="J24" s="147"/>
      <c r="K24" s="147"/>
      <c r="L24" s="147"/>
      <c r="M24" s="103"/>
    </row>
    <row r="25" spans="3:13" ht="15" thickBot="1" x14ac:dyDescent="0.35">
      <c r="C25" s="116" t="s">
        <v>64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03"/>
    </row>
    <row r="26" spans="3:13" ht="15" thickBot="1" x14ac:dyDescent="0.35">
      <c r="C26" s="102"/>
      <c r="D26" s="147"/>
      <c r="E26" s="116" t="s">
        <v>58</v>
      </c>
      <c r="F26" s="121" t="s">
        <v>240</v>
      </c>
      <c r="G26" s="122" t="s">
        <v>241</v>
      </c>
      <c r="H26" s="121" t="s">
        <v>242</v>
      </c>
      <c r="I26" s="122" t="s">
        <v>243</v>
      </c>
      <c r="J26" s="121" t="s">
        <v>244</v>
      </c>
      <c r="K26" s="147"/>
      <c r="L26" s="147"/>
      <c r="M26" s="103"/>
    </row>
    <row r="27" spans="3:13" ht="15" thickBot="1" x14ac:dyDescent="0.35">
      <c r="C27" s="102"/>
      <c r="D27" s="118" t="s">
        <v>51</v>
      </c>
      <c r="E27" s="147"/>
      <c r="F27" s="123"/>
      <c r="G27" s="124"/>
      <c r="H27" s="124"/>
      <c r="I27" s="124"/>
      <c r="J27" s="125"/>
      <c r="K27" s="147"/>
      <c r="L27" s="147"/>
      <c r="M27" s="103"/>
    </row>
    <row r="28" spans="3:13" x14ac:dyDescent="0.3">
      <c r="C28" s="102"/>
      <c r="D28" s="142">
        <v>0.6</v>
      </c>
      <c r="E28" s="151"/>
      <c r="F28" s="138">
        <f>PRODUCT((F19/12),0.3)</f>
        <v>0</v>
      </c>
      <c r="G28" s="154">
        <f t="shared" ref="F28:G31" si="0">PRODUCT((G19/12),0.3)</f>
        <v>0</v>
      </c>
      <c r="H28" s="138">
        <f>PRODUCT((I19/12),0.3)</f>
        <v>0</v>
      </c>
      <c r="I28" s="154">
        <f>PRODUCT((K19/12),0.3)</f>
        <v>0</v>
      </c>
      <c r="J28" s="138">
        <f>PRODUCT((M19/12),0.3)</f>
        <v>0</v>
      </c>
      <c r="K28" s="147"/>
      <c r="L28" s="147"/>
      <c r="M28" s="103"/>
    </row>
    <row r="29" spans="3:13" x14ac:dyDescent="0.3">
      <c r="C29" s="102"/>
      <c r="D29" s="142">
        <v>0.8</v>
      </c>
      <c r="E29" s="151"/>
      <c r="F29" s="138">
        <f t="shared" si="0"/>
        <v>0</v>
      </c>
      <c r="G29" s="154">
        <f t="shared" si="0"/>
        <v>0</v>
      </c>
      <c r="H29" s="138">
        <f>PRODUCT((I20/12),0.3)</f>
        <v>0</v>
      </c>
      <c r="I29" s="154">
        <f>PRODUCT((K20/12),0.3)</f>
        <v>0</v>
      </c>
      <c r="J29" s="138">
        <f>PRODUCT((M20/12),0.3)</f>
        <v>0</v>
      </c>
      <c r="K29" s="147"/>
      <c r="L29" s="147"/>
      <c r="M29" s="103"/>
    </row>
    <row r="30" spans="3:13" x14ac:dyDescent="0.3">
      <c r="C30" s="102"/>
      <c r="D30" s="142">
        <v>1</v>
      </c>
      <c r="E30" s="151"/>
      <c r="F30" s="138">
        <f t="shared" si="0"/>
        <v>0</v>
      </c>
      <c r="G30" s="154">
        <f t="shared" si="0"/>
        <v>0</v>
      </c>
      <c r="H30" s="138">
        <f t="shared" ref="H30:H31" si="1">PRODUCT((I21/12),0.3)</f>
        <v>0</v>
      </c>
      <c r="I30" s="154">
        <f t="shared" ref="I30:I31" si="2">PRODUCT((K21/12),0.3)</f>
        <v>0</v>
      </c>
      <c r="J30" s="138">
        <f t="shared" ref="J30:J31" si="3">PRODUCT((M21/12),0.3)</f>
        <v>0</v>
      </c>
      <c r="K30" s="147"/>
      <c r="L30" s="147"/>
      <c r="M30" s="103"/>
    </row>
    <row r="31" spans="3:13" ht="15" thickBot="1" x14ac:dyDescent="0.35">
      <c r="C31" s="126"/>
      <c r="D31" s="143">
        <v>1.2</v>
      </c>
      <c r="E31" s="127"/>
      <c r="F31" s="139">
        <f t="shared" si="0"/>
        <v>0</v>
      </c>
      <c r="G31" s="136">
        <f t="shared" si="0"/>
        <v>0</v>
      </c>
      <c r="H31" s="139">
        <f t="shared" si="1"/>
        <v>0</v>
      </c>
      <c r="I31" s="136">
        <f t="shared" si="2"/>
        <v>0</v>
      </c>
      <c r="J31" s="139">
        <f t="shared" si="3"/>
        <v>0</v>
      </c>
      <c r="K31" s="128"/>
      <c r="L31" s="128"/>
      <c r="M31" s="129"/>
    </row>
    <row r="32" spans="3:13" ht="45.75" customHeight="1" thickBot="1" x14ac:dyDescent="0.35">
      <c r="C32" s="155" t="s">
        <v>239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7"/>
    </row>
  </sheetData>
  <sheetProtection algorithmName="SHA-512" hashValue="h/i9P/E9fl+DBYIePSFW6DXd7FQH/p86DG3AVKUWhQ98qC+/zAUfUX7FDI+W9ns439T/xup2j4PoIwKmqxIlkQ==" saltValue="qVK6u9gBUO0GG85uA4/NSQ==" spinCount="100000" sheet="1" sort="0" autoFilter="0"/>
  <mergeCells count="2">
    <mergeCell ref="C1:E1"/>
    <mergeCell ref="C32:M32"/>
  </mergeCells>
  <pageMargins left="0.25" right="0.25" top="0.75" bottom="0.75" header="0.3" footer="0.3"/>
  <pageSetup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'HUD Median Family Income'!$A$1:$A$171</xm:f>
          </x14:formula1>
          <xm:sqref>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71"/>
  <sheetViews>
    <sheetView topLeftCell="A7" workbookViewId="0">
      <selection activeCell="B11" sqref="B11"/>
    </sheetView>
  </sheetViews>
  <sheetFormatPr defaultRowHeight="14.4" x14ac:dyDescent="0.3"/>
  <cols>
    <col min="1" max="1" width="20.44140625" bestFit="1" customWidth="1"/>
    <col min="2" max="2" width="34.33203125" bestFit="1" customWidth="1"/>
  </cols>
  <sheetData>
    <row r="1" spans="1:2" x14ac:dyDescent="0.3">
      <c r="A1" t="s">
        <v>236</v>
      </c>
    </row>
    <row r="2" spans="1:2" x14ac:dyDescent="0.3">
      <c r="A2" t="s">
        <v>237</v>
      </c>
      <c r="B2">
        <v>122300</v>
      </c>
    </row>
    <row r="3" spans="1:2" x14ac:dyDescent="0.3">
      <c r="A3" t="s">
        <v>208</v>
      </c>
      <c r="B3">
        <v>121800</v>
      </c>
    </row>
    <row r="4" spans="1:2" x14ac:dyDescent="0.3">
      <c r="A4" t="s">
        <v>160</v>
      </c>
      <c r="B4">
        <v>130300</v>
      </c>
    </row>
    <row r="5" spans="1:2" x14ac:dyDescent="0.3">
      <c r="A5" t="s">
        <v>221</v>
      </c>
      <c r="B5">
        <v>90300</v>
      </c>
    </row>
    <row r="6" spans="1:2" x14ac:dyDescent="0.3">
      <c r="A6" t="s">
        <v>91</v>
      </c>
      <c r="B6">
        <v>121800</v>
      </c>
    </row>
    <row r="7" spans="1:2" x14ac:dyDescent="0.3">
      <c r="A7" t="s">
        <v>119</v>
      </c>
      <c r="B7">
        <v>114200</v>
      </c>
    </row>
    <row r="8" spans="1:2" x14ac:dyDescent="0.3">
      <c r="A8" t="s">
        <v>161</v>
      </c>
      <c r="B8">
        <v>130300</v>
      </c>
    </row>
    <row r="9" spans="1:2" x14ac:dyDescent="0.3">
      <c r="A9" t="s">
        <v>92</v>
      </c>
      <c r="B9">
        <v>121800</v>
      </c>
    </row>
    <row r="10" spans="1:2" x14ac:dyDescent="0.3">
      <c r="A10" t="s">
        <v>162</v>
      </c>
      <c r="B10">
        <v>116100</v>
      </c>
    </row>
    <row r="11" spans="1:2" x14ac:dyDescent="0.3">
      <c r="A11" t="s">
        <v>68</v>
      </c>
      <c r="B11">
        <v>147700</v>
      </c>
    </row>
    <row r="12" spans="1:2" x14ac:dyDescent="0.3">
      <c r="A12" t="s">
        <v>120</v>
      </c>
      <c r="B12">
        <v>114200</v>
      </c>
    </row>
    <row r="13" spans="1:2" x14ac:dyDescent="0.3">
      <c r="A13" t="s">
        <v>93</v>
      </c>
      <c r="B13">
        <v>121800</v>
      </c>
    </row>
    <row r="14" spans="1:2" x14ac:dyDescent="0.3">
      <c r="A14" t="s">
        <v>209</v>
      </c>
      <c r="B14">
        <v>121800</v>
      </c>
    </row>
    <row r="15" spans="1:2" x14ac:dyDescent="0.3">
      <c r="A15" t="s">
        <v>187</v>
      </c>
      <c r="B15">
        <v>107000</v>
      </c>
    </row>
    <row r="16" spans="1:2" x14ac:dyDescent="0.3">
      <c r="A16" t="s">
        <v>163</v>
      </c>
      <c r="B16">
        <v>116100</v>
      </c>
    </row>
    <row r="17" spans="1:2" x14ac:dyDescent="0.3">
      <c r="A17" t="s">
        <v>69</v>
      </c>
      <c r="B17">
        <v>117100</v>
      </c>
    </row>
    <row r="18" spans="1:2" x14ac:dyDescent="0.3">
      <c r="A18" t="s">
        <v>121</v>
      </c>
      <c r="B18">
        <v>114200</v>
      </c>
    </row>
    <row r="19" spans="1:2" x14ac:dyDescent="0.3">
      <c r="A19" t="s">
        <v>94</v>
      </c>
      <c r="B19">
        <v>121800</v>
      </c>
    </row>
    <row r="20" spans="1:2" x14ac:dyDescent="0.3">
      <c r="A20" t="s">
        <v>70</v>
      </c>
      <c r="B20">
        <v>147700</v>
      </c>
    </row>
    <row r="21" spans="1:2" x14ac:dyDescent="0.3">
      <c r="A21" t="s">
        <v>222</v>
      </c>
      <c r="B21">
        <v>90300</v>
      </c>
    </row>
    <row r="22" spans="1:2" x14ac:dyDescent="0.3">
      <c r="A22" t="s">
        <v>95</v>
      </c>
      <c r="B22">
        <v>121800</v>
      </c>
    </row>
    <row r="23" spans="1:2" x14ac:dyDescent="0.3">
      <c r="A23" t="s">
        <v>122</v>
      </c>
      <c r="B23">
        <v>114200</v>
      </c>
    </row>
    <row r="24" spans="1:2" x14ac:dyDescent="0.3">
      <c r="A24" t="s">
        <v>223</v>
      </c>
      <c r="B24">
        <v>90300</v>
      </c>
    </row>
    <row r="25" spans="1:2" x14ac:dyDescent="0.3">
      <c r="A25" t="s">
        <v>96</v>
      </c>
      <c r="B25">
        <v>121800</v>
      </c>
    </row>
    <row r="26" spans="1:2" x14ac:dyDescent="0.3">
      <c r="A26" t="s">
        <v>224</v>
      </c>
      <c r="B26">
        <v>90300</v>
      </c>
    </row>
    <row r="27" spans="1:2" x14ac:dyDescent="0.3">
      <c r="A27" t="s">
        <v>164</v>
      </c>
      <c r="B27">
        <v>116100</v>
      </c>
    </row>
    <row r="28" spans="1:2" x14ac:dyDescent="0.3">
      <c r="A28" t="s">
        <v>145</v>
      </c>
      <c r="B28">
        <v>121800</v>
      </c>
    </row>
    <row r="29" spans="1:2" x14ac:dyDescent="0.3">
      <c r="A29" t="s">
        <v>146</v>
      </c>
      <c r="B29">
        <v>148900</v>
      </c>
    </row>
    <row r="30" spans="1:2" x14ac:dyDescent="0.3">
      <c r="A30" t="s">
        <v>188</v>
      </c>
      <c r="B30">
        <v>148500</v>
      </c>
    </row>
    <row r="31" spans="1:2" x14ac:dyDescent="0.3">
      <c r="A31" t="s">
        <v>123</v>
      </c>
      <c r="B31">
        <v>114200</v>
      </c>
    </row>
    <row r="32" spans="1:2" x14ac:dyDescent="0.3">
      <c r="A32" t="s">
        <v>210</v>
      </c>
      <c r="B32">
        <v>121800</v>
      </c>
    </row>
    <row r="33" spans="1:2" x14ac:dyDescent="0.3">
      <c r="A33" t="s">
        <v>124</v>
      </c>
      <c r="B33">
        <v>114200</v>
      </c>
    </row>
    <row r="34" spans="1:2" x14ac:dyDescent="0.3">
      <c r="A34" t="s">
        <v>211</v>
      </c>
      <c r="B34">
        <v>121800</v>
      </c>
    </row>
    <row r="35" spans="1:2" x14ac:dyDescent="0.3">
      <c r="A35" t="s">
        <v>147</v>
      </c>
      <c r="B35">
        <v>121800</v>
      </c>
    </row>
    <row r="36" spans="1:2" x14ac:dyDescent="0.3">
      <c r="A36" t="s">
        <v>71</v>
      </c>
      <c r="B36">
        <v>147700</v>
      </c>
    </row>
    <row r="37" spans="1:2" x14ac:dyDescent="0.3">
      <c r="A37" t="s">
        <v>72</v>
      </c>
      <c r="B37">
        <v>180500</v>
      </c>
    </row>
    <row r="38" spans="1:2" x14ac:dyDescent="0.3">
      <c r="A38" t="s">
        <v>148</v>
      </c>
      <c r="B38">
        <v>148900</v>
      </c>
    </row>
    <row r="39" spans="1:2" x14ac:dyDescent="0.3">
      <c r="A39" t="s">
        <v>165</v>
      </c>
      <c r="B39">
        <v>130300</v>
      </c>
    </row>
    <row r="40" spans="1:2" x14ac:dyDescent="0.3">
      <c r="A40" t="s">
        <v>149</v>
      </c>
      <c r="B40">
        <v>121800</v>
      </c>
    </row>
    <row r="41" spans="1:2" x14ac:dyDescent="0.3">
      <c r="A41" t="s">
        <v>97</v>
      </c>
      <c r="B41">
        <v>121800</v>
      </c>
    </row>
    <row r="42" spans="1:2" x14ac:dyDescent="0.3">
      <c r="A42" t="s">
        <v>150</v>
      </c>
      <c r="B42">
        <v>121800</v>
      </c>
    </row>
    <row r="43" spans="1:2" x14ac:dyDescent="0.3">
      <c r="A43" t="s">
        <v>151</v>
      </c>
      <c r="B43">
        <v>121800</v>
      </c>
    </row>
    <row r="44" spans="1:2" x14ac:dyDescent="0.3">
      <c r="A44" t="s">
        <v>98</v>
      </c>
      <c r="B44">
        <v>121800</v>
      </c>
    </row>
    <row r="45" spans="1:2" x14ac:dyDescent="0.3">
      <c r="A45" t="s">
        <v>166</v>
      </c>
      <c r="B45">
        <v>116100</v>
      </c>
    </row>
    <row r="46" spans="1:2" x14ac:dyDescent="0.3">
      <c r="A46" t="s">
        <v>189</v>
      </c>
      <c r="B46">
        <v>107000</v>
      </c>
    </row>
    <row r="47" spans="1:2" x14ac:dyDescent="0.3">
      <c r="A47" t="s">
        <v>99</v>
      </c>
      <c r="B47">
        <v>121800</v>
      </c>
    </row>
    <row r="48" spans="1:2" x14ac:dyDescent="0.3">
      <c r="A48" t="s">
        <v>225</v>
      </c>
      <c r="B48">
        <v>90300</v>
      </c>
    </row>
    <row r="49" spans="1:2" x14ac:dyDescent="0.3">
      <c r="A49" t="s">
        <v>73</v>
      </c>
      <c r="B49">
        <v>117100</v>
      </c>
    </row>
    <row r="50" spans="1:2" x14ac:dyDescent="0.3">
      <c r="A50" t="s">
        <v>212</v>
      </c>
      <c r="B50">
        <v>121800</v>
      </c>
    </row>
    <row r="51" spans="1:2" x14ac:dyDescent="0.3">
      <c r="A51" t="s">
        <v>100</v>
      </c>
      <c r="B51">
        <v>121800</v>
      </c>
    </row>
    <row r="52" spans="1:2" x14ac:dyDescent="0.3">
      <c r="A52" t="s">
        <v>152</v>
      </c>
      <c r="B52">
        <v>148900</v>
      </c>
    </row>
    <row r="53" spans="1:2" x14ac:dyDescent="0.3">
      <c r="A53" t="s">
        <v>74</v>
      </c>
      <c r="B53">
        <v>117100</v>
      </c>
    </row>
    <row r="54" spans="1:2" x14ac:dyDescent="0.3">
      <c r="A54" t="s">
        <v>101</v>
      </c>
      <c r="B54">
        <v>121800</v>
      </c>
    </row>
    <row r="55" spans="1:2" x14ac:dyDescent="0.3">
      <c r="A55" t="s">
        <v>190</v>
      </c>
      <c r="B55">
        <v>107000</v>
      </c>
    </row>
    <row r="56" spans="1:2" x14ac:dyDescent="0.3">
      <c r="A56" t="s">
        <v>102</v>
      </c>
      <c r="B56">
        <v>121800</v>
      </c>
    </row>
    <row r="57" spans="1:2" x14ac:dyDescent="0.3">
      <c r="A57" t="s">
        <v>125</v>
      </c>
      <c r="B57">
        <v>114200</v>
      </c>
    </row>
    <row r="58" spans="1:2" x14ac:dyDescent="0.3">
      <c r="A58" t="s">
        <v>103</v>
      </c>
      <c r="B58">
        <v>121800</v>
      </c>
    </row>
    <row r="59" spans="1:2" x14ac:dyDescent="0.3">
      <c r="A59" t="s">
        <v>75</v>
      </c>
      <c r="B59">
        <v>180500</v>
      </c>
    </row>
    <row r="60" spans="1:2" x14ac:dyDescent="0.3">
      <c r="A60" t="s">
        <v>191</v>
      </c>
      <c r="B60">
        <v>107000</v>
      </c>
    </row>
    <row r="61" spans="1:2" x14ac:dyDescent="0.3">
      <c r="A61" t="s">
        <v>192</v>
      </c>
      <c r="B61">
        <v>107000</v>
      </c>
    </row>
    <row r="62" spans="1:2" x14ac:dyDescent="0.3">
      <c r="A62" t="s">
        <v>167</v>
      </c>
      <c r="B62">
        <v>116100</v>
      </c>
    </row>
    <row r="63" spans="1:2" x14ac:dyDescent="0.3">
      <c r="A63" t="s">
        <v>153</v>
      </c>
      <c r="B63">
        <v>121800</v>
      </c>
    </row>
    <row r="64" spans="1:2" x14ac:dyDescent="0.3">
      <c r="A64" t="s">
        <v>168</v>
      </c>
      <c r="B64">
        <v>116100</v>
      </c>
    </row>
    <row r="65" spans="1:2" x14ac:dyDescent="0.3">
      <c r="A65" t="s">
        <v>226</v>
      </c>
      <c r="B65">
        <v>90300</v>
      </c>
    </row>
    <row r="66" spans="1:2" x14ac:dyDescent="0.3">
      <c r="A66" t="s">
        <v>104</v>
      </c>
      <c r="B66">
        <v>121800</v>
      </c>
    </row>
    <row r="67" spans="1:2" x14ac:dyDescent="0.3">
      <c r="A67" t="s">
        <v>105</v>
      </c>
      <c r="B67">
        <v>121800</v>
      </c>
    </row>
    <row r="68" spans="1:2" x14ac:dyDescent="0.3">
      <c r="A68" t="s">
        <v>126</v>
      </c>
      <c r="B68">
        <v>114200</v>
      </c>
    </row>
    <row r="69" spans="1:2" x14ac:dyDescent="0.3">
      <c r="A69" t="s">
        <v>213</v>
      </c>
      <c r="B69">
        <v>121800</v>
      </c>
    </row>
    <row r="70" spans="1:2" x14ac:dyDescent="0.3">
      <c r="A70" t="s">
        <v>127</v>
      </c>
      <c r="B70">
        <v>114200</v>
      </c>
    </row>
    <row r="71" spans="1:2" x14ac:dyDescent="0.3">
      <c r="A71" t="s">
        <v>227</v>
      </c>
      <c r="B71">
        <v>90300</v>
      </c>
    </row>
    <row r="72" spans="1:2" x14ac:dyDescent="0.3">
      <c r="A72" t="s">
        <v>154</v>
      </c>
      <c r="B72">
        <v>148900</v>
      </c>
    </row>
    <row r="73" spans="1:2" x14ac:dyDescent="0.3">
      <c r="A73" t="s">
        <v>193</v>
      </c>
      <c r="B73">
        <v>148500</v>
      </c>
    </row>
    <row r="74" spans="1:2" x14ac:dyDescent="0.3">
      <c r="A74" t="s">
        <v>194</v>
      </c>
      <c r="B74">
        <v>107000</v>
      </c>
    </row>
    <row r="75" spans="1:2" x14ac:dyDescent="0.3">
      <c r="A75" t="s">
        <v>195</v>
      </c>
      <c r="B75">
        <v>107000</v>
      </c>
    </row>
    <row r="76" spans="1:2" x14ac:dyDescent="0.3">
      <c r="A76" t="s">
        <v>128</v>
      </c>
      <c r="B76">
        <v>114200</v>
      </c>
    </row>
    <row r="77" spans="1:2" x14ac:dyDescent="0.3">
      <c r="A77" t="s">
        <v>196</v>
      </c>
      <c r="B77">
        <v>107000</v>
      </c>
    </row>
    <row r="78" spans="1:2" x14ac:dyDescent="0.3">
      <c r="A78" t="s">
        <v>169</v>
      </c>
      <c r="B78">
        <v>116100</v>
      </c>
    </row>
    <row r="79" spans="1:2" x14ac:dyDescent="0.3">
      <c r="A79" t="s">
        <v>67</v>
      </c>
      <c r="B79">
        <v>121800</v>
      </c>
    </row>
    <row r="80" spans="1:2" x14ac:dyDescent="0.3">
      <c r="A80" t="s">
        <v>214</v>
      </c>
      <c r="B80">
        <v>121800</v>
      </c>
    </row>
    <row r="81" spans="1:2" x14ac:dyDescent="0.3">
      <c r="A81" t="s">
        <v>106</v>
      </c>
      <c r="B81">
        <v>121800</v>
      </c>
    </row>
    <row r="82" spans="1:2" x14ac:dyDescent="0.3">
      <c r="A82" t="s">
        <v>170</v>
      </c>
      <c r="B82">
        <v>116100</v>
      </c>
    </row>
    <row r="83" spans="1:2" x14ac:dyDescent="0.3">
      <c r="A83" t="s">
        <v>171</v>
      </c>
      <c r="B83">
        <v>91600</v>
      </c>
    </row>
    <row r="84" spans="1:2" x14ac:dyDescent="0.3">
      <c r="A84" t="s">
        <v>155</v>
      </c>
      <c r="B84">
        <v>121800</v>
      </c>
    </row>
    <row r="85" spans="1:2" x14ac:dyDescent="0.3">
      <c r="A85" t="s">
        <v>156</v>
      </c>
      <c r="B85">
        <v>121800</v>
      </c>
    </row>
    <row r="86" spans="1:2" x14ac:dyDescent="0.3">
      <c r="A86" t="s">
        <v>172</v>
      </c>
      <c r="B86">
        <v>130300</v>
      </c>
    </row>
    <row r="87" spans="1:2" x14ac:dyDescent="0.3">
      <c r="A87" t="s">
        <v>76</v>
      </c>
      <c r="B87">
        <v>117100</v>
      </c>
    </row>
    <row r="88" spans="1:2" x14ac:dyDescent="0.3">
      <c r="A88" t="s">
        <v>197</v>
      </c>
      <c r="B88">
        <v>107000</v>
      </c>
    </row>
    <row r="89" spans="1:2" x14ac:dyDescent="0.3">
      <c r="A89" t="s">
        <v>129</v>
      </c>
      <c r="B89">
        <v>114200</v>
      </c>
    </row>
    <row r="90" spans="1:2" x14ac:dyDescent="0.3">
      <c r="A90" t="s">
        <v>173</v>
      </c>
      <c r="B90">
        <v>91600</v>
      </c>
    </row>
    <row r="91" spans="1:2" x14ac:dyDescent="0.3">
      <c r="A91" t="s">
        <v>107</v>
      </c>
      <c r="B91">
        <v>121800</v>
      </c>
    </row>
    <row r="92" spans="1:2" x14ac:dyDescent="0.3">
      <c r="A92" t="s">
        <v>77</v>
      </c>
      <c r="B92">
        <v>180500</v>
      </c>
    </row>
    <row r="93" spans="1:2" x14ac:dyDescent="0.3">
      <c r="A93" t="s">
        <v>78</v>
      </c>
      <c r="B93">
        <v>147700</v>
      </c>
    </row>
    <row r="94" spans="1:2" x14ac:dyDescent="0.3">
      <c r="A94" t="s">
        <v>130</v>
      </c>
      <c r="B94">
        <v>114200</v>
      </c>
    </row>
    <row r="95" spans="1:2" x14ac:dyDescent="0.3">
      <c r="A95" t="s">
        <v>174</v>
      </c>
      <c r="B95">
        <v>116100</v>
      </c>
    </row>
    <row r="96" spans="1:2" x14ac:dyDescent="0.3">
      <c r="A96" t="s">
        <v>198</v>
      </c>
      <c r="B96">
        <v>107000</v>
      </c>
    </row>
    <row r="97" spans="1:2" x14ac:dyDescent="0.3">
      <c r="A97" t="s">
        <v>131</v>
      </c>
      <c r="B97">
        <v>114200</v>
      </c>
    </row>
    <row r="98" spans="1:2" x14ac:dyDescent="0.3">
      <c r="A98" t="s">
        <v>108</v>
      </c>
      <c r="B98">
        <v>121800</v>
      </c>
    </row>
    <row r="99" spans="1:2" x14ac:dyDescent="0.3">
      <c r="A99" t="s">
        <v>79</v>
      </c>
      <c r="B99">
        <v>147700</v>
      </c>
    </row>
    <row r="100" spans="1:2" x14ac:dyDescent="0.3">
      <c r="A100" t="s">
        <v>132</v>
      </c>
      <c r="B100">
        <v>114200</v>
      </c>
    </row>
    <row r="101" spans="1:2" x14ac:dyDescent="0.3">
      <c r="A101" t="s">
        <v>175</v>
      </c>
      <c r="B101">
        <v>116100</v>
      </c>
    </row>
    <row r="102" spans="1:2" x14ac:dyDescent="0.3">
      <c r="A102" t="s">
        <v>133</v>
      </c>
      <c r="B102">
        <v>114200</v>
      </c>
    </row>
    <row r="103" spans="1:2" x14ac:dyDescent="0.3">
      <c r="A103" t="s">
        <v>176</v>
      </c>
      <c r="B103">
        <v>116100</v>
      </c>
    </row>
    <row r="104" spans="1:2" x14ac:dyDescent="0.3">
      <c r="A104" t="s">
        <v>199</v>
      </c>
      <c r="B104">
        <v>107000</v>
      </c>
    </row>
    <row r="105" spans="1:2" x14ac:dyDescent="0.3">
      <c r="A105" t="s">
        <v>80</v>
      </c>
      <c r="B105">
        <v>180500</v>
      </c>
    </row>
    <row r="106" spans="1:2" x14ac:dyDescent="0.3">
      <c r="A106" t="s">
        <v>200</v>
      </c>
      <c r="B106">
        <v>107000</v>
      </c>
    </row>
    <row r="107" spans="1:2" x14ac:dyDescent="0.3">
      <c r="A107" t="s">
        <v>201</v>
      </c>
      <c r="B107">
        <v>107000</v>
      </c>
    </row>
    <row r="108" spans="1:2" x14ac:dyDescent="0.3">
      <c r="A108" t="s">
        <v>157</v>
      </c>
      <c r="B108">
        <v>148900</v>
      </c>
    </row>
    <row r="109" spans="1:2" x14ac:dyDescent="0.3">
      <c r="A109" t="s">
        <v>177</v>
      </c>
      <c r="B109">
        <v>116100</v>
      </c>
    </row>
    <row r="110" spans="1:2" x14ac:dyDescent="0.3">
      <c r="A110" t="s">
        <v>178</v>
      </c>
      <c r="B110">
        <v>130300</v>
      </c>
    </row>
    <row r="111" spans="1:2" x14ac:dyDescent="0.3">
      <c r="A111" t="s">
        <v>228</v>
      </c>
      <c r="B111">
        <v>90300</v>
      </c>
    </row>
    <row r="112" spans="1:2" x14ac:dyDescent="0.3">
      <c r="A112" t="s">
        <v>109</v>
      </c>
      <c r="B112">
        <v>121800</v>
      </c>
    </row>
    <row r="113" spans="1:2" x14ac:dyDescent="0.3">
      <c r="A113" t="s">
        <v>134</v>
      </c>
      <c r="B113">
        <v>114200</v>
      </c>
    </row>
    <row r="114" spans="1:2" x14ac:dyDescent="0.3">
      <c r="A114" t="s">
        <v>229</v>
      </c>
      <c r="B114">
        <v>90300</v>
      </c>
    </row>
    <row r="115" spans="1:2" x14ac:dyDescent="0.3">
      <c r="A115" t="s">
        <v>158</v>
      </c>
      <c r="B115">
        <v>121800</v>
      </c>
    </row>
    <row r="116" spans="1:2" x14ac:dyDescent="0.3">
      <c r="A116" t="s">
        <v>202</v>
      </c>
      <c r="B116">
        <v>107000</v>
      </c>
    </row>
    <row r="117" spans="1:2" x14ac:dyDescent="0.3">
      <c r="A117" t="s">
        <v>179</v>
      </c>
      <c r="B117">
        <v>91600</v>
      </c>
    </row>
    <row r="118" spans="1:2" x14ac:dyDescent="0.3">
      <c r="A118" t="s">
        <v>230</v>
      </c>
      <c r="B118">
        <v>90300</v>
      </c>
    </row>
    <row r="119" spans="1:2" x14ac:dyDescent="0.3">
      <c r="A119" t="s">
        <v>81</v>
      </c>
      <c r="B119">
        <v>147700</v>
      </c>
    </row>
    <row r="120" spans="1:2" x14ac:dyDescent="0.3">
      <c r="A120" t="s">
        <v>82</v>
      </c>
      <c r="B120">
        <v>147700</v>
      </c>
    </row>
    <row r="121" spans="1:2" x14ac:dyDescent="0.3">
      <c r="A121" t="s">
        <v>110</v>
      </c>
      <c r="B121">
        <v>121800</v>
      </c>
    </row>
    <row r="122" spans="1:2" x14ac:dyDescent="0.3">
      <c r="A122" t="s">
        <v>135</v>
      </c>
      <c r="B122">
        <v>114200</v>
      </c>
    </row>
    <row r="123" spans="1:2" x14ac:dyDescent="0.3">
      <c r="A123" t="s">
        <v>203</v>
      </c>
      <c r="B123">
        <v>107000</v>
      </c>
    </row>
    <row r="124" spans="1:2" x14ac:dyDescent="0.3">
      <c r="A124" t="s">
        <v>136</v>
      </c>
      <c r="B124">
        <v>114200</v>
      </c>
    </row>
    <row r="125" spans="1:2" x14ac:dyDescent="0.3">
      <c r="A125" t="s">
        <v>231</v>
      </c>
      <c r="B125">
        <v>90300</v>
      </c>
    </row>
    <row r="126" spans="1:2" x14ac:dyDescent="0.3">
      <c r="A126" t="s">
        <v>180</v>
      </c>
      <c r="B126">
        <v>130300</v>
      </c>
    </row>
    <row r="127" spans="1:2" x14ac:dyDescent="0.3">
      <c r="A127" t="s">
        <v>137</v>
      </c>
      <c r="B127">
        <v>114200</v>
      </c>
    </row>
    <row r="128" spans="1:2" x14ac:dyDescent="0.3">
      <c r="A128" t="s">
        <v>83</v>
      </c>
      <c r="B128">
        <v>117100</v>
      </c>
    </row>
    <row r="129" spans="1:2" x14ac:dyDescent="0.3">
      <c r="A129" t="s">
        <v>84</v>
      </c>
      <c r="B129">
        <v>147700</v>
      </c>
    </row>
    <row r="130" spans="1:2" x14ac:dyDescent="0.3">
      <c r="A130" t="s">
        <v>111</v>
      </c>
      <c r="B130">
        <v>121800</v>
      </c>
    </row>
    <row r="131" spans="1:2" x14ac:dyDescent="0.3">
      <c r="A131" t="s">
        <v>215</v>
      </c>
      <c r="B131">
        <v>121800</v>
      </c>
    </row>
    <row r="132" spans="1:2" x14ac:dyDescent="0.3">
      <c r="A132" t="s">
        <v>113</v>
      </c>
      <c r="B132">
        <v>121800</v>
      </c>
    </row>
    <row r="133" spans="1:2" x14ac:dyDescent="0.3">
      <c r="A133" t="s">
        <v>181</v>
      </c>
      <c r="B133">
        <v>91600</v>
      </c>
    </row>
    <row r="134" spans="1:2" x14ac:dyDescent="0.3">
      <c r="A134" t="s">
        <v>112</v>
      </c>
      <c r="B134">
        <v>121800</v>
      </c>
    </row>
    <row r="135" spans="1:2" x14ac:dyDescent="0.3">
      <c r="A135" t="s">
        <v>204</v>
      </c>
      <c r="B135">
        <v>107000</v>
      </c>
    </row>
    <row r="136" spans="1:2" x14ac:dyDescent="0.3">
      <c r="A136" t="s">
        <v>216</v>
      </c>
      <c r="B136">
        <v>121800</v>
      </c>
    </row>
    <row r="137" spans="1:2" x14ac:dyDescent="0.3">
      <c r="A137" t="s">
        <v>85</v>
      </c>
      <c r="B137">
        <v>180500</v>
      </c>
    </row>
    <row r="138" spans="1:2" x14ac:dyDescent="0.3">
      <c r="A138" t="s">
        <v>232</v>
      </c>
      <c r="B138">
        <v>90300</v>
      </c>
    </row>
    <row r="139" spans="1:2" x14ac:dyDescent="0.3">
      <c r="A139" t="s">
        <v>205</v>
      </c>
      <c r="B139">
        <v>107000</v>
      </c>
    </row>
    <row r="140" spans="1:2" x14ac:dyDescent="0.3">
      <c r="A140" t="s">
        <v>86</v>
      </c>
      <c r="B140">
        <v>117100</v>
      </c>
    </row>
    <row r="141" spans="1:2" x14ac:dyDescent="0.3">
      <c r="A141" t="s">
        <v>114</v>
      </c>
      <c r="B141">
        <v>121800</v>
      </c>
    </row>
    <row r="142" spans="1:2" x14ac:dyDescent="0.3">
      <c r="A142" t="s">
        <v>138</v>
      </c>
      <c r="B142">
        <v>114200</v>
      </c>
    </row>
    <row r="143" spans="1:2" x14ac:dyDescent="0.3">
      <c r="A143" t="s">
        <v>233</v>
      </c>
      <c r="B143">
        <v>90300</v>
      </c>
    </row>
    <row r="144" spans="1:2" x14ac:dyDescent="0.3">
      <c r="A144" t="s">
        <v>217</v>
      </c>
      <c r="B144">
        <v>121800</v>
      </c>
    </row>
    <row r="145" spans="1:2" x14ac:dyDescent="0.3">
      <c r="A145" t="s">
        <v>139</v>
      </c>
      <c r="B145">
        <v>114200</v>
      </c>
    </row>
    <row r="146" spans="1:2" x14ac:dyDescent="0.3">
      <c r="A146" t="s">
        <v>87</v>
      </c>
      <c r="B146">
        <v>117100</v>
      </c>
    </row>
    <row r="147" spans="1:2" x14ac:dyDescent="0.3">
      <c r="A147" t="s">
        <v>218</v>
      </c>
      <c r="B147">
        <v>121800</v>
      </c>
    </row>
    <row r="148" spans="1:2" x14ac:dyDescent="0.3">
      <c r="A148" t="s">
        <v>219</v>
      </c>
      <c r="B148">
        <v>121800</v>
      </c>
    </row>
    <row r="149" spans="1:2" x14ac:dyDescent="0.3">
      <c r="A149" t="s">
        <v>206</v>
      </c>
      <c r="B149">
        <v>107000</v>
      </c>
    </row>
    <row r="150" spans="1:2" x14ac:dyDescent="0.3">
      <c r="A150" t="s">
        <v>182</v>
      </c>
      <c r="B150">
        <v>116100</v>
      </c>
    </row>
    <row r="151" spans="1:2" x14ac:dyDescent="0.3">
      <c r="A151" t="s">
        <v>140</v>
      </c>
      <c r="B151">
        <v>114200</v>
      </c>
    </row>
    <row r="152" spans="1:2" x14ac:dyDescent="0.3">
      <c r="A152" t="s">
        <v>141</v>
      </c>
      <c r="B152">
        <v>114200</v>
      </c>
    </row>
    <row r="153" spans="1:2" x14ac:dyDescent="0.3">
      <c r="A153" t="s">
        <v>183</v>
      </c>
      <c r="B153">
        <v>91600</v>
      </c>
    </row>
    <row r="154" spans="1:2" x14ac:dyDescent="0.3">
      <c r="A154" t="s">
        <v>207</v>
      </c>
      <c r="B154">
        <v>107000</v>
      </c>
    </row>
    <row r="155" spans="1:2" x14ac:dyDescent="0.3">
      <c r="A155" t="s">
        <v>142</v>
      </c>
      <c r="B155">
        <v>114200</v>
      </c>
    </row>
    <row r="156" spans="1:2" x14ac:dyDescent="0.3">
      <c r="A156" t="s">
        <v>115</v>
      </c>
      <c r="B156">
        <v>121800</v>
      </c>
    </row>
    <row r="157" spans="1:2" x14ac:dyDescent="0.3">
      <c r="A157" t="s">
        <v>184</v>
      </c>
      <c r="B157">
        <v>116100</v>
      </c>
    </row>
    <row r="158" spans="1:2" x14ac:dyDescent="0.3">
      <c r="A158" t="s">
        <v>159</v>
      </c>
      <c r="B158">
        <v>148900</v>
      </c>
    </row>
    <row r="159" spans="1:2" x14ac:dyDescent="0.3">
      <c r="A159" t="s">
        <v>88</v>
      </c>
      <c r="B159">
        <v>180500</v>
      </c>
    </row>
    <row r="160" spans="1:2" x14ac:dyDescent="0.3">
      <c r="A160" t="s">
        <v>89</v>
      </c>
      <c r="B160">
        <v>180500</v>
      </c>
    </row>
    <row r="161" spans="1:2" x14ac:dyDescent="0.3">
      <c r="A161" t="s">
        <v>116</v>
      </c>
      <c r="B161">
        <v>121800</v>
      </c>
    </row>
    <row r="162" spans="1:2" x14ac:dyDescent="0.3">
      <c r="A162" t="s">
        <v>220</v>
      </c>
      <c r="B162">
        <v>121800</v>
      </c>
    </row>
    <row r="163" spans="1:2" x14ac:dyDescent="0.3">
      <c r="A163" t="s">
        <v>90</v>
      </c>
      <c r="B163">
        <v>180500</v>
      </c>
    </row>
    <row r="164" spans="1:2" x14ac:dyDescent="0.3">
      <c r="A164" t="s">
        <v>143</v>
      </c>
      <c r="B164">
        <v>114200</v>
      </c>
    </row>
    <row r="165" spans="1:2" x14ac:dyDescent="0.3">
      <c r="A165" t="s">
        <v>234</v>
      </c>
      <c r="B165">
        <v>90300</v>
      </c>
    </row>
    <row r="166" spans="1:2" x14ac:dyDescent="0.3">
      <c r="A166" t="s">
        <v>117</v>
      </c>
      <c r="B166">
        <v>121800</v>
      </c>
    </row>
    <row r="167" spans="1:2" x14ac:dyDescent="0.3">
      <c r="A167" t="s">
        <v>118</v>
      </c>
      <c r="B167">
        <v>121800</v>
      </c>
    </row>
    <row r="168" spans="1:2" x14ac:dyDescent="0.3">
      <c r="A168" t="s">
        <v>185</v>
      </c>
      <c r="B168">
        <v>91600</v>
      </c>
    </row>
    <row r="169" spans="1:2" x14ac:dyDescent="0.3">
      <c r="A169" t="s">
        <v>186</v>
      </c>
      <c r="B169">
        <v>116100</v>
      </c>
    </row>
    <row r="170" spans="1:2" x14ac:dyDescent="0.3">
      <c r="A170" t="s">
        <v>144</v>
      </c>
      <c r="B170">
        <v>114200</v>
      </c>
    </row>
    <row r="171" spans="1:2" x14ac:dyDescent="0.3">
      <c r="A171" t="s">
        <v>235</v>
      </c>
      <c r="B171">
        <v>90300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A170">
    <sortCondition ref="A1:A1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workbookViewId="0">
      <selection activeCell="C7" sqref="C7"/>
    </sheetView>
  </sheetViews>
  <sheetFormatPr defaultRowHeight="14.4" x14ac:dyDescent="0.3"/>
  <cols>
    <col min="2" max="2" width="15.6640625" customWidth="1"/>
    <col min="6" max="6" width="10.33203125" customWidth="1"/>
    <col min="258" max="258" width="15.6640625" customWidth="1"/>
    <col min="262" max="262" width="10.33203125" customWidth="1"/>
    <col min="514" max="514" width="15.6640625" customWidth="1"/>
    <col min="518" max="518" width="10.33203125" customWidth="1"/>
    <col min="770" max="770" width="15.6640625" customWidth="1"/>
    <col min="774" max="774" width="10.33203125" customWidth="1"/>
    <col min="1026" max="1026" width="15.6640625" customWidth="1"/>
    <col min="1030" max="1030" width="10.33203125" customWidth="1"/>
    <col min="1282" max="1282" width="15.6640625" customWidth="1"/>
    <col min="1286" max="1286" width="10.33203125" customWidth="1"/>
    <col min="1538" max="1538" width="15.6640625" customWidth="1"/>
    <col min="1542" max="1542" width="10.33203125" customWidth="1"/>
    <col min="1794" max="1794" width="15.6640625" customWidth="1"/>
    <col min="1798" max="1798" width="10.33203125" customWidth="1"/>
    <col min="2050" max="2050" width="15.6640625" customWidth="1"/>
    <col min="2054" max="2054" width="10.33203125" customWidth="1"/>
    <col min="2306" max="2306" width="15.6640625" customWidth="1"/>
    <col min="2310" max="2310" width="10.33203125" customWidth="1"/>
    <col min="2562" max="2562" width="15.6640625" customWidth="1"/>
    <col min="2566" max="2566" width="10.33203125" customWidth="1"/>
    <col min="2818" max="2818" width="15.6640625" customWidth="1"/>
    <col min="2822" max="2822" width="10.33203125" customWidth="1"/>
    <col min="3074" max="3074" width="15.6640625" customWidth="1"/>
    <col min="3078" max="3078" width="10.33203125" customWidth="1"/>
    <col min="3330" max="3330" width="15.6640625" customWidth="1"/>
    <col min="3334" max="3334" width="10.33203125" customWidth="1"/>
    <col min="3586" max="3586" width="15.6640625" customWidth="1"/>
    <col min="3590" max="3590" width="10.33203125" customWidth="1"/>
    <col min="3842" max="3842" width="15.6640625" customWidth="1"/>
    <col min="3846" max="3846" width="10.33203125" customWidth="1"/>
    <col min="4098" max="4098" width="15.6640625" customWidth="1"/>
    <col min="4102" max="4102" width="10.33203125" customWidth="1"/>
    <col min="4354" max="4354" width="15.6640625" customWidth="1"/>
    <col min="4358" max="4358" width="10.33203125" customWidth="1"/>
    <col min="4610" max="4610" width="15.6640625" customWidth="1"/>
    <col min="4614" max="4614" width="10.33203125" customWidth="1"/>
    <col min="4866" max="4866" width="15.6640625" customWidth="1"/>
    <col min="4870" max="4870" width="10.33203125" customWidth="1"/>
    <col min="5122" max="5122" width="15.6640625" customWidth="1"/>
    <col min="5126" max="5126" width="10.33203125" customWidth="1"/>
    <col min="5378" max="5378" width="15.6640625" customWidth="1"/>
    <col min="5382" max="5382" width="10.33203125" customWidth="1"/>
    <col min="5634" max="5634" width="15.6640625" customWidth="1"/>
    <col min="5638" max="5638" width="10.33203125" customWidth="1"/>
    <col min="5890" max="5890" width="15.6640625" customWidth="1"/>
    <col min="5894" max="5894" width="10.33203125" customWidth="1"/>
    <col min="6146" max="6146" width="15.6640625" customWidth="1"/>
    <col min="6150" max="6150" width="10.33203125" customWidth="1"/>
    <col min="6402" max="6402" width="15.6640625" customWidth="1"/>
    <col min="6406" max="6406" width="10.33203125" customWidth="1"/>
    <col min="6658" max="6658" width="15.6640625" customWidth="1"/>
    <col min="6662" max="6662" width="10.33203125" customWidth="1"/>
    <col min="6914" max="6914" width="15.6640625" customWidth="1"/>
    <col min="6918" max="6918" width="10.33203125" customWidth="1"/>
    <col min="7170" max="7170" width="15.6640625" customWidth="1"/>
    <col min="7174" max="7174" width="10.33203125" customWidth="1"/>
    <col min="7426" max="7426" width="15.6640625" customWidth="1"/>
    <col min="7430" max="7430" width="10.33203125" customWidth="1"/>
    <col min="7682" max="7682" width="15.6640625" customWidth="1"/>
    <col min="7686" max="7686" width="10.33203125" customWidth="1"/>
    <col min="7938" max="7938" width="15.6640625" customWidth="1"/>
    <col min="7942" max="7942" width="10.33203125" customWidth="1"/>
    <col min="8194" max="8194" width="15.6640625" customWidth="1"/>
    <col min="8198" max="8198" width="10.33203125" customWidth="1"/>
    <col min="8450" max="8450" width="15.6640625" customWidth="1"/>
    <col min="8454" max="8454" width="10.33203125" customWidth="1"/>
    <col min="8706" max="8706" width="15.6640625" customWidth="1"/>
    <col min="8710" max="8710" width="10.33203125" customWidth="1"/>
    <col min="8962" max="8962" width="15.6640625" customWidth="1"/>
    <col min="8966" max="8966" width="10.33203125" customWidth="1"/>
    <col min="9218" max="9218" width="15.6640625" customWidth="1"/>
    <col min="9222" max="9222" width="10.33203125" customWidth="1"/>
    <col min="9474" max="9474" width="15.6640625" customWidth="1"/>
    <col min="9478" max="9478" width="10.33203125" customWidth="1"/>
    <col min="9730" max="9730" width="15.6640625" customWidth="1"/>
    <col min="9734" max="9734" width="10.33203125" customWidth="1"/>
    <col min="9986" max="9986" width="15.6640625" customWidth="1"/>
    <col min="9990" max="9990" width="10.33203125" customWidth="1"/>
    <col min="10242" max="10242" width="15.6640625" customWidth="1"/>
    <col min="10246" max="10246" width="10.33203125" customWidth="1"/>
    <col min="10498" max="10498" width="15.6640625" customWidth="1"/>
    <col min="10502" max="10502" width="10.33203125" customWidth="1"/>
    <col min="10754" max="10754" width="15.6640625" customWidth="1"/>
    <col min="10758" max="10758" width="10.33203125" customWidth="1"/>
    <col min="11010" max="11010" width="15.6640625" customWidth="1"/>
    <col min="11014" max="11014" width="10.33203125" customWidth="1"/>
    <col min="11266" max="11266" width="15.6640625" customWidth="1"/>
    <col min="11270" max="11270" width="10.33203125" customWidth="1"/>
    <col min="11522" max="11522" width="15.6640625" customWidth="1"/>
    <col min="11526" max="11526" width="10.33203125" customWidth="1"/>
    <col min="11778" max="11778" width="15.6640625" customWidth="1"/>
    <col min="11782" max="11782" width="10.33203125" customWidth="1"/>
    <col min="12034" max="12034" width="15.6640625" customWidth="1"/>
    <col min="12038" max="12038" width="10.33203125" customWidth="1"/>
    <col min="12290" max="12290" width="15.6640625" customWidth="1"/>
    <col min="12294" max="12294" width="10.33203125" customWidth="1"/>
    <col min="12546" max="12546" width="15.6640625" customWidth="1"/>
    <col min="12550" max="12550" width="10.33203125" customWidth="1"/>
    <col min="12802" max="12802" width="15.6640625" customWidth="1"/>
    <col min="12806" max="12806" width="10.33203125" customWidth="1"/>
    <col min="13058" max="13058" width="15.6640625" customWidth="1"/>
    <col min="13062" max="13062" width="10.33203125" customWidth="1"/>
    <col min="13314" max="13314" width="15.6640625" customWidth="1"/>
    <col min="13318" max="13318" width="10.33203125" customWidth="1"/>
    <col min="13570" max="13570" width="15.6640625" customWidth="1"/>
    <col min="13574" max="13574" width="10.33203125" customWidth="1"/>
    <col min="13826" max="13826" width="15.6640625" customWidth="1"/>
    <col min="13830" max="13830" width="10.33203125" customWidth="1"/>
    <col min="14082" max="14082" width="15.6640625" customWidth="1"/>
    <col min="14086" max="14086" width="10.33203125" customWidth="1"/>
    <col min="14338" max="14338" width="15.6640625" customWidth="1"/>
    <col min="14342" max="14342" width="10.33203125" customWidth="1"/>
    <col min="14594" max="14594" width="15.6640625" customWidth="1"/>
    <col min="14598" max="14598" width="10.33203125" customWidth="1"/>
    <col min="14850" max="14850" width="15.6640625" customWidth="1"/>
    <col min="14854" max="14854" width="10.33203125" customWidth="1"/>
    <col min="15106" max="15106" width="15.6640625" customWidth="1"/>
    <col min="15110" max="15110" width="10.33203125" customWidth="1"/>
    <col min="15362" max="15362" width="15.6640625" customWidth="1"/>
    <col min="15366" max="15366" width="10.33203125" customWidth="1"/>
    <col min="15618" max="15618" width="15.6640625" customWidth="1"/>
    <col min="15622" max="15622" width="10.33203125" customWidth="1"/>
    <col min="15874" max="15874" width="15.6640625" customWidth="1"/>
    <col min="15878" max="15878" width="10.33203125" customWidth="1"/>
    <col min="16130" max="16130" width="15.6640625" customWidth="1"/>
    <col min="16134" max="16134" width="10.33203125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40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D4" s="20" t="s">
        <v>4</v>
      </c>
      <c r="E4" s="25"/>
      <c r="F4" s="22" t="s">
        <v>5</v>
      </c>
      <c r="G4" s="25"/>
      <c r="H4" s="23" t="s">
        <v>6</v>
      </c>
      <c r="I4" s="7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0.35</v>
      </c>
      <c r="D6" s="38">
        <v>0.375</v>
      </c>
      <c r="E6" s="37">
        <v>0.4</v>
      </c>
      <c r="F6" s="38">
        <v>0.45</v>
      </c>
      <c r="G6" s="37">
        <v>0.5</v>
      </c>
      <c r="H6" s="38">
        <v>0.52</v>
      </c>
      <c r="I6" s="37">
        <v>0.54</v>
      </c>
      <c r="J6" s="37">
        <v>0.57999999999999996</v>
      </c>
    </row>
    <row r="7" spans="1:10" x14ac:dyDescent="0.3">
      <c r="A7" s="35"/>
      <c r="B7" s="36" t="s">
        <v>10</v>
      </c>
      <c r="C7" s="39">
        <f>C6*$F$17</f>
        <v>42805</v>
      </c>
      <c r="D7" s="40">
        <f t="shared" ref="D7:J7" si="0">D6*$F$17</f>
        <v>45862.5</v>
      </c>
      <c r="E7" s="39">
        <f t="shared" si="0"/>
        <v>48920</v>
      </c>
      <c r="F7" s="40">
        <f t="shared" si="0"/>
        <v>55035</v>
      </c>
      <c r="G7" s="39">
        <f t="shared" si="0"/>
        <v>61150</v>
      </c>
      <c r="H7" s="40">
        <f t="shared" si="0"/>
        <v>63596</v>
      </c>
      <c r="I7" s="39">
        <f t="shared" si="0"/>
        <v>66042</v>
      </c>
      <c r="J7" s="39">
        <f t="shared" si="0"/>
        <v>70934</v>
      </c>
    </row>
    <row r="8" spans="1:10" ht="15" thickBot="1" x14ac:dyDescent="0.35">
      <c r="A8" s="26"/>
      <c r="B8" s="41" t="s">
        <v>11</v>
      </c>
      <c r="C8" s="42">
        <f t="shared" ref="C8:J8" si="1">C12*2*12</f>
        <v>22464</v>
      </c>
      <c r="D8" s="43">
        <f t="shared" si="1"/>
        <v>23496</v>
      </c>
      <c r="E8" s="42">
        <f t="shared" si="1"/>
        <v>25344</v>
      </c>
      <c r="F8" s="43">
        <f t="shared" si="1"/>
        <v>28032</v>
      </c>
      <c r="G8" s="42">
        <f t="shared" si="1"/>
        <v>31704</v>
      </c>
      <c r="H8" s="43">
        <f t="shared" si="1"/>
        <v>31992</v>
      </c>
      <c r="I8" s="42">
        <f t="shared" si="1"/>
        <v>33480</v>
      </c>
      <c r="J8" s="42">
        <f t="shared" si="1"/>
        <v>42552</v>
      </c>
    </row>
    <row r="9" spans="1:10" ht="15" thickTop="1" x14ac:dyDescent="0.3">
      <c r="A9" s="18" t="s">
        <v>12</v>
      </c>
      <c r="B9" s="44" t="s">
        <v>13</v>
      </c>
      <c r="C9" s="45">
        <f>C7*F20</f>
        <v>12841.5</v>
      </c>
      <c r="D9" s="46">
        <f>D7*F20</f>
        <v>13758.75</v>
      </c>
      <c r="E9" s="45">
        <f>E7*F20</f>
        <v>14676</v>
      </c>
      <c r="F9" s="46">
        <f>F7*F20</f>
        <v>16510.5</v>
      </c>
      <c r="G9" s="45">
        <f>G7*F20</f>
        <v>18345</v>
      </c>
      <c r="H9" s="46">
        <f>H7*F20</f>
        <v>19078.8</v>
      </c>
      <c r="I9" s="45">
        <f>I7*F20</f>
        <v>19812.599999999999</v>
      </c>
      <c r="J9" s="45">
        <f>J7*F20</f>
        <v>21280.2</v>
      </c>
    </row>
    <row r="10" spans="1:10" x14ac:dyDescent="0.3">
      <c r="A10" s="35"/>
      <c r="B10" s="36" t="s">
        <v>14</v>
      </c>
      <c r="C10" s="39">
        <f>ROUNDDOWN(C9/12,0)</f>
        <v>1070</v>
      </c>
      <c r="D10" s="40">
        <f t="shared" ref="D10:J10" si="2">ROUNDDOWN(D9/12,0)</f>
        <v>1146</v>
      </c>
      <c r="E10" s="39">
        <f t="shared" si="2"/>
        <v>1223</v>
      </c>
      <c r="F10" s="40">
        <f t="shared" si="2"/>
        <v>1375</v>
      </c>
      <c r="G10" s="39">
        <f t="shared" si="2"/>
        <v>1528</v>
      </c>
      <c r="H10" s="40">
        <f t="shared" si="2"/>
        <v>1589</v>
      </c>
      <c r="I10" s="39">
        <f t="shared" si="2"/>
        <v>1651</v>
      </c>
      <c r="J10" s="39">
        <f t="shared" si="2"/>
        <v>1773</v>
      </c>
    </row>
    <row r="11" spans="1:10" x14ac:dyDescent="0.3">
      <c r="A11" s="35"/>
      <c r="B11" s="36" t="s">
        <v>15</v>
      </c>
      <c r="C11" s="47">
        <v>134</v>
      </c>
      <c r="D11" s="47">
        <v>167</v>
      </c>
      <c r="E11" s="47">
        <v>167</v>
      </c>
      <c r="F11" s="47">
        <v>207</v>
      </c>
      <c r="G11" s="47">
        <v>207</v>
      </c>
      <c r="H11" s="47">
        <v>256</v>
      </c>
      <c r="I11" s="47">
        <v>256</v>
      </c>
      <c r="J11" s="47">
        <v>0</v>
      </c>
    </row>
    <row r="12" spans="1:10" ht="15" thickBot="1" x14ac:dyDescent="0.35">
      <c r="A12" s="48"/>
      <c r="B12" s="49" t="s">
        <v>16</v>
      </c>
      <c r="C12" s="50">
        <f t="shared" ref="C12:J12" si="3">C10-C11</f>
        <v>936</v>
      </c>
      <c r="D12" s="51">
        <f t="shared" si="3"/>
        <v>979</v>
      </c>
      <c r="E12" s="50">
        <f t="shared" si="3"/>
        <v>1056</v>
      </c>
      <c r="F12" s="51">
        <f t="shared" si="3"/>
        <v>1168</v>
      </c>
      <c r="G12" s="50">
        <f t="shared" si="3"/>
        <v>1321</v>
      </c>
      <c r="H12" s="51">
        <f t="shared" si="3"/>
        <v>1333</v>
      </c>
      <c r="I12" s="50">
        <f t="shared" si="3"/>
        <v>1395</v>
      </c>
      <c r="J12" s="50">
        <f t="shared" si="3"/>
        <v>1773</v>
      </c>
    </row>
    <row r="13" spans="1:10" ht="15" thickBot="1" x14ac:dyDescent="0.35">
      <c r="A13" s="1" t="s">
        <v>17</v>
      </c>
      <c r="B13" s="53"/>
      <c r="C13" s="54">
        <f>C7*1.2</f>
        <v>51366</v>
      </c>
      <c r="D13" s="54">
        <f>D7*1.2</f>
        <v>55035</v>
      </c>
      <c r="E13" s="54">
        <f t="shared" ref="E13:J13" si="4">E7*1.2</f>
        <v>58704</v>
      </c>
      <c r="F13" s="54">
        <f t="shared" si="4"/>
        <v>66042</v>
      </c>
      <c r="G13" s="54">
        <f t="shared" si="4"/>
        <v>73380</v>
      </c>
      <c r="H13" s="54">
        <f t="shared" si="4"/>
        <v>76315.199999999997</v>
      </c>
      <c r="I13" s="54">
        <f t="shared" si="4"/>
        <v>79250.399999999994</v>
      </c>
      <c r="J13" s="54">
        <f t="shared" si="4"/>
        <v>85120.8</v>
      </c>
    </row>
    <row r="14" spans="1:10" ht="15" thickBot="1" x14ac:dyDescent="0.35">
      <c r="A14" s="1" t="s">
        <v>18</v>
      </c>
      <c r="B14" s="53"/>
      <c r="C14" s="54">
        <f>C7*1.4</f>
        <v>59926.999999999993</v>
      </c>
      <c r="D14" s="54">
        <f t="shared" ref="D14:J14" si="5">D7*1.4</f>
        <v>64207.499999999993</v>
      </c>
      <c r="E14" s="54">
        <f t="shared" si="5"/>
        <v>68488</v>
      </c>
      <c r="F14" s="54">
        <f t="shared" si="5"/>
        <v>77049</v>
      </c>
      <c r="G14" s="54">
        <f t="shared" si="5"/>
        <v>85610</v>
      </c>
      <c r="H14" s="54">
        <f t="shared" si="5"/>
        <v>89034.4</v>
      </c>
      <c r="I14" s="54">
        <f t="shared" si="5"/>
        <v>92458.799999999988</v>
      </c>
      <c r="J14" s="54">
        <f t="shared" si="5"/>
        <v>99307.599999999991</v>
      </c>
    </row>
    <row r="15" spans="1:10" x14ac:dyDescent="0.3">
      <c r="D15" s="2"/>
      <c r="E15" s="2"/>
      <c r="G15" s="3"/>
      <c r="H15" s="3"/>
      <c r="I15" s="4"/>
    </row>
    <row r="16" spans="1:10" x14ac:dyDescent="0.3">
      <c r="A16" s="55" t="s">
        <v>19</v>
      </c>
      <c r="B16" s="56"/>
      <c r="C16" s="56"/>
      <c r="D16" s="56"/>
      <c r="E16" s="57"/>
      <c r="F16" s="57" t="s">
        <v>20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122300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0.45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55035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16510.5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1375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207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1168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C11:J11" name="Range1"/>
    <protectedRange sqref="F17" name="Range2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topLeftCell="A6" workbookViewId="0">
      <selection activeCell="B28" sqref="B28"/>
    </sheetView>
  </sheetViews>
  <sheetFormatPr defaultRowHeight="14.4" x14ac:dyDescent="0.3"/>
  <cols>
    <col min="2" max="2" width="15.5546875" customWidth="1"/>
    <col min="3" max="5" width="8.33203125" customWidth="1"/>
    <col min="6" max="6" width="9.6640625" customWidth="1"/>
    <col min="7" max="10" width="10.6640625" customWidth="1"/>
    <col min="258" max="258" width="15.5546875" customWidth="1"/>
    <col min="259" max="261" width="8.33203125" customWidth="1"/>
    <col min="262" max="262" width="9.6640625" customWidth="1"/>
    <col min="263" max="266" width="10.6640625" customWidth="1"/>
    <col min="514" max="514" width="15.5546875" customWidth="1"/>
    <col min="515" max="517" width="8.33203125" customWidth="1"/>
    <col min="518" max="518" width="9.6640625" customWidth="1"/>
    <col min="519" max="522" width="10.6640625" customWidth="1"/>
    <col min="770" max="770" width="15.5546875" customWidth="1"/>
    <col min="771" max="773" width="8.33203125" customWidth="1"/>
    <col min="774" max="774" width="9.6640625" customWidth="1"/>
    <col min="775" max="778" width="10.6640625" customWidth="1"/>
    <col min="1026" max="1026" width="15.5546875" customWidth="1"/>
    <col min="1027" max="1029" width="8.33203125" customWidth="1"/>
    <col min="1030" max="1030" width="9.6640625" customWidth="1"/>
    <col min="1031" max="1034" width="10.6640625" customWidth="1"/>
    <col min="1282" max="1282" width="15.5546875" customWidth="1"/>
    <col min="1283" max="1285" width="8.33203125" customWidth="1"/>
    <col min="1286" max="1286" width="9.6640625" customWidth="1"/>
    <col min="1287" max="1290" width="10.6640625" customWidth="1"/>
    <col min="1538" max="1538" width="15.5546875" customWidth="1"/>
    <col min="1539" max="1541" width="8.33203125" customWidth="1"/>
    <col min="1542" max="1542" width="9.6640625" customWidth="1"/>
    <col min="1543" max="1546" width="10.6640625" customWidth="1"/>
    <col min="1794" max="1794" width="15.5546875" customWidth="1"/>
    <col min="1795" max="1797" width="8.33203125" customWidth="1"/>
    <col min="1798" max="1798" width="9.6640625" customWidth="1"/>
    <col min="1799" max="1802" width="10.6640625" customWidth="1"/>
    <col min="2050" max="2050" width="15.5546875" customWidth="1"/>
    <col min="2051" max="2053" width="8.33203125" customWidth="1"/>
    <col min="2054" max="2054" width="9.6640625" customWidth="1"/>
    <col min="2055" max="2058" width="10.6640625" customWidth="1"/>
    <col min="2306" max="2306" width="15.5546875" customWidth="1"/>
    <col min="2307" max="2309" width="8.33203125" customWidth="1"/>
    <col min="2310" max="2310" width="9.6640625" customWidth="1"/>
    <col min="2311" max="2314" width="10.6640625" customWidth="1"/>
    <col min="2562" max="2562" width="15.5546875" customWidth="1"/>
    <col min="2563" max="2565" width="8.33203125" customWidth="1"/>
    <col min="2566" max="2566" width="9.6640625" customWidth="1"/>
    <col min="2567" max="2570" width="10.6640625" customWidth="1"/>
    <col min="2818" max="2818" width="15.5546875" customWidth="1"/>
    <col min="2819" max="2821" width="8.33203125" customWidth="1"/>
    <col min="2822" max="2822" width="9.6640625" customWidth="1"/>
    <col min="2823" max="2826" width="10.6640625" customWidth="1"/>
    <col min="3074" max="3074" width="15.5546875" customWidth="1"/>
    <col min="3075" max="3077" width="8.33203125" customWidth="1"/>
    <col min="3078" max="3078" width="9.6640625" customWidth="1"/>
    <col min="3079" max="3082" width="10.6640625" customWidth="1"/>
    <col min="3330" max="3330" width="15.5546875" customWidth="1"/>
    <col min="3331" max="3333" width="8.33203125" customWidth="1"/>
    <col min="3334" max="3334" width="9.6640625" customWidth="1"/>
    <col min="3335" max="3338" width="10.6640625" customWidth="1"/>
    <col min="3586" max="3586" width="15.5546875" customWidth="1"/>
    <col min="3587" max="3589" width="8.33203125" customWidth="1"/>
    <col min="3590" max="3590" width="9.6640625" customWidth="1"/>
    <col min="3591" max="3594" width="10.6640625" customWidth="1"/>
    <col min="3842" max="3842" width="15.5546875" customWidth="1"/>
    <col min="3843" max="3845" width="8.33203125" customWidth="1"/>
    <col min="3846" max="3846" width="9.6640625" customWidth="1"/>
    <col min="3847" max="3850" width="10.6640625" customWidth="1"/>
    <col min="4098" max="4098" width="15.5546875" customWidth="1"/>
    <col min="4099" max="4101" width="8.33203125" customWidth="1"/>
    <col min="4102" max="4102" width="9.6640625" customWidth="1"/>
    <col min="4103" max="4106" width="10.6640625" customWidth="1"/>
    <col min="4354" max="4354" width="15.5546875" customWidth="1"/>
    <col min="4355" max="4357" width="8.33203125" customWidth="1"/>
    <col min="4358" max="4358" width="9.6640625" customWidth="1"/>
    <col min="4359" max="4362" width="10.6640625" customWidth="1"/>
    <col min="4610" max="4610" width="15.5546875" customWidth="1"/>
    <col min="4611" max="4613" width="8.33203125" customWidth="1"/>
    <col min="4614" max="4614" width="9.6640625" customWidth="1"/>
    <col min="4615" max="4618" width="10.6640625" customWidth="1"/>
    <col min="4866" max="4866" width="15.5546875" customWidth="1"/>
    <col min="4867" max="4869" width="8.33203125" customWidth="1"/>
    <col min="4870" max="4870" width="9.6640625" customWidth="1"/>
    <col min="4871" max="4874" width="10.6640625" customWidth="1"/>
    <col min="5122" max="5122" width="15.5546875" customWidth="1"/>
    <col min="5123" max="5125" width="8.33203125" customWidth="1"/>
    <col min="5126" max="5126" width="9.6640625" customWidth="1"/>
    <col min="5127" max="5130" width="10.6640625" customWidth="1"/>
    <col min="5378" max="5378" width="15.5546875" customWidth="1"/>
    <col min="5379" max="5381" width="8.33203125" customWidth="1"/>
    <col min="5382" max="5382" width="9.6640625" customWidth="1"/>
    <col min="5383" max="5386" width="10.6640625" customWidth="1"/>
    <col min="5634" max="5634" width="15.5546875" customWidth="1"/>
    <col min="5635" max="5637" width="8.33203125" customWidth="1"/>
    <col min="5638" max="5638" width="9.6640625" customWidth="1"/>
    <col min="5639" max="5642" width="10.6640625" customWidth="1"/>
    <col min="5890" max="5890" width="15.5546875" customWidth="1"/>
    <col min="5891" max="5893" width="8.33203125" customWidth="1"/>
    <col min="5894" max="5894" width="9.6640625" customWidth="1"/>
    <col min="5895" max="5898" width="10.6640625" customWidth="1"/>
    <col min="6146" max="6146" width="15.5546875" customWidth="1"/>
    <col min="6147" max="6149" width="8.33203125" customWidth="1"/>
    <col min="6150" max="6150" width="9.6640625" customWidth="1"/>
    <col min="6151" max="6154" width="10.6640625" customWidth="1"/>
    <col min="6402" max="6402" width="15.5546875" customWidth="1"/>
    <col min="6403" max="6405" width="8.33203125" customWidth="1"/>
    <col min="6406" max="6406" width="9.6640625" customWidth="1"/>
    <col min="6407" max="6410" width="10.6640625" customWidth="1"/>
    <col min="6658" max="6658" width="15.5546875" customWidth="1"/>
    <col min="6659" max="6661" width="8.33203125" customWidth="1"/>
    <col min="6662" max="6662" width="9.6640625" customWidth="1"/>
    <col min="6663" max="6666" width="10.6640625" customWidth="1"/>
    <col min="6914" max="6914" width="15.5546875" customWidth="1"/>
    <col min="6915" max="6917" width="8.33203125" customWidth="1"/>
    <col min="6918" max="6918" width="9.6640625" customWidth="1"/>
    <col min="6919" max="6922" width="10.6640625" customWidth="1"/>
    <col min="7170" max="7170" width="15.5546875" customWidth="1"/>
    <col min="7171" max="7173" width="8.33203125" customWidth="1"/>
    <col min="7174" max="7174" width="9.6640625" customWidth="1"/>
    <col min="7175" max="7178" width="10.6640625" customWidth="1"/>
    <col min="7426" max="7426" width="15.5546875" customWidth="1"/>
    <col min="7427" max="7429" width="8.33203125" customWidth="1"/>
    <col min="7430" max="7430" width="9.6640625" customWidth="1"/>
    <col min="7431" max="7434" width="10.6640625" customWidth="1"/>
    <col min="7682" max="7682" width="15.5546875" customWidth="1"/>
    <col min="7683" max="7685" width="8.33203125" customWidth="1"/>
    <col min="7686" max="7686" width="9.6640625" customWidth="1"/>
    <col min="7687" max="7690" width="10.6640625" customWidth="1"/>
    <col min="7938" max="7938" width="15.5546875" customWidth="1"/>
    <col min="7939" max="7941" width="8.33203125" customWidth="1"/>
    <col min="7942" max="7942" width="9.6640625" customWidth="1"/>
    <col min="7943" max="7946" width="10.6640625" customWidth="1"/>
    <col min="8194" max="8194" width="15.5546875" customWidth="1"/>
    <col min="8195" max="8197" width="8.33203125" customWidth="1"/>
    <col min="8198" max="8198" width="9.6640625" customWidth="1"/>
    <col min="8199" max="8202" width="10.6640625" customWidth="1"/>
    <col min="8450" max="8450" width="15.5546875" customWidth="1"/>
    <col min="8451" max="8453" width="8.33203125" customWidth="1"/>
    <col min="8454" max="8454" width="9.6640625" customWidth="1"/>
    <col min="8455" max="8458" width="10.6640625" customWidth="1"/>
    <col min="8706" max="8706" width="15.5546875" customWidth="1"/>
    <col min="8707" max="8709" width="8.33203125" customWidth="1"/>
    <col min="8710" max="8710" width="9.6640625" customWidth="1"/>
    <col min="8711" max="8714" width="10.6640625" customWidth="1"/>
    <col min="8962" max="8962" width="15.5546875" customWidth="1"/>
    <col min="8963" max="8965" width="8.33203125" customWidth="1"/>
    <col min="8966" max="8966" width="9.6640625" customWidth="1"/>
    <col min="8967" max="8970" width="10.6640625" customWidth="1"/>
    <col min="9218" max="9218" width="15.5546875" customWidth="1"/>
    <col min="9219" max="9221" width="8.33203125" customWidth="1"/>
    <col min="9222" max="9222" width="9.6640625" customWidth="1"/>
    <col min="9223" max="9226" width="10.6640625" customWidth="1"/>
    <col min="9474" max="9474" width="15.5546875" customWidth="1"/>
    <col min="9475" max="9477" width="8.33203125" customWidth="1"/>
    <col min="9478" max="9478" width="9.6640625" customWidth="1"/>
    <col min="9479" max="9482" width="10.6640625" customWidth="1"/>
    <col min="9730" max="9730" width="15.5546875" customWidth="1"/>
    <col min="9731" max="9733" width="8.33203125" customWidth="1"/>
    <col min="9734" max="9734" width="9.6640625" customWidth="1"/>
    <col min="9735" max="9738" width="10.6640625" customWidth="1"/>
    <col min="9986" max="9986" width="15.5546875" customWidth="1"/>
    <col min="9987" max="9989" width="8.33203125" customWidth="1"/>
    <col min="9990" max="9990" width="9.6640625" customWidth="1"/>
    <col min="9991" max="9994" width="10.6640625" customWidth="1"/>
    <col min="10242" max="10242" width="15.5546875" customWidth="1"/>
    <col min="10243" max="10245" width="8.33203125" customWidth="1"/>
    <col min="10246" max="10246" width="9.6640625" customWidth="1"/>
    <col min="10247" max="10250" width="10.6640625" customWidth="1"/>
    <col min="10498" max="10498" width="15.5546875" customWidth="1"/>
    <col min="10499" max="10501" width="8.33203125" customWidth="1"/>
    <col min="10502" max="10502" width="9.6640625" customWidth="1"/>
    <col min="10503" max="10506" width="10.6640625" customWidth="1"/>
    <col min="10754" max="10754" width="15.5546875" customWidth="1"/>
    <col min="10755" max="10757" width="8.33203125" customWidth="1"/>
    <col min="10758" max="10758" width="9.6640625" customWidth="1"/>
    <col min="10759" max="10762" width="10.6640625" customWidth="1"/>
    <col min="11010" max="11010" width="15.5546875" customWidth="1"/>
    <col min="11011" max="11013" width="8.33203125" customWidth="1"/>
    <col min="11014" max="11014" width="9.6640625" customWidth="1"/>
    <col min="11015" max="11018" width="10.6640625" customWidth="1"/>
    <col min="11266" max="11266" width="15.5546875" customWidth="1"/>
    <col min="11267" max="11269" width="8.33203125" customWidth="1"/>
    <col min="11270" max="11270" width="9.6640625" customWidth="1"/>
    <col min="11271" max="11274" width="10.6640625" customWidth="1"/>
    <col min="11522" max="11522" width="15.5546875" customWidth="1"/>
    <col min="11523" max="11525" width="8.33203125" customWidth="1"/>
    <col min="11526" max="11526" width="9.6640625" customWidth="1"/>
    <col min="11527" max="11530" width="10.6640625" customWidth="1"/>
    <col min="11778" max="11778" width="15.5546875" customWidth="1"/>
    <col min="11779" max="11781" width="8.33203125" customWidth="1"/>
    <col min="11782" max="11782" width="9.6640625" customWidth="1"/>
    <col min="11783" max="11786" width="10.6640625" customWidth="1"/>
    <col min="12034" max="12034" width="15.5546875" customWidth="1"/>
    <col min="12035" max="12037" width="8.33203125" customWidth="1"/>
    <col min="12038" max="12038" width="9.6640625" customWidth="1"/>
    <col min="12039" max="12042" width="10.6640625" customWidth="1"/>
    <col min="12290" max="12290" width="15.5546875" customWidth="1"/>
    <col min="12291" max="12293" width="8.33203125" customWidth="1"/>
    <col min="12294" max="12294" width="9.6640625" customWidth="1"/>
    <col min="12295" max="12298" width="10.6640625" customWidth="1"/>
    <col min="12546" max="12546" width="15.5546875" customWidth="1"/>
    <col min="12547" max="12549" width="8.33203125" customWidth="1"/>
    <col min="12550" max="12550" width="9.6640625" customWidth="1"/>
    <col min="12551" max="12554" width="10.6640625" customWidth="1"/>
    <col min="12802" max="12802" width="15.5546875" customWidth="1"/>
    <col min="12803" max="12805" width="8.33203125" customWidth="1"/>
    <col min="12806" max="12806" width="9.6640625" customWidth="1"/>
    <col min="12807" max="12810" width="10.6640625" customWidth="1"/>
    <col min="13058" max="13058" width="15.5546875" customWidth="1"/>
    <col min="13059" max="13061" width="8.33203125" customWidth="1"/>
    <col min="13062" max="13062" width="9.6640625" customWidth="1"/>
    <col min="13063" max="13066" width="10.6640625" customWidth="1"/>
    <col min="13314" max="13314" width="15.5546875" customWidth="1"/>
    <col min="13315" max="13317" width="8.33203125" customWidth="1"/>
    <col min="13318" max="13318" width="9.6640625" customWidth="1"/>
    <col min="13319" max="13322" width="10.6640625" customWidth="1"/>
    <col min="13570" max="13570" width="15.5546875" customWidth="1"/>
    <col min="13571" max="13573" width="8.33203125" customWidth="1"/>
    <col min="13574" max="13574" width="9.6640625" customWidth="1"/>
    <col min="13575" max="13578" width="10.6640625" customWidth="1"/>
    <col min="13826" max="13826" width="15.5546875" customWidth="1"/>
    <col min="13827" max="13829" width="8.33203125" customWidth="1"/>
    <col min="13830" max="13830" width="9.6640625" customWidth="1"/>
    <col min="13831" max="13834" width="10.6640625" customWidth="1"/>
    <col min="14082" max="14082" width="15.5546875" customWidth="1"/>
    <col min="14083" max="14085" width="8.33203125" customWidth="1"/>
    <col min="14086" max="14086" width="9.6640625" customWidth="1"/>
    <col min="14087" max="14090" width="10.6640625" customWidth="1"/>
    <col min="14338" max="14338" width="15.5546875" customWidth="1"/>
    <col min="14339" max="14341" width="8.33203125" customWidth="1"/>
    <col min="14342" max="14342" width="9.6640625" customWidth="1"/>
    <col min="14343" max="14346" width="10.6640625" customWidth="1"/>
    <col min="14594" max="14594" width="15.5546875" customWidth="1"/>
    <col min="14595" max="14597" width="8.33203125" customWidth="1"/>
    <col min="14598" max="14598" width="9.6640625" customWidth="1"/>
    <col min="14599" max="14602" width="10.6640625" customWidth="1"/>
    <col min="14850" max="14850" width="15.5546875" customWidth="1"/>
    <col min="14851" max="14853" width="8.33203125" customWidth="1"/>
    <col min="14854" max="14854" width="9.6640625" customWidth="1"/>
    <col min="14855" max="14858" width="10.6640625" customWidth="1"/>
    <col min="15106" max="15106" width="15.5546875" customWidth="1"/>
    <col min="15107" max="15109" width="8.33203125" customWidth="1"/>
    <col min="15110" max="15110" width="9.6640625" customWidth="1"/>
    <col min="15111" max="15114" width="10.6640625" customWidth="1"/>
    <col min="15362" max="15362" width="15.5546875" customWidth="1"/>
    <col min="15363" max="15365" width="8.33203125" customWidth="1"/>
    <col min="15366" max="15366" width="9.6640625" customWidth="1"/>
    <col min="15367" max="15370" width="10.6640625" customWidth="1"/>
    <col min="15618" max="15618" width="15.5546875" customWidth="1"/>
    <col min="15619" max="15621" width="8.33203125" customWidth="1"/>
    <col min="15622" max="15622" width="9.6640625" customWidth="1"/>
    <col min="15623" max="15626" width="10.6640625" customWidth="1"/>
    <col min="15874" max="15874" width="15.5546875" customWidth="1"/>
    <col min="15875" max="15877" width="8.33203125" customWidth="1"/>
    <col min="15878" max="15878" width="9.6640625" customWidth="1"/>
    <col min="15879" max="15882" width="10.6640625" customWidth="1"/>
    <col min="16130" max="16130" width="15.5546875" customWidth="1"/>
    <col min="16131" max="16133" width="8.33203125" customWidth="1"/>
    <col min="16134" max="16134" width="9.6640625" customWidth="1"/>
    <col min="16135" max="16138" width="10.6640625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41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D4" s="20" t="s">
        <v>4</v>
      </c>
      <c r="E4" s="25"/>
      <c r="F4" s="22" t="s">
        <v>5</v>
      </c>
      <c r="G4" s="25"/>
      <c r="H4" s="75" t="s">
        <v>6</v>
      </c>
      <c r="I4" s="7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0.42</v>
      </c>
      <c r="D6" s="38">
        <v>0.45</v>
      </c>
      <c r="E6" s="37">
        <v>0.48</v>
      </c>
      <c r="F6" s="38">
        <v>0.54</v>
      </c>
      <c r="G6" s="37">
        <v>0.6</v>
      </c>
      <c r="H6" s="38">
        <v>0.624</v>
      </c>
      <c r="I6" s="37">
        <v>0.64800000000000002</v>
      </c>
      <c r="J6" s="37">
        <v>0.69599999999999995</v>
      </c>
    </row>
    <row r="7" spans="1:10" x14ac:dyDescent="0.3">
      <c r="A7" s="35"/>
      <c r="B7" s="36" t="s">
        <v>10</v>
      </c>
      <c r="C7" s="39">
        <f t="shared" ref="C7:J7" si="0">C6*$F$17</f>
        <v>43134</v>
      </c>
      <c r="D7" s="40">
        <f t="shared" si="0"/>
        <v>46215</v>
      </c>
      <c r="E7" s="39">
        <f t="shared" si="0"/>
        <v>49296</v>
      </c>
      <c r="F7" s="40">
        <f t="shared" si="0"/>
        <v>55458.000000000007</v>
      </c>
      <c r="G7" s="39">
        <f t="shared" si="0"/>
        <v>61620</v>
      </c>
      <c r="H7" s="40">
        <f t="shared" si="0"/>
        <v>64084.800000000003</v>
      </c>
      <c r="I7" s="39">
        <f t="shared" si="0"/>
        <v>66549.600000000006</v>
      </c>
      <c r="J7" s="39">
        <f t="shared" si="0"/>
        <v>71479.199999999997</v>
      </c>
    </row>
    <row r="8" spans="1:10" ht="15" thickBot="1" x14ac:dyDescent="0.35">
      <c r="A8" s="26"/>
      <c r="B8" s="41" t="s">
        <v>11</v>
      </c>
      <c r="C8" s="42">
        <f t="shared" ref="C8:J8" si="1">C12*2*12</f>
        <v>22656</v>
      </c>
      <c r="D8" s="43">
        <f t="shared" si="1"/>
        <v>23712</v>
      </c>
      <c r="E8" s="42">
        <f t="shared" si="1"/>
        <v>25560</v>
      </c>
      <c r="F8" s="43">
        <f t="shared" si="1"/>
        <v>28296</v>
      </c>
      <c r="G8" s="42">
        <f t="shared" si="1"/>
        <v>31992</v>
      </c>
      <c r="H8" s="43">
        <f t="shared" si="1"/>
        <v>32304</v>
      </c>
      <c r="I8" s="42">
        <f t="shared" si="1"/>
        <v>33768</v>
      </c>
      <c r="J8" s="42">
        <f t="shared" si="1"/>
        <v>42864</v>
      </c>
    </row>
    <row r="9" spans="1:10" ht="15" thickTop="1" x14ac:dyDescent="0.3">
      <c r="A9" s="18" t="s">
        <v>12</v>
      </c>
      <c r="B9" s="44" t="s">
        <v>13</v>
      </c>
      <c r="C9" s="45">
        <f>C7*F20</f>
        <v>12940.199999999999</v>
      </c>
      <c r="D9" s="46">
        <f>D7*F20</f>
        <v>13864.5</v>
      </c>
      <c r="E9" s="45">
        <f>E7*F20</f>
        <v>14788.8</v>
      </c>
      <c r="F9" s="46">
        <f>F7*F20</f>
        <v>16637.400000000001</v>
      </c>
      <c r="G9" s="45">
        <f>G7*F20</f>
        <v>18486</v>
      </c>
      <c r="H9" s="46">
        <f>H7*F20</f>
        <v>19225.439999999999</v>
      </c>
      <c r="I9" s="45">
        <f>I7*F20</f>
        <v>19964.88</v>
      </c>
      <c r="J9" s="45">
        <f>J7*F20</f>
        <v>21443.759999999998</v>
      </c>
    </row>
    <row r="10" spans="1:10" x14ac:dyDescent="0.3">
      <c r="A10" s="35"/>
      <c r="B10" s="36" t="s">
        <v>14</v>
      </c>
      <c r="C10" s="39">
        <f>ROUNDDOWN(C9/12,0)</f>
        <v>1078</v>
      </c>
      <c r="D10" s="40">
        <f t="shared" ref="D10:J10" si="2">ROUNDDOWN(D9/12,0)</f>
        <v>1155</v>
      </c>
      <c r="E10" s="39">
        <f t="shared" si="2"/>
        <v>1232</v>
      </c>
      <c r="F10" s="40">
        <f t="shared" si="2"/>
        <v>1386</v>
      </c>
      <c r="G10" s="39">
        <f t="shared" si="2"/>
        <v>1540</v>
      </c>
      <c r="H10" s="40">
        <f t="shared" si="2"/>
        <v>1602</v>
      </c>
      <c r="I10" s="39">
        <f t="shared" si="2"/>
        <v>1663</v>
      </c>
      <c r="J10" s="39">
        <f t="shared" si="2"/>
        <v>1786</v>
      </c>
    </row>
    <row r="11" spans="1:10" x14ac:dyDescent="0.3">
      <c r="A11" s="35"/>
      <c r="B11" s="36" t="s">
        <v>15</v>
      </c>
      <c r="C11" s="47">
        <v>134</v>
      </c>
      <c r="D11" s="47">
        <v>167</v>
      </c>
      <c r="E11" s="47">
        <v>167</v>
      </c>
      <c r="F11" s="47">
        <v>207</v>
      </c>
      <c r="G11" s="47">
        <v>207</v>
      </c>
      <c r="H11" s="47">
        <v>256</v>
      </c>
      <c r="I11" s="47">
        <v>256</v>
      </c>
      <c r="J11" s="47">
        <v>0</v>
      </c>
    </row>
    <row r="12" spans="1:10" ht="15" thickBot="1" x14ac:dyDescent="0.35">
      <c r="A12" s="48"/>
      <c r="B12" s="49" t="s">
        <v>16</v>
      </c>
      <c r="C12" s="50">
        <f t="shared" ref="C12:J12" si="3">C10-C11</f>
        <v>944</v>
      </c>
      <c r="D12" s="51">
        <f t="shared" si="3"/>
        <v>988</v>
      </c>
      <c r="E12" s="50">
        <f t="shared" si="3"/>
        <v>1065</v>
      </c>
      <c r="F12" s="51">
        <f t="shared" si="3"/>
        <v>1179</v>
      </c>
      <c r="G12" s="50">
        <f t="shared" si="3"/>
        <v>1333</v>
      </c>
      <c r="H12" s="51">
        <f t="shared" si="3"/>
        <v>1346</v>
      </c>
      <c r="I12" s="50">
        <f t="shared" si="3"/>
        <v>1407</v>
      </c>
      <c r="J12" s="50">
        <f t="shared" si="3"/>
        <v>1786</v>
      </c>
    </row>
    <row r="13" spans="1:10" ht="15" thickBot="1" x14ac:dyDescent="0.35">
      <c r="A13" s="1" t="s">
        <v>17</v>
      </c>
      <c r="B13" s="53"/>
      <c r="C13" s="54">
        <f>C7*1.2</f>
        <v>51760.799999999996</v>
      </c>
      <c r="D13" s="54">
        <f>D7*1.2</f>
        <v>55458</v>
      </c>
      <c r="E13" s="54">
        <f t="shared" ref="E13:J13" si="4">E7*1.2</f>
        <v>59155.199999999997</v>
      </c>
      <c r="F13" s="54">
        <f t="shared" si="4"/>
        <v>66549.600000000006</v>
      </c>
      <c r="G13" s="54">
        <f t="shared" si="4"/>
        <v>73944</v>
      </c>
      <c r="H13" s="54">
        <f t="shared" si="4"/>
        <v>76901.759999999995</v>
      </c>
      <c r="I13" s="54">
        <f t="shared" si="4"/>
        <v>79859.520000000004</v>
      </c>
      <c r="J13" s="54">
        <f t="shared" si="4"/>
        <v>85775.039999999994</v>
      </c>
    </row>
    <row r="14" spans="1:10" ht="15" thickBot="1" x14ac:dyDescent="0.35">
      <c r="A14" s="1" t="s">
        <v>18</v>
      </c>
      <c r="B14" s="53"/>
      <c r="C14" s="54">
        <f>C7*1.4</f>
        <v>60387.6</v>
      </c>
      <c r="D14" s="54">
        <f t="shared" ref="D14:J14" si="5">D7*1.4</f>
        <v>64700.999999999993</v>
      </c>
      <c r="E14" s="54">
        <f t="shared" si="5"/>
        <v>69014.399999999994</v>
      </c>
      <c r="F14" s="54">
        <f t="shared" si="5"/>
        <v>77641.200000000012</v>
      </c>
      <c r="G14" s="54">
        <f t="shared" si="5"/>
        <v>86268</v>
      </c>
      <c r="H14" s="54">
        <f t="shared" si="5"/>
        <v>89718.720000000001</v>
      </c>
      <c r="I14" s="54">
        <f t="shared" si="5"/>
        <v>93169.44</v>
      </c>
      <c r="J14" s="54">
        <f t="shared" si="5"/>
        <v>100070.87999999999</v>
      </c>
    </row>
    <row r="15" spans="1:10" x14ac:dyDescent="0.3">
      <c r="D15" s="2"/>
      <c r="E15" s="2"/>
      <c r="G15" s="3"/>
      <c r="H15" s="3"/>
      <c r="I15" s="4"/>
    </row>
    <row r="16" spans="1:10" x14ac:dyDescent="0.3">
      <c r="A16" s="55" t="s">
        <v>19</v>
      </c>
      <c r="B16" s="56"/>
      <c r="C16" s="56"/>
      <c r="D16" s="56"/>
      <c r="E16" s="57"/>
      <c r="F16" s="7" t="s">
        <v>42</v>
      </c>
      <c r="G16" s="58"/>
      <c r="H16" s="58"/>
      <c r="I16" s="59"/>
    </row>
    <row r="17" spans="1:10" x14ac:dyDescent="0.3">
      <c r="A17" s="60">
        <v>1</v>
      </c>
      <c r="B17" t="s">
        <v>21</v>
      </c>
      <c r="E17" s="2"/>
      <c r="F17" s="76">
        <v>102700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0.54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55458.000000000007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16637.400000000001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1386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207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1179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B5" sqref="B5"/>
    </sheetView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4" width="9.6640625" bestFit="1" customWidth="1"/>
    <col min="5" max="5" width="10.44140625" bestFit="1" customWidth="1"/>
    <col min="6" max="6" width="9.6640625" customWidth="1"/>
    <col min="7" max="7" width="10.6640625" bestFit="1" customWidth="1"/>
    <col min="8" max="9" width="10.5546875" bestFit="1" customWidth="1"/>
    <col min="10" max="10" width="10.66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0" width="9.6640625" bestFit="1" customWidth="1"/>
    <col min="261" max="261" width="10.44140625" bestFit="1" customWidth="1"/>
    <col min="262" max="262" width="9.6640625" customWidth="1"/>
    <col min="263" max="263" width="10.6640625" bestFit="1" customWidth="1"/>
    <col min="264" max="265" width="10.5546875" bestFit="1" customWidth="1"/>
    <col min="266" max="266" width="10.66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6" width="9.6640625" bestFit="1" customWidth="1"/>
    <col min="517" max="517" width="10.44140625" bestFit="1" customWidth="1"/>
    <col min="518" max="518" width="9.6640625" customWidth="1"/>
    <col min="519" max="519" width="10.6640625" bestFit="1" customWidth="1"/>
    <col min="520" max="521" width="10.5546875" bestFit="1" customWidth="1"/>
    <col min="522" max="522" width="10.66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2" width="9.6640625" bestFit="1" customWidth="1"/>
    <col min="773" max="773" width="10.44140625" bestFit="1" customWidth="1"/>
    <col min="774" max="774" width="9.6640625" customWidth="1"/>
    <col min="775" max="775" width="10.6640625" bestFit="1" customWidth="1"/>
    <col min="776" max="777" width="10.5546875" bestFit="1" customWidth="1"/>
    <col min="778" max="778" width="10.66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8" width="9.6640625" bestFit="1" customWidth="1"/>
    <col min="1029" max="1029" width="10.44140625" bestFit="1" customWidth="1"/>
    <col min="1030" max="1030" width="9.6640625" customWidth="1"/>
    <col min="1031" max="1031" width="10.6640625" bestFit="1" customWidth="1"/>
    <col min="1032" max="1033" width="10.5546875" bestFit="1" customWidth="1"/>
    <col min="1034" max="1034" width="10.66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4" width="9.6640625" bestFit="1" customWidth="1"/>
    <col min="1285" max="1285" width="10.44140625" bestFit="1" customWidth="1"/>
    <col min="1286" max="1286" width="9.6640625" customWidth="1"/>
    <col min="1287" max="1287" width="10.6640625" bestFit="1" customWidth="1"/>
    <col min="1288" max="1289" width="10.5546875" bestFit="1" customWidth="1"/>
    <col min="1290" max="1290" width="10.66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0" width="9.6640625" bestFit="1" customWidth="1"/>
    <col min="1541" max="1541" width="10.44140625" bestFit="1" customWidth="1"/>
    <col min="1542" max="1542" width="9.6640625" customWidth="1"/>
    <col min="1543" max="1543" width="10.6640625" bestFit="1" customWidth="1"/>
    <col min="1544" max="1545" width="10.5546875" bestFit="1" customWidth="1"/>
    <col min="1546" max="1546" width="10.66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6" width="9.6640625" bestFit="1" customWidth="1"/>
    <col min="1797" max="1797" width="10.44140625" bestFit="1" customWidth="1"/>
    <col min="1798" max="1798" width="9.6640625" customWidth="1"/>
    <col min="1799" max="1799" width="10.6640625" bestFit="1" customWidth="1"/>
    <col min="1800" max="1801" width="10.5546875" bestFit="1" customWidth="1"/>
    <col min="1802" max="1802" width="10.66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2" width="9.6640625" bestFit="1" customWidth="1"/>
    <col min="2053" max="2053" width="10.44140625" bestFit="1" customWidth="1"/>
    <col min="2054" max="2054" width="9.6640625" customWidth="1"/>
    <col min="2055" max="2055" width="10.6640625" bestFit="1" customWidth="1"/>
    <col min="2056" max="2057" width="10.5546875" bestFit="1" customWidth="1"/>
    <col min="2058" max="2058" width="10.66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8" width="9.6640625" bestFit="1" customWidth="1"/>
    <col min="2309" max="2309" width="10.44140625" bestFit="1" customWidth="1"/>
    <col min="2310" max="2310" width="9.6640625" customWidth="1"/>
    <col min="2311" max="2311" width="10.6640625" bestFit="1" customWidth="1"/>
    <col min="2312" max="2313" width="10.5546875" bestFit="1" customWidth="1"/>
    <col min="2314" max="2314" width="10.66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4" width="9.6640625" bestFit="1" customWidth="1"/>
    <col min="2565" max="2565" width="10.44140625" bestFit="1" customWidth="1"/>
    <col min="2566" max="2566" width="9.6640625" customWidth="1"/>
    <col min="2567" max="2567" width="10.6640625" bestFit="1" customWidth="1"/>
    <col min="2568" max="2569" width="10.5546875" bestFit="1" customWidth="1"/>
    <col min="2570" max="2570" width="10.66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0" width="9.6640625" bestFit="1" customWidth="1"/>
    <col min="2821" max="2821" width="10.44140625" bestFit="1" customWidth="1"/>
    <col min="2822" max="2822" width="9.6640625" customWidth="1"/>
    <col min="2823" max="2823" width="10.6640625" bestFit="1" customWidth="1"/>
    <col min="2824" max="2825" width="10.5546875" bestFit="1" customWidth="1"/>
    <col min="2826" max="2826" width="10.66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6" width="9.6640625" bestFit="1" customWidth="1"/>
    <col min="3077" max="3077" width="10.44140625" bestFit="1" customWidth="1"/>
    <col min="3078" max="3078" width="9.6640625" customWidth="1"/>
    <col min="3079" max="3079" width="10.6640625" bestFit="1" customWidth="1"/>
    <col min="3080" max="3081" width="10.5546875" bestFit="1" customWidth="1"/>
    <col min="3082" max="3082" width="10.66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2" width="9.6640625" bestFit="1" customWidth="1"/>
    <col min="3333" max="3333" width="10.44140625" bestFit="1" customWidth="1"/>
    <col min="3334" max="3334" width="9.6640625" customWidth="1"/>
    <col min="3335" max="3335" width="10.6640625" bestFit="1" customWidth="1"/>
    <col min="3336" max="3337" width="10.5546875" bestFit="1" customWidth="1"/>
    <col min="3338" max="3338" width="10.66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8" width="9.6640625" bestFit="1" customWidth="1"/>
    <col min="3589" max="3589" width="10.44140625" bestFit="1" customWidth="1"/>
    <col min="3590" max="3590" width="9.6640625" customWidth="1"/>
    <col min="3591" max="3591" width="10.6640625" bestFit="1" customWidth="1"/>
    <col min="3592" max="3593" width="10.5546875" bestFit="1" customWidth="1"/>
    <col min="3594" max="3594" width="10.66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4" width="9.6640625" bestFit="1" customWidth="1"/>
    <col min="3845" max="3845" width="10.44140625" bestFit="1" customWidth="1"/>
    <col min="3846" max="3846" width="9.6640625" customWidth="1"/>
    <col min="3847" max="3847" width="10.6640625" bestFit="1" customWidth="1"/>
    <col min="3848" max="3849" width="10.5546875" bestFit="1" customWidth="1"/>
    <col min="3850" max="3850" width="10.66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0" width="9.6640625" bestFit="1" customWidth="1"/>
    <col min="4101" max="4101" width="10.44140625" bestFit="1" customWidth="1"/>
    <col min="4102" max="4102" width="9.6640625" customWidth="1"/>
    <col min="4103" max="4103" width="10.6640625" bestFit="1" customWidth="1"/>
    <col min="4104" max="4105" width="10.5546875" bestFit="1" customWidth="1"/>
    <col min="4106" max="4106" width="10.66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6" width="9.6640625" bestFit="1" customWidth="1"/>
    <col min="4357" max="4357" width="10.44140625" bestFit="1" customWidth="1"/>
    <col min="4358" max="4358" width="9.6640625" customWidth="1"/>
    <col min="4359" max="4359" width="10.6640625" bestFit="1" customWidth="1"/>
    <col min="4360" max="4361" width="10.5546875" bestFit="1" customWidth="1"/>
    <col min="4362" max="4362" width="10.66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2" width="9.6640625" bestFit="1" customWidth="1"/>
    <col min="4613" max="4613" width="10.44140625" bestFit="1" customWidth="1"/>
    <col min="4614" max="4614" width="9.6640625" customWidth="1"/>
    <col min="4615" max="4615" width="10.6640625" bestFit="1" customWidth="1"/>
    <col min="4616" max="4617" width="10.5546875" bestFit="1" customWidth="1"/>
    <col min="4618" max="4618" width="10.66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8" width="9.6640625" bestFit="1" customWidth="1"/>
    <col min="4869" max="4869" width="10.44140625" bestFit="1" customWidth="1"/>
    <col min="4870" max="4870" width="9.6640625" customWidth="1"/>
    <col min="4871" max="4871" width="10.6640625" bestFit="1" customWidth="1"/>
    <col min="4872" max="4873" width="10.5546875" bestFit="1" customWidth="1"/>
    <col min="4874" max="4874" width="10.66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4" width="9.6640625" bestFit="1" customWidth="1"/>
    <col min="5125" max="5125" width="10.44140625" bestFit="1" customWidth="1"/>
    <col min="5126" max="5126" width="9.6640625" customWidth="1"/>
    <col min="5127" max="5127" width="10.6640625" bestFit="1" customWidth="1"/>
    <col min="5128" max="5129" width="10.5546875" bestFit="1" customWidth="1"/>
    <col min="5130" max="5130" width="10.66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0" width="9.6640625" bestFit="1" customWidth="1"/>
    <col min="5381" max="5381" width="10.44140625" bestFit="1" customWidth="1"/>
    <col min="5382" max="5382" width="9.6640625" customWidth="1"/>
    <col min="5383" max="5383" width="10.6640625" bestFit="1" customWidth="1"/>
    <col min="5384" max="5385" width="10.5546875" bestFit="1" customWidth="1"/>
    <col min="5386" max="5386" width="10.66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6" width="9.6640625" bestFit="1" customWidth="1"/>
    <col min="5637" max="5637" width="10.44140625" bestFit="1" customWidth="1"/>
    <col min="5638" max="5638" width="9.6640625" customWidth="1"/>
    <col min="5639" max="5639" width="10.6640625" bestFit="1" customWidth="1"/>
    <col min="5640" max="5641" width="10.5546875" bestFit="1" customWidth="1"/>
    <col min="5642" max="5642" width="10.66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2" width="9.6640625" bestFit="1" customWidth="1"/>
    <col min="5893" max="5893" width="10.44140625" bestFit="1" customWidth="1"/>
    <col min="5894" max="5894" width="9.6640625" customWidth="1"/>
    <col min="5895" max="5895" width="10.6640625" bestFit="1" customWidth="1"/>
    <col min="5896" max="5897" width="10.5546875" bestFit="1" customWidth="1"/>
    <col min="5898" max="5898" width="10.66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8" width="9.6640625" bestFit="1" customWidth="1"/>
    <col min="6149" max="6149" width="10.44140625" bestFit="1" customWidth="1"/>
    <col min="6150" max="6150" width="9.6640625" customWidth="1"/>
    <col min="6151" max="6151" width="10.6640625" bestFit="1" customWidth="1"/>
    <col min="6152" max="6153" width="10.5546875" bestFit="1" customWidth="1"/>
    <col min="6154" max="6154" width="10.66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4" width="9.6640625" bestFit="1" customWidth="1"/>
    <col min="6405" max="6405" width="10.44140625" bestFit="1" customWidth="1"/>
    <col min="6406" max="6406" width="9.6640625" customWidth="1"/>
    <col min="6407" max="6407" width="10.6640625" bestFit="1" customWidth="1"/>
    <col min="6408" max="6409" width="10.5546875" bestFit="1" customWidth="1"/>
    <col min="6410" max="6410" width="10.66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0" width="9.6640625" bestFit="1" customWidth="1"/>
    <col min="6661" max="6661" width="10.44140625" bestFit="1" customWidth="1"/>
    <col min="6662" max="6662" width="9.6640625" customWidth="1"/>
    <col min="6663" max="6663" width="10.6640625" bestFit="1" customWidth="1"/>
    <col min="6664" max="6665" width="10.5546875" bestFit="1" customWidth="1"/>
    <col min="6666" max="6666" width="10.66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6" width="9.6640625" bestFit="1" customWidth="1"/>
    <col min="6917" max="6917" width="10.44140625" bestFit="1" customWidth="1"/>
    <col min="6918" max="6918" width="9.6640625" customWidth="1"/>
    <col min="6919" max="6919" width="10.6640625" bestFit="1" customWidth="1"/>
    <col min="6920" max="6921" width="10.5546875" bestFit="1" customWidth="1"/>
    <col min="6922" max="6922" width="10.66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2" width="9.6640625" bestFit="1" customWidth="1"/>
    <col min="7173" max="7173" width="10.44140625" bestFit="1" customWidth="1"/>
    <col min="7174" max="7174" width="9.6640625" customWidth="1"/>
    <col min="7175" max="7175" width="10.6640625" bestFit="1" customWidth="1"/>
    <col min="7176" max="7177" width="10.5546875" bestFit="1" customWidth="1"/>
    <col min="7178" max="7178" width="10.66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8" width="9.6640625" bestFit="1" customWidth="1"/>
    <col min="7429" max="7429" width="10.44140625" bestFit="1" customWidth="1"/>
    <col min="7430" max="7430" width="9.6640625" customWidth="1"/>
    <col min="7431" max="7431" width="10.6640625" bestFit="1" customWidth="1"/>
    <col min="7432" max="7433" width="10.5546875" bestFit="1" customWidth="1"/>
    <col min="7434" max="7434" width="10.66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4" width="9.6640625" bestFit="1" customWidth="1"/>
    <col min="7685" max="7685" width="10.44140625" bestFit="1" customWidth="1"/>
    <col min="7686" max="7686" width="9.6640625" customWidth="1"/>
    <col min="7687" max="7687" width="10.6640625" bestFit="1" customWidth="1"/>
    <col min="7688" max="7689" width="10.5546875" bestFit="1" customWidth="1"/>
    <col min="7690" max="7690" width="10.66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0" width="9.6640625" bestFit="1" customWidth="1"/>
    <col min="7941" max="7941" width="10.44140625" bestFit="1" customWidth="1"/>
    <col min="7942" max="7942" width="9.6640625" customWidth="1"/>
    <col min="7943" max="7943" width="10.6640625" bestFit="1" customWidth="1"/>
    <col min="7944" max="7945" width="10.5546875" bestFit="1" customWidth="1"/>
    <col min="7946" max="7946" width="10.66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6" width="9.6640625" bestFit="1" customWidth="1"/>
    <col min="8197" max="8197" width="10.44140625" bestFit="1" customWidth="1"/>
    <col min="8198" max="8198" width="9.6640625" customWidth="1"/>
    <col min="8199" max="8199" width="10.6640625" bestFit="1" customWidth="1"/>
    <col min="8200" max="8201" width="10.5546875" bestFit="1" customWidth="1"/>
    <col min="8202" max="8202" width="10.66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2" width="9.6640625" bestFit="1" customWidth="1"/>
    <col min="8453" max="8453" width="10.44140625" bestFit="1" customWidth="1"/>
    <col min="8454" max="8454" width="9.6640625" customWidth="1"/>
    <col min="8455" max="8455" width="10.6640625" bestFit="1" customWidth="1"/>
    <col min="8456" max="8457" width="10.5546875" bestFit="1" customWidth="1"/>
    <col min="8458" max="8458" width="10.66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8" width="9.6640625" bestFit="1" customWidth="1"/>
    <col min="8709" max="8709" width="10.44140625" bestFit="1" customWidth="1"/>
    <col min="8710" max="8710" width="9.6640625" customWidth="1"/>
    <col min="8711" max="8711" width="10.6640625" bestFit="1" customWidth="1"/>
    <col min="8712" max="8713" width="10.5546875" bestFit="1" customWidth="1"/>
    <col min="8714" max="8714" width="10.66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4" width="9.6640625" bestFit="1" customWidth="1"/>
    <col min="8965" max="8965" width="10.44140625" bestFit="1" customWidth="1"/>
    <col min="8966" max="8966" width="9.6640625" customWidth="1"/>
    <col min="8967" max="8967" width="10.6640625" bestFit="1" customWidth="1"/>
    <col min="8968" max="8969" width="10.5546875" bestFit="1" customWidth="1"/>
    <col min="8970" max="8970" width="10.66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0" width="9.6640625" bestFit="1" customWidth="1"/>
    <col min="9221" max="9221" width="10.44140625" bestFit="1" customWidth="1"/>
    <col min="9222" max="9222" width="9.6640625" customWidth="1"/>
    <col min="9223" max="9223" width="10.6640625" bestFit="1" customWidth="1"/>
    <col min="9224" max="9225" width="10.5546875" bestFit="1" customWidth="1"/>
    <col min="9226" max="9226" width="10.66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6" width="9.6640625" bestFit="1" customWidth="1"/>
    <col min="9477" max="9477" width="10.44140625" bestFit="1" customWidth="1"/>
    <col min="9478" max="9478" width="9.6640625" customWidth="1"/>
    <col min="9479" max="9479" width="10.6640625" bestFit="1" customWidth="1"/>
    <col min="9480" max="9481" width="10.5546875" bestFit="1" customWidth="1"/>
    <col min="9482" max="9482" width="10.66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2" width="9.6640625" bestFit="1" customWidth="1"/>
    <col min="9733" max="9733" width="10.44140625" bestFit="1" customWidth="1"/>
    <col min="9734" max="9734" width="9.6640625" customWidth="1"/>
    <col min="9735" max="9735" width="10.6640625" bestFit="1" customWidth="1"/>
    <col min="9736" max="9737" width="10.5546875" bestFit="1" customWidth="1"/>
    <col min="9738" max="9738" width="10.66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8" width="9.6640625" bestFit="1" customWidth="1"/>
    <col min="9989" max="9989" width="10.44140625" bestFit="1" customWidth="1"/>
    <col min="9990" max="9990" width="9.6640625" customWidth="1"/>
    <col min="9991" max="9991" width="10.6640625" bestFit="1" customWidth="1"/>
    <col min="9992" max="9993" width="10.5546875" bestFit="1" customWidth="1"/>
    <col min="9994" max="9994" width="10.66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4" width="9.6640625" bestFit="1" customWidth="1"/>
    <col min="10245" max="10245" width="10.44140625" bestFit="1" customWidth="1"/>
    <col min="10246" max="10246" width="9.6640625" customWidth="1"/>
    <col min="10247" max="10247" width="10.6640625" bestFit="1" customWidth="1"/>
    <col min="10248" max="10249" width="10.5546875" bestFit="1" customWidth="1"/>
    <col min="10250" max="10250" width="10.66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0" width="9.6640625" bestFit="1" customWidth="1"/>
    <col min="10501" max="10501" width="10.44140625" bestFit="1" customWidth="1"/>
    <col min="10502" max="10502" width="9.6640625" customWidth="1"/>
    <col min="10503" max="10503" width="10.6640625" bestFit="1" customWidth="1"/>
    <col min="10504" max="10505" width="10.5546875" bestFit="1" customWidth="1"/>
    <col min="10506" max="10506" width="10.66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6" width="9.6640625" bestFit="1" customWidth="1"/>
    <col min="10757" max="10757" width="10.44140625" bestFit="1" customWidth="1"/>
    <col min="10758" max="10758" width="9.6640625" customWidth="1"/>
    <col min="10759" max="10759" width="10.6640625" bestFit="1" customWidth="1"/>
    <col min="10760" max="10761" width="10.5546875" bestFit="1" customWidth="1"/>
    <col min="10762" max="10762" width="10.66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2" width="9.6640625" bestFit="1" customWidth="1"/>
    <col min="11013" max="11013" width="10.44140625" bestFit="1" customWidth="1"/>
    <col min="11014" max="11014" width="9.6640625" customWidth="1"/>
    <col min="11015" max="11015" width="10.6640625" bestFit="1" customWidth="1"/>
    <col min="11016" max="11017" width="10.5546875" bestFit="1" customWidth="1"/>
    <col min="11018" max="11018" width="10.66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8" width="9.6640625" bestFit="1" customWidth="1"/>
    <col min="11269" max="11269" width="10.44140625" bestFit="1" customWidth="1"/>
    <col min="11270" max="11270" width="9.6640625" customWidth="1"/>
    <col min="11271" max="11271" width="10.6640625" bestFit="1" customWidth="1"/>
    <col min="11272" max="11273" width="10.5546875" bestFit="1" customWidth="1"/>
    <col min="11274" max="11274" width="10.66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4" width="9.6640625" bestFit="1" customWidth="1"/>
    <col min="11525" max="11525" width="10.44140625" bestFit="1" customWidth="1"/>
    <col min="11526" max="11526" width="9.6640625" customWidth="1"/>
    <col min="11527" max="11527" width="10.6640625" bestFit="1" customWidth="1"/>
    <col min="11528" max="11529" width="10.5546875" bestFit="1" customWidth="1"/>
    <col min="11530" max="11530" width="10.66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0" width="9.6640625" bestFit="1" customWidth="1"/>
    <col min="11781" max="11781" width="10.44140625" bestFit="1" customWidth="1"/>
    <col min="11782" max="11782" width="9.6640625" customWidth="1"/>
    <col min="11783" max="11783" width="10.6640625" bestFit="1" customWidth="1"/>
    <col min="11784" max="11785" width="10.5546875" bestFit="1" customWidth="1"/>
    <col min="11786" max="11786" width="10.66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6" width="9.6640625" bestFit="1" customWidth="1"/>
    <col min="12037" max="12037" width="10.44140625" bestFit="1" customWidth="1"/>
    <col min="12038" max="12038" width="9.6640625" customWidth="1"/>
    <col min="12039" max="12039" width="10.6640625" bestFit="1" customWidth="1"/>
    <col min="12040" max="12041" width="10.5546875" bestFit="1" customWidth="1"/>
    <col min="12042" max="12042" width="10.66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2" width="9.6640625" bestFit="1" customWidth="1"/>
    <col min="12293" max="12293" width="10.44140625" bestFit="1" customWidth="1"/>
    <col min="12294" max="12294" width="9.6640625" customWidth="1"/>
    <col min="12295" max="12295" width="10.6640625" bestFit="1" customWidth="1"/>
    <col min="12296" max="12297" width="10.5546875" bestFit="1" customWidth="1"/>
    <col min="12298" max="12298" width="10.66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8" width="9.6640625" bestFit="1" customWidth="1"/>
    <col min="12549" max="12549" width="10.44140625" bestFit="1" customWidth="1"/>
    <col min="12550" max="12550" width="9.6640625" customWidth="1"/>
    <col min="12551" max="12551" width="10.6640625" bestFit="1" customWidth="1"/>
    <col min="12552" max="12553" width="10.5546875" bestFit="1" customWidth="1"/>
    <col min="12554" max="12554" width="10.66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4" width="9.6640625" bestFit="1" customWidth="1"/>
    <col min="12805" max="12805" width="10.44140625" bestFit="1" customWidth="1"/>
    <col min="12806" max="12806" width="9.6640625" customWidth="1"/>
    <col min="12807" max="12807" width="10.6640625" bestFit="1" customWidth="1"/>
    <col min="12808" max="12809" width="10.5546875" bestFit="1" customWidth="1"/>
    <col min="12810" max="12810" width="10.66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0" width="9.6640625" bestFit="1" customWidth="1"/>
    <col min="13061" max="13061" width="10.44140625" bestFit="1" customWidth="1"/>
    <col min="13062" max="13062" width="9.6640625" customWidth="1"/>
    <col min="13063" max="13063" width="10.6640625" bestFit="1" customWidth="1"/>
    <col min="13064" max="13065" width="10.5546875" bestFit="1" customWidth="1"/>
    <col min="13066" max="13066" width="10.66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6" width="9.6640625" bestFit="1" customWidth="1"/>
    <col min="13317" max="13317" width="10.44140625" bestFit="1" customWidth="1"/>
    <col min="13318" max="13318" width="9.6640625" customWidth="1"/>
    <col min="13319" max="13319" width="10.6640625" bestFit="1" customWidth="1"/>
    <col min="13320" max="13321" width="10.5546875" bestFit="1" customWidth="1"/>
    <col min="13322" max="13322" width="10.66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2" width="9.6640625" bestFit="1" customWidth="1"/>
    <col min="13573" max="13573" width="10.44140625" bestFit="1" customWidth="1"/>
    <col min="13574" max="13574" width="9.6640625" customWidth="1"/>
    <col min="13575" max="13575" width="10.6640625" bestFit="1" customWidth="1"/>
    <col min="13576" max="13577" width="10.5546875" bestFit="1" customWidth="1"/>
    <col min="13578" max="13578" width="10.66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8" width="9.6640625" bestFit="1" customWidth="1"/>
    <col min="13829" max="13829" width="10.44140625" bestFit="1" customWidth="1"/>
    <col min="13830" max="13830" width="9.6640625" customWidth="1"/>
    <col min="13831" max="13831" width="10.6640625" bestFit="1" customWidth="1"/>
    <col min="13832" max="13833" width="10.5546875" bestFit="1" customWidth="1"/>
    <col min="13834" max="13834" width="10.66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4" width="9.6640625" bestFit="1" customWidth="1"/>
    <col min="14085" max="14085" width="10.44140625" bestFit="1" customWidth="1"/>
    <col min="14086" max="14086" width="9.6640625" customWidth="1"/>
    <col min="14087" max="14087" width="10.6640625" bestFit="1" customWidth="1"/>
    <col min="14088" max="14089" width="10.5546875" bestFit="1" customWidth="1"/>
    <col min="14090" max="14090" width="10.66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0" width="9.6640625" bestFit="1" customWidth="1"/>
    <col min="14341" max="14341" width="10.44140625" bestFit="1" customWidth="1"/>
    <col min="14342" max="14342" width="9.6640625" customWidth="1"/>
    <col min="14343" max="14343" width="10.6640625" bestFit="1" customWidth="1"/>
    <col min="14344" max="14345" width="10.5546875" bestFit="1" customWidth="1"/>
    <col min="14346" max="14346" width="10.66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6" width="9.6640625" bestFit="1" customWidth="1"/>
    <col min="14597" max="14597" width="10.44140625" bestFit="1" customWidth="1"/>
    <col min="14598" max="14598" width="9.6640625" customWidth="1"/>
    <col min="14599" max="14599" width="10.6640625" bestFit="1" customWidth="1"/>
    <col min="14600" max="14601" width="10.5546875" bestFit="1" customWidth="1"/>
    <col min="14602" max="14602" width="10.66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2" width="9.6640625" bestFit="1" customWidth="1"/>
    <col min="14853" max="14853" width="10.44140625" bestFit="1" customWidth="1"/>
    <col min="14854" max="14854" width="9.6640625" customWidth="1"/>
    <col min="14855" max="14855" width="10.6640625" bestFit="1" customWidth="1"/>
    <col min="14856" max="14857" width="10.5546875" bestFit="1" customWidth="1"/>
    <col min="14858" max="14858" width="10.66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8" width="9.6640625" bestFit="1" customWidth="1"/>
    <col min="15109" max="15109" width="10.44140625" bestFit="1" customWidth="1"/>
    <col min="15110" max="15110" width="9.6640625" customWidth="1"/>
    <col min="15111" max="15111" width="10.6640625" bestFit="1" customWidth="1"/>
    <col min="15112" max="15113" width="10.5546875" bestFit="1" customWidth="1"/>
    <col min="15114" max="15114" width="10.66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4" width="9.6640625" bestFit="1" customWidth="1"/>
    <col min="15365" max="15365" width="10.44140625" bestFit="1" customWidth="1"/>
    <col min="15366" max="15366" width="9.6640625" customWidth="1"/>
    <col min="15367" max="15367" width="10.6640625" bestFit="1" customWidth="1"/>
    <col min="15368" max="15369" width="10.5546875" bestFit="1" customWidth="1"/>
    <col min="15370" max="15370" width="10.66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0" width="9.6640625" bestFit="1" customWidth="1"/>
    <col min="15621" max="15621" width="10.44140625" bestFit="1" customWidth="1"/>
    <col min="15622" max="15622" width="9.6640625" customWidth="1"/>
    <col min="15623" max="15623" width="10.6640625" bestFit="1" customWidth="1"/>
    <col min="15624" max="15625" width="10.5546875" bestFit="1" customWidth="1"/>
    <col min="15626" max="15626" width="10.66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6" width="9.6640625" bestFit="1" customWidth="1"/>
    <col min="15877" max="15877" width="10.44140625" bestFit="1" customWidth="1"/>
    <col min="15878" max="15878" width="9.6640625" customWidth="1"/>
    <col min="15879" max="15879" width="10.6640625" bestFit="1" customWidth="1"/>
    <col min="15880" max="15881" width="10.5546875" bestFit="1" customWidth="1"/>
    <col min="15882" max="15882" width="10.66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2" width="9.6640625" bestFit="1" customWidth="1"/>
    <col min="16133" max="16133" width="10.44140625" bestFit="1" customWidth="1"/>
    <col min="16134" max="16134" width="9.6640625" customWidth="1"/>
    <col min="16135" max="16135" width="10.6640625" bestFit="1" customWidth="1"/>
    <col min="16136" max="16137" width="10.5546875" bestFit="1" customWidth="1"/>
    <col min="16138" max="16138" width="10.66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43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D4" s="20" t="s">
        <v>4</v>
      </c>
      <c r="E4" s="25"/>
      <c r="F4" s="22" t="s">
        <v>5</v>
      </c>
      <c r="G4" s="25"/>
      <c r="H4" s="75" t="s">
        <v>6</v>
      </c>
      <c r="I4" s="7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0.45500000000000002</v>
      </c>
      <c r="D6" s="38">
        <v>0.48799999999999999</v>
      </c>
      <c r="E6" s="37">
        <v>0.52</v>
      </c>
      <c r="F6" s="38">
        <v>0.58499999999999996</v>
      </c>
      <c r="G6" s="37">
        <v>0.65</v>
      </c>
      <c r="H6" s="38">
        <v>0.67600000000000005</v>
      </c>
      <c r="I6" s="37">
        <v>0.70199999999999996</v>
      </c>
      <c r="J6" s="37">
        <v>0.754</v>
      </c>
    </row>
    <row r="7" spans="1:10" x14ac:dyDescent="0.3">
      <c r="A7" s="35"/>
      <c r="B7" s="36" t="s">
        <v>10</v>
      </c>
      <c r="C7" s="39">
        <f t="shared" ref="C7:J7" si="0">C6*$F$17</f>
        <v>52916.5</v>
      </c>
      <c r="D7" s="40">
        <f t="shared" si="0"/>
        <v>56754.400000000001</v>
      </c>
      <c r="E7" s="39">
        <f t="shared" si="0"/>
        <v>60476</v>
      </c>
      <c r="F7" s="40">
        <f t="shared" si="0"/>
        <v>68035.5</v>
      </c>
      <c r="G7" s="39">
        <f t="shared" si="0"/>
        <v>75595</v>
      </c>
      <c r="H7" s="40">
        <f t="shared" si="0"/>
        <v>78618.8</v>
      </c>
      <c r="I7" s="39">
        <f t="shared" si="0"/>
        <v>81642.599999999991</v>
      </c>
      <c r="J7" s="39">
        <f t="shared" si="0"/>
        <v>87690.2</v>
      </c>
    </row>
    <row r="8" spans="1:10" ht="15" thickBot="1" x14ac:dyDescent="0.35">
      <c r="A8" s="26"/>
      <c r="B8" s="41" t="s">
        <v>11</v>
      </c>
      <c r="C8" s="42">
        <f t="shared" ref="C8:J8" si="1">C12*2*12</f>
        <v>29088</v>
      </c>
      <c r="D8" s="43">
        <f t="shared" si="1"/>
        <v>31392</v>
      </c>
      <c r="E8" s="42">
        <f t="shared" si="1"/>
        <v>33624</v>
      </c>
      <c r="F8" s="43">
        <f t="shared" si="1"/>
        <v>38040</v>
      </c>
      <c r="G8" s="42">
        <f t="shared" si="1"/>
        <v>42576</v>
      </c>
      <c r="H8" s="43">
        <f t="shared" si="1"/>
        <v>43920</v>
      </c>
      <c r="I8" s="42">
        <f t="shared" si="1"/>
        <v>45744</v>
      </c>
      <c r="J8" s="42">
        <f t="shared" si="1"/>
        <v>49368</v>
      </c>
    </row>
    <row r="9" spans="1:10" ht="15" thickTop="1" x14ac:dyDescent="0.3">
      <c r="A9" s="18" t="s">
        <v>12</v>
      </c>
      <c r="B9" s="44" t="s">
        <v>13</v>
      </c>
      <c r="C9" s="45">
        <f>C7*F20</f>
        <v>15874.949999999999</v>
      </c>
      <c r="D9" s="46">
        <f>D7*F20</f>
        <v>17026.32</v>
      </c>
      <c r="E9" s="45">
        <f>E7*F20</f>
        <v>18142.8</v>
      </c>
      <c r="F9" s="46">
        <f>F7*F20</f>
        <v>20410.649999999998</v>
      </c>
      <c r="G9" s="45">
        <f>G7*F20</f>
        <v>22678.5</v>
      </c>
      <c r="H9" s="46">
        <f>H7*F20</f>
        <v>23585.64</v>
      </c>
      <c r="I9" s="45">
        <f>I7*F20</f>
        <v>24492.779999999995</v>
      </c>
      <c r="J9" s="45">
        <f>J7*F20</f>
        <v>26307.059999999998</v>
      </c>
    </row>
    <row r="10" spans="1:10" x14ac:dyDescent="0.3">
      <c r="A10" s="35"/>
      <c r="B10" s="36" t="s">
        <v>14</v>
      </c>
      <c r="C10" s="39">
        <f>ROUNDDOWN(C9/12,0)</f>
        <v>1322</v>
      </c>
      <c r="D10" s="40">
        <f t="shared" ref="D10:J10" si="2">ROUNDDOWN(D9/12,0)</f>
        <v>1418</v>
      </c>
      <c r="E10" s="39">
        <f t="shared" si="2"/>
        <v>1511</v>
      </c>
      <c r="F10" s="40">
        <f t="shared" si="2"/>
        <v>1700</v>
      </c>
      <c r="G10" s="39">
        <f t="shared" si="2"/>
        <v>1889</v>
      </c>
      <c r="H10" s="40">
        <f t="shared" si="2"/>
        <v>1965</v>
      </c>
      <c r="I10" s="39">
        <f t="shared" si="2"/>
        <v>2041</v>
      </c>
      <c r="J10" s="39">
        <f t="shared" si="2"/>
        <v>2192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>
        <f t="shared" ref="C12:J12" si="3">C10-C11</f>
        <v>1212</v>
      </c>
      <c r="D12" s="51">
        <f t="shared" si="3"/>
        <v>1308</v>
      </c>
      <c r="E12" s="50">
        <f t="shared" si="3"/>
        <v>1401</v>
      </c>
      <c r="F12" s="51">
        <f t="shared" si="3"/>
        <v>1585</v>
      </c>
      <c r="G12" s="50">
        <f t="shared" si="3"/>
        <v>1774</v>
      </c>
      <c r="H12" s="51">
        <f t="shared" si="3"/>
        <v>1830</v>
      </c>
      <c r="I12" s="50">
        <f t="shared" si="3"/>
        <v>1906</v>
      </c>
      <c r="J12" s="50">
        <f t="shared" si="3"/>
        <v>2057</v>
      </c>
    </row>
    <row r="13" spans="1:10" ht="15" thickBot="1" x14ac:dyDescent="0.35">
      <c r="A13" s="1" t="s">
        <v>17</v>
      </c>
      <c r="B13" s="53"/>
      <c r="C13" s="54">
        <f>C7*1.2</f>
        <v>63499.799999999996</v>
      </c>
      <c r="D13" s="54">
        <f>D7*1.2</f>
        <v>68105.279999999999</v>
      </c>
      <c r="E13" s="54">
        <f t="shared" ref="E13:J13" si="4">E7*1.2</f>
        <v>72571.199999999997</v>
      </c>
      <c r="F13" s="54">
        <f t="shared" si="4"/>
        <v>81642.599999999991</v>
      </c>
      <c r="G13" s="54">
        <f t="shared" si="4"/>
        <v>90714</v>
      </c>
      <c r="H13" s="54">
        <f t="shared" si="4"/>
        <v>94342.56</v>
      </c>
      <c r="I13" s="54">
        <f t="shared" si="4"/>
        <v>97971.119999999981</v>
      </c>
      <c r="J13" s="54">
        <f t="shared" si="4"/>
        <v>105228.23999999999</v>
      </c>
    </row>
    <row r="14" spans="1:10" ht="15" thickBot="1" x14ac:dyDescent="0.35">
      <c r="A14" s="1" t="s">
        <v>18</v>
      </c>
      <c r="B14" s="53"/>
      <c r="C14" s="54">
        <f>C7*1.4</f>
        <v>74083.099999999991</v>
      </c>
      <c r="D14" s="54">
        <f t="shared" ref="D14:J14" si="5">D7*1.4</f>
        <v>79456.160000000003</v>
      </c>
      <c r="E14" s="54">
        <f t="shared" si="5"/>
        <v>84666.4</v>
      </c>
      <c r="F14" s="54">
        <f t="shared" si="5"/>
        <v>95249.7</v>
      </c>
      <c r="G14" s="54">
        <f t="shared" si="5"/>
        <v>105833</v>
      </c>
      <c r="H14" s="54">
        <f t="shared" si="5"/>
        <v>110066.31999999999</v>
      </c>
      <c r="I14" s="54">
        <f t="shared" si="5"/>
        <v>114299.63999999998</v>
      </c>
      <c r="J14" s="54">
        <f t="shared" si="5"/>
        <v>122766.27999999998</v>
      </c>
    </row>
    <row r="15" spans="1:10" x14ac:dyDescent="0.3">
      <c r="C15" s="77"/>
      <c r="D15" s="78"/>
      <c r="E15" s="78"/>
      <c r="F15" s="77"/>
      <c r="G15" s="79"/>
      <c r="H15" s="79"/>
      <c r="I15" s="80"/>
      <c r="J15" s="77"/>
    </row>
    <row r="16" spans="1:10" x14ac:dyDescent="0.3">
      <c r="A16" s="55" t="s">
        <v>19</v>
      </c>
      <c r="B16" s="56"/>
      <c r="C16" s="56"/>
      <c r="D16" s="56"/>
      <c r="E16" s="57"/>
      <c r="F16" s="57" t="s">
        <v>42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116300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0.58499999999999996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68035.5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20410.649999999998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1700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115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1585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F17" name="Range2"/>
    <protectedRange sqref="C11:J11" name="Range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workbookViewId="0"/>
  </sheetViews>
  <sheetFormatPr defaultRowHeight="14.4" x14ac:dyDescent="0.3"/>
  <cols>
    <col min="1" max="1" width="9.33203125" bestFit="1" customWidth="1"/>
    <col min="2" max="2" width="15.6640625" customWidth="1"/>
    <col min="3" max="3" width="10.44140625" bestFit="1" customWidth="1"/>
    <col min="4" max="5" width="10.33203125" bestFit="1" customWidth="1"/>
    <col min="6" max="6" width="9.6640625" customWidth="1"/>
    <col min="7" max="7" width="10.44140625" bestFit="1" customWidth="1"/>
    <col min="8" max="8" width="10.5546875" bestFit="1" customWidth="1"/>
    <col min="9" max="9" width="11.33203125" bestFit="1" customWidth="1"/>
    <col min="10" max="10" width="10.5546875" bestFit="1" customWidth="1"/>
    <col min="257" max="257" width="9.33203125" bestFit="1" customWidth="1"/>
    <col min="258" max="258" width="15.6640625" customWidth="1"/>
    <col min="259" max="259" width="10.44140625" bestFit="1" customWidth="1"/>
    <col min="260" max="261" width="10.33203125" bestFit="1" customWidth="1"/>
    <col min="262" max="262" width="9.6640625" customWidth="1"/>
    <col min="263" max="263" width="10.44140625" bestFit="1" customWidth="1"/>
    <col min="264" max="264" width="10.5546875" bestFit="1" customWidth="1"/>
    <col min="265" max="265" width="11.33203125" bestFit="1" customWidth="1"/>
    <col min="266" max="266" width="10.5546875" bestFit="1" customWidth="1"/>
    <col min="513" max="513" width="9.33203125" bestFit="1" customWidth="1"/>
    <col min="514" max="514" width="15.6640625" customWidth="1"/>
    <col min="515" max="515" width="10.44140625" bestFit="1" customWidth="1"/>
    <col min="516" max="517" width="10.33203125" bestFit="1" customWidth="1"/>
    <col min="518" max="518" width="9.6640625" customWidth="1"/>
    <col min="519" max="519" width="10.44140625" bestFit="1" customWidth="1"/>
    <col min="520" max="520" width="10.5546875" bestFit="1" customWidth="1"/>
    <col min="521" max="521" width="11.33203125" bestFit="1" customWidth="1"/>
    <col min="522" max="522" width="10.5546875" bestFit="1" customWidth="1"/>
    <col min="769" max="769" width="9.33203125" bestFit="1" customWidth="1"/>
    <col min="770" max="770" width="15.6640625" customWidth="1"/>
    <col min="771" max="771" width="10.44140625" bestFit="1" customWidth="1"/>
    <col min="772" max="773" width="10.33203125" bestFit="1" customWidth="1"/>
    <col min="774" max="774" width="9.6640625" customWidth="1"/>
    <col min="775" max="775" width="10.44140625" bestFit="1" customWidth="1"/>
    <col min="776" max="776" width="10.5546875" bestFit="1" customWidth="1"/>
    <col min="777" max="777" width="11.33203125" bestFit="1" customWidth="1"/>
    <col min="778" max="778" width="10.5546875" bestFit="1" customWidth="1"/>
    <col min="1025" max="1025" width="9.33203125" bestFit="1" customWidth="1"/>
    <col min="1026" max="1026" width="15.6640625" customWidth="1"/>
    <col min="1027" max="1027" width="10.44140625" bestFit="1" customWidth="1"/>
    <col min="1028" max="1029" width="10.33203125" bestFit="1" customWidth="1"/>
    <col min="1030" max="1030" width="9.6640625" customWidth="1"/>
    <col min="1031" max="1031" width="10.44140625" bestFit="1" customWidth="1"/>
    <col min="1032" max="1032" width="10.5546875" bestFit="1" customWidth="1"/>
    <col min="1033" max="1033" width="11.33203125" bestFit="1" customWidth="1"/>
    <col min="1034" max="1034" width="10.5546875" bestFit="1" customWidth="1"/>
    <col min="1281" max="1281" width="9.33203125" bestFit="1" customWidth="1"/>
    <col min="1282" max="1282" width="15.6640625" customWidth="1"/>
    <col min="1283" max="1283" width="10.44140625" bestFit="1" customWidth="1"/>
    <col min="1284" max="1285" width="10.33203125" bestFit="1" customWidth="1"/>
    <col min="1286" max="1286" width="9.6640625" customWidth="1"/>
    <col min="1287" max="1287" width="10.44140625" bestFit="1" customWidth="1"/>
    <col min="1288" max="1288" width="10.5546875" bestFit="1" customWidth="1"/>
    <col min="1289" max="1289" width="11.33203125" bestFit="1" customWidth="1"/>
    <col min="1290" max="1290" width="10.5546875" bestFit="1" customWidth="1"/>
    <col min="1537" max="1537" width="9.33203125" bestFit="1" customWidth="1"/>
    <col min="1538" max="1538" width="15.6640625" customWidth="1"/>
    <col min="1539" max="1539" width="10.44140625" bestFit="1" customWidth="1"/>
    <col min="1540" max="1541" width="10.33203125" bestFit="1" customWidth="1"/>
    <col min="1542" max="1542" width="9.6640625" customWidth="1"/>
    <col min="1543" max="1543" width="10.44140625" bestFit="1" customWidth="1"/>
    <col min="1544" max="1544" width="10.5546875" bestFit="1" customWidth="1"/>
    <col min="1545" max="1545" width="11.33203125" bestFit="1" customWidth="1"/>
    <col min="1546" max="1546" width="10.5546875" bestFit="1" customWidth="1"/>
    <col min="1793" max="1793" width="9.33203125" bestFit="1" customWidth="1"/>
    <col min="1794" max="1794" width="15.6640625" customWidth="1"/>
    <col min="1795" max="1795" width="10.44140625" bestFit="1" customWidth="1"/>
    <col min="1796" max="1797" width="10.33203125" bestFit="1" customWidth="1"/>
    <col min="1798" max="1798" width="9.6640625" customWidth="1"/>
    <col min="1799" max="1799" width="10.44140625" bestFit="1" customWidth="1"/>
    <col min="1800" max="1800" width="10.5546875" bestFit="1" customWidth="1"/>
    <col min="1801" max="1801" width="11.33203125" bestFit="1" customWidth="1"/>
    <col min="1802" max="1802" width="10.5546875" bestFit="1" customWidth="1"/>
    <col min="2049" max="2049" width="9.33203125" bestFit="1" customWidth="1"/>
    <col min="2050" max="2050" width="15.6640625" customWidth="1"/>
    <col min="2051" max="2051" width="10.44140625" bestFit="1" customWidth="1"/>
    <col min="2052" max="2053" width="10.33203125" bestFit="1" customWidth="1"/>
    <col min="2054" max="2054" width="9.6640625" customWidth="1"/>
    <col min="2055" max="2055" width="10.44140625" bestFit="1" customWidth="1"/>
    <col min="2056" max="2056" width="10.5546875" bestFit="1" customWidth="1"/>
    <col min="2057" max="2057" width="11.33203125" bestFit="1" customWidth="1"/>
    <col min="2058" max="2058" width="10.5546875" bestFit="1" customWidth="1"/>
    <col min="2305" max="2305" width="9.33203125" bestFit="1" customWidth="1"/>
    <col min="2306" max="2306" width="15.6640625" customWidth="1"/>
    <col min="2307" max="2307" width="10.44140625" bestFit="1" customWidth="1"/>
    <col min="2308" max="2309" width="10.33203125" bestFit="1" customWidth="1"/>
    <col min="2310" max="2310" width="9.6640625" customWidth="1"/>
    <col min="2311" max="2311" width="10.44140625" bestFit="1" customWidth="1"/>
    <col min="2312" max="2312" width="10.5546875" bestFit="1" customWidth="1"/>
    <col min="2313" max="2313" width="11.33203125" bestFit="1" customWidth="1"/>
    <col min="2314" max="2314" width="10.5546875" bestFit="1" customWidth="1"/>
    <col min="2561" max="2561" width="9.33203125" bestFit="1" customWidth="1"/>
    <col min="2562" max="2562" width="15.6640625" customWidth="1"/>
    <col min="2563" max="2563" width="10.44140625" bestFit="1" customWidth="1"/>
    <col min="2564" max="2565" width="10.33203125" bestFit="1" customWidth="1"/>
    <col min="2566" max="2566" width="9.6640625" customWidth="1"/>
    <col min="2567" max="2567" width="10.44140625" bestFit="1" customWidth="1"/>
    <col min="2568" max="2568" width="10.5546875" bestFit="1" customWidth="1"/>
    <col min="2569" max="2569" width="11.33203125" bestFit="1" customWidth="1"/>
    <col min="2570" max="2570" width="10.5546875" bestFit="1" customWidth="1"/>
    <col min="2817" max="2817" width="9.33203125" bestFit="1" customWidth="1"/>
    <col min="2818" max="2818" width="15.6640625" customWidth="1"/>
    <col min="2819" max="2819" width="10.44140625" bestFit="1" customWidth="1"/>
    <col min="2820" max="2821" width="10.33203125" bestFit="1" customWidth="1"/>
    <col min="2822" max="2822" width="9.6640625" customWidth="1"/>
    <col min="2823" max="2823" width="10.44140625" bestFit="1" customWidth="1"/>
    <col min="2824" max="2824" width="10.5546875" bestFit="1" customWidth="1"/>
    <col min="2825" max="2825" width="11.33203125" bestFit="1" customWidth="1"/>
    <col min="2826" max="2826" width="10.5546875" bestFit="1" customWidth="1"/>
    <col min="3073" max="3073" width="9.33203125" bestFit="1" customWidth="1"/>
    <col min="3074" max="3074" width="15.6640625" customWidth="1"/>
    <col min="3075" max="3075" width="10.44140625" bestFit="1" customWidth="1"/>
    <col min="3076" max="3077" width="10.33203125" bestFit="1" customWidth="1"/>
    <col min="3078" max="3078" width="9.6640625" customWidth="1"/>
    <col min="3079" max="3079" width="10.44140625" bestFit="1" customWidth="1"/>
    <col min="3080" max="3080" width="10.5546875" bestFit="1" customWidth="1"/>
    <col min="3081" max="3081" width="11.33203125" bestFit="1" customWidth="1"/>
    <col min="3082" max="3082" width="10.5546875" bestFit="1" customWidth="1"/>
    <col min="3329" max="3329" width="9.33203125" bestFit="1" customWidth="1"/>
    <col min="3330" max="3330" width="15.6640625" customWidth="1"/>
    <col min="3331" max="3331" width="10.44140625" bestFit="1" customWidth="1"/>
    <col min="3332" max="3333" width="10.33203125" bestFit="1" customWidth="1"/>
    <col min="3334" max="3334" width="9.6640625" customWidth="1"/>
    <col min="3335" max="3335" width="10.44140625" bestFit="1" customWidth="1"/>
    <col min="3336" max="3336" width="10.5546875" bestFit="1" customWidth="1"/>
    <col min="3337" max="3337" width="11.33203125" bestFit="1" customWidth="1"/>
    <col min="3338" max="3338" width="10.5546875" bestFit="1" customWidth="1"/>
    <col min="3585" max="3585" width="9.33203125" bestFit="1" customWidth="1"/>
    <col min="3586" max="3586" width="15.6640625" customWidth="1"/>
    <col min="3587" max="3587" width="10.44140625" bestFit="1" customWidth="1"/>
    <col min="3588" max="3589" width="10.33203125" bestFit="1" customWidth="1"/>
    <col min="3590" max="3590" width="9.6640625" customWidth="1"/>
    <col min="3591" max="3591" width="10.44140625" bestFit="1" customWidth="1"/>
    <col min="3592" max="3592" width="10.5546875" bestFit="1" customWidth="1"/>
    <col min="3593" max="3593" width="11.33203125" bestFit="1" customWidth="1"/>
    <col min="3594" max="3594" width="10.5546875" bestFit="1" customWidth="1"/>
    <col min="3841" max="3841" width="9.33203125" bestFit="1" customWidth="1"/>
    <col min="3842" max="3842" width="15.6640625" customWidth="1"/>
    <col min="3843" max="3843" width="10.44140625" bestFit="1" customWidth="1"/>
    <col min="3844" max="3845" width="10.33203125" bestFit="1" customWidth="1"/>
    <col min="3846" max="3846" width="9.6640625" customWidth="1"/>
    <col min="3847" max="3847" width="10.44140625" bestFit="1" customWidth="1"/>
    <col min="3848" max="3848" width="10.5546875" bestFit="1" customWidth="1"/>
    <col min="3849" max="3849" width="11.33203125" bestFit="1" customWidth="1"/>
    <col min="3850" max="3850" width="10.5546875" bestFit="1" customWidth="1"/>
    <col min="4097" max="4097" width="9.33203125" bestFit="1" customWidth="1"/>
    <col min="4098" max="4098" width="15.6640625" customWidth="1"/>
    <col min="4099" max="4099" width="10.44140625" bestFit="1" customWidth="1"/>
    <col min="4100" max="4101" width="10.33203125" bestFit="1" customWidth="1"/>
    <col min="4102" max="4102" width="9.6640625" customWidth="1"/>
    <col min="4103" max="4103" width="10.44140625" bestFit="1" customWidth="1"/>
    <col min="4104" max="4104" width="10.5546875" bestFit="1" customWidth="1"/>
    <col min="4105" max="4105" width="11.33203125" bestFit="1" customWidth="1"/>
    <col min="4106" max="4106" width="10.5546875" bestFit="1" customWidth="1"/>
    <col min="4353" max="4353" width="9.33203125" bestFit="1" customWidth="1"/>
    <col min="4354" max="4354" width="15.6640625" customWidth="1"/>
    <col min="4355" max="4355" width="10.44140625" bestFit="1" customWidth="1"/>
    <col min="4356" max="4357" width="10.33203125" bestFit="1" customWidth="1"/>
    <col min="4358" max="4358" width="9.6640625" customWidth="1"/>
    <col min="4359" max="4359" width="10.44140625" bestFit="1" customWidth="1"/>
    <col min="4360" max="4360" width="10.5546875" bestFit="1" customWidth="1"/>
    <col min="4361" max="4361" width="11.33203125" bestFit="1" customWidth="1"/>
    <col min="4362" max="4362" width="10.5546875" bestFit="1" customWidth="1"/>
    <col min="4609" max="4609" width="9.33203125" bestFit="1" customWidth="1"/>
    <col min="4610" max="4610" width="15.6640625" customWidth="1"/>
    <col min="4611" max="4611" width="10.44140625" bestFit="1" customWidth="1"/>
    <col min="4612" max="4613" width="10.33203125" bestFit="1" customWidth="1"/>
    <col min="4614" max="4614" width="9.6640625" customWidth="1"/>
    <col min="4615" max="4615" width="10.44140625" bestFit="1" customWidth="1"/>
    <col min="4616" max="4616" width="10.5546875" bestFit="1" customWidth="1"/>
    <col min="4617" max="4617" width="11.33203125" bestFit="1" customWidth="1"/>
    <col min="4618" max="4618" width="10.5546875" bestFit="1" customWidth="1"/>
    <col min="4865" max="4865" width="9.33203125" bestFit="1" customWidth="1"/>
    <col min="4866" max="4866" width="15.6640625" customWidth="1"/>
    <col min="4867" max="4867" width="10.44140625" bestFit="1" customWidth="1"/>
    <col min="4868" max="4869" width="10.33203125" bestFit="1" customWidth="1"/>
    <col min="4870" max="4870" width="9.6640625" customWidth="1"/>
    <col min="4871" max="4871" width="10.44140625" bestFit="1" customWidth="1"/>
    <col min="4872" max="4872" width="10.5546875" bestFit="1" customWidth="1"/>
    <col min="4873" max="4873" width="11.33203125" bestFit="1" customWidth="1"/>
    <col min="4874" max="4874" width="10.5546875" bestFit="1" customWidth="1"/>
    <col min="5121" max="5121" width="9.33203125" bestFit="1" customWidth="1"/>
    <col min="5122" max="5122" width="15.6640625" customWidth="1"/>
    <col min="5123" max="5123" width="10.44140625" bestFit="1" customWidth="1"/>
    <col min="5124" max="5125" width="10.33203125" bestFit="1" customWidth="1"/>
    <col min="5126" max="5126" width="9.6640625" customWidth="1"/>
    <col min="5127" max="5127" width="10.44140625" bestFit="1" customWidth="1"/>
    <col min="5128" max="5128" width="10.5546875" bestFit="1" customWidth="1"/>
    <col min="5129" max="5129" width="11.33203125" bestFit="1" customWidth="1"/>
    <col min="5130" max="5130" width="10.5546875" bestFit="1" customWidth="1"/>
    <col min="5377" max="5377" width="9.33203125" bestFit="1" customWidth="1"/>
    <col min="5378" max="5378" width="15.6640625" customWidth="1"/>
    <col min="5379" max="5379" width="10.44140625" bestFit="1" customWidth="1"/>
    <col min="5380" max="5381" width="10.33203125" bestFit="1" customWidth="1"/>
    <col min="5382" max="5382" width="9.6640625" customWidth="1"/>
    <col min="5383" max="5383" width="10.44140625" bestFit="1" customWidth="1"/>
    <col min="5384" max="5384" width="10.5546875" bestFit="1" customWidth="1"/>
    <col min="5385" max="5385" width="11.33203125" bestFit="1" customWidth="1"/>
    <col min="5386" max="5386" width="10.5546875" bestFit="1" customWidth="1"/>
    <col min="5633" max="5633" width="9.33203125" bestFit="1" customWidth="1"/>
    <col min="5634" max="5634" width="15.6640625" customWidth="1"/>
    <col min="5635" max="5635" width="10.44140625" bestFit="1" customWidth="1"/>
    <col min="5636" max="5637" width="10.33203125" bestFit="1" customWidth="1"/>
    <col min="5638" max="5638" width="9.6640625" customWidth="1"/>
    <col min="5639" max="5639" width="10.44140625" bestFit="1" customWidth="1"/>
    <col min="5640" max="5640" width="10.5546875" bestFit="1" customWidth="1"/>
    <col min="5641" max="5641" width="11.33203125" bestFit="1" customWidth="1"/>
    <col min="5642" max="5642" width="10.5546875" bestFit="1" customWidth="1"/>
    <col min="5889" max="5889" width="9.33203125" bestFit="1" customWidth="1"/>
    <col min="5890" max="5890" width="15.6640625" customWidth="1"/>
    <col min="5891" max="5891" width="10.44140625" bestFit="1" customWidth="1"/>
    <col min="5892" max="5893" width="10.33203125" bestFit="1" customWidth="1"/>
    <col min="5894" max="5894" width="9.6640625" customWidth="1"/>
    <col min="5895" max="5895" width="10.44140625" bestFit="1" customWidth="1"/>
    <col min="5896" max="5896" width="10.5546875" bestFit="1" customWidth="1"/>
    <col min="5897" max="5897" width="11.33203125" bestFit="1" customWidth="1"/>
    <col min="5898" max="5898" width="10.5546875" bestFit="1" customWidth="1"/>
    <col min="6145" max="6145" width="9.33203125" bestFit="1" customWidth="1"/>
    <col min="6146" max="6146" width="15.6640625" customWidth="1"/>
    <col min="6147" max="6147" width="10.44140625" bestFit="1" customWidth="1"/>
    <col min="6148" max="6149" width="10.33203125" bestFit="1" customWidth="1"/>
    <col min="6150" max="6150" width="9.6640625" customWidth="1"/>
    <col min="6151" max="6151" width="10.44140625" bestFit="1" customWidth="1"/>
    <col min="6152" max="6152" width="10.5546875" bestFit="1" customWidth="1"/>
    <col min="6153" max="6153" width="11.33203125" bestFit="1" customWidth="1"/>
    <col min="6154" max="6154" width="10.5546875" bestFit="1" customWidth="1"/>
    <col min="6401" max="6401" width="9.33203125" bestFit="1" customWidth="1"/>
    <col min="6402" max="6402" width="15.6640625" customWidth="1"/>
    <col min="6403" max="6403" width="10.44140625" bestFit="1" customWidth="1"/>
    <col min="6404" max="6405" width="10.33203125" bestFit="1" customWidth="1"/>
    <col min="6406" max="6406" width="9.6640625" customWidth="1"/>
    <col min="6407" max="6407" width="10.44140625" bestFit="1" customWidth="1"/>
    <col min="6408" max="6408" width="10.5546875" bestFit="1" customWidth="1"/>
    <col min="6409" max="6409" width="11.33203125" bestFit="1" customWidth="1"/>
    <col min="6410" max="6410" width="10.5546875" bestFit="1" customWidth="1"/>
    <col min="6657" max="6657" width="9.33203125" bestFit="1" customWidth="1"/>
    <col min="6658" max="6658" width="15.6640625" customWidth="1"/>
    <col min="6659" max="6659" width="10.44140625" bestFit="1" customWidth="1"/>
    <col min="6660" max="6661" width="10.33203125" bestFit="1" customWidth="1"/>
    <col min="6662" max="6662" width="9.6640625" customWidth="1"/>
    <col min="6663" max="6663" width="10.44140625" bestFit="1" customWidth="1"/>
    <col min="6664" max="6664" width="10.5546875" bestFit="1" customWidth="1"/>
    <col min="6665" max="6665" width="11.33203125" bestFit="1" customWidth="1"/>
    <col min="6666" max="6666" width="10.5546875" bestFit="1" customWidth="1"/>
    <col min="6913" max="6913" width="9.33203125" bestFit="1" customWidth="1"/>
    <col min="6914" max="6914" width="15.6640625" customWidth="1"/>
    <col min="6915" max="6915" width="10.44140625" bestFit="1" customWidth="1"/>
    <col min="6916" max="6917" width="10.33203125" bestFit="1" customWidth="1"/>
    <col min="6918" max="6918" width="9.6640625" customWidth="1"/>
    <col min="6919" max="6919" width="10.44140625" bestFit="1" customWidth="1"/>
    <col min="6920" max="6920" width="10.5546875" bestFit="1" customWidth="1"/>
    <col min="6921" max="6921" width="11.33203125" bestFit="1" customWidth="1"/>
    <col min="6922" max="6922" width="10.5546875" bestFit="1" customWidth="1"/>
    <col min="7169" max="7169" width="9.33203125" bestFit="1" customWidth="1"/>
    <col min="7170" max="7170" width="15.6640625" customWidth="1"/>
    <col min="7171" max="7171" width="10.44140625" bestFit="1" customWidth="1"/>
    <col min="7172" max="7173" width="10.33203125" bestFit="1" customWidth="1"/>
    <col min="7174" max="7174" width="9.6640625" customWidth="1"/>
    <col min="7175" max="7175" width="10.44140625" bestFit="1" customWidth="1"/>
    <col min="7176" max="7176" width="10.5546875" bestFit="1" customWidth="1"/>
    <col min="7177" max="7177" width="11.33203125" bestFit="1" customWidth="1"/>
    <col min="7178" max="7178" width="10.5546875" bestFit="1" customWidth="1"/>
    <col min="7425" max="7425" width="9.33203125" bestFit="1" customWidth="1"/>
    <col min="7426" max="7426" width="15.6640625" customWidth="1"/>
    <col min="7427" max="7427" width="10.44140625" bestFit="1" customWidth="1"/>
    <col min="7428" max="7429" width="10.33203125" bestFit="1" customWidth="1"/>
    <col min="7430" max="7430" width="9.6640625" customWidth="1"/>
    <col min="7431" max="7431" width="10.44140625" bestFit="1" customWidth="1"/>
    <col min="7432" max="7432" width="10.5546875" bestFit="1" customWidth="1"/>
    <col min="7433" max="7433" width="11.33203125" bestFit="1" customWidth="1"/>
    <col min="7434" max="7434" width="10.5546875" bestFit="1" customWidth="1"/>
    <col min="7681" max="7681" width="9.33203125" bestFit="1" customWidth="1"/>
    <col min="7682" max="7682" width="15.6640625" customWidth="1"/>
    <col min="7683" max="7683" width="10.44140625" bestFit="1" customWidth="1"/>
    <col min="7684" max="7685" width="10.33203125" bestFit="1" customWidth="1"/>
    <col min="7686" max="7686" width="9.6640625" customWidth="1"/>
    <col min="7687" max="7687" width="10.44140625" bestFit="1" customWidth="1"/>
    <col min="7688" max="7688" width="10.5546875" bestFit="1" customWidth="1"/>
    <col min="7689" max="7689" width="11.33203125" bestFit="1" customWidth="1"/>
    <col min="7690" max="7690" width="10.5546875" bestFit="1" customWidth="1"/>
    <col min="7937" max="7937" width="9.33203125" bestFit="1" customWidth="1"/>
    <col min="7938" max="7938" width="15.6640625" customWidth="1"/>
    <col min="7939" max="7939" width="10.44140625" bestFit="1" customWidth="1"/>
    <col min="7940" max="7941" width="10.33203125" bestFit="1" customWidth="1"/>
    <col min="7942" max="7942" width="9.6640625" customWidth="1"/>
    <col min="7943" max="7943" width="10.44140625" bestFit="1" customWidth="1"/>
    <col min="7944" max="7944" width="10.5546875" bestFit="1" customWidth="1"/>
    <col min="7945" max="7945" width="11.33203125" bestFit="1" customWidth="1"/>
    <col min="7946" max="7946" width="10.5546875" bestFit="1" customWidth="1"/>
    <col min="8193" max="8193" width="9.33203125" bestFit="1" customWidth="1"/>
    <col min="8194" max="8194" width="15.6640625" customWidth="1"/>
    <col min="8195" max="8195" width="10.44140625" bestFit="1" customWidth="1"/>
    <col min="8196" max="8197" width="10.33203125" bestFit="1" customWidth="1"/>
    <col min="8198" max="8198" width="9.6640625" customWidth="1"/>
    <col min="8199" max="8199" width="10.44140625" bestFit="1" customWidth="1"/>
    <col min="8200" max="8200" width="10.5546875" bestFit="1" customWidth="1"/>
    <col min="8201" max="8201" width="11.33203125" bestFit="1" customWidth="1"/>
    <col min="8202" max="8202" width="10.5546875" bestFit="1" customWidth="1"/>
    <col min="8449" max="8449" width="9.33203125" bestFit="1" customWidth="1"/>
    <col min="8450" max="8450" width="15.6640625" customWidth="1"/>
    <col min="8451" max="8451" width="10.44140625" bestFit="1" customWidth="1"/>
    <col min="8452" max="8453" width="10.33203125" bestFit="1" customWidth="1"/>
    <col min="8454" max="8454" width="9.6640625" customWidth="1"/>
    <col min="8455" max="8455" width="10.44140625" bestFit="1" customWidth="1"/>
    <col min="8456" max="8456" width="10.5546875" bestFit="1" customWidth="1"/>
    <col min="8457" max="8457" width="11.33203125" bestFit="1" customWidth="1"/>
    <col min="8458" max="8458" width="10.5546875" bestFit="1" customWidth="1"/>
    <col min="8705" max="8705" width="9.33203125" bestFit="1" customWidth="1"/>
    <col min="8706" max="8706" width="15.6640625" customWidth="1"/>
    <col min="8707" max="8707" width="10.44140625" bestFit="1" customWidth="1"/>
    <col min="8708" max="8709" width="10.33203125" bestFit="1" customWidth="1"/>
    <col min="8710" max="8710" width="9.6640625" customWidth="1"/>
    <col min="8711" max="8711" width="10.44140625" bestFit="1" customWidth="1"/>
    <col min="8712" max="8712" width="10.5546875" bestFit="1" customWidth="1"/>
    <col min="8713" max="8713" width="11.33203125" bestFit="1" customWidth="1"/>
    <col min="8714" max="8714" width="10.5546875" bestFit="1" customWidth="1"/>
    <col min="8961" max="8961" width="9.33203125" bestFit="1" customWidth="1"/>
    <col min="8962" max="8962" width="15.6640625" customWidth="1"/>
    <col min="8963" max="8963" width="10.44140625" bestFit="1" customWidth="1"/>
    <col min="8964" max="8965" width="10.33203125" bestFit="1" customWidth="1"/>
    <col min="8966" max="8966" width="9.6640625" customWidth="1"/>
    <col min="8967" max="8967" width="10.44140625" bestFit="1" customWidth="1"/>
    <col min="8968" max="8968" width="10.5546875" bestFit="1" customWidth="1"/>
    <col min="8969" max="8969" width="11.33203125" bestFit="1" customWidth="1"/>
    <col min="8970" max="8970" width="10.5546875" bestFit="1" customWidth="1"/>
    <col min="9217" max="9217" width="9.33203125" bestFit="1" customWidth="1"/>
    <col min="9218" max="9218" width="15.6640625" customWidth="1"/>
    <col min="9219" max="9219" width="10.44140625" bestFit="1" customWidth="1"/>
    <col min="9220" max="9221" width="10.33203125" bestFit="1" customWidth="1"/>
    <col min="9222" max="9222" width="9.6640625" customWidth="1"/>
    <col min="9223" max="9223" width="10.44140625" bestFit="1" customWidth="1"/>
    <col min="9224" max="9224" width="10.5546875" bestFit="1" customWidth="1"/>
    <col min="9225" max="9225" width="11.33203125" bestFit="1" customWidth="1"/>
    <col min="9226" max="9226" width="10.5546875" bestFit="1" customWidth="1"/>
    <col min="9473" max="9473" width="9.33203125" bestFit="1" customWidth="1"/>
    <col min="9474" max="9474" width="15.6640625" customWidth="1"/>
    <col min="9475" max="9475" width="10.44140625" bestFit="1" customWidth="1"/>
    <col min="9476" max="9477" width="10.33203125" bestFit="1" customWidth="1"/>
    <col min="9478" max="9478" width="9.6640625" customWidth="1"/>
    <col min="9479" max="9479" width="10.44140625" bestFit="1" customWidth="1"/>
    <col min="9480" max="9480" width="10.5546875" bestFit="1" customWidth="1"/>
    <col min="9481" max="9481" width="11.33203125" bestFit="1" customWidth="1"/>
    <col min="9482" max="9482" width="10.5546875" bestFit="1" customWidth="1"/>
    <col min="9729" max="9729" width="9.33203125" bestFit="1" customWidth="1"/>
    <col min="9730" max="9730" width="15.6640625" customWidth="1"/>
    <col min="9731" max="9731" width="10.44140625" bestFit="1" customWidth="1"/>
    <col min="9732" max="9733" width="10.33203125" bestFit="1" customWidth="1"/>
    <col min="9734" max="9734" width="9.6640625" customWidth="1"/>
    <col min="9735" max="9735" width="10.44140625" bestFit="1" customWidth="1"/>
    <col min="9736" max="9736" width="10.5546875" bestFit="1" customWidth="1"/>
    <col min="9737" max="9737" width="11.33203125" bestFit="1" customWidth="1"/>
    <col min="9738" max="9738" width="10.5546875" bestFit="1" customWidth="1"/>
    <col min="9985" max="9985" width="9.33203125" bestFit="1" customWidth="1"/>
    <col min="9986" max="9986" width="15.6640625" customWidth="1"/>
    <col min="9987" max="9987" width="10.44140625" bestFit="1" customWidth="1"/>
    <col min="9988" max="9989" width="10.33203125" bestFit="1" customWidth="1"/>
    <col min="9990" max="9990" width="9.6640625" customWidth="1"/>
    <col min="9991" max="9991" width="10.44140625" bestFit="1" customWidth="1"/>
    <col min="9992" max="9992" width="10.5546875" bestFit="1" customWidth="1"/>
    <col min="9993" max="9993" width="11.33203125" bestFit="1" customWidth="1"/>
    <col min="9994" max="9994" width="10.5546875" bestFit="1" customWidth="1"/>
    <col min="10241" max="10241" width="9.33203125" bestFit="1" customWidth="1"/>
    <col min="10242" max="10242" width="15.6640625" customWidth="1"/>
    <col min="10243" max="10243" width="10.44140625" bestFit="1" customWidth="1"/>
    <col min="10244" max="10245" width="10.33203125" bestFit="1" customWidth="1"/>
    <col min="10246" max="10246" width="9.6640625" customWidth="1"/>
    <col min="10247" max="10247" width="10.44140625" bestFit="1" customWidth="1"/>
    <col min="10248" max="10248" width="10.5546875" bestFit="1" customWidth="1"/>
    <col min="10249" max="10249" width="11.33203125" bestFit="1" customWidth="1"/>
    <col min="10250" max="10250" width="10.5546875" bestFit="1" customWidth="1"/>
    <col min="10497" max="10497" width="9.33203125" bestFit="1" customWidth="1"/>
    <col min="10498" max="10498" width="15.6640625" customWidth="1"/>
    <col min="10499" max="10499" width="10.44140625" bestFit="1" customWidth="1"/>
    <col min="10500" max="10501" width="10.33203125" bestFit="1" customWidth="1"/>
    <col min="10502" max="10502" width="9.6640625" customWidth="1"/>
    <col min="10503" max="10503" width="10.44140625" bestFit="1" customWidth="1"/>
    <col min="10504" max="10504" width="10.5546875" bestFit="1" customWidth="1"/>
    <col min="10505" max="10505" width="11.33203125" bestFit="1" customWidth="1"/>
    <col min="10506" max="10506" width="10.5546875" bestFit="1" customWidth="1"/>
    <col min="10753" max="10753" width="9.33203125" bestFit="1" customWidth="1"/>
    <col min="10754" max="10754" width="15.6640625" customWidth="1"/>
    <col min="10755" max="10755" width="10.44140625" bestFit="1" customWidth="1"/>
    <col min="10756" max="10757" width="10.33203125" bestFit="1" customWidth="1"/>
    <col min="10758" max="10758" width="9.6640625" customWidth="1"/>
    <col min="10759" max="10759" width="10.44140625" bestFit="1" customWidth="1"/>
    <col min="10760" max="10760" width="10.5546875" bestFit="1" customWidth="1"/>
    <col min="10761" max="10761" width="11.33203125" bestFit="1" customWidth="1"/>
    <col min="10762" max="10762" width="10.5546875" bestFit="1" customWidth="1"/>
    <col min="11009" max="11009" width="9.33203125" bestFit="1" customWidth="1"/>
    <col min="11010" max="11010" width="15.6640625" customWidth="1"/>
    <col min="11011" max="11011" width="10.44140625" bestFit="1" customWidth="1"/>
    <col min="11012" max="11013" width="10.33203125" bestFit="1" customWidth="1"/>
    <col min="11014" max="11014" width="9.6640625" customWidth="1"/>
    <col min="11015" max="11015" width="10.44140625" bestFit="1" customWidth="1"/>
    <col min="11016" max="11016" width="10.5546875" bestFit="1" customWidth="1"/>
    <col min="11017" max="11017" width="11.33203125" bestFit="1" customWidth="1"/>
    <col min="11018" max="11018" width="10.5546875" bestFit="1" customWidth="1"/>
    <col min="11265" max="11265" width="9.33203125" bestFit="1" customWidth="1"/>
    <col min="11266" max="11266" width="15.6640625" customWidth="1"/>
    <col min="11267" max="11267" width="10.44140625" bestFit="1" customWidth="1"/>
    <col min="11268" max="11269" width="10.33203125" bestFit="1" customWidth="1"/>
    <col min="11270" max="11270" width="9.6640625" customWidth="1"/>
    <col min="11271" max="11271" width="10.44140625" bestFit="1" customWidth="1"/>
    <col min="11272" max="11272" width="10.5546875" bestFit="1" customWidth="1"/>
    <col min="11273" max="11273" width="11.33203125" bestFit="1" customWidth="1"/>
    <col min="11274" max="11274" width="10.5546875" bestFit="1" customWidth="1"/>
    <col min="11521" max="11521" width="9.33203125" bestFit="1" customWidth="1"/>
    <col min="11522" max="11522" width="15.6640625" customWidth="1"/>
    <col min="11523" max="11523" width="10.44140625" bestFit="1" customWidth="1"/>
    <col min="11524" max="11525" width="10.33203125" bestFit="1" customWidth="1"/>
    <col min="11526" max="11526" width="9.6640625" customWidth="1"/>
    <col min="11527" max="11527" width="10.44140625" bestFit="1" customWidth="1"/>
    <col min="11528" max="11528" width="10.5546875" bestFit="1" customWidth="1"/>
    <col min="11529" max="11529" width="11.33203125" bestFit="1" customWidth="1"/>
    <col min="11530" max="11530" width="10.5546875" bestFit="1" customWidth="1"/>
    <col min="11777" max="11777" width="9.33203125" bestFit="1" customWidth="1"/>
    <col min="11778" max="11778" width="15.6640625" customWidth="1"/>
    <col min="11779" max="11779" width="10.44140625" bestFit="1" customWidth="1"/>
    <col min="11780" max="11781" width="10.33203125" bestFit="1" customWidth="1"/>
    <col min="11782" max="11782" width="9.6640625" customWidth="1"/>
    <col min="11783" max="11783" width="10.44140625" bestFit="1" customWidth="1"/>
    <col min="11784" max="11784" width="10.5546875" bestFit="1" customWidth="1"/>
    <col min="11785" max="11785" width="11.33203125" bestFit="1" customWidth="1"/>
    <col min="11786" max="11786" width="10.5546875" bestFit="1" customWidth="1"/>
    <col min="12033" max="12033" width="9.33203125" bestFit="1" customWidth="1"/>
    <col min="12034" max="12034" width="15.6640625" customWidth="1"/>
    <col min="12035" max="12035" width="10.44140625" bestFit="1" customWidth="1"/>
    <col min="12036" max="12037" width="10.33203125" bestFit="1" customWidth="1"/>
    <col min="12038" max="12038" width="9.6640625" customWidth="1"/>
    <col min="12039" max="12039" width="10.44140625" bestFit="1" customWidth="1"/>
    <col min="12040" max="12040" width="10.5546875" bestFit="1" customWidth="1"/>
    <col min="12041" max="12041" width="11.33203125" bestFit="1" customWidth="1"/>
    <col min="12042" max="12042" width="10.5546875" bestFit="1" customWidth="1"/>
    <col min="12289" max="12289" width="9.33203125" bestFit="1" customWidth="1"/>
    <col min="12290" max="12290" width="15.6640625" customWidth="1"/>
    <col min="12291" max="12291" width="10.44140625" bestFit="1" customWidth="1"/>
    <col min="12292" max="12293" width="10.33203125" bestFit="1" customWidth="1"/>
    <col min="12294" max="12294" width="9.6640625" customWidth="1"/>
    <col min="12295" max="12295" width="10.44140625" bestFit="1" customWidth="1"/>
    <col min="12296" max="12296" width="10.5546875" bestFit="1" customWidth="1"/>
    <col min="12297" max="12297" width="11.33203125" bestFit="1" customWidth="1"/>
    <col min="12298" max="12298" width="10.5546875" bestFit="1" customWidth="1"/>
    <col min="12545" max="12545" width="9.33203125" bestFit="1" customWidth="1"/>
    <col min="12546" max="12546" width="15.6640625" customWidth="1"/>
    <col min="12547" max="12547" width="10.44140625" bestFit="1" customWidth="1"/>
    <col min="12548" max="12549" width="10.33203125" bestFit="1" customWidth="1"/>
    <col min="12550" max="12550" width="9.6640625" customWidth="1"/>
    <col min="12551" max="12551" width="10.44140625" bestFit="1" customWidth="1"/>
    <col min="12552" max="12552" width="10.5546875" bestFit="1" customWidth="1"/>
    <col min="12553" max="12553" width="11.33203125" bestFit="1" customWidth="1"/>
    <col min="12554" max="12554" width="10.5546875" bestFit="1" customWidth="1"/>
    <col min="12801" max="12801" width="9.33203125" bestFit="1" customWidth="1"/>
    <col min="12802" max="12802" width="15.6640625" customWidth="1"/>
    <col min="12803" max="12803" width="10.44140625" bestFit="1" customWidth="1"/>
    <col min="12804" max="12805" width="10.33203125" bestFit="1" customWidth="1"/>
    <col min="12806" max="12806" width="9.6640625" customWidth="1"/>
    <col min="12807" max="12807" width="10.44140625" bestFit="1" customWidth="1"/>
    <col min="12808" max="12808" width="10.5546875" bestFit="1" customWidth="1"/>
    <col min="12809" max="12809" width="11.33203125" bestFit="1" customWidth="1"/>
    <col min="12810" max="12810" width="10.5546875" bestFit="1" customWidth="1"/>
    <col min="13057" max="13057" width="9.33203125" bestFit="1" customWidth="1"/>
    <col min="13058" max="13058" width="15.6640625" customWidth="1"/>
    <col min="13059" max="13059" width="10.44140625" bestFit="1" customWidth="1"/>
    <col min="13060" max="13061" width="10.33203125" bestFit="1" customWidth="1"/>
    <col min="13062" max="13062" width="9.6640625" customWidth="1"/>
    <col min="13063" max="13063" width="10.44140625" bestFit="1" customWidth="1"/>
    <col min="13064" max="13064" width="10.5546875" bestFit="1" customWidth="1"/>
    <col min="13065" max="13065" width="11.33203125" bestFit="1" customWidth="1"/>
    <col min="13066" max="13066" width="10.5546875" bestFit="1" customWidth="1"/>
    <col min="13313" max="13313" width="9.33203125" bestFit="1" customWidth="1"/>
    <col min="13314" max="13314" width="15.6640625" customWidth="1"/>
    <col min="13315" max="13315" width="10.44140625" bestFit="1" customWidth="1"/>
    <col min="13316" max="13317" width="10.33203125" bestFit="1" customWidth="1"/>
    <col min="13318" max="13318" width="9.6640625" customWidth="1"/>
    <col min="13319" max="13319" width="10.44140625" bestFit="1" customWidth="1"/>
    <col min="13320" max="13320" width="10.5546875" bestFit="1" customWidth="1"/>
    <col min="13321" max="13321" width="11.33203125" bestFit="1" customWidth="1"/>
    <col min="13322" max="13322" width="10.5546875" bestFit="1" customWidth="1"/>
    <col min="13569" max="13569" width="9.33203125" bestFit="1" customWidth="1"/>
    <col min="13570" max="13570" width="15.6640625" customWidth="1"/>
    <col min="13571" max="13571" width="10.44140625" bestFit="1" customWidth="1"/>
    <col min="13572" max="13573" width="10.33203125" bestFit="1" customWidth="1"/>
    <col min="13574" max="13574" width="9.6640625" customWidth="1"/>
    <col min="13575" max="13575" width="10.44140625" bestFit="1" customWidth="1"/>
    <col min="13576" max="13576" width="10.5546875" bestFit="1" customWidth="1"/>
    <col min="13577" max="13577" width="11.33203125" bestFit="1" customWidth="1"/>
    <col min="13578" max="13578" width="10.5546875" bestFit="1" customWidth="1"/>
    <col min="13825" max="13825" width="9.33203125" bestFit="1" customWidth="1"/>
    <col min="13826" max="13826" width="15.6640625" customWidth="1"/>
    <col min="13827" max="13827" width="10.44140625" bestFit="1" customWidth="1"/>
    <col min="13828" max="13829" width="10.33203125" bestFit="1" customWidth="1"/>
    <col min="13830" max="13830" width="9.6640625" customWidth="1"/>
    <col min="13831" max="13831" width="10.44140625" bestFit="1" customWidth="1"/>
    <col min="13832" max="13832" width="10.5546875" bestFit="1" customWidth="1"/>
    <col min="13833" max="13833" width="11.33203125" bestFit="1" customWidth="1"/>
    <col min="13834" max="13834" width="10.5546875" bestFit="1" customWidth="1"/>
    <col min="14081" max="14081" width="9.33203125" bestFit="1" customWidth="1"/>
    <col min="14082" max="14082" width="15.6640625" customWidth="1"/>
    <col min="14083" max="14083" width="10.44140625" bestFit="1" customWidth="1"/>
    <col min="14084" max="14085" width="10.33203125" bestFit="1" customWidth="1"/>
    <col min="14086" max="14086" width="9.6640625" customWidth="1"/>
    <col min="14087" max="14087" width="10.44140625" bestFit="1" customWidth="1"/>
    <col min="14088" max="14088" width="10.5546875" bestFit="1" customWidth="1"/>
    <col min="14089" max="14089" width="11.33203125" bestFit="1" customWidth="1"/>
    <col min="14090" max="14090" width="10.5546875" bestFit="1" customWidth="1"/>
    <col min="14337" max="14337" width="9.33203125" bestFit="1" customWidth="1"/>
    <col min="14338" max="14338" width="15.6640625" customWidth="1"/>
    <col min="14339" max="14339" width="10.44140625" bestFit="1" customWidth="1"/>
    <col min="14340" max="14341" width="10.33203125" bestFit="1" customWidth="1"/>
    <col min="14342" max="14342" width="9.6640625" customWidth="1"/>
    <col min="14343" max="14343" width="10.44140625" bestFit="1" customWidth="1"/>
    <col min="14344" max="14344" width="10.5546875" bestFit="1" customWidth="1"/>
    <col min="14345" max="14345" width="11.33203125" bestFit="1" customWidth="1"/>
    <col min="14346" max="14346" width="10.5546875" bestFit="1" customWidth="1"/>
    <col min="14593" max="14593" width="9.33203125" bestFit="1" customWidth="1"/>
    <col min="14594" max="14594" width="15.6640625" customWidth="1"/>
    <col min="14595" max="14595" width="10.44140625" bestFit="1" customWidth="1"/>
    <col min="14596" max="14597" width="10.33203125" bestFit="1" customWidth="1"/>
    <col min="14598" max="14598" width="9.6640625" customWidth="1"/>
    <col min="14599" max="14599" width="10.44140625" bestFit="1" customWidth="1"/>
    <col min="14600" max="14600" width="10.5546875" bestFit="1" customWidth="1"/>
    <col min="14601" max="14601" width="11.33203125" bestFit="1" customWidth="1"/>
    <col min="14602" max="14602" width="10.5546875" bestFit="1" customWidth="1"/>
    <col min="14849" max="14849" width="9.33203125" bestFit="1" customWidth="1"/>
    <col min="14850" max="14850" width="15.6640625" customWidth="1"/>
    <col min="14851" max="14851" width="10.44140625" bestFit="1" customWidth="1"/>
    <col min="14852" max="14853" width="10.33203125" bestFit="1" customWidth="1"/>
    <col min="14854" max="14854" width="9.6640625" customWidth="1"/>
    <col min="14855" max="14855" width="10.44140625" bestFit="1" customWidth="1"/>
    <col min="14856" max="14856" width="10.5546875" bestFit="1" customWidth="1"/>
    <col min="14857" max="14857" width="11.33203125" bestFit="1" customWidth="1"/>
    <col min="14858" max="14858" width="10.5546875" bestFit="1" customWidth="1"/>
    <col min="15105" max="15105" width="9.33203125" bestFit="1" customWidth="1"/>
    <col min="15106" max="15106" width="15.6640625" customWidth="1"/>
    <col min="15107" max="15107" width="10.44140625" bestFit="1" customWidth="1"/>
    <col min="15108" max="15109" width="10.33203125" bestFit="1" customWidth="1"/>
    <col min="15110" max="15110" width="9.6640625" customWidth="1"/>
    <col min="15111" max="15111" width="10.44140625" bestFit="1" customWidth="1"/>
    <col min="15112" max="15112" width="10.5546875" bestFit="1" customWidth="1"/>
    <col min="15113" max="15113" width="11.33203125" bestFit="1" customWidth="1"/>
    <col min="15114" max="15114" width="10.5546875" bestFit="1" customWidth="1"/>
    <col min="15361" max="15361" width="9.33203125" bestFit="1" customWidth="1"/>
    <col min="15362" max="15362" width="15.6640625" customWidth="1"/>
    <col min="15363" max="15363" width="10.44140625" bestFit="1" customWidth="1"/>
    <col min="15364" max="15365" width="10.33203125" bestFit="1" customWidth="1"/>
    <col min="15366" max="15366" width="9.6640625" customWidth="1"/>
    <col min="15367" max="15367" width="10.44140625" bestFit="1" customWidth="1"/>
    <col min="15368" max="15368" width="10.5546875" bestFit="1" customWidth="1"/>
    <col min="15369" max="15369" width="11.33203125" bestFit="1" customWidth="1"/>
    <col min="15370" max="15370" width="10.5546875" bestFit="1" customWidth="1"/>
    <col min="15617" max="15617" width="9.33203125" bestFit="1" customWidth="1"/>
    <col min="15618" max="15618" width="15.6640625" customWidth="1"/>
    <col min="15619" max="15619" width="10.44140625" bestFit="1" customWidth="1"/>
    <col min="15620" max="15621" width="10.33203125" bestFit="1" customWidth="1"/>
    <col min="15622" max="15622" width="9.6640625" customWidth="1"/>
    <col min="15623" max="15623" width="10.44140625" bestFit="1" customWidth="1"/>
    <col min="15624" max="15624" width="10.5546875" bestFit="1" customWidth="1"/>
    <col min="15625" max="15625" width="11.33203125" bestFit="1" customWidth="1"/>
    <col min="15626" max="15626" width="10.5546875" bestFit="1" customWidth="1"/>
    <col min="15873" max="15873" width="9.33203125" bestFit="1" customWidth="1"/>
    <col min="15874" max="15874" width="15.6640625" customWidth="1"/>
    <col min="15875" max="15875" width="10.44140625" bestFit="1" customWidth="1"/>
    <col min="15876" max="15877" width="10.33203125" bestFit="1" customWidth="1"/>
    <col min="15878" max="15878" width="9.6640625" customWidth="1"/>
    <col min="15879" max="15879" width="10.44140625" bestFit="1" customWidth="1"/>
    <col min="15880" max="15880" width="10.5546875" bestFit="1" customWidth="1"/>
    <col min="15881" max="15881" width="11.33203125" bestFit="1" customWidth="1"/>
    <col min="15882" max="15882" width="10.5546875" bestFit="1" customWidth="1"/>
    <col min="16129" max="16129" width="9.33203125" bestFit="1" customWidth="1"/>
    <col min="16130" max="16130" width="15.6640625" customWidth="1"/>
    <col min="16131" max="16131" width="10.44140625" bestFit="1" customWidth="1"/>
    <col min="16132" max="16133" width="10.33203125" bestFit="1" customWidth="1"/>
    <col min="16134" max="16134" width="9.6640625" customWidth="1"/>
    <col min="16135" max="16135" width="10.44140625" bestFit="1" customWidth="1"/>
    <col min="16136" max="16136" width="10.5546875" bestFit="1" customWidth="1"/>
    <col min="16137" max="16137" width="11.33203125" bestFit="1" customWidth="1"/>
    <col min="16138" max="16138" width="10.554687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44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18"/>
      <c r="D4" s="20" t="s">
        <v>4</v>
      </c>
      <c r="E4" s="25"/>
      <c r="F4" s="22" t="s">
        <v>5</v>
      </c>
      <c r="G4" s="25"/>
      <c r="H4" s="75" t="s">
        <v>6</v>
      </c>
      <c r="I4" s="7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0.49</v>
      </c>
      <c r="D6" s="38">
        <v>0.52500000000000002</v>
      </c>
      <c r="E6" s="37">
        <v>0.56000000000000005</v>
      </c>
      <c r="F6" s="38">
        <v>0.63</v>
      </c>
      <c r="G6" s="37">
        <v>0.7</v>
      </c>
      <c r="H6" s="38">
        <v>0.72799999999999998</v>
      </c>
      <c r="I6" s="37">
        <v>0.75600000000000001</v>
      </c>
      <c r="J6" s="37">
        <v>0.81200000000000006</v>
      </c>
    </row>
    <row r="7" spans="1:10" x14ac:dyDescent="0.3">
      <c r="A7" s="35"/>
      <c r="B7" s="36" t="s">
        <v>10</v>
      </c>
      <c r="C7" s="39">
        <f t="shared" ref="C7:J7" si="0">C6*$F$17</f>
        <v>56987</v>
      </c>
      <c r="D7" s="40">
        <f t="shared" si="0"/>
        <v>61057.5</v>
      </c>
      <c r="E7" s="39">
        <f t="shared" si="0"/>
        <v>65128.000000000007</v>
      </c>
      <c r="F7" s="40">
        <f t="shared" si="0"/>
        <v>73269</v>
      </c>
      <c r="G7" s="39">
        <f t="shared" si="0"/>
        <v>81410</v>
      </c>
      <c r="H7" s="40">
        <f t="shared" si="0"/>
        <v>84666.4</v>
      </c>
      <c r="I7" s="39">
        <f t="shared" si="0"/>
        <v>87922.8</v>
      </c>
      <c r="J7" s="39">
        <f t="shared" si="0"/>
        <v>94435.6</v>
      </c>
    </row>
    <row r="8" spans="1:10" ht="15" thickBot="1" x14ac:dyDescent="0.35">
      <c r="A8" s="26"/>
      <c r="B8" s="41" t="s">
        <v>11</v>
      </c>
      <c r="C8" s="42">
        <f t="shared" ref="C8:J8" si="1">C12*2*12</f>
        <v>31536</v>
      </c>
      <c r="D8" s="43">
        <f t="shared" si="1"/>
        <v>33984</v>
      </c>
      <c r="E8" s="42">
        <f t="shared" si="1"/>
        <v>36432</v>
      </c>
      <c r="F8" s="43">
        <f t="shared" si="1"/>
        <v>41184</v>
      </c>
      <c r="G8" s="42">
        <f t="shared" si="1"/>
        <v>46080</v>
      </c>
      <c r="H8" s="43">
        <f t="shared" si="1"/>
        <v>47544</v>
      </c>
      <c r="I8" s="42">
        <f t="shared" si="1"/>
        <v>49512</v>
      </c>
      <c r="J8" s="42">
        <f t="shared" si="1"/>
        <v>53400</v>
      </c>
    </row>
    <row r="9" spans="1:10" ht="15" thickTop="1" x14ac:dyDescent="0.3">
      <c r="A9" s="18" t="s">
        <v>12</v>
      </c>
      <c r="B9" s="44" t="s">
        <v>13</v>
      </c>
      <c r="C9" s="45">
        <f>C7*F20</f>
        <v>17096.099999999999</v>
      </c>
      <c r="D9" s="46">
        <f>D7*F20</f>
        <v>18317.25</v>
      </c>
      <c r="E9" s="45">
        <f>E7*F20</f>
        <v>19538.400000000001</v>
      </c>
      <c r="F9" s="46">
        <f>F7*F20</f>
        <v>21980.7</v>
      </c>
      <c r="G9" s="45">
        <f>G7*F20</f>
        <v>24423</v>
      </c>
      <c r="H9" s="46">
        <f>H7*F20</f>
        <v>25399.919999999998</v>
      </c>
      <c r="I9" s="45">
        <f>I7*F20</f>
        <v>26376.84</v>
      </c>
      <c r="J9" s="45">
        <f>J7*F20</f>
        <v>28330.68</v>
      </c>
    </row>
    <row r="10" spans="1:10" x14ac:dyDescent="0.3">
      <c r="A10" s="35"/>
      <c r="B10" s="36" t="s">
        <v>14</v>
      </c>
      <c r="C10" s="39">
        <f>ROUNDDOWN(C9/12,0)</f>
        <v>1424</v>
      </c>
      <c r="D10" s="40">
        <f t="shared" ref="D10:J10" si="2">ROUNDDOWN(D9/12,0)</f>
        <v>1526</v>
      </c>
      <c r="E10" s="39">
        <f t="shared" si="2"/>
        <v>1628</v>
      </c>
      <c r="F10" s="40">
        <f t="shared" si="2"/>
        <v>1831</v>
      </c>
      <c r="G10" s="39">
        <f t="shared" si="2"/>
        <v>2035</v>
      </c>
      <c r="H10" s="40">
        <f t="shared" si="2"/>
        <v>2116</v>
      </c>
      <c r="I10" s="39">
        <f t="shared" si="2"/>
        <v>2198</v>
      </c>
      <c r="J10" s="39">
        <f t="shared" si="2"/>
        <v>2360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>
        <f t="shared" ref="C12:J12" si="3">C10-C11</f>
        <v>1314</v>
      </c>
      <c r="D12" s="51">
        <f t="shared" si="3"/>
        <v>1416</v>
      </c>
      <c r="E12" s="50">
        <f t="shared" si="3"/>
        <v>1518</v>
      </c>
      <c r="F12" s="51">
        <f t="shared" si="3"/>
        <v>1716</v>
      </c>
      <c r="G12" s="50">
        <f t="shared" si="3"/>
        <v>1920</v>
      </c>
      <c r="H12" s="51">
        <f t="shared" si="3"/>
        <v>1981</v>
      </c>
      <c r="I12" s="50">
        <f t="shared" si="3"/>
        <v>2063</v>
      </c>
      <c r="J12" s="50">
        <f t="shared" si="3"/>
        <v>2225</v>
      </c>
    </row>
    <row r="13" spans="1:10" ht="15" thickBot="1" x14ac:dyDescent="0.35">
      <c r="A13" s="1" t="s">
        <v>17</v>
      </c>
      <c r="B13" s="53"/>
      <c r="C13" s="54">
        <f>C7*1.2</f>
        <v>68384.399999999994</v>
      </c>
      <c r="D13" s="54">
        <f>D7*1.2</f>
        <v>73269</v>
      </c>
      <c r="E13" s="54">
        <f t="shared" ref="E13:J13" si="4">E7*1.2</f>
        <v>78153.600000000006</v>
      </c>
      <c r="F13" s="54">
        <f t="shared" si="4"/>
        <v>87922.8</v>
      </c>
      <c r="G13" s="54">
        <f t="shared" si="4"/>
        <v>97692</v>
      </c>
      <c r="H13" s="54">
        <f t="shared" si="4"/>
        <v>101599.67999999999</v>
      </c>
      <c r="I13" s="54">
        <f t="shared" si="4"/>
        <v>105507.36</v>
      </c>
      <c r="J13" s="54">
        <f t="shared" si="4"/>
        <v>113322.72</v>
      </c>
    </row>
    <row r="14" spans="1:10" ht="15" thickBot="1" x14ac:dyDescent="0.35">
      <c r="A14" s="1" t="s">
        <v>18</v>
      </c>
      <c r="B14" s="53"/>
      <c r="C14" s="54">
        <f>C7*1.4</f>
        <v>79781.799999999988</v>
      </c>
      <c r="D14" s="54">
        <f t="shared" ref="D14:J14" si="5">D7*1.4</f>
        <v>85480.5</v>
      </c>
      <c r="E14" s="54">
        <f t="shared" si="5"/>
        <v>91179.200000000012</v>
      </c>
      <c r="F14" s="54">
        <f t="shared" si="5"/>
        <v>102576.59999999999</v>
      </c>
      <c r="G14" s="54">
        <f t="shared" si="5"/>
        <v>113974</v>
      </c>
      <c r="H14" s="54">
        <f t="shared" si="5"/>
        <v>118532.95999999998</v>
      </c>
      <c r="I14" s="54">
        <f t="shared" si="5"/>
        <v>123091.92</v>
      </c>
      <c r="J14" s="54">
        <f t="shared" si="5"/>
        <v>132209.84</v>
      </c>
    </row>
    <row r="15" spans="1:10" x14ac:dyDescent="0.3">
      <c r="C15" s="77"/>
      <c r="D15" s="78"/>
      <c r="E15" s="78"/>
      <c r="F15" s="77"/>
      <c r="G15" s="79"/>
      <c r="H15" s="79"/>
      <c r="I15" s="80"/>
      <c r="J15" s="77"/>
    </row>
    <row r="16" spans="1:10" x14ac:dyDescent="0.3">
      <c r="A16" s="55" t="s">
        <v>19</v>
      </c>
      <c r="B16" s="56"/>
      <c r="C16" s="56"/>
      <c r="D16" s="56"/>
      <c r="E16" s="57"/>
      <c r="F16" s="57" t="s">
        <v>42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116300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0.63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73269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21980.7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1831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115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1716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F17" name="Range2"/>
    <protectedRange sqref="C11:J11" name="Range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workbookViewId="0"/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5" width="10.44140625" bestFit="1" customWidth="1"/>
    <col min="6" max="6" width="9.6640625" customWidth="1"/>
    <col min="7" max="8" width="10.6640625" bestFit="1" customWidth="1"/>
    <col min="9" max="9" width="10.5546875" bestFit="1" customWidth="1"/>
    <col min="10" max="10" width="10.441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1" width="10.44140625" bestFit="1" customWidth="1"/>
    <col min="262" max="262" width="9.6640625" customWidth="1"/>
    <col min="263" max="264" width="10.6640625" bestFit="1" customWidth="1"/>
    <col min="265" max="265" width="10.5546875" bestFit="1" customWidth="1"/>
    <col min="266" max="266" width="10.441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7" width="10.44140625" bestFit="1" customWidth="1"/>
    <col min="518" max="518" width="9.6640625" customWidth="1"/>
    <col min="519" max="520" width="10.6640625" bestFit="1" customWidth="1"/>
    <col min="521" max="521" width="10.5546875" bestFit="1" customWidth="1"/>
    <col min="522" max="522" width="10.441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3" width="10.44140625" bestFit="1" customWidth="1"/>
    <col min="774" max="774" width="9.6640625" customWidth="1"/>
    <col min="775" max="776" width="10.6640625" bestFit="1" customWidth="1"/>
    <col min="777" max="777" width="10.5546875" bestFit="1" customWidth="1"/>
    <col min="778" max="778" width="10.441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9" width="10.44140625" bestFit="1" customWidth="1"/>
    <col min="1030" max="1030" width="9.6640625" customWidth="1"/>
    <col min="1031" max="1032" width="10.6640625" bestFit="1" customWidth="1"/>
    <col min="1033" max="1033" width="10.5546875" bestFit="1" customWidth="1"/>
    <col min="1034" max="1034" width="10.441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5" width="10.44140625" bestFit="1" customWidth="1"/>
    <col min="1286" max="1286" width="9.6640625" customWidth="1"/>
    <col min="1287" max="1288" width="10.6640625" bestFit="1" customWidth="1"/>
    <col min="1289" max="1289" width="10.5546875" bestFit="1" customWidth="1"/>
    <col min="1290" max="1290" width="10.441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1" width="10.44140625" bestFit="1" customWidth="1"/>
    <col min="1542" max="1542" width="9.6640625" customWidth="1"/>
    <col min="1543" max="1544" width="10.6640625" bestFit="1" customWidth="1"/>
    <col min="1545" max="1545" width="10.5546875" bestFit="1" customWidth="1"/>
    <col min="1546" max="1546" width="10.441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7" width="10.44140625" bestFit="1" customWidth="1"/>
    <col min="1798" max="1798" width="9.6640625" customWidth="1"/>
    <col min="1799" max="1800" width="10.6640625" bestFit="1" customWidth="1"/>
    <col min="1801" max="1801" width="10.5546875" bestFit="1" customWidth="1"/>
    <col min="1802" max="1802" width="10.441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3" width="10.44140625" bestFit="1" customWidth="1"/>
    <col min="2054" max="2054" width="9.6640625" customWidth="1"/>
    <col min="2055" max="2056" width="10.6640625" bestFit="1" customWidth="1"/>
    <col min="2057" max="2057" width="10.5546875" bestFit="1" customWidth="1"/>
    <col min="2058" max="2058" width="10.441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9" width="10.44140625" bestFit="1" customWidth="1"/>
    <col min="2310" max="2310" width="9.6640625" customWidth="1"/>
    <col min="2311" max="2312" width="10.6640625" bestFit="1" customWidth="1"/>
    <col min="2313" max="2313" width="10.5546875" bestFit="1" customWidth="1"/>
    <col min="2314" max="2314" width="10.441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5" width="10.44140625" bestFit="1" customWidth="1"/>
    <col min="2566" max="2566" width="9.6640625" customWidth="1"/>
    <col min="2567" max="2568" width="10.6640625" bestFit="1" customWidth="1"/>
    <col min="2569" max="2569" width="10.5546875" bestFit="1" customWidth="1"/>
    <col min="2570" max="2570" width="10.441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1" width="10.44140625" bestFit="1" customWidth="1"/>
    <col min="2822" max="2822" width="9.6640625" customWidth="1"/>
    <col min="2823" max="2824" width="10.6640625" bestFit="1" customWidth="1"/>
    <col min="2825" max="2825" width="10.5546875" bestFit="1" customWidth="1"/>
    <col min="2826" max="2826" width="10.441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7" width="10.44140625" bestFit="1" customWidth="1"/>
    <col min="3078" max="3078" width="9.6640625" customWidth="1"/>
    <col min="3079" max="3080" width="10.6640625" bestFit="1" customWidth="1"/>
    <col min="3081" max="3081" width="10.5546875" bestFit="1" customWidth="1"/>
    <col min="3082" max="3082" width="10.441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3" width="10.44140625" bestFit="1" customWidth="1"/>
    <col min="3334" max="3334" width="9.6640625" customWidth="1"/>
    <col min="3335" max="3336" width="10.6640625" bestFit="1" customWidth="1"/>
    <col min="3337" max="3337" width="10.5546875" bestFit="1" customWidth="1"/>
    <col min="3338" max="3338" width="10.441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9" width="10.44140625" bestFit="1" customWidth="1"/>
    <col min="3590" max="3590" width="9.6640625" customWidth="1"/>
    <col min="3591" max="3592" width="10.6640625" bestFit="1" customWidth="1"/>
    <col min="3593" max="3593" width="10.5546875" bestFit="1" customWidth="1"/>
    <col min="3594" max="3594" width="10.441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5" width="10.44140625" bestFit="1" customWidth="1"/>
    <col min="3846" max="3846" width="9.6640625" customWidth="1"/>
    <col min="3847" max="3848" width="10.6640625" bestFit="1" customWidth="1"/>
    <col min="3849" max="3849" width="10.5546875" bestFit="1" customWidth="1"/>
    <col min="3850" max="3850" width="10.441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1" width="10.44140625" bestFit="1" customWidth="1"/>
    <col min="4102" max="4102" width="9.6640625" customWidth="1"/>
    <col min="4103" max="4104" width="10.6640625" bestFit="1" customWidth="1"/>
    <col min="4105" max="4105" width="10.5546875" bestFit="1" customWidth="1"/>
    <col min="4106" max="4106" width="10.441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7" width="10.44140625" bestFit="1" customWidth="1"/>
    <col min="4358" max="4358" width="9.6640625" customWidth="1"/>
    <col min="4359" max="4360" width="10.6640625" bestFit="1" customWidth="1"/>
    <col min="4361" max="4361" width="10.5546875" bestFit="1" customWidth="1"/>
    <col min="4362" max="4362" width="10.441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3" width="10.44140625" bestFit="1" customWidth="1"/>
    <col min="4614" max="4614" width="9.6640625" customWidth="1"/>
    <col min="4615" max="4616" width="10.6640625" bestFit="1" customWidth="1"/>
    <col min="4617" max="4617" width="10.5546875" bestFit="1" customWidth="1"/>
    <col min="4618" max="4618" width="10.441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9" width="10.44140625" bestFit="1" customWidth="1"/>
    <col min="4870" max="4870" width="9.6640625" customWidth="1"/>
    <col min="4871" max="4872" width="10.6640625" bestFit="1" customWidth="1"/>
    <col min="4873" max="4873" width="10.5546875" bestFit="1" customWidth="1"/>
    <col min="4874" max="4874" width="10.441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5" width="10.44140625" bestFit="1" customWidth="1"/>
    <col min="5126" max="5126" width="9.6640625" customWidth="1"/>
    <col min="5127" max="5128" width="10.6640625" bestFit="1" customWidth="1"/>
    <col min="5129" max="5129" width="10.5546875" bestFit="1" customWidth="1"/>
    <col min="5130" max="5130" width="10.441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1" width="10.44140625" bestFit="1" customWidth="1"/>
    <col min="5382" max="5382" width="9.6640625" customWidth="1"/>
    <col min="5383" max="5384" width="10.6640625" bestFit="1" customWidth="1"/>
    <col min="5385" max="5385" width="10.5546875" bestFit="1" customWidth="1"/>
    <col min="5386" max="5386" width="10.441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7" width="10.44140625" bestFit="1" customWidth="1"/>
    <col min="5638" max="5638" width="9.6640625" customWidth="1"/>
    <col min="5639" max="5640" width="10.6640625" bestFit="1" customWidth="1"/>
    <col min="5641" max="5641" width="10.5546875" bestFit="1" customWidth="1"/>
    <col min="5642" max="5642" width="10.441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3" width="10.44140625" bestFit="1" customWidth="1"/>
    <col min="5894" max="5894" width="9.6640625" customWidth="1"/>
    <col min="5895" max="5896" width="10.6640625" bestFit="1" customWidth="1"/>
    <col min="5897" max="5897" width="10.5546875" bestFit="1" customWidth="1"/>
    <col min="5898" max="5898" width="10.441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9" width="10.44140625" bestFit="1" customWidth="1"/>
    <col min="6150" max="6150" width="9.6640625" customWidth="1"/>
    <col min="6151" max="6152" width="10.6640625" bestFit="1" customWidth="1"/>
    <col min="6153" max="6153" width="10.5546875" bestFit="1" customWidth="1"/>
    <col min="6154" max="6154" width="10.441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5" width="10.44140625" bestFit="1" customWidth="1"/>
    <col min="6406" max="6406" width="9.6640625" customWidth="1"/>
    <col min="6407" max="6408" width="10.6640625" bestFit="1" customWidth="1"/>
    <col min="6409" max="6409" width="10.5546875" bestFit="1" customWidth="1"/>
    <col min="6410" max="6410" width="10.441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1" width="10.44140625" bestFit="1" customWidth="1"/>
    <col min="6662" max="6662" width="9.6640625" customWidth="1"/>
    <col min="6663" max="6664" width="10.6640625" bestFit="1" customWidth="1"/>
    <col min="6665" max="6665" width="10.5546875" bestFit="1" customWidth="1"/>
    <col min="6666" max="6666" width="10.441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7" width="10.44140625" bestFit="1" customWidth="1"/>
    <col min="6918" max="6918" width="9.6640625" customWidth="1"/>
    <col min="6919" max="6920" width="10.6640625" bestFit="1" customWidth="1"/>
    <col min="6921" max="6921" width="10.5546875" bestFit="1" customWidth="1"/>
    <col min="6922" max="6922" width="10.441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3" width="10.44140625" bestFit="1" customWidth="1"/>
    <col min="7174" max="7174" width="9.6640625" customWidth="1"/>
    <col min="7175" max="7176" width="10.6640625" bestFit="1" customWidth="1"/>
    <col min="7177" max="7177" width="10.5546875" bestFit="1" customWidth="1"/>
    <col min="7178" max="7178" width="10.441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9" width="10.44140625" bestFit="1" customWidth="1"/>
    <col min="7430" max="7430" width="9.6640625" customWidth="1"/>
    <col min="7431" max="7432" width="10.6640625" bestFit="1" customWidth="1"/>
    <col min="7433" max="7433" width="10.5546875" bestFit="1" customWidth="1"/>
    <col min="7434" max="7434" width="10.441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5" width="10.44140625" bestFit="1" customWidth="1"/>
    <col min="7686" max="7686" width="9.6640625" customWidth="1"/>
    <col min="7687" max="7688" width="10.6640625" bestFit="1" customWidth="1"/>
    <col min="7689" max="7689" width="10.5546875" bestFit="1" customWidth="1"/>
    <col min="7690" max="7690" width="10.441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1" width="10.44140625" bestFit="1" customWidth="1"/>
    <col min="7942" max="7942" width="9.6640625" customWidth="1"/>
    <col min="7943" max="7944" width="10.6640625" bestFit="1" customWidth="1"/>
    <col min="7945" max="7945" width="10.5546875" bestFit="1" customWidth="1"/>
    <col min="7946" max="7946" width="10.441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7" width="10.44140625" bestFit="1" customWidth="1"/>
    <col min="8198" max="8198" width="9.6640625" customWidth="1"/>
    <col min="8199" max="8200" width="10.6640625" bestFit="1" customWidth="1"/>
    <col min="8201" max="8201" width="10.5546875" bestFit="1" customWidth="1"/>
    <col min="8202" max="8202" width="10.441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3" width="10.44140625" bestFit="1" customWidth="1"/>
    <col min="8454" max="8454" width="9.6640625" customWidth="1"/>
    <col min="8455" max="8456" width="10.6640625" bestFit="1" customWidth="1"/>
    <col min="8457" max="8457" width="10.5546875" bestFit="1" customWidth="1"/>
    <col min="8458" max="8458" width="10.441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9" width="10.44140625" bestFit="1" customWidth="1"/>
    <col min="8710" max="8710" width="9.6640625" customWidth="1"/>
    <col min="8711" max="8712" width="10.6640625" bestFit="1" customWidth="1"/>
    <col min="8713" max="8713" width="10.5546875" bestFit="1" customWidth="1"/>
    <col min="8714" max="8714" width="10.441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5" width="10.44140625" bestFit="1" customWidth="1"/>
    <col min="8966" max="8966" width="9.6640625" customWidth="1"/>
    <col min="8967" max="8968" width="10.6640625" bestFit="1" customWidth="1"/>
    <col min="8969" max="8969" width="10.5546875" bestFit="1" customWidth="1"/>
    <col min="8970" max="8970" width="10.441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1" width="10.44140625" bestFit="1" customWidth="1"/>
    <col min="9222" max="9222" width="9.6640625" customWidth="1"/>
    <col min="9223" max="9224" width="10.6640625" bestFit="1" customWidth="1"/>
    <col min="9225" max="9225" width="10.5546875" bestFit="1" customWidth="1"/>
    <col min="9226" max="9226" width="10.441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7" width="10.44140625" bestFit="1" customWidth="1"/>
    <col min="9478" max="9478" width="9.6640625" customWidth="1"/>
    <col min="9479" max="9480" width="10.6640625" bestFit="1" customWidth="1"/>
    <col min="9481" max="9481" width="10.5546875" bestFit="1" customWidth="1"/>
    <col min="9482" max="9482" width="10.441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3" width="10.44140625" bestFit="1" customWidth="1"/>
    <col min="9734" max="9734" width="9.6640625" customWidth="1"/>
    <col min="9735" max="9736" width="10.6640625" bestFit="1" customWidth="1"/>
    <col min="9737" max="9737" width="10.5546875" bestFit="1" customWidth="1"/>
    <col min="9738" max="9738" width="10.441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9" width="10.44140625" bestFit="1" customWidth="1"/>
    <col min="9990" max="9990" width="9.6640625" customWidth="1"/>
    <col min="9991" max="9992" width="10.6640625" bestFit="1" customWidth="1"/>
    <col min="9993" max="9993" width="10.5546875" bestFit="1" customWidth="1"/>
    <col min="9994" max="9994" width="10.441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5" width="10.44140625" bestFit="1" customWidth="1"/>
    <col min="10246" max="10246" width="9.6640625" customWidth="1"/>
    <col min="10247" max="10248" width="10.6640625" bestFit="1" customWidth="1"/>
    <col min="10249" max="10249" width="10.5546875" bestFit="1" customWidth="1"/>
    <col min="10250" max="10250" width="10.441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1" width="10.44140625" bestFit="1" customWidth="1"/>
    <col min="10502" max="10502" width="9.6640625" customWidth="1"/>
    <col min="10503" max="10504" width="10.6640625" bestFit="1" customWidth="1"/>
    <col min="10505" max="10505" width="10.5546875" bestFit="1" customWidth="1"/>
    <col min="10506" max="10506" width="10.441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7" width="10.44140625" bestFit="1" customWidth="1"/>
    <col min="10758" max="10758" width="9.6640625" customWidth="1"/>
    <col min="10759" max="10760" width="10.6640625" bestFit="1" customWidth="1"/>
    <col min="10761" max="10761" width="10.5546875" bestFit="1" customWidth="1"/>
    <col min="10762" max="10762" width="10.441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3" width="10.44140625" bestFit="1" customWidth="1"/>
    <col min="11014" max="11014" width="9.6640625" customWidth="1"/>
    <col min="11015" max="11016" width="10.6640625" bestFit="1" customWidth="1"/>
    <col min="11017" max="11017" width="10.5546875" bestFit="1" customWidth="1"/>
    <col min="11018" max="11018" width="10.441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9" width="10.44140625" bestFit="1" customWidth="1"/>
    <col min="11270" max="11270" width="9.6640625" customWidth="1"/>
    <col min="11271" max="11272" width="10.6640625" bestFit="1" customWidth="1"/>
    <col min="11273" max="11273" width="10.5546875" bestFit="1" customWidth="1"/>
    <col min="11274" max="11274" width="10.441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5" width="10.44140625" bestFit="1" customWidth="1"/>
    <col min="11526" max="11526" width="9.6640625" customWidth="1"/>
    <col min="11527" max="11528" width="10.6640625" bestFit="1" customWidth="1"/>
    <col min="11529" max="11529" width="10.5546875" bestFit="1" customWidth="1"/>
    <col min="11530" max="11530" width="10.441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1" width="10.44140625" bestFit="1" customWidth="1"/>
    <col min="11782" max="11782" width="9.6640625" customWidth="1"/>
    <col min="11783" max="11784" width="10.6640625" bestFit="1" customWidth="1"/>
    <col min="11785" max="11785" width="10.5546875" bestFit="1" customWidth="1"/>
    <col min="11786" max="11786" width="10.441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7" width="10.44140625" bestFit="1" customWidth="1"/>
    <col min="12038" max="12038" width="9.6640625" customWidth="1"/>
    <col min="12039" max="12040" width="10.6640625" bestFit="1" customWidth="1"/>
    <col min="12041" max="12041" width="10.5546875" bestFit="1" customWidth="1"/>
    <col min="12042" max="12042" width="10.441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3" width="10.44140625" bestFit="1" customWidth="1"/>
    <col min="12294" max="12294" width="9.6640625" customWidth="1"/>
    <col min="12295" max="12296" width="10.6640625" bestFit="1" customWidth="1"/>
    <col min="12297" max="12297" width="10.5546875" bestFit="1" customWidth="1"/>
    <col min="12298" max="12298" width="10.441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9" width="10.44140625" bestFit="1" customWidth="1"/>
    <col min="12550" max="12550" width="9.6640625" customWidth="1"/>
    <col min="12551" max="12552" width="10.6640625" bestFit="1" customWidth="1"/>
    <col min="12553" max="12553" width="10.5546875" bestFit="1" customWidth="1"/>
    <col min="12554" max="12554" width="10.441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5" width="10.44140625" bestFit="1" customWidth="1"/>
    <col min="12806" max="12806" width="9.6640625" customWidth="1"/>
    <col min="12807" max="12808" width="10.6640625" bestFit="1" customWidth="1"/>
    <col min="12809" max="12809" width="10.5546875" bestFit="1" customWidth="1"/>
    <col min="12810" max="12810" width="10.441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1" width="10.44140625" bestFit="1" customWidth="1"/>
    <col min="13062" max="13062" width="9.6640625" customWidth="1"/>
    <col min="13063" max="13064" width="10.6640625" bestFit="1" customWidth="1"/>
    <col min="13065" max="13065" width="10.5546875" bestFit="1" customWidth="1"/>
    <col min="13066" max="13066" width="10.441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7" width="10.44140625" bestFit="1" customWidth="1"/>
    <col min="13318" max="13318" width="9.6640625" customWidth="1"/>
    <col min="13319" max="13320" width="10.6640625" bestFit="1" customWidth="1"/>
    <col min="13321" max="13321" width="10.5546875" bestFit="1" customWidth="1"/>
    <col min="13322" max="13322" width="10.441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3" width="10.44140625" bestFit="1" customWidth="1"/>
    <col min="13574" max="13574" width="9.6640625" customWidth="1"/>
    <col min="13575" max="13576" width="10.6640625" bestFit="1" customWidth="1"/>
    <col min="13577" max="13577" width="10.5546875" bestFit="1" customWidth="1"/>
    <col min="13578" max="13578" width="10.441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9" width="10.44140625" bestFit="1" customWidth="1"/>
    <col min="13830" max="13830" width="9.6640625" customWidth="1"/>
    <col min="13831" max="13832" width="10.6640625" bestFit="1" customWidth="1"/>
    <col min="13833" max="13833" width="10.5546875" bestFit="1" customWidth="1"/>
    <col min="13834" max="13834" width="10.441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5" width="10.44140625" bestFit="1" customWidth="1"/>
    <col min="14086" max="14086" width="9.6640625" customWidth="1"/>
    <col min="14087" max="14088" width="10.6640625" bestFit="1" customWidth="1"/>
    <col min="14089" max="14089" width="10.5546875" bestFit="1" customWidth="1"/>
    <col min="14090" max="14090" width="10.441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1" width="10.44140625" bestFit="1" customWidth="1"/>
    <col min="14342" max="14342" width="9.6640625" customWidth="1"/>
    <col min="14343" max="14344" width="10.6640625" bestFit="1" customWidth="1"/>
    <col min="14345" max="14345" width="10.5546875" bestFit="1" customWidth="1"/>
    <col min="14346" max="14346" width="10.441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7" width="10.44140625" bestFit="1" customWidth="1"/>
    <col min="14598" max="14598" width="9.6640625" customWidth="1"/>
    <col min="14599" max="14600" width="10.6640625" bestFit="1" customWidth="1"/>
    <col min="14601" max="14601" width="10.5546875" bestFit="1" customWidth="1"/>
    <col min="14602" max="14602" width="10.441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3" width="10.44140625" bestFit="1" customWidth="1"/>
    <col min="14854" max="14854" width="9.6640625" customWidth="1"/>
    <col min="14855" max="14856" width="10.6640625" bestFit="1" customWidth="1"/>
    <col min="14857" max="14857" width="10.5546875" bestFit="1" customWidth="1"/>
    <col min="14858" max="14858" width="10.441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9" width="10.44140625" bestFit="1" customWidth="1"/>
    <col min="15110" max="15110" width="9.6640625" customWidth="1"/>
    <col min="15111" max="15112" width="10.6640625" bestFit="1" customWidth="1"/>
    <col min="15113" max="15113" width="10.5546875" bestFit="1" customWidth="1"/>
    <col min="15114" max="15114" width="10.441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5" width="10.44140625" bestFit="1" customWidth="1"/>
    <col min="15366" max="15366" width="9.6640625" customWidth="1"/>
    <col min="15367" max="15368" width="10.6640625" bestFit="1" customWidth="1"/>
    <col min="15369" max="15369" width="10.5546875" bestFit="1" customWidth="1"/>
    <col min="15370" max="15370" width="10.441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1" width="10.44140625" bestFit="1" customWidth="1"/>
    <col min="15622" max="15622" width="9.6640625" customWidth="1"/>
    <col min="15623" max="15624" width="10.6640625" bestFit="1" customWidth="1"/>
    <col min="15625" max="15625" width="10.5546875" bestFit="1" customWidth="1"/>
    <col min="15626" max="15626" width="10.441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7" width="10.44140625" bestFit="1" customWidth="1"/>
    <col min="15878" max="15878" width="9.6640625" customWidth="1"/>
    <col min="15879" max="15880" width="10.6640625" bestFit="1" customWidth="1"/>
    <col min="15881" max="15881" width="10.5546875" bestFit="1" customWidth="1"/>
    <col min="15882" max="15882" width="10.441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3" width="10.44140625" bestFit="1" customWidth="1"/>
    <col min="16134" max="16134" width="9.6640625" customWidth="1"/>
    <col min="16135" max="16136" width="10.6640625" bestFit="1" customWidth="1"/>
    <col min="16137" max="16137" width="10.5546875" bestFit="1" customWidth="1"/>
    <col min="16138" max="16138" width="10.441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45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D4" s="20" t="s">
        <v>4</v>
      </c>
      <c r="E4" s="25"/>
      <c r="F4" s="22" t="s">
        <v>5</v>
      </c>
      <c r="G4" s="25"/>
      <c r="H4" s="75" t="s">
        <v>6</v>
      </c>
      <c r="I4" s="74"/>
      <c r="J4" s="25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30">
        <v>2</v>
      </c>
      <c r="F5" s="31">
        <v>3</v>
      </c>
      <c r="G5" s="32">
        <v>4</v>
      </c>
      <c r="H5" s="3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0.52500000000000002</v>
      </c>
      <c r="D6" s="38">
        <v>0.56299999999999994</v>
      </c>
      <c r="E6" s="37">
        <v>0.6</v>
      </c>
      <c r="F6" s="38">
        <v>0.67500000000000004</v>
      </c>
      <c r="G6" s="37">
        <v>0.75</v>
      </c>
      <c r="H6" s="38">
        <v>0.78</v>
      </c>
      <c r="I6" s="37">
        <v>0.81</v>
      </c>
      <c r="J6" s="37">
        <v>0.87</v>
      </c>
    </row>
    <row r="7" spans="1:10" x14ac:dyDescent="0.3">
      <c r="A7" s="35"/>
      <c r="B7" s="36" t="s">
        <v>10</v>
      </c>
      <c r="C7" s="39">
        <f t="shared" ref="C7:J7" si="0">C6*$F$17</f>
        <v>61057.5</v>
      </c>
      <c r="D7" s="40">
        <f t="shared" si="0"/>
        <v>65476.899999999994</v>
      </c>
      <c r="E7" s="39">
        <f t="shared" si="0"/>
        <v>69780</v>
      </c>
      <c r="F7" s="40">
        <f t="shared" si="0"/>
        <v>78502.5</v>
      </c>
      <c r="G7" s="39">
        <f t="shared" si="0"/>
        <v>87225</v>
      </c>
      <c r="H7" s="40">
        <f t="shared" si="0"/>
        <v>90714</v>
      </c>
      <c r="I7" s="39">
        <f t="shared" si="0"/>
        <v>94203</v>
      </c>
      <c r="J7" s="39">
        <f t="shared" si="0"/>
        <v>101181</v>
      </c>
    </row>
    <row r="8" spans="1:10" ht="15" thickBot="1" x14ac:dyDescent="0.35">
      <c r="A8" s="26"/>
      <c r="B8" s="41" t="s">
        <v>11</v>
      </c>
      <c r="C8" s="42">
        <f t="shared" ref="C8:J8" si="1">C12*2*12</f>
        <v>33984</v>
      </c>
      <c r="D8" s="43">
        <f t="shared" si="1"/>
        <v>36624</v>
      </c>
      <c r="E8" s="42">
        <f t="shared" si="1"/>
        <v>39216</v>
      </c>
      <c r="F8" s="43">
        <f t="shared" si="1"/>
        <v>44328</v>
      </c>
      <c r="G8" s="42">
        <f t="shared" si="1"/>
        <v>49560</v>
      </c>
      <c r="H8" s="43">
        <f t="shared" si="1"/>
        <v>51168</v>
      </c>
      <c r="I8" s="42">
        <f t="shared" si="1"/>
        <v>53280</v>
      </c>
      <c r="J8" s="42">
        <f t="shared" si="1"/>
        <v>57456</v>
      </c>
    </row>
    <row r="9" spans="1:10" ht="15" thickTop="1" x14ac:dyDescent="0.3">
      <c r="A9" s="18" t="s">
        <v>12</v>
      </c>
      <c r="B9" s="44" t="s">
        <v>13</v>
      </c>
      <c r="C9" s="45">
        <f>C7*F20</f>
        <v>18317.25</v>
      </c>
      <c r="D9" s="46">
        <f>D7*F20</f>
        <v>19643.069999999996</v>
      </c>
      <c r="E9" s="45">
        <f>E7*F20</f>
        <v>20934</v>
      </c>
      <c r="F9" s="46">
        <f>F7*F20</f>
        <v>23550.75</v>
      </c>
      <c r="G9" s="45">
        <f>G7*F20</f>
        <v>26167.5</v>
      </c>
      <c r="H9" s="46">
        <f>H7*F20</f>
        <v>27214.2</v>
      </c>
      <c r="I9" s="45">
        <f>I7*F20</f>
        <v>28260.899999999998</v>
      </c>
      <c r="J9" s="45">
        <f>J7*F20</f>
        <v>30354.3</v>
      </c>
    </row>
    <row r="10" spans="1:10" x14ac:dyDescent="0.3">
      <c r="A10" s="35"/>
      <c r="B10" s="36" t="s">
        <v>14</v>
      </c>
      <c r="C10" s="39">
        <f>ROUNDDOWN(C9/12,0)</f>
        <v>1526</v>
      </c>
      <c r="D10" s="40">
        <f t="shared" ref="D10:J10" si="2">ROUNDDOWN(D9/12,0)</f>
        <v>1636</v>
      </c>
      <c r="E10" s="39">
        <f t="shared" si="2"/>
        <v>1744</v>
      </c>
      <c r="F10" s="40">
        <f t="shared" si="2"/>
        <v>1962</v>
      </c>
      <c r="G10" s="39">
        <f t="shared" si="2"/>
        <v>2180</v>
      </c>
      <c r="H10" s="40">
        <f t="shared" si="2"/>
        <v>2267</v>
      </c>
      <c r="I10" s="39">
        <f t="shared" si="2"/>
        <v>2355</v>
      </c>
      <c r="J10" s="39">
        <f t="shared" si="2"/>
        <v>2529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>
        <f t="shared" ref="C12:J12" si="3">C10-C11</f>
        <v>1416</v>
      </c>
      <c r="D12" s="51">
        <f t="shared" si="3"/>
        <v>1526</v>
      </c>
      <c r="E12" s="50">
        <f t="shared" si="3"/>
        <v>1634</v>
      </c>
      <c r="F12" s="51">
        <f t="shared" si="3"/>
        <v>1847</v>
      </c>
      <c r="G12" s="50">
        <f t="shared" si="3"/>
        <v>2065</v>
      </c>
      <c r="H12" s="51">
        <f t="shared" si="3"/>
        <v>2132</v>
      </c>
      <c r="I12" s="50">
        <f t="shared" si="3"/>
        <v>2220</v>
      </c>
      <c r="J12" s="50">
        <f t="shared" si="3"/>
        <v>2394</v>
      </c>
    </row>
    <row r="13" spans="1:10" ht="15" thickBot="1" x14ac:dyDescent="0.35">
      <c r="A13" s="1" t="s">
        <v>17</v>
      </c>
      <c r="B13" s="53"/>
      <c r="C13" s="54">
        <f>C7*1.2</f>
        <v>73269</v>
      </c>
      <c r="D13" s="54">
        <f>D7*1.2</f>
        <v>78572.279999999984</v>
      </c>
      <c r="E13" s="54">
        <f t="shared" ref="E13:J13" si="4">E7*1.2</f>
        <v>83736</v>
      </c>
      <c r="F13" s="54">
        <f t="shared" si="4"/>
        <v>94203</v>
      </c>
      <c r="G13" s="54">
        <f t="shared" si="4"/>
        <v>104670</v>
      </c>
      <c r="H13" s="54">
        <f t="shared" si="4"/>
        <v>108856.8</v>
      </c>
      <c r="I13" s="54">
        <f t="shared" si="4"/>
        <v>113043.59999999999</v>
      </c>
      <c r="J13" s="54">
        <f t="shared" si="4"/>
        <v>121417.2</v>
      </c>
    </row>
    <row r="14" spans="1:10" ht="15" thickBot="1" x14ac:dyDescent="0.35">
      <c r="A14" s="1" t="s">
        <v>18</v>
      </c>
      <c r="B14" s="53"/>
      <c r="C14" s="54">
        <f>C7*1.4</f>
        <v>85480.5</v>
      </c>
      <c r="D14" s="54">
        <f t="shared" ref="D14:J14" si="5">D7*1.4</f>
        <v>91667.659999999989</v>
      </c>
      <c r="E14" s="54">
        <f t="shared" si="5"/>
        <v>97692</v>
      </c>
      <c r="F14" s="54">
        <f t="shared" si="5"/>
        <v>109903.5</v>
      </c>
      <c r="G14" s="54">
        <f t="shared" si="5"/>
        <v>122114.99999999999</v>
      </c>
      <c r="H14" s="54">
        <f t="shared" si="5"/>
        <v>126999.59999999999</v>
      </c>
      <c r="I14" s="54">
        <f t="shared" si="5"/>
        <v>131884.19999999998</v>
      </c>
      <c r="J14" s="54">
        <f t="shared" si="5"/>
        <v>141653.4</v>
      </c>
    </row>
    <row r="15" spans="1:10" x14ac:dyDescent="0.3">
      <c r="C15" s="77"/>
      <c r="D15" s="78"/>
      <c r="E15" s="78"/>
      <c r="F15" s="77"/>
      <c r="G15" s="79"/>
      <c r="H15" s="79"/>
      <c r="I15" s="80"/>
      <c r="J15" s="77"/>
    </row>
    <row r="16" spans="1:10" x14ac:dyDescent="0.3">
      <c r="A16" s="55" t="s">
        <v>19</v>
      </c>
      <c r="B16" s="56"/>
      <c r="C16" s="56"/>
      <c r="D16" s="56"/>
      <c r="E16" s="57"/>
      <c r="F16" s="57" t="s">
        <v>42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116300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0.67500000000000004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78502.5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23550.75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1962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115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1847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F17" name="Range2"/>
    <protectedRange sqref="C11:J11" name="Range1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>
      <selection activeCell="H15" sqref="H15"/>
    </sheetView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4" width="10.44140625" bestFit="1" customWidth="1"/>
    <col min="5" max="5" width="10.6640625" bestFit="1" customWidth="1"/>
    <col min="6" max="6" width="9.6640625" customWidth="1"/>
    <col min="7" max="8" width="10.6640625" bestFit="1" customWidth="1"/>
    <col min="9" max="9" width="11.33203125" bestFit="1" customWidth="1"/>
    <col min="10" max="10" width="10.66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0" width="10.44140625" bestFit="1" customWidth="1"/>
    <col min="261" max="261" width="10.6640625" bestFit="1" customWidth="1"/>
    <col min="262" max="262" width="9.6640625" customWidth="1"/>
    <col min="263" max="264" width="10.6640625" bestFit="1" customWidth="1"/>
    <col min="265" max="265" width="11.33203125" bestFit="1" customWidth="1"/>
    <col min="266" max="266" width="10.66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6" width="10.44140625" bestFit="1" customWidth="1"/>
    <col min="517" max="517" width="10.6640625" bestFit="1" customWidth="1"/>
    <col min="518" max="518" width="9.6640625" customWidth="1"/>
    <col min="519" max="520" width="10.6640625" bestFit="1" customWidth="1"/>
    <col min="521" max="521" width="11.33203125" bestFit="1" customWidth="1"/>
    <col min="522" max="522" width="10.66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2" width="10.44140625" bestFit="1" customWidth="1"/>
    <col min="773" max="773" width="10.6640625" bestFit="1" customWidth="1"/>
    <col min="774" max="774" width="9.6640625" customWidth="1"/>
    <col min="775" max="776" width="10.6640625" bestFit="1" customWidth="1"/>
    <col min="777" max="777" width="11.33203125" bestFit="1" customWidth="1"/>
    <col min="778" max="778" width="10.66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8" width="10.44140625" bestFit="1" customWidth="1"/>
    <col min="1029" max="1029" width="10.6640625" bestFit="1" customWidth="1"/>
    <col min="1030" max="1030" width="9.6640625" customWidth="1"/>
    <col min="1031" max="1032" width="10.6640625" bestFit="1" customWidth="1"/>
    <col min="1033" max="1033" width="11.33203125" bestFit="1" customWidth="1"/>
    <col min="1034" max="1034" width="10.66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4" width="10.44140625" bestFit="1" customWidth="1"/>
    <col min="1285" max="1285" width="10.6640625" bestFit="1" customWidth="1"/>
    <col min="1286" max="1286" width="9.6640625" customWidth="1"/>
    <col min="1287" max="1288" width="10.6640625" bestFit="1" customWidth="1"/>
    <col min="1289" max="1289" width="11.33203125" bestFit="1" customWidth="1"/>
    <col min="1290" max="1290" width="10.66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0" width="10.44140625" bestFit="1" customWidth="1"/>
    <col min="1541" max="1541" width="10.6640625" bestFit="1" customWidth="1"/>
    <col min="1542" max="1542" width="9.6640625" customWidth="1"/>
    <col min="1543" max="1544" width="10.6640625" bestFit="1" customWidth="1"/>
    <col min="1545" max="1545" width="11.33203125" bestFit="1" customWidth="1"/>
    <col min="1546" max="1546" width="10.66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6" width="10.44140625" bestFit="1" customWidth="1"/>
    <col min="1797" max="1797" width="10.6640625" bestFit="1" customWidth="1"/>
    <col min="1798" max="1798" width="9.6640625" customWidth="1"/>
    <col min="1799" max="1800" width="10.6640625" bestFit="1" customWidth="1"/>
    <col min="1801" max="1801" width="11.33203125" bestFit="1" customWidth="1"/>
    <col min="1802" max="1802" width="10.66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2" width="10.44140625" bestFit="1" customWidth="1"/>
    <col min="2053" max="2053" width="10.6640625" bestFit="1" customWidth="1"/>
    <col min="2054" max="2054" width="9.6640625" customWidth="1"/>
    <col min="2055" max="2056" width="10.6640625" bestFit="1" customWidth="1"/>
    <col min="2057" max="2057" width="11.33203125" bestFit="1" customWidth="1"/>
    <col min="2058" max="2058" width="10.66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8" width="10.44140625" bestFit="1" customWidth="1"/>
    <col min="2309" max="2309" width="10.6640625" bestFit="1" customWidth="1"/>
    <col min="2310" max="2310" width="9.6640625" customWidth="1"/>
    <col min="2311" max="2312" width="10.6640625" bestFit="1" customWidth="1"/>
    <col min="2313" max="2313" width="11.33203125" bestFit="1" customWidth="1"/>
    <col min="2314" max="2314" width="10.66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4" width="10.44140625" bestFit="1" customWidth="1"/>
    <col min="2565" max="2565" width="10.6640625" bestFit="1" customWidth="1"/>
    <col min="2566" max="2566" width="9.6640625" customWidth="1"/>
    <col min="2567" max="2568" width="10.6640625" bestFit="1" customWidth="1"/>
    <col min="2569" max="2569" width="11.33203125" bestFit="1" customWidth="1"/>
    <col min="2570" max="2570" width="10.66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0" width="10.44140625" bestFit="1" customWidth="1"/>
    <col min="2821" max="2821" width="10.6640625" bestFit="1" customWidth="1"/>
    <col min="2822" max="2822" width="9.6640625" customWidth="1"/>
    <col min="2823" max="2824" width="10.6640625" bestFit="1" customWidth="1"/>
    <col min="2825" max="2825" width="11.33203125" bestFit="1" customWidth="1"/>
    <col min="2826" max="2826" width="10.66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6" width="10.44140625" bestFit="1" customWidth="1"/>
    <col min="3077" max="3077" width="10.6640625" bestFit="1" customWidth="1"/>
    <col min="3078" max="3078" width="9.6640625" customWidth="1"/>
    <col min="3079" max="3080" width="10.6640625" bestFit="1" customWidth="1"/>
    <col min="3081" max="3081" width="11.33203125" bestFit="1" customWidth="1"/>
    <col min="3082" max="3082" width="10.66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2" width="10.44140625" bestFit="1" customWidth="1"/>
    <col min="3333" max="3333" width="10.6640625" bestFit="1" customWidth="1"/>
    <col min="3334" max="3334" width="9.6640625" customWidth="1"/>
    <col min="3335" max="3336" width="10.6640625" bestFit="1" customWidth="1"/>
    <col min="3337" max="3337" width="11.33203125" bestFit="1" customWidth="1"/>
    <col min="3338" max="3338" width="10.66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8" width="10.44140625" bestFit="1" customWidth="1"/>
    <col min="3589" max="3589" width="10.6640625" bestFit="1" customWidth="1"/>
    <col min="3590" max="3590" width="9.6640625" customWidth="1"/>
    <col min="3591" max="3592" width="10.6640625" bestFit="1" customWidth="1"/>
    <col min="3593" max="3593" width="11.33203125" bestFit="1" customWidth="1"/>
    <col min="3594" max="3594" width="10.66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4" width="10.44140625" bestFit="1" customWidth="1"/>
    <col min="3845" max="3845" width="10.6640625" bestFit="1" customWidth="1"/>
    <col min="3846" max="3846" width="9.6640625" customWidth="1"/>
    <col min="3847" max="3848" width="10.6640625" bestFit="1" customWidth="1"/>
    <col min="3849" max="3849" width="11.33203125" bestFit="1" customWidth="1"/>
    <col min="3850" max="3850" width="10.66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0" width="10.44140625" bestFit="1" customWidth="1"/>
    <col min="4101" max="4101" width="10.6640625" bestFit="1" customWidth="1"/>
    <col min="4102" max="4102" width="9.6640625" customWidth="1"/>
    <col min="4103" max="4104" width="10.6640625" bestFit="1" customWidth="1"/>
    <col min="4105" max="4105" width="11.33203125" bestFit="1" customWidth="1"/>
    <col min="4106" max="4106" width="10.66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6" width="10.44140625" bestFit="1" customWidth="1"/>
    <col min="4357" max="4357" width="10.6640625" bestFit="1" customWidth="1"/>
    <col min="4358" max="4358" width="9.6640625" customWidth="1"/>
    <col min="4359" max="4360" width="10.6640625" bestFit="1" customWidth="1"/>
    <col min="4361" max="4361" width="11.33203125" bestFit="1" customWidth="1"/>
    <col min="4362" max="4362" width="10.66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2" width="10.44140625" bestFit="1" customWidth="1"/>
    <col min="4613" max="4613" width="10.6640625" bestFit="1" customWidth="1"/>
    <col min="4614" max="4614" width="9.6640625" customWidth="1"/>
    <col min="4615" max="4616" width="10.6640625" bestFit="1" customWidth="1"/>
    <col min="4617" max="4617" width="11.33203125" bestFit="1" customWidth="1"/>
    <col min="4618" max="4618" width="10.66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8" width="10.44140625" bestFit="1" customWidth="1"/>
    <col min="4869" max="4869" width="10.6640625" bestFit="1" customWidth="1"/>
    <col min="4870" max="4870" width="9.6640625" customWidth="1"/>
    <col min="4871" max="4872" width="10.6640625" bestFit="1" customWidth="1"/>
    <col min="4873" max="4873" width="11.33203125" bestFit="1" customWidth="1"/>
    <col min="4874" max="4874" width="10.66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4" width="10.44140625" bestFit="1" customWidth="1"/>
    <col min="5125" max="5125" width="10.6640625" bestFit="1" customWidth="1"/>
    <col min="5126" max="5126" width="9.6640625" customWidth="1"/>
    <col min="5127" max="5128" width="10.6640625" bestFit="1" customWidth="1"/>
    <col min="5129" max="5129" width="11.33203125" bestFit="1" customWidth="1"/>
    <col min="5130" max="5130" width="10.66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0" width="10.44140625" bestFit="1" customWidth="1"/>
    <col min="5381" max="5381" width="10.6640625" bestFit="1" customWidth="1"/>
    <col min="5382" max="5382" width="9.6640625" customWidth="1"/>
    <col min="5383" max="5384" width="10.6640625" bestFit="1" customWidth="1"/>
    <col min="5385" max="5385" width="11.33203125" bestFit="1" customWidth="1"/>
    <col min="5386" max="5386" width="10.66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6" width="10.44140625" bestFit="1" customWidth="1"/>
    <col min="5637" max="5637" width="10.6640625" bestFit="1" customWidth="1"/>
    <col min="5638" max="5638" width="9.6640625" customWidth="1"/>
    <col min="5639" max="5640" width="10.6640625" bestFit="1" customWidth="1"/>
    <col min="5641" max="5641" width="11.33203125" bestFit="1" customWidth="1"/>
    <col min="5642" max="5642" width="10.66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2" width="10.44140625" bestFit="1" customWidth="1"/>
    <col min="5893" max="5893" width="10.6640625" bestFit="1" customWidth="1"/>
    <col min="5894" max="5894" width="9.6640625" customWidth="1"/>
    <col min="5895" max="5896" width="10.6640625" bestFit="1" customWidth="1"/>
    <col min="5897" max="5897" width="11.33203125" bestFit="1" customWidth="1"/>
    <col min="5898" max="5898" width="10.66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8" width="10.44140625" bestFit="1" customWidth="1"/>
    <col min="6149" max="6149" width="10.6640625" bestFit="1" customWidth="1"/>
    <col min="6150" max="6150" width="9.6640625" customWidth="1"/>
    <col min="6151" max="6152" width="10.6640625" bestFit="1" customWidth="1"/>
    <col min="6153" max="6153" width="11.33203125" bestFit="1" customWidth="1"/>
    <col min="6154" max="6154" width="10.66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4" width="10.44140625" bestFit="1" customWidth="1"/>
    <col min="6405" max="6405" width="10.6640625" bestFit="1" customWidth="1"/>
    <col min="6406" max="6406" width="9.6640625" customWidth="1"/>
    <col min="6407" max="6408" width="10.6640625" bestFit="1" customWidth="1"/>
    <col min="6409" max="6409" width="11.33203125" bestFit="1" customWidth="1"/>
    <col min="6410" max="6410" width="10.66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0" width="10.44140625" bestFit="1" customWidth="1"/>
    <col min="6661" max="6661" width="10.6640625" bestFit="1" customWidth="1"/>
    <col min="6662" max="6662" width="9.6640625" customWidth="1"/>
    <col min="6663" max="6664" width="10.6640625" bestFit="1" customWidth="1"/>
    <col min="6665" max="6665" width="11.33203125" bestFit="1" customWidth="1"/>
    <col min="6666" max="6666" width="10.66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6" width="10.44140625" bestFit="1" customWidth="1"/>
    <col min="6917" max="6917" width="10.6640625" bestFit="1" customWidth="1"/>
    <col min="6918" max="6918" width="9.6640625" customWidth="1"/>
    <col min="6919" max="6920" width="10.6640625" bestFit="1" customWidth="1"/>
    <col min="6921" max="6921" width="11.33203125" bestFit="1" customWidth="1"/>
    <col min="6922" max="6922" width="10.66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2" width="10.44140625" bestFit="1" customWidth="1"/>
    <col min="7173" max="7173" width="10.6640625" bestFit="1" customWidth="1"/>
    <col min="7174" max="7174" width="9.6640625" customWidth="1"/>
    <col min="7175" max="7176" width="10.6640625" bestFit="1" customWidth="1"/>
    <col min="7177" max="7177" width="11.33203125" bestFit="1" customWidth="1"/>
    <col min="7178" max="7178" width="10.66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8" width="10.44140625" bestFit="1" customWidth="1"/>
    <col min="7429" max="7429" width="10.6640625" bestFit="1" customWidth="1"/>
    <col min="7430" max="7430" width="9.6640625" customWidth="1"/>
    <col min="7431" max="7432" width="10.6640625" bestFit="1" customWidth="1"/>
    <col min="7433" max="7433" width="11.33203125" bestFit="1" customWidth="1"/>
    <col min="7434" max="7434" width="10.66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4" width="10.44140625" bestFit="1" customWidth="1"/>
    <col min="7685" max="7685" width="10.6640625" bestFit="1" customWidth="1"/>
    <col min="7686" max="7686" width="9.6640625" customWidth="1"/>
    <col min="7687" max="7688" width="10.6640625" bestFit="1" customWidth="1"/>
    <col min="7689" max="7689" width="11.33203125" bestFit="1" customWidth="1"/>
    <col min="7690" max="7690" width="10.66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0" width="10.44140625" bestFit="1" customWidth="1"/>
    <col min="7941" max="7941" width="10.6640625" bestFit="1" customWidth="1"/>
    <col min="7942" max="7942" width="9.6640625" customWidth="1"/>
    <col min="7943" max="7944" width="10.6640625" bestFit="1" customWidth="1"/>
    <col min="7945" max="7945" width="11.33203125" bestFit="1" customWidth="1"/>
    <col min="7946" max="7946" width="10.66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6" width="10.44140625" bestFit="1" customWidth="1"/>
    <col min="8197" max="8197" width="10.6640625" bestFit="1" customWidth="1"/>
    <col min="8198" max="8198" width="9.6640625" customWidth="1"/>
    <col min="8199" max="8200" width="10.6640625" bestFit="1" customWidth="1"/>
    <col min="8201" max="8201" width="11.33203125" bestFit="1" customWidth="1"/>
    <col min="8202" max="8202" width="10.66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2" width="10.44140625" bestFit="1" customWidth="1"/>
    <col min="8453" max="8453" width="10.6640625" bestFit="1" customWidth="1"/>
    <col min="8454" max="8454" width="9.6640625" customWidth="1"/>
    <col min="8455" max="8456" width="10.6640625" bestFit="1" customWidth="1"/>
    <col min="8457" max="8457" width="11.33203125" bestFit="1" customWidth="1"/>
    <col min="8458" max="8458" width="10.66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8" width="10.44140625" bestFit="1" customWidth="1"/>
    <col min="8709" max="8709" width="10.6640625" bestFit="1" customWidth="1"/>
    <col min="8710" max="8710" width="9.6640625" customWidth="1"/>
    <col min="8711" max="8712" width="10.6640625" bestFit="1" customWidth="1"/>
    <col min="8713" max="8713" width="11.33203125" bestFit="1" customWidth="1"/>
    <col min="8714" max="8714" width="10.66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4" width="10.44140625" bestFit="1" customWidth="1"/>
    <col min="8965" max="8965" width="10.6640625" bestFit="1" customWidth="1"/>
    <col min="8966" max="8966" width="9.6640625" customWidth="1"/>
    <col min="8967" max="8968" width="10.6640625" bestFit="1" customWidth="1"/>
    <col min="8969" max="8969" width="11.33203125" bestFit="1" customWidth="1"/>
    <col min="8970" max="8970" width="10.66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0" width="10.44140625" bestFit="1" customWidth="1"/>
    <col min="9221" max="9221" width="10.6640625" bestFit="1" customWidth="1"/>
    <col min="9222" max="9222" width="9.6640625" customWidth="1"/>
    <col min="9223" max="9224" width="10.6640625" bestFit="1" customWidth="1"/>
    <col min="9225" max="9225" width="11.33203125" bestFit="1" customWidth="1"/>
    <col min="9226" max="9226" width="10.66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6" width="10.44140625" bestFit="1" customWidth="1"/>
    <col min="9477" max="9477" width="10.6640625" bestFit="1" customWidth="1"/>
    <col min="9478" max="9478" width="9.6640625" customWidth="1"/>
    <col min="9479" max="9480" width="10.6640625" bestFit="1" customWidth="1"/>
    <col min="9481" max="9481" width="11.33203125" bestFit="1" customWidth="1"/>
    <col min="9482" max="9482" width="10.66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2" width="10.44140625" bestFit="1" customWidth="1"/>
    <col min="9733" max="9733" width="10.6640625" bestFit="1" customWidth="1"/>
    <col min="9734" max="9734" width="9.6640625" customWidth="1"/>
    <col min="9735" max="9736" width="10.6640625" bestFit="1" customWidth="1"/>
    <col min="9737" max="9737" width="11.33203125" bestFit="1" customWidth="1"/>
    <col min="9738" max="9738" width="10.66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8" width="10.44140625" bestFit="1" customWidth="1"/>
    <col min="9989" max="9989" width="10.6640625" bestFit="1" customWidth="1"/>
    <col min="9990" max="9990" width="9.6640625" customWidth="1"/>
    <col min="9991" max="9992" width="10.6640625" bestFit="1" customWidth="1"/>
    <col min="9993" max="9993" width="11.33203125" bestFit="1" customWidth="1"/>
    <col min="9994" max="9994" width="10.66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4" width="10.44140625" bestFit="1" customWidth="1"/>
    <col min="10245" max="10245" width="10.6640625" bestFit="1" customWidth="1"/>
    <col min="10246" max="10246" width="9.6640625" customWidth="1"/>
    <col min="10247" max="10248" width="10.6640625" bestFit="1" customWidth="1"/>
    <col min="10249" max="10249" width="11.33203125" bestFit="1" customWidth="1"/>
    <col min="10250" max="10250" width="10.66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0" width="10.44140625" bestFit="1" customWidth="1"/>
    <col min="10501" max="10501" width="10.6640625" bestFit="1" customWidth="1"/>
    <col min="10502" max="10502" width="9.6640625" customWidth="1"/>
    <col min="10503" max="10504" width="10.6640625" bestFit="1" customWidth="1"/>
    <col min="10505" max="10505" width="11.33203125" bestFit="1" customWidth="1"/>
    <col min="10506" max="10506" width="10.66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6" width="10.44140625" bestFit="1" customWidth="1"/>
    <col min="10757" max="10757" width="10.6640625" bestFit="1" customWidth="1"/>
    <col min="10758" max="10758" width="9.6640625" customWidth="1"/>
    <col min="10759" max="10760" width="10.6640625" bestFit="1" customWidth="1"/>
    <col min="10761" max="10761" width="11.33203125" bestFit="1" customWidth="1"/>
    <col min="10762" max="10762" width="10.66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2" width="10.44140625" bestFit="1" customWidth="1"/>
    <col min="11013" max="11013" width="10.6640625" bestFit="1" customWidth="1"/>
    <col min="11014" max="11014" width="9.6640625" customWidth="1"/>
    <col min="11015" max="11016" width="10.6640625" bestFit="1" customWidth="1"/>
    <col min="11017" max="11017" width="11.33203125" bestFit="1" customWidth="1"/>
    <col min="11018" max="11018" width="10.66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8" width="10.44140625" bestFit="1" customWidth="1"/>
    <col min="11269" max="11269" width="10.6640625" bestFit="1" customWidth="1"/>
    <col min="11270" max="11270" width="9.6640625" customWidth="1"/>
    <col min="11271" max="11272" width="10.6640625" bestFit="1" customWidth="1"/>
    <col min="11273" max="11273" width="11.33203125" bestFit="1" customWidth="1"/>
    <col min="11274" max="11274" width="10.66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4" width="10.44140625" bestFit="1" customWidth="1"/>
    <col min="11525" max="11525" width="10.6640625" bestFit="1" customWidth="1"/>
    <col min="11526" max="11526" width="9.6640625" customWidth="1"/>
    <col min="11527" max="11528" width="10.6640625" bestFit="1" customWidth="1"/>
    <col min="11529" max="11529" width="11.33203125" bestFit="1" customWidth="1"/>
    <col min="11530" max="11530" width="10.66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0" width="10.44140625" bestFit="1" customWidth="1"/>
    <col min="11781" max="11781" width="10.6640625" bestFit="1" customWidth="1"/>
    <col min="11782" max="11782" width="9.6640625" customWidth="1"/>
    <col min="11783" max="11784" width="10.6640625" bestFit="1" customWidth="1"/>
    <col min="11785" max="11785" width="11.33203125" bestFit="1" customWidth="1"/>
    <col min="11786" max="11786" width="10.66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6" width="10.44140625" bestFit="1" customWidth="1"/>
    <col min="12037" max="12037" width="10.6640625" bestFit="1" customWidth="1"/>
    <col min="12038" max="12038" width="9.6640625" customWidth="1"/>
    <col min="12039" max="12040" width="10.6640625" bestFit="1" customWidth="1"/>
    <col min="12041" max="12041" width="11.33203125" bestFit="1" customWidth="1"/>
    <col min="12042" max="12042" width="10.66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2" width="10.44140625" bestFit="1" customWidth="1"/>
    <col min="12293" max="12293" width="10.6640625" bestFit="1" customWidth="1"/>
    <col min="12294" max="12294" width="9.6640625" customWidth="1"/>
    <col min="12295" max="12296" width="10.6640625" bestFit="1" customWidth="1"/>
    <col min="12297" max="12297" width="11.33203125" bestFit="1" customWidth="1"/>
    <col min="12298" max="12298" width="10.66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8" width="10.44140625" bestFit="1" customWidth="1"/>
    <col min="12549" max="12549" width="10.6640625" bestFit="1" customWidth="1"/>
    <col min="12550" max="12550" width="9.6640625" customWidth="1"/>
    <col min="12551" max="12552" width="10.6640625" bestFit="1" customWidth="1"/>
    <col min="12553" max="12553" width="11.33203125" bestFit="1" customWidth="1"/>
    <col min="12554" max="12554" width="10.66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4" width="10.44140625" bestFit="1" customWidth="1"/>
    <col min="12805" max="12805" width="10.6640625" bestFit="1" customWidth="1"/>
    <col min="12806" max="12806" width="9.6640625" customWidth="1"/>
    <col min="12807" max="12808" width="10.6640625" bestFit="1" customWidth="1"/>
    <col min="12809" max="12809" width="11.33203125" bestFit="1" customWidth="1"/>
    <col min="12810" max="12810" width="10.66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0" width="10.44140625" bestFit="1" customWidth="1"/>
    <col min="13061" max="13061" width="10.6640625" bestFit="1" customWidth="1"/>
    <col min="13062" max="13062" width="9.6640625" customWidth="1"/>
    <col min="13063" max="13064" width="10.6640625" bestFit="1" customWidth="1"/>
    <col min="13065" max="13065" width="11.33203125" bestFit="1" customWidth="1"/>
    <col min="13066" max="13066" width="10.66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6" width="10.44140625" bestFit="1" customWidth="1"/>
    <col min="13317" max="13317" width="10.6640625" bestFit="1" customWidth="1"/>
    <col min="13318" max="13318" width="9.6640625" customWidth="1"/>
    <col min="13319" max="13320" width="10.6640625" bestFit="1" customWidth="1"/>
    <col min="13321" max="13321" width="11.33203125" bestFit="1" customWidth="1"/>
    <col min="13322" max="13322" width="10.66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2" width="10.44140625" bestFit="1" customWidth="1"/>
    <col min="13573" max="13573" width="10.6640625" bestFit="1" customWidth="1"/>
    <col min="13574" max="13574" width="9.6640625" customWidth="1"/>
    <col min="13575" max="13576" width="10.6640625" bestFit="1" customWidth="1"/>
    <col min="13577" max="13577" width="11.33203125" bestFit="1" customWidth="1"/>
    <col min="13578" max="13578" width="10.66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8" width="10.44140625" bestFit="1" customWidth="1"/>
    <col min="13829" max="13829" width="10.6640625" bestFit="1" customWidth="1"/>
    <col min="13830" max="13830" width="9.6640625" customWidth="1"/>
    <col min="13831" max="13832" width="10.6640625" bestFit="1" customWidth="1"/>
    <col min="13833" max="13833" width="11.33203125" bestFit="1" customWidth="1"/>
    <col min="13834" max="13834" width="10.66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4" width="10.44140625" bestFit="1" customWidth="1"/>
    <col min="14085" max="14085" width="10.6640625" bestFit="1" customWidth="1"/>
    <col min="14086" max="14086" width="9.6640625" customWidth="1"/>
    <col min="14087" max="14088" width="10.6640625" bestFit="1" customWidth="1"/>
    <col min="14089" max="14089" width="11.33203125" bestFit="1" customWidth="1"/>
    <col min="14090" max="14090" width="10.66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0" width="10.44140625" bestFit="1" customWidth="1"/>
    <col min="14341" max="14341" width="10.6640625" bestFit="1" customWidth="1"/>
    <col min="14342" max="14342" width="9.6640625" customWidth="1"/>
    <col min="14343" max="14344" width="10.6640625" bestFit="1" customWidth="1"/>
    <col min="14345" max="14345" width="11.33203125" bestFit="1" customWidth="1"/>
    <col min="14346" max="14346" width="10.66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6" width="10.44140625" bestFit="1" customWidth="1"/>
    <col min="14597" max="14597" width="10.6640625" bestFit="1" customWidth="1"/>
    <col min="14598" max="14598" width="9.6640625" customWidth="1"/>
    <col min="14599" max="14600" width="10.6640625" bestFit="1" customWidth="1"/>
    <col min="14601" max="14601" width="11.33203125" bestFit="1" customWidth="1"/>
    <col min="14602" max="14602" width="10.66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2" width="10.44140625" bestFit="1" customWidth="1"/>
    <col min="14853" max="14853" width="10.6640625" bestFit="1" customWidth="1"/>
    <col min="14854" max="14854" width="9.6640625" customWidth="1"/>
    <col min="14855" max="14856" width="10.6640625" bestFit="1" customWidth="1"/>
    <col min="14857" max="14857" width="11.33203125" bestFit="1" customWidth="1"/>
    <col min="14858" max="14858" width="10.66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8" width="10.44140625" bestFit="1" customWidth="1"/>
    <col min="15109" max="15109" width="10.6640625" bestFit="1" customWidth="1"/>
    <col min="15110" max="15110" width="9.6640625" customWidth="1"/>
    <col min="15111" max="15112" width="10.6640625" bestFit="1" customWidth="1"/>
    <col min="15113" max="15113" width="11.33203125" bestFit="1" customWidth="1"/>
    <col min="15114" max="15114" width="10.66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4" width="10.44140625" bestFit="1" customWidth="1"/>
    <col min="15365" max="15365" width="10.6640625" bestFit="1" customWidth="1"/>
    <col min="15366" max="15366" width="9.6640625" customWidth="1"/>
    <col min="15367" max="15368" width="10.6640625" bestFit="1" customWidth="1"/>
    <col min="15369" max="15369" width="11.33203125" bestFit="1" customWidth="1"/>
    <col min="15370" max="15370" width="10.66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0" width="10.44140625" bestFit="1" customWidth="1"/>
    <col min="15621" max="15621" width="10.6640625" bestFit="1" customWidth="1"/>
    <col min="15622" max="15622" width="9.6640625" customWidth="1"/>
    <col min="15623" max="15624" width="10.6640625" bestFit="1" customWidth="1"/>
    <col min="15625" max="15625" width="11.33203125" bestFit="1" customWidth="1"/>
    <col min="15626" max="15626" width="10.66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6" width="10.44140625" bestFit="1" customWidth="1"/>
    <col min="15877" max="15877" width="10.6640625" bestFit="1" customWidth="1"/>
    <col min="15878" max="15878" width="9.6640625" customWidth="1"/>
    <col min="15879" max="15880" width="10.6640625" bestFit="1" customWidth="1"/>
    <col min="15881" max="15881" width="11.33203125" bestFit="1" customWidth="1"/>
    <col min="15882" max="15882" width="10.66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2" width="10.44140625" bestFit="1" customWidth="1"/>
    <col min="16133" max="16133" width="10.6640625" bestFit="1" customWidth="1"/>
    <col min="16134" max="16134" width="9.6640625" customWidth="1"/>
    <col min="16135" max="16136" width="10.6640625" bestFit="1" customWidth="1"/>
    <col min="16137" max="16137" width="11.33203125" bestFit="1" customWidth="1"/>
    <col min="16138" max="16138" width="10.66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46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E4" s="20" t="s">
        <v>4</v>
      </c>
      <c r="F4" s="22" t="s">
        <v>5</v>
      </c>
      <c r="G4" s="75" t="s">
        <v>6</v>
      </c>
      <c r="I4" s="74"/>
      <c r="J4" s="81"/>
    </row>
    <row r="5" spans="1:10" ht="15" thickBot="1" x14ac:dyDescent="0.35">
      <c r="A5" s="26" t="s">
        <v>7</v>
      </c>
      <c r="B5" s="27"/>
      <c r="C5" s="28">
        <v>1</v>
      </c>
      <c r="D5" s="29">
        <v>1.5</v>
      </c>
      <c r="E5" s="29">
        <v>2</v>
      </c>
      <c r="F5" s="31">
        <v>3</v>
      </c>
      <c r="G5" s="82">
        <v>4</v>
      </c>
      <c r="H5" s="83">
        <v>4.5</v>
      </c>
      <c r="I5" s="32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0.63</v>
      </c>
      <c r="D6" s="38">
        <v>0.67500000000000004</v>
      </c>
      <c r="E6" s="38">
        <v>0.72</v>
      </c>
      <c r="F6" s="38">
        <v>0.81</v>
      </c>
      <c r="G6" s="38">
        <v>0.9</v>
      </c>
      <c r="H6" s="37">
        <v>0.93600000000000005</v>
      </c>
      <c r="I6" s="37">
        <v>0.97199999999999998</v>
      </c>
      <c r="J6" s="37">
        <v>1.044</v>
      </c>
    </row>
    <row r="7" spans="1:10" x14ac:dyDescent="0.3">
      <c r="A7" s="35"/>
      <c r="B7" s="36" t="s">
        <v>10</v>
      </c>
      <c r="C7" s="39" t="e">
        <f>C6*$F$15</f>
        <v>#REF!</v>
      </c>
      <c r="D7" s="40" t="e">
        <f t="shared" ref="D7:J7" si="0">D6*$F$15</f>
        <v>#REF!</v>
      </c>
      <c r="E7" s="40" t="e">
        <f t="shared" si="0"/>
        <v>#REF!</v>
      </c>
      <c r="F7" s="40" t="e">
        <f t="shared" si="0"/>
        <v>#REF!</v>
      </c>
      <c r="G7" s="40" t="e">
        <f t="shared" si="0"/>
        <v>#REF!</v>
      </c>
      <c r="H7" s="39" t="e">
        <f t="shared" si="0"/>
        <v>#REF!</v>
      </c>
      <c r="I7" s="39" t="e">
        <f t="shared" si="0"/>
        <v>#REF!</v>
      </c>
      <c r="J7" s="39" t="e">
        <f t="shared" si="0"/>
        <v>#REF!</v>
      </c>
    </row>
    <row r="8" spans="1:10" ht="15" thickBot="1" x14ac:dyDescent="0.35">
      <c r="A8" s="26"/>
      <c r="B8" s="41" t="s">
        <v>11</v>
      </c>
      <c r="C8" s="42" t="e">
        <f t="shared" ref="C8:J8" si="1">C12*2*12</f>
        <v>#REF!</v>
      </c>
      <c r="D8" s="43" t="e">
        <f t="shared" si="1"/>
        <v>#REF!</v>
      </c>
      <c r="E8" s="43" t="e">
        <f t="shared" si="1"/>
        <v>#REF!</v>
      </c>
      <c r="F8" s="43" t="e">
        <f t="shared" si="1"/>
        <v>#REF!</v>
      </c>
      <c r="G8" s="43" t="e">
        <f t="shared" si="1"/>
        <v>#REF!</v>
      </c>
      <c r="H8" s="42" t="e">
        <f t="shared" si="1"/>
        <v>#REF!</v>
      </c>
      <c r="I8" s="42" t="e">
        <f t="shared" si="1"/>
        <v>#REF!</v>
      </c>
      <c r="J8" s="42" t="e">
        <f t="shared" si="1"/>
        <v>#REF!</v>
      </c>
    </row>
    <row r="9" spans="1:10" ht="15" thickTop="1" x14ac:dyDescent="0.3">
      <c r="A9" s="18" t="s">
        <v>12</v>
      </c>
      <c r="B9" s="44" t="s">
        <v>13</v>
      </c>
      <c r="C9" s="45" t="e">
        <f>C7*F18</f>
        <v>#REF!</v>
      </c>
      <c r="D9" s="46" t="e">
        <f>D7*F18</f>
        <v>#REF!</v>
      </c>
      <c r="E9" s="46" t="e">
        <f>E7*F18</f>
        <v>#REF!</v>
      </c>
      <c r="F9" s="46" t="e">
        <f>F7*F18</f>
        <v>#REF!</v>
      </c>
      <c r="G9" s="46" t="e">
        <f>G7*F18</f>
        <v>#REF!</v>
      </c>
      <c r="H9" s="45" t="e">
        <f>H7*F18</f>
        <v>#REF!</v>
      </c>
      <c r="I9" s="45" t="e">
        <f>I7*F18</f>
        <v>#REF!</v>
      </c>
      <c r="J9" s="45" t="e">
        <f>J7*F18</f>
        <v>#REF!</v>
      </c>
    </row>
    <row r="10" spans="1:10" x14ac:dyDescent="0.3">
      <c r="A10" s="35"/>
      <c r="B10" s="36" t="s">
        <v>14</v>
      </c>
      <c r="C10" s="39" t="e">
        <f>ROUNDDOWN(C9/12,0)</f>
        <v>#REF!</v>
      </c>
      <c r="D10" s="40" t="e">
        <f t="shared" ref="D10:J10" si="2">ROUNDDOWN(D9/12,0)</f>
        <v>#REF!</v>
      </c>
      <c r="E10" s="40" t="e">
        <f t="shared" si="2"/>
        <v>#REF!</v>
      </c>
      <c r="F10" s="40" t="e">
        <f t="shared" si="2"/>
        <v>#REF!</v>
      </c>
      <c r="G10" s="40" t="e">
        <f t="shared" si="2"/>
        <v>#REF!</v>
      </c>
      <c r="H10" s="39" t="e">
        <f t="shared" si="2"/>
        <v>#REF!</v>
      </c>
      <c r="I10" s="39" t="e">
        <f t="shared" si="2"/>
        <v>#REF!</v>
      </c>
      <c r="J10" s="39" t="e">
        <f t="shared" si="2"/>
        <v>#REF!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 t="e">
        <f t="shared" ref="C12:J12" si="3">C10-C11</f>
        <v>#REF!</v>
      </c>
      <c r="D12" s="51" t="e">
        <f t="shared" si="3"/>
        <v>#REF!</v>
      </c>
      <c r="E12" s="51" t="e">
        <f t="shared" si="3"/>
        <v>#REF!</v>
      </c>
      <c r="F12" s="51" t="e">
        <f t="shared" si="3"/>
        <v>#REF!</v>
      </c>
      <c r="G12" s="51" t="e">
        <f t="shared" si="3"/>
        <v>#REF!</v>
      </c>
      <c r="H12" s="50" t="e">
        <f t="shared" si="3"/>
        <v>#REF!</v>
      </c>
      <c r="I12" s="50" t="e">
        <f t="shared" si="3"/>
        <v>#REF!</v>
      </c>
      <c r="J12" s="50" t="e">
        <f t="shared" si="3"/>
        <v>#REF!</v>
      </c>
    </row>
    <row r="13" spans="1:10" x14ac:dyDescent="0.3">
      <c r="C13" s="77"/>
      <c r="D13" s="78"/>
      <c r="E13" s="78"/>
      <c r="F13" s="77"/>
      <c r="G13" s="79"/>
      <c r="H13" s="79"/>
      <c r="I13" s="80"/>
      <c r="J13" s="77"/>
    </row>
    <row r="14" spans="1:10" x14ac:dyDescent="0.3">
      <c r="A14" s="55" t="s">
        <v>19</v>
      </c>
      <c r="B14" s="56"/>
      <c r="C14" s="56"/>
      <c r="D14" s="56"/>
      <c r="E14" s="57"/>
      <c r="F14" s="57" t="s">
        <v>42</v>
      </c>
      <c r="G14" s="58"/>
      <c r="H14" s="58"/>
      <c r="I14" s="59"/>
      <c r="J14" s="56"/>
    </row>
    <row r="15" spans="1:10" x14ac:dyDescent="0.3">
      <c r="A15" s="60">
        <v>1</v>
      </c>
      <c r="B15" t="s">
        <v>21</v>
      </c>
      <c r="E15" s="2"/>
      <c r="F15" s="61" t="e">
        <f>#REF!</f>
        <v>#REF!</v>
      </c>
      <c r="G15" s="3"/>
      <c r="H15" s="3"/>
      <c r="I15" s="4"/>
    </row>
    <row r="16" spans="1:10" x14ac:dyDescent="0.3">
      <c r="A16" s="60">
        <v>2</v>
      </c>
      <c r="B16" t="s">
        <v>22</v>
      </c>
      <c r="E16" s="2"/>
      <c r="F16" s="62">
        <f>F6</f>
        <v>0.81</v>
      </c>
      <c r="G16" s="3"/>
      <c r="H16" s="3"/>
      <c r="I16" s="4"/>
    </row>
    <row r="17" spans="1:10" x14ac:dyDescent="0.3">
      <c r="A17" s="60">
        <v>3</v>
      </c>
      <c r="B17" t="s">
        <v>23</v>
      </c>
      <c r="E17" s="2"/>
      <c r="F17" s="4" t="e">
        <f>F15*F16</f>
        <v>#REF!</v>
      </c>
      <c r="G17" t="s">
        <v>24</v>
      </c>
      <c r="H17" s="3"/>
      <c r="I17" s="4"/>
    </row>
    <row r="18" spans="1:10" x14ac:dyDescent="0.3">
      <c r="A18" s="60">
        <v>4</v>
      </c>
      <c r="B18" t="s">
        <v>25</v>
      </c>
      <c r="E18" s="2"/>
      <c r="F18" s="62">
        <v>0.3</v>
      </c>
      <c r="G18" s="3"/>
      <c r="H18" s="3"/>
      <c r="I18" s="4"/>
      <c r="J18" s="2"/>
    </row>
    <row r="19" spans="1:10" x14ac:dyDescent="0.3">
      <c r="A19" s="60">
        <v>5</v>
      </c>
      <c r="B19" t="s">
        <v>26</v>
      </c>
      <c r="D19" s="2"/>
      <c r="E19" s="2"/>
      <c r="F19" s="4" t="e">
        <f>F18*F17</f>
        <v>#REF!</v>
      </c>
      <c r="G19" t="s">
        <v>27</v>
      </c>
      <c r="H19" s="3"/>
      <c r="I19" s="4"/>
    </row>
    <row r="20" spans="1:10" x14ac:dyDescent="0.3">
      <c r="A20" s="60">
        <v>6</v>
      </c>
      <c r="B20" t="s">
        <v>28</v>
      </c>
      <c r="D20" s="2"/>
      <c r="E20" s="2"/>
      <c r="F20" s="4" t="e">
        <f>ROUNDDOWN(F19/12,0)</f>
        <v>#REF!</v>
      </c>
      <c r="G20" t="s">
        <v>29</v>
      </c>
      <c r="H20" s="3"/>
      <c r="I20" s="4"/>
    </row>
    <row r="21" spans="1:10" x14ac:dyDescent="0.3">
      <c r="A21" s="60">
        <v>7</v>
      </c>
      <c r="B21" t="s">
        <v>15</v>
      </c>
      <c r="D21" s="2"/>
      <c r="E21" s="2"/>
      <c r="F21" s="4">
        <f>F11</f>
        <v>115</v>
      </c>
      <c r="G21" s="3"/>
      <c r="H21" s="3"/>
      <c r="I21" s="4"/>
    </row>
    <row r="22" spans="1:10" x14ac:dyDescent="0.3">
      <c r="A22" s="63">
        <v>8</v>
      </c>
      <c r="B22" s="56" t="s">
        <v>30</v>
      </c>
      <c r="C22" s="56"/>
      <c r="D22" s="57"/>
      <c r="E22" s="57"/>
      <c r="F22" s="64" t="e">
        <f>F20-F21</f>
        <v>#REF!</v>
      </c>
      <c r="G22" s="58" t="s">
        <v>31</v>
      </c>
      <c r="H22" s="58"/>
      <c r="I22" s="59"/>
      <c r="J22" s="56"/>
    </row>
    <row r="23" spans="1:10" x14ac:dyDescent="0.3">
      <c r="A23" t="s">
        <v>32</v>
      </c>
      <c r="B23" t="s">
        <v>33</v>
      </c>
      <c r="D23" s="2"/>
      <c r="E23" s="2"/>
      <c r="G23" s="3"/>
      <c r="H23" s="3"/>
      <c r="I23" s="4"/>
    </row>
    <row r="24" spans="1:10" x14ac:dyDescent="0.3">
      <c r="B24" t="s">
        <v>34</v>
      </c>
      <c r="D24" s="2"/>
      <c r="E24" s="2"/>
      <c r="G24" s="3"/>
      <c r="H24" s="3"/>
      <c r="I24" s="4"/>
    </row>
    <row r="25" spans="1:10" x14ac:dyDescent="0.3">
      <c r="B25" t="s">
        <v>3</v>
      </c>
      <c r="C25" s="65" t="s">
        <v>4</v>
      </c>
      <c r="D25" s="66" t="s">
        <v>5</v>
      </c>
      <c r="E25" s="66" t="s">
        <v>6</v>
      </c>
      <c r="G25" s="3"/>
      <c r="H25" s="3"/>
      <c r="I25" s="4"/>
    </row>
    <row r="26" spans="1:10" x14ac:dyDescent="0.3">
      <c r="B26" t="s">
        <v>7</v>
      </c>
      <c r="C26" s="67">
        <v>1</v>
      </c>
      <c r="D26" s="68">
        <v>2</v>
      </c>
      <c r="E26" s="68">
        <v>3</v>
      </c>
      <c r="G26" s="3"/>
      <c r="H26" s="3"/>
      <c r="I26" s="4"/>
    </row>
    <row r="27" spans="1:10" x14ac:dyDescent="0.3">
      <c r="D27" s="2"/>
      <c r="E27" s="2"/>
      <c r="G27" s="3"/>
      <c r="H27" s="3"/>
      <c r="I27" s="4"/>
    </row>
    <row r="28" spans="1:10" x14ac:dyDescent="0.3">
      <c r="A28" s="55" t="s">
        <v>35</v>
      </c>
      <c r="B28" s="56"/>
      <c r="C28" s="56"/>
      <c r="D28" s="57"/>
      <c r="E28" s="57"/>
      <c r="F28" s="56"/>
      <c r="G28" s="58"/>
      <c r="H28" s="58"/>
      <c r="I28" s="59"/>
      <c r="J28" s="56"/>
    </row>
    <row r="29" spans="1:10" x14ac:dyDescent="0.3">
      <c r="B29" t="s">
        <v>36</v>
      </c>
      <c r="D29" s="2"/>
      <c r="E29" s="2"/>
      <c r="G29" s="3"/>
      <c r="H29" s="3"/>
      <c r="I29" s="4"/>
    </row>
    <row r="30" spans="1:10" x14ac:dyDescent="0.3">
      <c r="A30" s="69" t="s">
        <v>37</v>
      </c>
      <c r="B30" s="69"/>
      <c r="C30" s="69"/>
      <c r="D30" s="70"/>
      <c r="E30" s="70"/>
      <c r="F30" s="69"/>
      <c r="G30" s="71"/>
      <c r="H30" s="71"/>
      <c r="I30" s="72"/>
      <c r="J30" s="69"/>
    </row>
    <row r="31" spans="1:10" x14ac:dyDescent="0.3">
      <c r="A31" s="69" t="s">
        <v>38</v>
      </c>
      <c r="B31" s="69"/>
      <c r="C31" s="69"/>
      <c r="D31" s="70"/>
      <c r="E31" s="70"/>
      <c r="F31" s="69"/>
      <c r="G31" s="71"/>
      <c r="H31" s="71"/>
      <c r="I31" s="72"/>
      <c r="J31" s="69"/>
    </row>
    <row r="32" spans="1:10" x14ac:dyDescent="0.3">
      <c r="A32" s="69" t="s">
        <v>39</v>
      </c>
      <c r="B32" s="69"/>
      <c r="C32" s="69"/>
      <c r="D32" s="69"/>
      <c r="E32" s="69"/>
      <c r="F32" s="69"/>
      <c r="G32" s="69"/>
      <c r="H32" s="69"/>
      <c r="I32" s="69"/>
      <c r="J32" s="69"/>
    </row>
  </sheetData>
  <protectedRanges>
    <protectedRange sqref="F15" name="Range2"/>
    <protectedRange sqref="C11:J11" name="Range1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workbookViewId="0"/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4" width="10.44140625" bestFit="1" customWidth="1"/>
    <col min="5" max="5" width="10.6640625" bestFit="1" customWidth="1"/>
    <col min="6" max="6" width="9.6640625" customWidth="1"/>
    <col min="7" max="8" width="10.6640625" bestFit="1" customWidth="1"/>
    <col min="9" max="9" width="11.33203125" bestFit="1" customWidth="1"/>
    <col min="10" max="10" width="10.66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0" width="10.44140625" bestFit="1" customWidth="1"/>
    <col min="261" max="261" width="10.6640625" bestFit="1" customWidth="1"/>
    <col min="262" max="262" width="9.6640625" customWidth="1"/>
    <col min="263" max="264" width="10.6640625" bestFit="1" customWidth="1"/>
    <col min="265" max="265" width="11.33203125" bestFit="1" customWidth="1"/>
    <col min="266" max="266" width="10.66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6" width="10.44140625" bestFit="1" customWidth="1"/>
    <col min="517" max="517" width="10.6640625" bestFit="1" customWidth="1"/>
    <col min="518" max="518" width="9.6640625" customWidth="1"/>
    <col min="519" max="520" width="10.6640625" bestFit="1" customWidth="1"/>
    <col min="521" max="521" width="11.33203125" bestFit="1" customWidth="1"/>
    <col min="522" max="522" width="10.66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2" width="10.44140625" bestFit="1" customWidth="1"/>
    <col min="773" max="773" width="10.6640625" bestFit="1" customWidth="1"/>
    <col min="774" max="774" width="9.6640625" customWidth="1"/>
    <col min="775" max="776" width="10.6640625" bestFit="1" customWidth="1"/>
    <col min="777" max="777" width="11.33203125" bestFit="1" customWidth="1"/>
    <col min="778" max="778" width="10.66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8" width="10.44140625" bestFit="1" customWidth="1"/>
    <col min="1029" max="1029" width="10.6640625" bestFit="1" customWidth="1"/>
    <col min="1030" max="1030" width="9.6640625" customWidth="1"/>
    <col min="1031" max="1032" width="10.6640625" bestFit="1" customWidth="1"/>
    <col min="1033" max="1033" width="11.33203125" bestFit="1" customWidth="1"/>
    <col min="1034" max="1034" width="10.66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4" width="10.44140625" bestFit="1" customWidth="1"/>
    <col min="1285" max="1285" width="10.6640625" bestFit="1" customWidth="1"/>
    <col min="1286" max="1286" width="9.6640625" customWidth="1"/>
    <col min="1287" max="1288" width="10.6640625" bestFit="1" customWidth="1"/>
    <col min="1289" max="1289" width="11.33203125" bestFit="1" customWidth="1"/>
    <col min="1290" max="1290" width="10.66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0" width="10.44140625" bestFit="1" customWidth="1"/>
    <col min="1541" max="1541" width="10.6640625" bestFit="1" customWidth="1"/>
    <col min="1542" max="1542" width="9.6640625" customWidth="1"/>
    <col min="1543" max="1544" width="10.6640625" bestFit="1" customWidth="1"/>
    <col min="1545" max="1545" width="11.33203125" bestFit="1" customWidth="1"/>
    <col min="1546" max="1546" width="10.66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6" width="10.44140625" bestFit="1" customWidth="1"/>
    <col min="1797" max="1797" width="10.6640625" bestFit="1" customWidth="1"/>
    <col min="1798" max="1798" width="9.6640625" customWidth="1"/>
    <col min="1799" max="1800" width="10.6640625" bestFit="1" customWidth="1"/>
    <col min="1801" max="1801" width="11.33203125" bestFit="1" customWidth="1"/>
    <col min="1802" max="1802" width="10.66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2" width="10.44140625" bestFit="1" customWidth="1"/>
    <col min="2053" max="2053" width="10.6640625" bestFit="1" customWidth="1"/>
    <col min="2054" max="2054" width="9.6640625" customWidth="1"/>
    <col min="2055" max="2056" width="10.6640625" bestFit="1" customWidth="1"/>
    <col min="2057" max="2057" width="11.33203125" bestFit="1" customWidth="1"/>
    <col min="2058" max="2058" width="10.66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8" width="10.44140625" bestFit="1" customWidth="1"/>
    <col min="2309" max="2309" width="10.6640625" bestFit="1" customWidth="1"/>
    <col min="2310" max="2310" width="9.6640625" customWidth="1"/>
    <col min="2311" max="2312" width="10.6640625" bestFit="1" customWidth="1"/>
    <col min="2313" max="2313" width="11.33203125" bestFit="1" customWidth="1"/>
    <col min="2314" max="2314" width="10.66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4" width="10.44140625" bestFit="1" customWidth="1"/>
    <col min="2565" max="2565" width="10.6640625" bestFit="1" customWidth="1"/>
    <col min="2566" max="2566" width="9.6640625" customWidth="1"/>
    <col min="2567" max="2568" width="10.6640625" bestFit="1" customWidth="1"/>
    <col min="2569" max="2569" width="11.33203125" bestFit="1" customWidth="1"/>
    <col min="2570" max="2570" width="10.66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0" width="10.44140625" bestFit="1" customWidth="1"/>
    <col min="2821" max="2821" width="10.6640625" bestFit="1" customWidth="1"/>
    <col min="2822" max="2822" width="9.6640625" customWidth="1"/>
    <col min="2823" max="2824" width="10.6640625" bestFit="1" customWidth="1"/>
    <col min="2825" max="2825" width="11.33203125" bestFit="1" customWidth="1"/>
    <col min="2826" max="2826" width="10.66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6" width="10.44140625" bestFit="1" customWidth="1"/>
    <col min="3077" max="3077" width="10.6640625" bestFit="1" customWidth="1"/>
    <col min="3078" max="3078" width="9.6640625" customWidth="1"/>
    <col min="3079" max="3080" width="10.6640625" bestFit="1" customWidth="1"/>
    <col min="3081" max="3081" width="11.33203125" bestFit="1" customWidth="1"/>
    <col min="3082" max="3082" width="10.66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2" width="10.44140625" bestFit="1" customWidth="1"/>
    <col min="3333" max="3333" width="10.6640625" bestFit="1" customWidth="1"/>
    <col min="3334" max="3334" width="9.6640625" customWidth="1"/>
    <col min="3335" max="3336" width="10.6640625" bestFit="1" customWidth="1"/>
    <col min="3337" max="3337" width="11.33203125" bestFit="1" customWidth="1"/>
    <col min="3338" max="3338" width="10.66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8" width="10.44140625" bestFit="1" customWidth="1"/>
    <col min="3589" max="3589" width="10.6640625" bestFit="1" customWidth="1"/>
    <col min="3590" max="3590" width="9.6640625" customWidth="1"/>
    <col min="3591" max="3592" width="10.6640625" bestFit="1" customWidth="1"/>
    <col min="3593" max="3593" width="11.33203125" bestFit="1" customWidth="1"/>
    <col min="3594" max="3594" width="10.66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4" width="10.44140625" bestFit="1" customWidth="1"/>
    <col min="3845" max="3845" width="10.6640625" bestFit="1" customWidth="1"/>
    <col min="3846" max="3846" width="9.6640625" customWidth="1"/>
    <col min="3847" max="3848" width="10.6640625" bestFit="1" customWidth="1"/>
    <col min="3849" max="3849" width="11.33203125" bestFit="1" customWidth="1"/>
    <col min="3850" max="3850" width="10.66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0" width="10.44140625" bestFit="1" customWidth="1"/>
    <col min="4101" max="4101" width="10.6640625" bestFit="1" customWidth="1"/>
    <col min="4102" max="4102" width="9.6640625" customWidth="1"/>
    <col min="4103" max="4104" width="10.6640625" bestFit="1" customWidth="1"/>
    <col min="4105" max="4105" width="11.33203125" bestFit="1" customWidth="1"/>
    <col min="4106" max="4106" width="10.66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6" width="10.44140625" bestFit="1" customWidth="1"/>
    <col min="4357" max="4357" width="10.6640625" bestFit="1" customWidth="1"/>
    <col min="4358" max="4358" width="9.6640625" customWidth="1"/>
    <col min="4359" max="4360" width="10.6640625" bestFit="1" customWidth="1"/>
    <col min="4361" max="4361" width="11.33203125" bestFit="1" customWidth="1"/>
    <col min="4362" max="4362" width="10.66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2" width="10.44140625" bestFit="1" customWidth="1"/>
    <col min="4613" max="4613" width="10.6640625" bestFit="1" customWidth="1"/>
    <col min="4614" max="4614" width="9.6640625" customWidth="1"/>
    <col min="4615" max="4616" width="10.6640625" bestFit="1" customWidth="1"/>
    <col min="4617" max="4617" width="11.33203125" bestFit="1" customWidth="1"/>
    <col min="4618" max="4618" width="10.66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8" width="10.44140625" bestFit="1" customWidth="1"/>
    <col min="4869" max="4869" width="10.6640625" bestFit="1" customWidth="1"/>
    <col min="4870" max="4870" width="9.6640625" customWidth="1"/>
    <col min="4871" max="4872" width="10.6640625" bestFit="1" customWidth="1"/>
    <col min="4873" max="4873" width="11.33203125" bestFit="1" customWidth="1"/>
    <col min="4874" max="4874" width="10.66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4" width="10.44140625" bestFit="1" customWidth="1"/>
    <col min="5125" max="5125" width="10.6640625" bestFit="1" customWidth="1"/>
    <col min="5126" max="5126" width="9.6640625" customWidth="1"/>
    <col min="5127" max="5128" width="10.6640625" bestFit="1" customWidth="1"/>
    <col min="5129" max="5129" width="11.33203125" bestFit="1" customWidth="1"/>
    <col min="5130" max="5130" width="10.66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0" width="10.44140625" bestFit="1" customWidth="1"/>
    <col min="5381" max="5381" width="10.6640625" bestFit="1" customWidth="1"/>
    <col min="5382" max="5382" width="9.6640625" customWidth="1"/>
    <col min="5383" max="5384" width="10.6640625" bestFit="1" customWidth="1"/>
    <col min="5385" max="5385" width="11.33203125" bestFit="1" customWidth="1"/>
    <col min="5386" max="5386" width="10.66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6" width="10.44140625" bestFit="1" customWidth="1"/>
    <col min="5637" max="5637" width="10.6640625" bestFit="1" customWidth="1"/>
    <col min="5638" max="5638" width="9.6640625" customWidth="1"/>
    <col min="5639" max="5640" width="10.6640625" bestFit="1" customWidth="1"/>
    <col min="5641" max="5641" width="11.33203125" bestFit="1" customWidth="1"/>
    <col min="5642" max="5642" width="10.66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2" width="10.44140625" bestFit="1" customWidth="1"/>
    <col min="5893" max="5893" width="10.6640625" bestFit="1" customWidth="1"/>
    <col min="5894" max="5894" width="9.6640625" customWidth="1"/>
    <col min="5895" max="5896" width="10.6640625" bestFit="1" customWidth="1"/>
    <col min="5897" max="5897" width="11.33203125" bestFit="1" customWidth="1"/>
    <col min="5898" max="5898" width="10.66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8" width="10.44140625" bestFit="1" customWidth="1"/>
    <col min="6149" max="6149" width="10.6640625" bestFit="1" customWidth="1"/>
    <col min="6150" max="6150" width="9.6640625" customWidth="1"/>
    <col min="6151" max="6152" width="10.6640625" bestFit="1" customWidth="1"/>
    <col min="6153" max="6153" width="11.33203125" bestFit="1" customWidth="1"/>
    <col min="6154" max="6154" width="10.66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4" width="10.44140625" bestFit="1" customWidth="1"/>
    <col min="6405" max="6405" width="10.6640625" bestFit="1" customWidth="1"/>
    <col min="6406" max="6406" width="9.6640625" customWidth="1"/>
    <col min="6407" max="6408" width="10.6640625" bestFit="1" customWidth="1"/>
    <col min="6409" max="6409" width="11.33203125" bestFit="1" customWidth="1"/>
    <col min="6410" max="6410" width="10.66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0" width="10.44140625" bestFit="1" customWidth="1"/>
    <col min="6661" max="6661" width="10.6640625" bestFit="1" customWidth="1"/>
    <col min="6662" max="6662" width="9.6640625" customWidth="1"/>
    <col min="6663" max="6664" width="10.6640625" bestFit="1" customWidth="1"/>
    <col min="6665" max="6665" width="11.33203125" bestFit="1" customWidth="1"/>
    <col min="6666" max="6666" width="10.66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6" width="10.44140625" bestFit="1" customWidth="1"/>
    <col min="6917" max="6917" width="10.6640625" bestFit="1" customWidth="1"/>
    <col min="6918" max="6918" width="9.6640625" customWidth="1"/>
    <col min="6919" max="6920" width="10.6640625" bestFit="1" customWidth="1"/>
    <col min="6921" max="6921" width="11.33203125" bestFit="1" customWidth="1"/>
    <col min="6922" max="6922" width="10.66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2" width="10.44140625" bestFit="1" customWidth="1"/>
    <col min="7173" max="7173" width="10.6640625" bestFit="1" customWidth="1"/>
    <col min="7174" max="7174" width="9.6640625" customWidth="1"/>
    <col min="7175" max="7176" width="10.6640625" bestFit="1" customWidth="1"/>
    <col min="7177" max="7177" width="11.33203125" bestFit="1" customWidth="1"/>
    <col min="7178" max="7178" width="10.66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8" width="10.44140625" bestFit="1" customWidth="1"/>
    <col min="7429" max="7429" width="10.6640625" bestFit="1" customWidth="1"/>
    <col min="7430" max="7430" width="9.6640625" customWidth="1"/>
    <col min="7431" max="7432" width="10.6640625" bestFit="1" customWidth="1"/>
    <col min="7433" max="7433" width="11.33203125" bestFit="1" customWidth="1"/>
    <col min="7434" max="7434" width="10.66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4" width="10.44140625" bestFit="1" customWidth="1"/>
    <col min="7685" max="7685" width="10.6640625" bestFit="1" customWidth="1"/>
    <col min="7686" max="7686" width="9.6640625" customWidth="1"/>
    <col min="7687" max="7688" width="10.6640625" bestFit="1" customWidth="1"/>
    <col min="7689" max="7689" width="11.33203125" bestFit="1" customWidth="1"/>
    <col min="7690" max="7690" width="10.66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0" width="10.44140625" bestFit="1" customWidth="1"/>
    <col min="7941" max="7941" width="10.6640625" bestFit="1" customWidth="1"/>
    <col min="7942" max="7942" width="9.6640625" customWidth="1"/>
    <col min="7943" max="7944" width="10.6640625" bestFit="1" customWidth="1"/>
    <col min="7945" max="7945" width="11.33203125" bestFit="1" customWidth="1"/>
    <col min="7946" max="7946" width="10.66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6" width="10.44140625" bestFit="1" customWidth="1"/>
    <col min="8197" max="8197" width="10.6640625" bestFit="1" customWidth="1"/>
    <col min="8198" max="8198" width="9.6640625" customWidth="1"/>
    <col min="8199" max="8200" width="10.6640625" bestFit="1" customWidth="1"/>
    <col min="8201" max="8201" width="11.33203125" bestFit="1" customWidth="1"/>
    <col min="8202" max="8202" width="10.66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2" width="10.44140625" bestFit="1" customWidth="1"/>
    <col min="8453" max="8453" width="10.6640625" bestFit="1" customWidth="1"/>
    <col min="8454" max="8454" width="9.6640625" customWidth="1"/>
    <col min="8455" max="8456" width="10.6640625" bestFit="1" customWidth="1"/>
    <col min="8457" max="8457" width="11.33203125" bestFit="1" customWidth="1"/>
    <col min="8458" max="8458" width="10.66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8" width="10.44140625" bestFit="1" customWidth="1"/>
    <col min="8709" max="8709" width="10.6640625" bestFit="1" customWidth="1"/>
    <col min="8710" max="8710" width="9.6640625" customWidth="1"/>
    <col min="8711" max="8712" width="10.6640625" bestFit="1" customWidth="1"/>
    <col min="8713" max="8713" width="11.33203125" bestFit="1" customWidth="1"/>
    <col min="8714" max="8714" width="10.66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4" width="10.44140625" bestFit="1" customWidth="1"/>
    <col min="8965" max="8965" width="10.6640625" bestFit="1" customWidth="1"/>
    <col min="8966" max="8966" width="9.6640625" customWidth="1"/>
    <col min="8967" max="8968" width="10.6640625" bestFit="1" customWidth="1"/>
    <col min="8969" max="8969" width="11.33203125" bestFit="1" customWidth="1"/>
    <col min="8970" max="8970" width="10.66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0" width="10.44140625" bestFit="1" customWidth="1"/>
    <col min="9221" max="9221" width="10.6640625" bestFit="1" customWidth="1"/>
    <col min="9222" max="9222" width="9.6640625" customWidth="1"/>
    <col min="9223" max="9224" width="10.6640625" bestFit="1" customWidth="1"/>
    <col min="9225" max="9225" width="11.33203125" bestFit="1" customWidth="1"/>
    <col min="9226" max="9226" width="10.66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6" width="10.44140625" bestFit="1" customWidth="1"/>
    <col min="9477" max="9477" width="10.6640625" bestFit="1" customWidth="1"/>
    <col min="9478" max="9478" width="9.6640625" customWidth="1"/>
    <col min="9479" max="9480" width="10.6640625" bestFit="1" customWidth="1"/>
    <col min="9481" max="9481" width="11.33203125" bestFit="1" customWidth="1"/>
    <col min="9482" max="9482" width="10.66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2" width="10.44140625" bestFit="1" customWidth="1"/>
    <col min="9733" max="9733" width="10.6640625" bestFit="1" customWidth="1"/>
    <col min="9734" max="9734" width="9.6640625" customWidth="1"/>
    <col min="9735" max="9736" width="10.6640625" bestFit="1" customWidth="1"/>
    <col min="9737" max="9737" width="11.33203125" bestFit="1" customWidth="1"/>
    <col min="9738" max="9738" width="10.66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8" width="10.44140625" bestFit="1" customWidth="1"/>
    <col min="9989" max="9989" width="10.6640625" bestFit="1" customWidth="1"/>
    <col min="9990" max="9990" width="9.6640625" customWidth="1"/>
    <col min="9991" max="9992" width="10.6640625" bestFit="1" customWidth="1"/>
    <col min="9993" max="9993" width="11.33203125" bestFit="1" customWidth="1"/>
    <col min="9994" max="9994" width="10.66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4" width="10.44140625" bestFit="1" customWidth="1"/>
    <col min="10245" max="10245" width="10.6640625" bestFit="1" customWidth="1"/>
    <col min="10246" max="10246" width="9.6640625" customWidth="1"/>
    <col min="10247" max="10248" width="10.6640625" bestFit="1" customWidth="1"/>
    <col min="10249" max="10249" width="11.33203125" bestFit="1" customWidth="1"/>
    <col min="10250" max="10250" width="10.66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0" width="10.44140625" bestFit="1" customWidth="1"/>
    <col min="10501" max="10501" width="10.6640625" bestFit="1" customWidth="1"/>
    <col min="10502" max="10502" width="9.6640625" customWidth="1"/>
    <col min="10503" max="10504" width="10.6640625" bestFit="1" customWidth="1"/>
    <col min="10505" max="10505" width="11.33203125" bestFit="1" customWidth="1"/>
    <col min="10506" max="10506" width="10.66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6" width="10.44140625" bestFit="1" customWidth="1"/>
    <col min="10757" max="10757" width="10.6640625" bestFit="1" customWidth="1"/>
    <col min="10758" max="10758" width="9.6640625" customWidth="1"/>
    <col min="10759" max="10760" width="10.6640625" bestFit="1" customWidth="1"/>
    <col min="10761" max="10761" width="11.33203125" bestFit="1" customWidth="1"/>
    <col min="10762" max="10762" width="10.66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2" width="10.44140625" bestFit="1" customWidth="1"/>
    <col min="11013" max="11013" width="10.6640625" bestFit="1" customWidth="1"/>
    <col min="11014" max="11014" width="9.6640625" customWidth="1"/>
    <col min="11015" max="11016" width="10.6640625" bestFit="1" customWidth="1"/>
    <col min="11017" max="11017" width="11.33203125" bestFit="1" customWidth="1"/>
    <col min="11018" max="11018" width="10.66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8" width="10.44140625" bestFit="1" customWidth="1"/>
    <col min="11269" max="11269" width="10.6640625" bestFit="1" customWidth="1"/>
    <col min="11270" max="11270" width="9.6640625" customWidth="1"/>
    <col min="11271" max="11272" width="10.6640625" bestFit="1" customWidth="1"/>
    <col min="11273" max="11273" width="11.33203125" bestFit="1" customWidth="1"/>
    <col min="11274" max="11274" width="10.66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4" width="10.44140625" bestFit="1" customWidth="1"/>
    <col min="11525" max="11525" width="10.6640625" bestFit="1" customWidth="1"/>
    <col min="11526" max="11526" width="9.6640625" customWidth="1"/>
    <col min="11527" max="11528" width="10.6640625" bestFit="1" customWidth="1"/>
    <col min="11529" max="11529" width="11.33203125" bestFit="1" customWidth="1"/>
    <col min="11530" max="11530" width="10.66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0" width="10.44140625" bestFit="1" customWidth="1"/>
    <col min="11781" max="11781" width="10.6640625" bestFit="1" customWidth="1"/>
    <col min="11782" max="11782" width="9.6640625" customWidth="1"/>
    <col min="11783" max="11784" width="10.6640625" bestFit="1" customWidth="1"/>
    <col min="11785" max="11785" width="11.33203125" bestFit="1" customWidth="1"/>
    <col min="11786" max="11786" width="10.66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6" width="10.44140625" bestFit="1" customWidth="1"/>
    <col min="12037" max="12037" width="10.6640625" bestFit="1" customWidth="1"/>
    <col min="12038" max="12038" width="9.6640625" customWidth="1"/>
    <col min="12039" max="12040" width="10.6640625" bestFit="1" customWidth="1"/>
    <col min="12041" max="12041" width="11.33203125" bestFit="1" customWidth="1"/>
    <col min="12042" max="12042" width="10.66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2" width="10.44140625" bestFit="1" customWidth="1"/>
    <col min="12293" max="12293" width="10.6640625" bestFit="1" customWidth="1"/>
    <col min="12294" max="12294" width="9.6640625" customWidth="1"/>
    <col min="12295" max="12296" width="10.6640625" bestFit="1" customWidth="1"/>
    <col min="12297" max="12297" width="11.33203125" bestFit="1" customWidth="1"/>
    <col min="12298" max="12298" width="10.66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8" width="10.44140625" bestFit="1" customWidth="1"/>
    <col min="12549" max="12549" width="10.6640625" bestFit="1" customWidth="1"/>
    <col min="12550" max="12550" width="9.6640625" customWidth="1"/>
    <col min="12551" max="12552" width="10.6640625" bestFit="1" customWidth="1"/>
    <col min="12553" max="12553" width="11.33203125" bestFit="1" customWidth="1"/>
    <col min="12554" max="12554" width="10.66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4" width="10.44140625" bestFit="1" customWidth="1"/>
    <col min="12805" max="12805" width="10.6640625" bestFit="1" customWidth="1"/>
    <col min="12806" max="12806" width="9.6640625" customWidth="1"/>
    <col min="12807" max="12808" width="10.6640625" bestFit="1" customWidth="1"/>
    <col min="12809" max="12809" width="11.33203125" bestFit="1" customWidth="1"/>
    <col min="12810" max="12810" width="10.66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0" width="10.44140625" bestFit="1" customWidth="1"/>
    <col min="13061" max="13061" width="10.6640625" bestFit="1" customWidth="1"/>
    <col min="13062" max="13062" width="9.6640625" customWidth="1"/>
    <col min="13063" max="13064" width="10.6640625" bestFit="1" customWidth="1"/>
    <col min="13065" max="13065" width="11.33203125" bestFit="1" customWidth="1"/>
    <col min="13066" max="13066" width="10.66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6" width="10.44140625" bestFit="1" customWidth="1"/>
    <col min="13317" max="13317" width="10.6640625" bestFit="1" customWidth="1"/>
    <col min="13318" max="13318" width="9.6640625" customWidth="1"/>
    <col min="13319" max="13320" width="10.6640625" bestFit="1" customWidth="1"/>
    <col min="13321" max="13321" width="11.33203125" bestFit="1" customWidth="1"/>
    <col min="13322" max="13322" width="10.66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2" width="10.44140625" bestFit="1" customWidth="1"/>
    <col min="13573" max="13573" width="10.6640625" bestFit="1" customWidth="1"/>
    <col min="13574" max="13574" width="9.6640625" customWidth="1"/>
    <col min="13575" max="13576" width="10.6640625" bestFit="1" customWidth="1"/>
    <col min="13577" max="13577" width="11.33203125" bestFit="1" customWidth="1"/>
    <col min="13578" max="13578" width="10.66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8" width="10.44140625" bestFit="1" customWidth="1"/>
    <col min="13829" max="13829" width="10.6640625" bestFit="1" customWidth="1"/>
    <col min="13830" max="13830" width="9.6640625" customWidth="1"/>
    <col min="13831" max="13832" width="10.6640625" bestFit="1" customWidth="1"/>
    <col min="13833" max="13833" width="11.33203125" bestFit="1" customWidth="1"/>
    <col min="13834" max="13834" width="10.66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4" width="10.44140625" bestFit="1" customWidth="1"/>
    <col min="14085" max="14085" width="10.6640625" bestFit="1" customWidth="1"/>
    <col min="14086" max="14086" width="9.6640625" customWidth="1"/>
    <col min="14087" max="14088" width="10.6640625" bestFit="1" customWidth="1"/>
    <col min="14089" max="14089" width="11.33203125" bestFit="1" customWidth="1"/>
    <col min="14090" max="14090" width="10.66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0" width="10.44140625" bestFit="1" customWidth="1"/>
    <col min="14341" max="14341" width="10.6640625" bestFit="1" customWidth="1"/>
    <col min="14342" max="14342" width="9.6640625" customWidth="1"/>
    <col min="14343" max="14344" width="10.6640625" bestFit="1" customWidth="1"/>
    <col min="14345" max="14345" width="11.33203125" bestFit="1" customWidth="1"/>
    <col min="14346" max="14346" width="10.66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6" width="10.44140625" bestFit="1" customWidth="1"/>
    <col min="14597" max="14597" width="10.6640625" bestFit="1" customWidth="1"/>
    <col min="14598" max="14598" width="9.6640625" customWidth="1"/>
    <col min="14599" max="14600" width="10.6640625" bestFit="1" customWidth="1"/>
    <col min="14601" max="14601" width="11.33203125" bestFit="1" customWidth="1"/>
    <col min="14602" max="14602" width="10.66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2" width="10.44140625" bestFit="1" customWidth="1"/>
    <col min="14853" max="14853" width="10.6640625" bestFit="1" customWidth="1"/>
    <col min="14854" max="14854" width="9.6640625" customWidth="1"/>
    <col min="14855" max="14856" width="10.6640625" bestFit="1" customWidth="1"/>
    <col min="14857" max="14857" width="11.33203125" bestFit="1" customWidth="1"/>
    <col min="14858" max="14858" width="10.66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8" width="10.44140625" bestFit="1" customWidth="1"/>
    <col min="15109" max="15109" width="10.6640625" bestFit="1" customWidth="1"/>
    <col min="15110" max="15110" width="9.6640625" customWidth="1"/>
    <col min="15111" max="15112" width="10.6640625" bestFit="1" customWidth="1"/>
    <col min="15113" max="15113" width="11.33203125" bestFit="1" customWidth="1"/>
    <col min="15114" max="15114" width="10.66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4" width="10.44140625" bestFit="1" customWidth="1"/>
    <col min="15365" max="15365" width="10.6640625" bestFit="1" customWidth="1"/>
    <col min="15366" max="15366" width="9.6640625" customWidth="1"/>
    <col min="15367" max="15368" width="10.6640625" bestFit="1" customWidth="1"/>
    <col min="15369" max="15369" width="11.33203125" bestFit="1" customWidth="1"/>
    <col min="15370" max="15370" width="10.66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0" width="10.44140625" bestFit="1" customWidth="1"/>
    <col min="15621" max="15621" width="10.6640625" bestFit="1" customWidth="1"/>
    <col min="15622" max="15622" width="9.6640625" customWidth="1"/>
    <col min="15623" max="15624" width="10.6640625" bestFit="1" customWidth="1"/>
    <col min="15625" max="15625" width="11.33203125" bestFit="1" customWidth="1"/>
    <col min="15626" max="15626" width="10.66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6" width="10.44140625" bestFit="1" customWidth="1"/>
    <col min="15877" max="15877" width="10.6640625" bestFit="1" customWidth="1"/>
    <col min="15878" max="15878" width="9.6640625" customWidth="1"/>
    <col min="15879" max="15880" width="10.6640625" bestFit="1" customWidth="1"/>
    <col min="15881" max="15881" width="11.33203125" bestFit="1" customWidth="1"/>
    <col min="15882" max="15882" width="10.66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2" width="10.44140625" bestFit="1" customWidth="1"/>
    <col min="16133" max="16133" width="10.6640625" bestFit="1" customWidth="1"/>
    <col min="16134" max="16134" width="9.6640625" customWidth="1"/>
    <col min="16135" max="16136" width="10.6640625" bestFit="1" customWidth="1"/>
    <col min="16137" max="16137" width="11.33203125" bestFit="1" customWidth="1"/>
    <col min="16138" max="16138" width="10.66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47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E4" s="20" t="s">
        <v>4</v>
      </c>
      <c r="F4" s="22" t="s">
        <v>5</v>
      </c>
      <c r="G4" s="75" t="s">
        <v>6</v>
      </c>
      <c r="I4" s="74" t="s">
        <v>48</v>
      </c>
      <c r="J4" s="25"/>
    </row>
    <row r="5" spans="1:10" ht="15" thickBot="1" x14ac:dyDescent="0.35">
      <c r="A5" s="26" t="s">
        <v>7</v>
      </c>
      <c r="B5" s="27"/>
      <c r="C5" s="28">
        <v>1</v>
      </c>
      <c r="D5" s="30">
        <v>1.5</v>
      </c>
      <c r="E5" s="84">
        <v>2</v>
      </c>
      <c r="F5" s="31">
        <v>3</v>
      </c>
      <c r="G5" s="85">
        <v>4</v>
      </c>
      <c r="H5" s="83">
        <v>4.5</v>
      </c>
      <c r="I5" s="85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0.77</v>
      </c>
      <c r="D6" s="37">
        <v>0.82499999999999996</v>
      </c>
      <c r="E6" s="86">
        <v>0.88</v>
      </c>
      <c r="F6" s="38">
        <v>0.99</v>
      </c>
      <c r="G6" s="86">
        <v>1.1000000000000001</v>
      </c>
      <c r="H6" s="37">
        <v>1.1439999999999999</v>
      </c>
      <c r="I6" s="86">
        <v>1.1879999999999999</v>
      </c>
      <c r="J6" s="37">
        <v>1.276</v>
      </c>
    </row>
    <row r="7" spans="1:10" x14ac:dyDescent="0.3">
      <c r="A7" s="35"/>
      <c r="B7" s="36" t="s">
        <v>10</v>
      </c>
      <c r="C7" s="39">
        <f t="shared" ref="C7:J7" si="0">C6*$F$17</f>
        <v>63602</v>
      </c>
      <c r="D7" s="39">
        <f t="shared" si="0"/>
        <v>68145</v>
      </c>
      <c r="E7" s="87">
        <f t="shared" si="0"/>
        <v>72688</v>
      </c>
      <c r="F7" s="40">
        <f t="shared" si="0"/>
        <v>81774</v>
      </c>
      <c r="G7" s="87">
        <f t="shared" si="0"/>
        <v>90860.000000000015</v>
      </c>
      <c r="H7" s="39">
        <f t="shared" si="0"/>
        <v>94494.399999999994</v>
      </c>
      <c r="I7" s="87">
        <f t="shared" si="0"/>
        <v>98128.799999999988</v>
      </c>
      <c r="J7" s="39">
        <f t="shared" si="0"/>
        <v>105397.6</v>
      </c>
    </row>
    <row r="8" spans="1:10" ht="15" thickBot="1" x14ac:dyDescent="0.35">
      <c r="A8" s="26"/>
      <c r="B8" s="41" t="s">
        <v>11</v>
      </c>
      <c r="C8" s="42">
        <f t="shared" ref="C8:J8" si="1">C12*2*12</f>
        <v>35520</v>
      </c>
      <c r="D8" s="42">
        <f t="shared" si="1"/>
        <v>38232</v>
      </c>
      <c r="E8" s="88">
        <f t="shared" si="1"/>
        <v>40968</v>
      </c>
      <c r="F8" s="43">
        <f t="shared" si="1"/>
        <v>46296</v>
      </c>
      <c r="G8" s="88">
        <f t="shared" si="1"/>
        <v>51744</v>
      </c>
      <c r="H8" s="42">
        <f t="shared" si="1"/>
        <v>53448</v>
      </c>
      <c r="I8" s="88">
        <f t="shared" si="1"/>
        <v>55632</v>
      </c>
      <c r="J8" s="42">
        <f t="shared" si="1"/>
        <v>59976</v>
      </c>
    </row>
    <row r="9" spans="1:10" ht="15" thickTop="1" x14ac:dyDescent="0.3">
      <c r="A9" s="18" t="s">
        <v>12</v>
      </c>
      <c r="B9" s="44" t="s">
        <v>13</v>
      </c>
      <c r="C9" s="45">
        <f>C7*F20</f>
        <v>19080.599999999999</v>
      </c>
      <c r="D9" s="45">
        <f>D7*F20</f>
        <v>20443.5</v>
      </c>
      <c r="E9" s="89">
        <f>E7*F20</f>
        <v>21806.399999999998</v>
      </c>
      <c r="F9" s="46">
        <f>F7*F20</f>
        <v>24532.2</v>
      </c>
      <c r="G9" s="89">
        <f>G7*F20</f>
        <v>27258.000000000004</v>
      </c>
      <c r="H9" s="45">
        <f>H7*F20</f>
        <v>28348.319999999996</v>
      </c>
      <c r="I9" s="89">
        <f>I7*F20</f>
        <v>29438.639999999996</v>
      </c>
      <c r="J9" s="45">
        <f>J7*F20</f>
        <v>31619.279999999999</v>
      </c>
    </row>
    <row r="10" spans="1:10" x14ac:dyDescent="0.3">
      <c r="A10" s="35"/>
      <c r="B10" s="36" t="s">
        <v>14</v>
      </c>
      <c r="C10" s="39">
        <f>ROUNDDOWN(C9/12,0)</f>
        <v>1590</v>
      </c>
      <c r="D10" s="39">
        <f t="shared" ref="D10:J10" si="2">ROUNDDOWN(D9/12,0)</f>
        <v>1703</v>
      </c>
      <c r="E10" s="87">
        <f t="shared" si="2"/>
        <v>1817</v>
      </c>
      <c r="F10" s="40">
        <f t="shared" si="2"/>
        <v>2044</v>
      </c>
      <c r="G10" s="87">
        <f t="shared" si="2"/>
        <v>2271</v>
      </c>
      <c r="H10" s="39">
        <f t="shared" si="2"/>
        <v>2362</v>
      </c>
      <c r="I10" s="87">
        <f t="shared" si="2"/>
        <v>2453</v>
      </c>
      <c r="J10" s="39">
        <f t="shared" si="2"/>
        <v>2634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>
        <f t="shared" ref="C12:J12" si="3">C10-C11</f>
        <v>1480</v>
      </c>
      <c r="D12" s="50">
        <f t="shared" si="3"/>
        <v>1593</v>
      </c>
      <c r="E12" s="52">
        <f t="shared" si="3"/>
        <v>1707</v>
      </c>
      <c r="F12" s="51">
        <f t="shared" si="3"/>
        <v>1929</v>
      </c>
      <c r="G12" s="52">
        <f t="shared" si="3"/>
        <v>2156</v>
      </c>
      <c r="H12" s="50">
        <f t="shared" si="3"/>
        <v>2227</v>
      </c>
      <c r="I12" s="52">
        <f t="shared" si="3"/>
        <v>2318</v>
      </c>
      <c r="J12" s="50">
        <f t="shared" si="3"/>
        <v>2499</v>
      </c>
    </row>
    <row r="13" spans="1:10" ht="15" thickBot="1" x14ac:dyDescent="0.35">
      <c r="A13" s="1" t="s">
        <v>17</v>
      </c>
      <c r="B13" s="53"/>
      <c r="C13" s="54">
        <f>C7*1.2</f>
        <v>76322.399999999994</v>
      </c>
      <c r="D13" s="54">
        <f>D7*1.2</f>
        <v>81774</v>
      </c>
      <c r="E13" s="54">
        <f t="shared" ref="E13:J13" si="4">E7*1.2</f>
        <v>87225.599999999991</v>
      </c>
      <c r="F13" s="54">
        <f t="shared" si="4"/>
        <v>98128.8</v>
      </c>
      <c r="G13" s="54">
        <f t="shared" si="4"/>
        <v>109032.00000000001</v>
      </c>
      <c r="H13" s="54">
        <f t="shared" si="4"/>
        <v>113393.27999999998</v>
      </c>
      <c r="I13" s="54">
        <f t="shared" si="4"/>
        <v>117754.55999999998</v>
      </c>
      <c r="J13" s="54">
        <f t="shared" si="4"/>
        <v>126477.12</v>
      </c>
    </row>
    <row r="14" spans="1:10" ht="15" thickBot="1" x14ac:dyDescent="0.35">
      <c r="A14" s="1" t="s">
        <v>18</v>
      </c>
      <c r="B14" s="53"/>
      <c r="C14" s="54">
        <f>C7*1.4</f>
        <v>89042.799999999988</v>
      </c>
      <c r="D14" s="54">
        <f t="shared" ref="D14:J14" si="5">D7*1.4</f>
        <v>95403</v>
      </c>
      <c r="E14" s="54">
        <f t="shared" si="5"/>
        <v>101763.2</v>
      </c>
      <c r="F14" s="54">
        <f t="shared" si="5"/>
        <v>114483.59999999999</v>
      </c>
      <c r="G14" s="54">
        <f t="shared" si="5"/>
        <v>127204.00000000001</v>
      </c>
      <c r="H14" s="54">
        <f t="shared" si="5"/>
        <v>132292.15999999997</v>
      </c>
      <c r="I14" s="54">
        <f t="shared" si="5"/>
        <v>137380.31999999998</v>
      </c>
      <c r="J14" s="54">
        <f t="shared" si="5"/>
        <v>147556.63999999998</v>
      </c>
    </row>
    <row r="15" spans="1:10" x14ac:dyDescent="0.3">
      <c r="C15" s="77"/>
      <c r="D15" s="78"/>
      <c r="E15" s="78"/>
      <c r="F15" s="77"/>
      <c r="G15" s="79"/>
      <c r="H15" s="79"/>
      <c r="I15" s="80"/>
      <c r="J15" s="77"/>
    </row>
    <row r="16" spans="1:10" x14ac:dyDescent="0.3">
      <c r="A16" s="55" t="s">
        <v>19</v>
      </c>
      <c r="B16" s="56"/>
      <c r="C16" s="56"/>
      <c r="D16" s="56"/>
      <c r="E16" s="57"/>
      <c r="F16" s="57" t="s">
        <v>42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82600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0.99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81774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24532.2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2044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115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1929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F17" name="Range2"/>
    <protectedRange sqref="C11:J11" name="Range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workbookViewId="0">
      <selection activeCell="A2" sqref="A2"/>
    </sheetView>
  </sheetViews>
  <sheetFormatPr defaultRowHeight="14.4" x14ac:dyDescent="0.3"/>
  <cols>
    <col min="1" max="1" width="9.33203125" bestFit="1" customWidth="1"/>
    <col min="2" max="2" width="15.6640625" customWidth="1"/>
    <col min="3" max="3" width="10.33203125" bestFit="1" customWidth="1"/>
    <col min="4" max="4" width="10.44140625" bestFit="1" customWidth="1"/>
    <col min="5" max="5" width="10.6640625" bestFit="1" customWidth="1"/>
    <col min="6" max="6" width="9.6640625" customWidth="1"/>
    <col min="7" max="8" width="10.6640625" bestFit="1" customWidth="1"/>
    <col min="9" max="9" width="11.33203125" bestFit="1" customWidth="1"/>
    <col min="10" max="10" width="10.6640625" bestFit="1" customWidth="1"/>
    <col min="257" max="257" width="9.33203125" bestFit="1" customWidth="1"/>
    <col min="258" max="258" width="15.6640625" customWidth="1"/>
    <col min="259" max="259" width="10.33203125" bestFit="1" customWidth="1"/>
    <col min="260" max="260" width="10.44140625" bestFit="1" customWidth="1"/>
    <col min="261" max="261" width="10.6640625" bestFit="1" customWidth="1"/>
    <col min="262" max="262" width="9.6640625" customWidth="1"/>
    <col min="263" max="264" width="10.6640625" bestFit="1" customWidth="1"/>
    <col min="265" max="265" width="11.33203125" bestFit="1" customWidth="1"/>
    <col min="266" max="266" width="10.6640625" bestFit="1" customWidth="1"/>
    <col min="513" max="513" width="9.33203125" bestFit="1" customWidth="1"/>
    <col min="514" max="514" width="15.6640625" customWidth="1"/>
    <col min="515" max="515" width="10.33203125" bestFit="1" customWidth="1"/>
    <col min="516" max="516" width="10.44140625" bestFit="1" customWidth="1"/>
    <col min="517" max="517" width="10.6640625" bestFit="1" customWidth="1"/>
    <col min="518" max="518" width="9.6640625" customWidth="1"/>
    <col min="519" max="520" width="10.6640625" bestFit="1" customWidth="1"/>
    <col min="521" max="521" width="11.33203125" bestFit="1" customWidth="1"/>
    <col min="522" max="522" width="10.6640625" bestFit="1" customWidth="1"/>
    <col min="769" max="769" width="9.33203125" bestFit="1" customWidth="1"/>
    <col min="770" max="770" width="15.6640625" customWidth="1"/>
    <col min="771" max="771" width="10.33203125" bestFit="1" customWidth="1"/>
    <col min="772" max="772" width="10.44140625" bestFit="1" customWidth="1"/>
    <col min="773" max="773" width="10.6640625" bestFit="1" customWidth="1"/>
    <col min="774" max="774" width="9.6640625" customWidth="1"/>
    <col min="775" max="776" width="10.6640625" bestFit="1" customWidth="1"/>
    <col min="777" max="777" width="11.33203125" bestFit="1" customWidth="1"/>
    <col min="778" max="778" width="10.6640625" bestFit="1" customWidth="1"/>
    <col min="1025" max="1025" width="9.33203125" bestFit="1" customWidth="1"/>
    <col min="1026" max="1026" width="15.6640625" customWidth="1"/>
    <col min="1027" max="1027" width="10.33203125" bestFit="1" customWidth="1"/>
    <col min="1028" max="1028" width="10.44140625" bestFit="1" customWidth="1"/>
    <col min="1029" max="1029" width="10.6640625" bestFit="1" customWidth="1"/>
    <col min="1030" max="1030" width="9.6640625" customWidth="1"/>
    <col min="1031" max="1032" width="10.6640625" bestFit="1" customWidth="1"/>
    <col min="1033" max="1033" width="11.33203125" bestFit="1" customWidth="1"/>
    <col min="1034" max="1034" width="10.6640625" bestFit="1" customWidth="1"/>
    <col min="1281" max="1281" width="9.33203125" bestFit="1" customWidth="1"/>
    <col min="1282" max="1282" width="15.6640625" customWidth="1"/>
    <col min="1283" max="1283" width="10.33203125" bestFit="1" customWidth="1"/>
    <col min="1284" max="1284" width="10.44140625" bestFit="1" customWidth="1"/>
    <col min="1285" max="1285" width="10.6640625" bestFit="1" customWidth="1"/>
    <col min="1286" max="1286" width="9.6640625" customWidth="1"/>
    <col min="1287" max="1288" width="10.6640625" bestFit="1" customWidth="1"/>
    <col min="1289" max="1289" width="11.33203125" bestFit="1" customWidth="1"/>
    <col min="1290" max="1290" width="10.6640625" bestFit="1" customWidth="1"/>
    <col min="1537" max="1537" width="9.33203125" bestFit="1" customWidth="1"/>
    <col min="1538" max="1538" width="15.6640625" customWidth="1"/>
    <col min="1539" max="1539" width="10.33203125" bestFit="1" customWidth="1"/>
    <col min="1540" max="1540" width="10.44140625" bestFit="1" customWidth="1"/>
    <col min="1541" max="1541" width="10.6640625" bestFit="1" customWidth="1"/>
    <col min="1542" max="1542" width="9.6640625" customWidth="1"/>
    <col min="1543" max="1544" width="10.6640625" bestFit="1" customWidth="1"/>
    <col min="1545" max="1545" width="11.33203125" bestFit="1" customWidth="1"/>
    <col min="1546" max="1546" width="10.6640625" bestFit="1" customWidth="1"/>
    <col min="1793" max="1793" width="9.33203125" bestFit="1" customWidth="1"/>
    <col min="1794" max="1794" width="15.6640625" customWidth="1"/>
    <col min="1795" max="1795" width="10.33203125" bestFit="1" customWidth="1"/>
    <col min="1796" max="1796" width="10.44140625" bestFit="1" customWidth="1"/>
    <col min="1797" max="1797" width="10.6640625" bestFit="1" customWidth="1"/>
    <col min="1798" max="1798" width="9.6640625" customWidth="1"/>
    <col min="1799" max="1800" width="10.6640625" bestFit="1" customWidth="1"/>
    <col min="1801" max="1801" width="11.33203125" bestFit="1" customWidth="1"/>
    <col min="1802" max="1802" width="10.6640625" bestFit="1" customWidth="1"/>
    <col min="2049" max="2049" width="9.33203125" bestFit="1" customWidth="1"/>
    <col min="2050" max="2050" width="15.6640625" customWidth="1"/>
    <col min="2051" max="2051" width="10.33203125" bestFit="1" customWidth="1"/>
    <col min="2052" max="2052" width="10.44140625" bestFit="1" customWidth="1"/>
    <col min="2053" max="2053" width="10.6640625" bestFit="1" customWidth="1"/>
    <col min="2054" max="2054" width="9.6640625" customWidth="1"/>
    <col min="2055" max="2056" width="10.6640625" bestFit="1" customWidth="1"/>
    <col min="2057" max="2057" width="11.33203125" bestFit="1" customWidth="1"/>
    <col min="2058" max="2058" width="10.6640625" bestFit="1" customWidth="1"/>
    <col min="2305" max="2305" width="9.33203125" bestFit="1" customWidth="1"/>
    <col min="2306" max="2306" width="15.6640625" customWidth="1"/>
    <col min="2307" max="2307" width="10.33203125" bestFit="1" customWidth="1"/>
    <col min="2308" max="2308" width="10.44140625" bestFit="1" customWidth="1"/>
    <col min="2309" max="2309" width="10.6640625" bestFit="1" customWidth="1"/>
    <col min="2310" max="2310" width="9.6640625" customWidth="1"/>
    <col min="2311" max="2312" width="10.6640625" bestFit="1" customWidth="1"/>
    <col min="2313" max="2313" width="11.33203125" bestFit="1" customWidth="1"/>
    <col min="2314" max="2314" width="10.6640625" bestFit="1" customWidth="1"/>
    <col min="2561" max="2561" width="9.33203125" bestFit="1" customWidth="1"/>
    <col min="2562" max="2562" width="15.6640625" customWidth="1"/>
    <col min="2563" max="2563" width="10.33203125" bestFit="1" customWidth="1"/>
    <col min="2564" max="2564" width="10.44140625" bestFit="1" customWidth="1"/>
    <col min="2565" max="2565" width="10.6640625" bestFit="1" customWidth="1"/>
    <col min="2566" max="2566" width="9.6640625" customWidth="1"/>
    <col min="2567" max="2568" width="10.6640625" bestFit="1" customWidth="1"/>
    <col min="2569" max="2569" width="11.33203125" bestFit="1" customWidth="1"/>
    <col min="2570" max="2570" width="10.6640625" bestFit="1" customWidth="1"/>
    <col min="2817" max="2817" width="9.33203125" bestFit="1" customWidth="1"/>
    <col min="2818" max="2818" width="15.6640625" customWidth="1"/>
    <col min="2819" max="2819" width="10.33203125" bestFit="1" customWidth="1"/>
    <col min="2820" max="2820" width="10.44140625" bestFit="1" customWidth="1"/>
    <col min="2821" max="2821" width="10.6640625" bestFit="1" customWidth="1"/>
    <col min="2822" max="2822" width="9.6640625" customWidth="1"/>
    <col min="2823" max="2824" width="10.6640625" bestFit="1" customWidth="1"/>
    <col min="2825" max="2825" width="11.33203125" bestFit="1" customWidth="1"/>
    <col min="2826" max="2826" width="10.6640625" bestFit="1" customWidth="1"/>
    <col min="3073" max="3073" width="9.33203125" bestFit="1" customWidth="1"/>
    <col min="3074" max="3074" width="15.6640625" customWidth="1"/>
    <col min="3075" max="3075" width="10.33203125" bestFit="1" customWidth="1"/>
    <col min="3076" max="3076" width="10.44140625" bestFit="1" customWidth="1"/>
    <col min="3077" max="3077" width="10.6640625" bestFit="1" customWidth="1"/>
    <col min="3078" max="3078" width="9.6640625" customWidth="1"/>
    <col min="3079" max="3080" width="10.6640625" bestFit="1" customWidth="1"/>
    <col min="3081" max="3081" width="11.33203125" bestFit="1" customWidth="1"/>
    <col min="3082" max="3082" width="10.6640625" bestFit="1" customWidth="1"/>
    <col min="3329" max="3329" width="9.33203125" bestFit="1" customWidth="1"/>
    <col min="3330" max="3330" width="15.6640625" customWidth="1"/>
    <col min="3331" max="3331" width="10.33203125" bestFit="1" customWidth="1"/>
    <col min="3332" max="3332" width="10.44140625" bestFit="1" customWidth="1"/>
    <col min="3333" max="3333" width="10.6640625" bestFit="1" customWidth="1"/>
    <col min="3334" max="3334" width="9.6640625" customWidth="1"/>
    <col min="3335" max="3336" width="10.6640625" bestFit="1" customWidth="1"/>
    <col min="3337" max="3337" width="11.33203125" bestFit="1" customWidth="1"/>
    <col min="3338" max="3338" width="10.6640625" bestFit="1" customWidth="1"/>
    <col min="3585" max="3585" width="9.33203125" bestFit="1" customWidth="1"/>
    <col min="3586" max="3586" width="15.6640625" customWidth="1"/>
    <col min="3587" max="3587" width="10.33203125" bestFit="1" customWidth="1"/>
    <col min="3588" max="3588" width="10.44140625" bestFit="1" customWidth="1"/>
    <col min="3589" max="3589" width="10.6640625" bestFit="1" customWidth="1"/>
    <col min="3590" max="3590" width="9.6640625" customWidth="1"/>
    <col min="3591" max="3592" width="10.6640625" bestFit="1" customWidth="1"/>
    <col min="3593" max="3593" width="11.33203125" bestFit="1" customWidth="1"/>
    <col min="3594" max="3594" width="10.6640625" bestFit="1" customWidth="1"/>
    <col min="3841" max="3841" width="9.33203125" bestFit="1" customWidth="1"/>
    <col min="3842" max="3842" width="15.6640625" customWidth="1"/>
    <col min="3843" max="3843" width="10.33203125" bestFit="1" customWidth="1"/>
    <col min="3844" max="3844" width="10.44140625" bestFit="1" customWidth="1"/>
    <col min="3845" max="3845" width="10.6640625" bestFit="1" customWidth="1"/>
    <col min="3846" max="3846" width="9.6640625" customWidth="1"/>
    <col min="3847" max="3848" width="10.6640625" bestFit="1" customWidth="1"/>
    <col min="3849" max="3849" width="11.33203125" bestFit="1" customWidth="1"/>
    <col min="3850" max="3850" width="10.6640625" bestFit="1" customWidth="1"/>
    <col min="4097" max="4097" width="9.33203125" bestFit="1" customWidth="1"/>
    <col min="4098" max="4098" width="15.6640625" customWidth="1"/>
    <col min="4099" max="4099" width="10.33203125" bestFit="1" customWidth="1"/>
    <col min="4100" max="4100" width="10.44140625" bestFit="1" customWidth="1"/>
    <col min="4101" max="4101" width="10.6640625" bestFit="1" customWidth="1"/>
    <col min="4102" max="4102" width="9.6640625" customWidth="1"/>
    <col min="4103" max="4104" width="10.6640625" bestFit="1" customWidth="1"/>
    <col min="4105" max="4105" width="11.33203125" bestFit="1" customWidth="1"/>
    <col min="4106" max="4106" width="10.6640625" bestFit="1" customWidth="1"/>
    <col min="4353" max="4353" width="9.33203125" bestFit="1" customWidth="1"/>
    <col min="4354" max="4354" width="15.6640625" customWidth="1"/>
    <col min="4355" max="4355" width="10.33203125" bestFit="1" customWidth="1"/>
    <col min="4356" max="4356" width="10.44140625" bestFit="1" customWidth="1"/>
    <col min="4357" max="4357" width="10.6640625" bestFit="1" customWidth="1"/>
    <col min="4358" max="4358" width="9.6640625" customWidth="1"/>
    <col min="4359" max="4360" width="10.6640625" bestFit="1" customWidth="1"/>
    <col min="4361" max="4361" width="11.33203125" bestFit="1" customWidth="1"/>
    <col min="4362" max="4362" width="10.6640625" bestFit="1" customWidth="1"/>
    <col min="4609" max="4609" width="9.33203125" bestFit="1" customWidth="1"/>
    <col min="4610" max="4610" width="15.6640625" customWidth="1"/>
    <col min="4611" max="4611" width="10.33203125" bestFit="1" customWidth="1"/>
    <col min="4612" max="4612" width="10.44140625" bestFit="1" customWidth="1"/>
    <col min="4613" max="4613" width="10.6640625" bestFit="1" customWidth="1"/>
    <col min="4614" max="4614" width="9.6640625" customWidth="1"/>
    <col min="4615" max="4616" width="10.6640625" bestFit="1" customWidth="1"/>
    <col min="4617" max="4617" width="11.33203125" bestFit="1" customWidth="1"/>
    <col min="4618" max="4618" width="10.6640625" bestFit="1" customWidth="1"/>
    <col min="4865" max="4865" width="9.33203125" bestFit="1" customWidth="1"/>
    <col min="4866" max="4866" width="15.6640625" customWidth="1"/>
    <col min="4867" max="4867" width="10.33203125" bestFit="1" customWidth="1"/>
    <col min="4868" max="4868" width="10.44140625" bestFit="1" customWidth="1"/>
    <col min="4869" max="4869" width="10.6640625" bestFit="1" customWidth="1"/>
    <col min="4870" max="4870" width="9.6640625" customWidth="1"/>
    <col min="4871" max="4872" width="10.6640625" bestFit="1" customWidth="1"/>
    <col min="4873" max="4873" width="11.33203125" bestFit="1" customWidth="1"/>
    <col min="4874" max="4874" width="10.6640625" bestFit="1" customWidth="1"/>
    <col min="5121" max="5121" width="9.33203125" bestFit="1" customWidth="1"/>
    <col min="5122" max="5122" width="15.6640625" customWidth="1"/>
    <col min="5123" max="5123" width="10.33203125" bestFit="1" customWidth="1"/>
    <col min="5124" max="5124" width="10.44140625" bestFit="1" customWidth="1"/>
    <col min="5125" max="5125" width="10.6640625" bestFit="1" customWidth="1"/>
    <col min="5126" max="5126" width="9.6640625" customWidth="1"/>
    <col min="5127" max="5128" width="10.6640625" bestFit="1" customWidth="1"/>
    <col min="5129" max="5129" width="11.33203125" bestFit="1" customWidth="1"/>
    <col min="5130" max="5130" width="10.6640625" bestFit="1" customWidth="1"/>
    <col min="5377" max="5377" width="9.33203125" bestFit="1" customWidth="1"/>
    <col min="5378" max="5378" width="15.6640625" customWidth="1"/>
    <col min="5379" max="5379" width="10.33203125" bestFit="1" customWidth="1"/>
    <col min="5380" max="5380" width="10.44140625" bestFit="1" customWidth="1"/>
    <col min="5381" max="5381" width="10.6640625" bestFit="1" customWidth="1"/>
    <col min="5382" max="5382" width="9.6640625" customWidth="1"/>
    <col min="5383" max="5384" width="10.6640625" bestFit="1" customWidth="1"/>
    <col min="5385" max="5385" width="11.33203125" bestFit="1" customWidth="1"/>
    <col min="5386" max="5386" width="10.6640625" bestFit="1" customWidth="1"/>
    <col min="5633" max="5633" width="9.33203125" bestFit="1" customWidth="1"/>
    <col min="5634" max="5634" width="15.6640625" customWidth="1"/>
    <col min="5635" max="5635" width="10.33203125" bestFit="1" customWidth="1"/>
    <col min="5636" max="5636" width="10.44140625" bestFit="1" customWidth="1"/>
    <col min="5637" max="5637" width="10.6640625" bestFit="1" customWidth="1"/>
    <col min="5638" max="5638" width="9.6640625" customWidth="1"/>
    <col min="5639" max="5640" width="10.6640625" bestFit="1" customWidth="1"/>
    <col min="5641" max="5641" width="11.33203125" bestFit="1" customWidth="1"/>
    <col min="5642" max="5642" width="10.6640625" bestFit="1" customWidth="1"/>
    <col min="5889" max="5889" width="9.33203125" bestFit="1" customWidth="1"/>
    <col min="5890" max="5890" width="15.6640625" customWidth="1"/>
    <col min="5891" max="5891" width="10.33203125" bestFit="1" customWidth="1"/>
    <col min="5892" max="5892" width="10.44140625" bestFit="1" customWidth="1"/>
    <col min="5893" max="5893" width="10.6640625" bestFit="1" customWidth="1"/>
    <col min="5894" max="5894" width="9.6640625" customWidth="1"/>
    <col min="5895" max="5896" width="10.6640625" bestFit="1" customWidth="1"/>
    <col min="5897" max="5897" width="11.33203125" bestFit="1" customWidth="1"/>
    <col min="5898" max="5898" width="10.6640625" bestFit="1" customWidth="1"/>
    <col min="6145" max="6145" width="9.33203125" bestFit="1" customWidth="1"/>
    <col min="6146" max="6146" width="15.6640625" customWidth="1"/>
    <col min="6147" max="6147" width="10.33203125" bestFit="1" customWidth="1"/>
    <col min="6148" max="6148" width="10.44140625" bestFit="1" customWidth="1"/>
    <col min="6149" max="6149" width="10.6640625" bestFit="1" customWidth="1"/>
    <col min="6150" max="6150" width="9.6640625" customWidth="1"/>
    <col min="6151" max="6152" width="10.6640625" bestFit="1" customWidth="1"/>
    <col min="6153" max="6153" width="11.33203125" bestFit="1" customWidth="1"/>
    <col min="6154" max="6154" width="10.6640625" bestFit="1" customWidth="1"/>
    <col min="6401" max="6401" width="9.33203125" bestFit="1" customWidth="1"/>
    <col min="6402" max="6402" width="15.6640625" customWidth="1"/>
    <col min="6403" max="6403" width="10.33203125" bestFit="1" customWidth="1"/>
    <col min="6404" max="6404" width="10.44140625" bestFit="1" customWidth="1"/>
    <col min="6405" max="6405" width="10.6640625" bestFit="1" customWidth="1"/>
    <col min="6406" max="6406" width="9.6640625" customWidth="1"/>
    <col min="6407" max="6408" width="10.6640625" bestFit="1" customWidth="1"/>
    <col min="6409" max="6409" width="11.33203125" bestFit="1" customWidth="1"/>
    <col min="6410" max="6410" width="10.6640625" bestFit="1" customWidth="1"/>
    <col min="6657" max="6657" width="9.33203125" bestFit="1" customWidth="1"/>
    <col min="6658" max="6658" width="15.6640625" customWidth="1"/>
    <col min="6659" max="6659" width="10.33203125" bestFit="1" customWidth="1"/>
    <col min="6660" max="6660" width="10.44140625" bestFit="1" customWidth="1"/>
    <col min="6661" max="6661" width="10.6640625" bestFit="1" customWidth="1"/>
    <col min="6662" max="6662" width="9.6640625" customWidth="1"/>
    <col min="6663" max="6664" width="10.6640625" bestFit="1" customWidth="1"/>
    <col min="6665" max="6665" width="11.33203125" bestFit="1" customWidth="1"/>
    <col min="6666" max="6666" width="10.6640625" bestFit="1" customWidth="1"/>
    <col min="6913" max="6913" width="9.33203125" bestFit="1" customWidth="1"/>
    <col min="6914" max="6914" width="15.6640625" customWidth="1"/>
    <col min="6915" max="6915" width="10.33203125" bestFit="1" customWidth="1"/>
    <col min="6916" max="6916" width="10.44140625" bestFit="1" customWidth="1"/>
    <col min="6917" max="6917" width="10.6640625" bestFit="1" customWidth="1"/>
    <col min="6918" max="6918" width="9.6640625" customWidth="1"/>
    <col min="6919" max="6920" width="10.6640625" bestFit="1" customWidth="1"/>
    <col min="6921" max="6921" width="11.33203125" bestFit="1" customWidth="1"/>
    <col min="6922" max="6922" width="10.6640625" bestFit="1" customWidth="1"/>
    <col min="7169" max="7169" width="9.33203125" bestFit="1" customWidth="1"/>
    <col min="7170" max="7170" width="15.6640625" customWidth="1"/>
    <col min="7171" max="7171" width="10.33203125" bestFit="1" customWidth="1"/>
    <col min="7172" max="7172" width="10.44140625" bestFit="1" customWidth="1"/>
    <col min="7173" max="7173" width="10.6640625" bestFit="1" customWidth="1"/>
    <col min="7174" max="7174" width="9.6640625" customWidth="1"/>
    <col min="7175" max="7176" width="10.6640625" bestFit="1" customWidth="1"/>
    <col min="7177" max="7177" width="11.33203125" bestFit="1" customWidth="1"/>
    <col min="7178" max="7178" width="10.6640625" bestFit="1" customWidth="1"/>
    <col min="7425" max="7425" width="9.33203125" bestFit="1" customWidth="1"/>
    <col min="7426" max="7426" width="15.6640625" customWidth="1"/>
    <col min="7427" max="7427" width="10.33203125" bestFit="1" customWidth="1"/>
    <col min="7428" max="7428" width="10.44140625" bestFit="1" customWidth="1"/>
    <col min="7429" max="7429" width="10.6640625" bestFit="1" customWidth="1"/>
    <col min="7430" max="7430" width="9.6640625" customWidth="1"/>
    <col min="7431" max="7432" width="10.6640625" bestFit="1" customWidth="1"/>
    <col min="7433" max="7433" width="11.33203125" bestFit="1" customWidth="1"/>
    <col min="7434" max="7434" width="10.6640625" bestFit="1" customWidth="1"/>
    <col min="7681" max="7681" width="9.33203125" bestFit="1" customWidth="1"/>
    <col min="7682" max="7682" width="15.6640625" customWidth="1"/>
    <col min="7683" max="7683" width="10.33203125" bestFit="1" customWidth="1"/>
    <col min="7684" max="7684" width="10.44140625" bestFit="1" customWidth="1"/>
    <col min="7685" max="7685" width="10.6640625" bestFit="1" customWidth="1"/>
    <col min="7686" max="7686" width="9.6640625" customWidth="1"/>
    <col min="7687" max="7688" width="10.6640625" bestFit="1" customWidth="1"/>
    <col min="7689" max="7689" width="11.33203125" bestFit="1" customWidth="1"/>
    <col min="7690" max="7690" width="10.6640625" bestFit="1" customWidth="1"/>
    <col min="7937" max="7937" width="9.33203125" bestFit="1" customWidth="1"/>
    <col min="7938" max="7938" width="15.6640625" customWidth="1"/>
    <col min="7939" max="7939" width="10.33203125" bestFit="1" customWidth="1"/>
    <col min="7940" max="7940" width="10.44140625" bestFit="1" customWidth="1"/>
    <col min="7941" max="7941" width="10.6640625" bestFit="1" customWidth="1"/>
    <col min="7942" max="7942" width="9.6640625" customWidth="1"/>
    <col min="7943" max="7944" width="10.6640625" bestFit="1" customWidth="1"/>
    <col min="7945" max="7945" width="11.33203125" bestFit="1" customWidth="1"/>
    <col min="7946" max="7946" width="10.6640625" bestFit="1" customWidth="1"/>
    <col min="8193" max="8193" width="9.33203125" bestFit="1" customWidth="1"/>
    <col min="8194" max="8194" width="15.6640625" customWidth="1"/>
    <col min="8195" max="8195" width="10.33203125" bestFit="1" customWidth="1"/>
    <col min="8196" max="8196" width="10.44140625" bestFit="1" customWidth="1"/>
    <col min="8197" max="8197" width="10.6640625" bestFit="1" customWidth="1"/>
    <col min="8198" max="8198" width="9.6640625" customWidth="1"/>
    <col min="8199" max="8200" width="10.6640625" bestFit="1" customWidth="1"/>
    <col min="8201" max="8201" width="11.33203125" bestFit="1" customWidth="1"/>
    <col min="8202" max="8202" width="10.6640625" bestFit="1" customWidth="1"/>
    <col min="8449" max="8449" width="9.33203125" bestFit="1" customWidth="1"/>
    <col min="8450" max="8450" width="15.6640625" customWidth="1"/>
    <col min="8451" max="8451" width="10.33203125" bestFit="1" customWidth="1"/>
    <col min="8452" max="8452" width="10.44140625" bestFit="1" customWidth="1"/>
    <col min="8453" max="8453" width="10.6640625" bestFit="1" customWidth="1"/>
    <col min="8454" max="8454" width="9.6640625" customWidth="1"/>
    <col min="8455" max="8456" width="10.6640625" bestFit="1" customWidth="1"/>
    <col min="8457" max="8457" width="11.33203125" bestFit="1" customWidth="1"/>
    <col min="8458" max="8458" width="10.6640625" bestFit="1" customWidth="1"/>
    <col min="8705" max="8705" width="9.33203125" bestFit="1" customWidth="1"/>
    <col min="8706" max="8706" width="15.6640625" customWidth="1"/>
    <col min="8707" max="8707" width="10.33203125" bestFit="1" customWidth="1"/>
    <col min="8708" max="8708" width="10.44140625" bestFit="1" customWidth="1"/>
    <col min="8709" max="8709" width="10.6640625" bestFit="1" customWidth="1"/>
    <col min="8710" max="8710" width="9.6640625" customWidth="1"/>
    <col min="8711" max="8712" width="10.6640625" bestFit="1" customWidth="1"/>
    <col min="8713" max="8713" width="11.33203125" bestFit="1" customWidth="1"/>
    <col min="8714" max="8714" width="10.6640625" bestFit="1" customWidth="1"/>
    <col min="8961" max="8961" width="9.33203125" bestFit="1" customWidth="1"/>
    <col min="8962" max="8962" width="15.6640625" customWidth="1"/>
    <col min="8963" max="8963" width="10.33203125" bestFit="1" customWidth="1"/>
    <col min="8964" max="8964" width="10.44140625" bestFit="1" customWidth="1"/>
    <col min="8965" max="8965" width="10.6640625" bestFit="1" customWidth="1"/>
    <col min="8966" max="8966" width="9.6640625" customWidth="1"/>
    <col min="8967" max="8968" width="10.6640625" bestFit="1" customWidth="1"/>
    <col min="8969" max="8969" width="11.33203125" bestFit="1" customWidth="1"/>
    <col min="8970" max="8970" width="10.6640625" bestFit="1" customWidth="1"/>
    <col min="9217" max="9217" width="9.33203125" bestFit="1" customWidth="1"/>
    <col min="9218" max="9218" width="15.6640625" customWidth="1"/>
    <col min="9219" max="9219" width="10.33203125" bestFit="1" customWidth="1"/>
    <col min="9220" max="9220" width="10.44140625" bestFit="1" customWidth="1"/>
    <col min="9221" max="9221" width="10.6640625" bestFit="1" customWidth="1"/>
    <col min="9222" max="9222" width="9.6640625" customWidth="1"/>
    <col min="9223" max="9224" width="10.6640625" bestFit="1" customWidth="1"/>
    <col min="9225" max="9225" width="11.33203125" bestFit="1" customWidth="1"/>
    <col min="9226" max="9226" width="10.6640625" bestFit="1" customWidth="1"/>
    <col min="9473" max="9473" width="9.33203125" bestFit="1" customWidth="1"/>
    <col min="9474" max="9474" width="15.6640625" customWidth="1"/>
    <col min="9475" max="9475" width="10.33203125" bestFit="1" customWidth="1"/>
    <col min="9476" max="9476" width="10.44140625" bestFit="1" customWidth="1"/>
    <col min="9477" max="9477" width="10.6640625" bestFit="1" customWidth="1"/>
    <col min="9478" max="9478" width="9.6640625" customWidth="1"/>
    <col min="9479" max="9480" width="10.6640625" bestFit="1" customWidth="1"/>
    <col min="9481" max="9481" width="11.33203125" bestFit="1" customWidth="1"/>
    <col min="9482" max="9482" width="10.6640625" bestFit="1" customWidth="1"/>
    <col min="9729" max="9729" width="9.33203125" bestFit="1" customWidth="1"/>
    <col min="9730" max="9730" width="15.6640625" customWidth="1"/>
    <col min="9731" max="9731" width="10.33203125" bestFit="1" customWidth="1"/>
    <col min="9732" max="9732" width="10.44140625" bestFit="1" customWidth="1"/>
    <col min="9733" max="9733" width="10.6640625" bestFit="1" customWidth="1"/>
    <col min="9734" max="9734" width="9.6640625" customWidth="1"/>
    <col min="9735" max="9736" width="10.6640625" bestFit="1" customWidth="1"/>
    <col min="9737" max="9737" width="11.33203125" bestFit="1" customWidth="1"/>
    <col min="9738" max="9738" width="10.6640625" bestFit="1" customWidth="1"/>
    <col min="9985" max="9985" width="9.33203125" bestFit="1" customWidth="1"/>
    <col min="9986" max="9986" width="15.6640625" customWidth="1"/>
    <col min="9987" max="9987" width="10.33203125" bestFit="1" customWidth="1"/>
    <col min="9988" max="9988" width="10.44140625" bestFit="1" customWidth="1"/>
    <col min="9989" max="9989" width="10.6640625" bestFit="1" customWidth="1"/>
    <col min="9990" max="9990" width="9.6640625" customWidth="1"/>
    <col min="9991" max="9992" width="10.6640625" bestFit="1" customWidth="1"/>
    <col min="9993" max="9993" width="11.33203125" bestFit="1" customWidth="1"/>
    <col min="9994" max="9994" width="10.6640625" bestFit="1" customWidth="1"/>
    <col min="10241" max="10241" width="9.33203125" bestFit="1" customWidth="1"/>
    <col min="10242" max="10242" width="15.6640625" customWidth="1"/>
    <col min="10243" max="10243" width="10.33203125" bestFit="1" customWidth="1"/>
    <col min="10244" max="10244" width="10.44140625" bestFit="1" customWidth="1"/>
    <col min="10245" max="10245" width="10.6640625" bestFit="1" customWidth="1"/>
    <col min="10246" max="10246" width="9.6640625" customWidth="1"/>
    <col min="10247" max="10248" width="10.6640625" bestFit="1" customWidth="1"/>
    <col min="10249" max="10249" width="11.33203125" bestFit="1" customWidth="1"/>
    <col min="10250" max="10250" width="10.6640625" bestFit="1" customWidth="1"/>
    <col min="10497" max="10497" width="9.33203125" bestFit="1" customWidth="1"/>
    <col min="10498" max="10498" width="15.6640625" customWidth="1"/>
    <col min="10499" max="10499" width="10.33203125" bestFit="1" customWidth="1"/>
    <col min="10500" max="10500" width="10.44140625" bestFit="1" customWidth="1"/>
    <col min="10501" max="10501" width="10.6640625" bestFit="1" customWidth="1"/>
    <col min="10502" max="10502" width="9.6640625" customWidth="1"/>
    <col min="10503" max="10504" width="10.6640625" bestFit="1" customWidth="1"/>
    <col min="10505" max="10505" width="11.33203125" bestFit="1" customWidth="1"/>
    <col min="10506" max="10506" width="10.6640625" bestFit="1" customWidth="1"/>
    <col min="10753" max="10753" width="9.33203125" bestFit="1" customWidth="1"/>
    <col min="10754" max="10754" width="15.6640625" customWidth="1"/>
    <col min="10755" max="10755" width="10.33203125" bestFit="1" customWidth="1"/>
    <col min="10756" max="10756" width="10.44140625" bestFit="1" customWidth="1"/>
    <col min="10757" max="10757" width="10.6640625" bestFit="1" customWidth="1"/>
    <col min="10758" max="10758" width="9.6640625" customWidth="1"/>
    <col min="10759" max="10760" width="10.6640625" bestFit="1" customWidth="1"/>
    <col min="10761" max="10761" width="11.33203125" bestFit="1" customWidth="1"/>
    <col min="10762" max="10762" width="10.6640625" bestFit="1" customWidth="1"/>
    <col min="11009" max="11009" width="9.33203125" bestFit="1" customWidth="1"/>
    <col min="11010" max="11010" width="15.6640625" customWidth="1"/>
    <col min="11011" max="11011" width="10.33203125" bestFit="1" customWidth="1"/>
    <col min="11012" max="11012" width="10.44140625" bestFit="1" customWidth="1"/>
    <col min="11013" max="11013" width="10.6640625" bestFit="1" customWidth="1"/>
    <col min="11014" max="11014" width="9.6640625" customWidth="1"/>
    <col min="11015" max="11016" width="10.6640625" bestFit="1" customWidth="1"/>
    <col min="11017" max="11017" width="11.33203125" bestFit="1" customWidth="1"/>
    <col min="11018" max="11018" width="10.6640625" bestFit="1" customWidth="1"/>
    <col min="11265" max="11265" width="9.33203125" bestFit="1" customWidth="1"/>
    <col min="11266" max="11266" width="15.6640625" customWidth="1"/>
    <col min="11267" max="11267" width="10.33203125" bestFit="1" customWidth="1"/>
    <col min="11268" max="11268" width="10.44140625" bestFit="1" customWidth="1"/>
    <col min="11269" max="11269" width="10.6640625" bestFit="1" customWidth="1"/>
    <col min="11270" max="11270" width="9.6640625" customWidth="1"/>
    <col min="11271" max="11272" width="10.6640625" bestFit="1" customWidth="1"/>
    <col min="11273" max="11273" width="11.33203125" bestFit="1" customWidth="1"/>
    <col min="11274" max="11274" width="10.6640625" bestFit="1" customWidth="1"/>
    <col min="11521" max="11521" width="9.33203125" bestFit="1" customWidth="1"/>
    <col min="11522" max="11522" width="15.6640625" customWidth="1"/>
    <col min="11523" max="11523" width="10.33203125" bestFit="1" customWidth="1"/>
    <col min="11524" max="11524" width="10.44140625" bestFit="1" customWidth="1"/>
    <col min="11525" max="11525" width="10.6640625" bestFit="1" customWidth="1"/>
    <col min="11526" max="11526" width="9.6640625" customWidth="1"/>
    <col min="11527" max="11528" width="10.6640625" bestFit="1" customWidth="1"/>
    <col min="11529" max="11529" width="11.33203125" bestFit="1" customWidth="1"/>
    <col min="11530" max="11530" width="10.6640625" bestFit="1" customWidth="1"/>
    <col min="11777" max="11777" width="9.33203125" bestFit="1" customWidth="1"/>
    <col min="11778" max="11778" width="15.6640625" customWidth="1"/>
    <col min="11779" max="11779" width="10.33203125" bestFit="1" customWidth="1"/>
    <col min="11780" max="11780" width="10.44140625" bestFit="1" customWidth="1"/>
    <col min="11781" max="11781" width="10.6640625" bestFit="1" customWidth="1"/>
    <col min="11782" max="11782" width="9.6640625" customWidth="1"/>
    <col min="11783" max="11784" width="10.6640625" bestFit="1" customWidth="1"/>
    <col min="11785" max="11785" width="11.33203125" bestFit="1" customWidth="1"/>
    <col min="11786" max="11786" width="10.6640625" bestFit="1" customWidth="1"/>
    <col min="12033" max="12033" width="9.33203125" bestFit="1" customWidth="1"/>
    <col min="12034" max="12034" width="15.6640625" customWidth="1"/>
    <col min="12035" max="12035" width="10.33203125" bestFit="1" customWidth="1"/>
    <col min="12036" max="12036" width="10.44140625" bestFit="1" customWidth="1"/>
    <col min="12037" max="12037" width="10.6640625" bestFit="1" customWidth="1"/>
    <col min="12038" max="12038" width="9.6640625" customWidth="1"/>
    <col min="12039" max="12040" width="10.6640625" bestFit="1" customWidth="1"/>
    <col min="12041" max="12041" width="11.33203125" bestFit="1" customWidth="1"/>
    <col min="12042" max="12042" width="10.6640625" bestFit="1" customWidth="1"/>
    <col min="12289" max="12289" width="9.33203125" bestFit="1" customWidth="1"/>
    <col min="12290" max="12290" width="15.6640625" customWidth="1"/>
    <col min="12291" max="12291" width="10.33203125" bestFit="1" customWidth="1"/>
    <col min="12292" max="12292" width="10.44140625" bestFit="1" customWidth="1"/>
    <col min="12293" max="12293" width="10.6640625" bestFit="1" customWidth="1"/>
    <col min="12294" max="12294" width="9.6640625" customWidth="1"/>
    <col min="12295" max="12296" width="10.6640625" bestFit="1" customWidth="1"/>
    <col min="12297" max="12297" width="11.33203125" bestFit="1" customWidth="1"/>
    <col min="12298" max="12298" width="10.6640625" bestFit="1" customWidth="1"/>
    <col min="12545" max="12545" width="9.33203125" bestFit="1" customWidth="1"/>
    <col min="12546" max="12546" width="15.6640625" customWidth="1"/>
    <col min="12547" max="12547" width="10.33203125" bestFit="1" customWidth="1"/>
    <col min="12548" max="12548" width="10.44140625" bestFit="1" customWidth="1"/>
    <col min="12549" max="12549" width="10.6640625" bestFit="1" customWidth="1"/>
    <col min="12550" max="12550" width="9.6640625" customWidth="1"/>
    <col min="12551" max="12552" width="10.6640625" bestFit="1" customWidth="1"/>
    <col min="12553" max="12553" width="11.33203125" bestFit="1" customWidth="1"/>
    <col min="12554" max="12554" width="10.6640625" bestFit="1" customWidth="1"/>
    <col min="12801" max="12801" width="9.33203125" bestFit="1" customWidth="1"/>
    <col min="12802" max="12802" width="15.6640625" customWidth="1"/>
    <col min="12803" max="12803" width="10.33203125" bestFit="1" customWidth="1"/>
    <col min="12804" max="12804" width="10.44140625" bestFit="1" customWidth="1"/>
    <col min="12805" max="12805" width="10.6640625" bestFit="1" customWidth="1"/>
    <col min="12806" max="12806" width="9.6640625" customWidth="1"/>
    <col min="12807" max="12808" width="10.6640625" bestFit="1" customWidth="1"/>
    <col min="12809" max="12809" width="11.33203125" bestFit="1" customWidth="1"/>
    <col min="12810" max="12810" width="10.6640625" bestFit="1" customWidth="1"/>
    <col min="13057" max="13057" width="9.33203125" bestFit="1" customWidth="1"/>
    <col min="13058" max="13058" width="15.6640625" customWidth="1"/>
    <col min="13059" max="13059" width="10.33203125" bestFit="1" customWidth="1"/>
    <col min="13060" max="13060" width="10.44140625" bestFit="1" customWidth="1"/>
    <col min="13061" max="13061" width="10.6640625" bestFit="1" customWidth="1"/>
    <col min="13062" max="13062" width="9.6640625" customWidth="1"/>
    <col min="13063" max="13064" width="10.6640625" bestFit="1" customWidth="1"/>
    <col min="13065" max="13065" width="11.33203125" bestFit="1" customWidth="1"/>
    <col min="13066" max="13066" width="10.6640625" bestFit="1" customWidth="1"/>
    <col min="13313" max="13313" width="9.33203125" bestFit="1" customWidth="1"/>
    <col min="13314" max="13314" width="15.6640625" customWidth="1"/>
    <col min="13315" max="13315" width="10.33203125" bestFit="1" customWidth="1"/>
    <col min="13316" max="13316" width="10.44140625" bestFit="1" customWidth="1"/>
    <col min="13317" max="13317" width="10.6640625" bestFit="1" customWidth="1"/>
    <col min="13318" max="13318" width="9.6640625" customWidth="1"/>
    <col min="13319" max="13320" width="10.6640625" bestFit="1" customWidth="1"/>
    <col min="13321" max="13321" width="11.33203125" bestFit="1" customWidth="1"/>
    <col min="13322" max="13322" width="10.6640625" bestFit="1" customWidth="1"/>
    <col min="13569" max="13569" width="9.33203125" bestFit="1" customWidth="1"/>
    <col min="13570" max="13570" width="15.6640625" customWidth="1"/>
    <col min="13571" max="13571" width="10.33203125" bestFit="1" customWidth="1"/>
    <col min="13572" max="13572" width="10.44140625" bestFit="1" customWidth="1"/>
    <col min="13573" max="13573" width="10.6640625" bestFit="1" customWidth="1"/>
    <col min="13574" max="13574" width="9.6640625" customWidth="1"/>
    <col min="13575" max="13576" width="10.6640625" bestFit="1" customWidth="1"/>
    <col min="13577" max="13577" width="11.33203125" bestFit="1" customWidth="1"/>
    <col min="13578" max="13578" width="10.6640625" bestFit="1" customWidth="1"/>
    <col min="13825" max="13825" width="9.33203125" bestFit="1" customWidth="1"/>
    <col min="13826" max="13826" width="15.6640625" customWidth="1"/>
    <col min="13827" max="13827" width="10.33203125" bestFit="1" customWidth="1"/>
    <col min="13828" max="13828" width="10.44140625" bestFit="1" customWidth="1"/>
    <col min="13829" max="13829" width="10.6640625" bestFit="1" customWidth="1"/>
    <col min="13830" max="13830" width="9.6640625" customWidth="1"/>
    <col min="13831" max="13832" width="10.6640625" bestFit="1" customWidth="1"/>
    <col min="13833" max="13833" width="11.33203125" bestFit="1" customWidth="1"/>
    <col min="13834" max="13834" width="10.6640625" bestFit="1" customWidth="1"/>
    <col min="14081" max="14081" width="9.33203125" bestFit="1" customWidth="1"/>
    <col min="14082" max="14082" width="15.6640625" customWidth="1"/>
    <col min="14083" max="14083" width="10.33203125" bestFit="1" customWidth="1"/>
    <col min="14084" max="14084" width="10.44140625" bestFit="1" customWidth="1"/>
    <col min="14085" max="14085" width="10.6640625" bestFit="1" customWidth="1"/>
    <col min="14086" max="14086" width="9.6640625" customWidth="1"/>
    <col min="14087" max="14088" width="10.6640625" bestFit="1" customWidth="1"/>
    <col min="14089" max="14089" width="11.33203125" bestFit="1" customWidth="1"/>
    <col min="14090" max="14090" width="10.6640625" bestFit="1" customWidth="1"/>
    <col min="14337" max="14337" width="9.33203125" bestFit="1" customWidth="1"/>
    <col min="14338" max="14338" width="15.6640625" customWidth="1"/>
    <col min="14339" max="14339" width="10.33203125" bestFit="1" customWidth="1"/>
    <col min="14340" max="14340" width="10.44140625" bestFit="1" customWidth="1"/>
    <col min="14341" max="14341" width="10.6640625" bestFit="1" customWidth="1"/>
    <col min="14342" max="14342" width="9.6640625" customWidth="1"/>
    <col min="14343" max="14344" width="10.6640625" bestFit="1" customWidth="1"/>
    <col min="14345" max="14345" width="11.33203125" bestFit="1" customWidth="1"/>
    <col min="14346" max="14346" width="10.6640625" bestFit="1" customWidth="1"/>
    <col min="14593" max="14593" width="9.33203125" bestFit="1" customWidth="1"/>
    <col min="14594" max="14594" width="15.6640625" customWidth="1"/>
    <col min="14595" max="14595" width="10.33203125" bestFit="1" customWidth="1"/>
    <col min="14596" max="14596" width="10.44140625" bestFit="1" customWidth="1"/>
    <col min="14597" max="14597" width="10.6640625" bestFit="1" customWidth="1"/>
    <col min="14598" max="14598" width="9.6640625" customWidth="1"/>
    <col min="14599" max="14600" width="10.6640625" bestFit="1" customWidth="1"/>
    <col min="14601" max="14601" width="11.33203125" bestFit="1" customWidth="1"/>
    <col min="14602" max="14602" width="10.6640625" bestFit="1" customWidth="1"/>
    <col min="14849" max="14849" width="9.33203125" bestFit="1" customWidth="1"/>
    <col min="14850" max="14850" width="15.6640625" customWidth="1"/>
    <col min="14851" max="14851" width="10.33203125" bestFit="1" customWidth="1"/>
    <col min="14852" max="14852" width="10.44140625" bestFit="1" customWidth="1"/>
    <col min="14853" max="14853" width="10.6640625" bestFit="1" customWidth="1"/>
    <col min="14854" max="14854" width="9.6640625" customWidth="1"/>
    <col min="14855" max="14856" width="10.6640625" bestFit="1" customWidth="1"/>
    <col min="14857" max="14857" width="11.33203125" bestFit="1" customWidth="1"/>
    <col min="14858" max="14858" width="10.6640625" bestFit="1" customWidth="1"/>
    <col min="15105" max="15105" width="9.33203125" bestFit="1" customWidth="1"/>
    <col min="15106" max="15106" width="15.6640625" customWidth="1"/>
    <col min="15107" max="15107" width="10.33203125" bestFit="1" customWidth="1"/>
    <col min="15108" max="15108" width="10.44140625" bestFit="1" customWidth="1"/>
    <col min="15109" max="15109" width="10.6640625" bestFit="1" customWidth="1"/>
    <col min="15110" max="15110" width="9.6640625" customWidth="1"/>
    <col min="15111" max="15112" width="10.6640625" bestFit="1" customWidth="1"/>
    <col min="15113" max="15113" width="11.33203125" bestFit="1" customWidth="1"/>
    <col min="15114" max="15114" width="10.6640625" bestFit="1" customWidth="1"/>
    <col min="15361" max="15361" width="9.33203125" bestFit="1" customWidth="1"/>
    <col min="15362" max="15362" width="15.6640625" customWidth="1"/>
    <col min="15363" max="15363" width="10.33203125" bestFit="1" customWidth="1"/>
    <col min="15364" max="15364" width="10.44140625" bestFit="1" customWidth="1"/>
    <col min="15365" max="15365" width="10.6640625" bestFit="1" customWidth="1"/>
    <col min="15366" max="15366" width="9.6640625" customWidth="1"/>
    <col min="15367" max="15368" width="10.6640625" bestFit="1" customWidth="1"/>
    <col min="15369" max="15369" width="11.33203125" bestFit="1" customWidth="1"/>
    <col min="15370" max="15370" width="10.6640625" bestFit="1" customWidth="1"/>
    <col min="15617" max="15617" width="9.33203125" bestFit="1" customWidth="1"/>
    <col min="15618" max="15618" width="15.6640625" customWidth="1"/>
    <col min="15619" max="15619" width="10.33203125" bestFit="1" customWidth="1"/>
    <col min="15620" max="15620" width="10.44140625" bestFit="1" customWidth="1"/>
    <col min="15621" max="15621" width="10.6640625" bestFit="1" customWidth="1"/>
    <col min="15622" max="15622" width="9.6640625" customWidth="1"/>
    <col min="15623" max="15624" width="10.6640625" bestFit="1" customWidth="1"/>
    <col min="15625" max="15625" width="11.33203125" bestFit="1" customWidth="1"/>
    <col min="15626" max="15626" width="10.6640625" bestFit="1" customWidth="1"/>
    <col min="15873" max="15873" width="9.33203125" bestFit="1" customWidth="1"/>
    <col min="15874" max="15874" width="15.6640625" customWidth="1"/>
    <col min="15875" max="15875" width="10.33203125" bestFit="1" customWidth="1"/>
    <col min="15876" max="15876" width="10.44140625" bestFit="1" customWidth="1"/>
    <col min="15877" max="15877" width="10.6640625" bestFit="1" customWidth="1"/>
    <col min="15878" max="15878" width="9.6640625" customWidth="1"/>
    <col min="15879" max="15880" width="10.6640625" bestFit="1" customWidth="1"/>
    <col min="15881" max="15881" width="11.33203125" bestFit="1" customWidth="1"/>
    <col min="15882" max="15882" width="10.6640625" bestFit="1" customWidth="1"/>
    <col min="16129" max="16129" width="9.33203125" bestFit="1" customWidth="1"/>
    <col min="16130" max="16130" width="15.6640625" customWidth="1"/>
    <col min="16131" max="16131" width="10.33203125" bestFit="1" customWidth="1"/>
    <col min="16132" max="16132" width="10.44140625" bestFit="1" customWidth="1"/>
    <col min="16133" max="16133" width="10.6640625" bestFit="1" customWidth="1"/>
    <col min="16134" max="16134" width="9.6640625" customWidth="1"/>
    <col min="16135" max="16136" width="10.6640625" bestFit="1" customWidth="1"/>
    <col min="16137" max="16137" width="11.33203125" bestFit="1" customWidth="1"/>
    <col min="16138" max="16138" width="10.6640625" bestFit="1" customWidth="1"/>
  </cols>
  <sheetData>
    <row r="1" spans="1:10" x14ac:dyDescent="0.3">
      <c r="A1" s="1"/>
      <c r="D1" s="2"/>
      <c r="E1" s="2"/>
      <c r="G1" s="3"/>
      <c r="H1" s="3"/>
      <c r="I1" s="4"/>
    </row>
    <row r="2" spans="1:10" ht="15.6" x14ac:dyDescent="0.3">
      <c r="A2" s="5" t="s">
        <v>0</v>
      </c>
      <c r="B2" s="6"/>
      <c r="D2" s="7"/>
      <c r="E2" s="7"/>
      <c r="F2" t="s">
        <v>49</v>
      </c>
      <c r="G2" s="9"/>
      <c r="H2" s="9"/>
      <c r="I2" s="10"/>
    </row>
    <row r="3" spans="1:10" ht="16.2" thickBot="1" x14ac:dyDescent="0.35">
      <c r="A3" s="11"/>
      <c r="B3" s="12"/>
      <c r="C3" s="13"/>
      <c r="D3" s="14"/>
      <c r="E3" s="14"/>
      <c r="F3" s="15" t="s">
        <v>2</v>
      </c>
      <c r="G3" s="16"/>
      <c r="H3" s="16"/>
      <c r="I3" s="17"/>
      <c r="J3" s="13"/>
    </row>
    <row r="4" spans="1:10" x14ac:dyDescent="0.3">
      <c r="A4" s="18" t="s">
        <v>3</v>
      </c>
      <c r="B4" s="19"/>
      <c r="C4" s="73"/>
      <c r="E4" s="20" t="s">
        <v>4</v>
      </c>
      <c r="F4" s="22" t="s">
        <v>5</v>
      </c>
      <c r="G4" s="75" t="s">
        <v>6</v>
      </c>
      <c r="I4" s="74" t="s">
        <v>48</v>
      </c>
      <c r="J4" s="25"/>
    </row>
    <row r="5" spans="1:10" ht="15" thickBot="1" x14ac:dyDescent="0.35">
      <c r="A5" s="26" t="s">
        <v>7</v>
      </c>
      <c r="B5" s="27"/>
      <c r="C5" s="28">
        <v>1</v>
      </c>
      <c r="D5" s="30">
        <v>1.5</v>
      </c>
      <c r="E5" s="84">
        <v>2</v>
      </c>
      <c r="F5" s="31">
        <v>3</v>
      </c>
      <c r="G5" s="85">
        <v>4</v>
      </c>
      <c r="H5" s="83">
        <v>4.5</v>
      </c>
      <c r="I5" s="85">
        <v>5</v>
      </c>
      <c r="J5" s="34">
        <v>6</v>
      </c>
    </row>
    <row r="6" spans="1:10" ht="15" thickTop="1" x14ac:dyDescent="0.3">
      <c r="A6" s="35" t="s">
        <v>8</v>
      </c>
      <c r="B6" s="36" t="s">
        <v>9</v>
      </c>
      <c r="C6" s="37">
        <v>0.84</v>
      </c>
      <c r="D6" s="37">
        <v>0.9</v>
      </c>
      <c r="E6" s="86">
        <v>0.96</v>
      </c>
      <c r="F6" s="38">
        <v>1.08</v>
      </c>
      <c r="G6" s="86">
        <v>1.2</v>
      </c>
      <c r="H6" s="37">
        <v>1.248</v>
      </c>
      <c r="I6" s="86">
        <v>1.296</v>
      </c>
      <c r="J6" s="37">
        <v>1.3919999999999999</v>
      </c>
    </row>
    <row r="7" spans="1:10" x14ac:dyDescent="0.3">
      <c r="A7" s="35"/>
      <c r="B7" s="36" t="s">
        <v>10</v>
      </c>
      <c r="C7" s="39">
        <f t="shared" ref="C7:J7" si="0">C6*$F$17</f>
        <v>69384</v>
      </c>
      <c r="D7" s="39">
        <f t="shared" si="0"/>
        <v>74340</v>
      </c>
      <c r="E7" s="87">
        <f t="shared" si="0"/>
        <v>79296</v>
      </c>
      <c r="F7" s="40">
        <f t="shared" si="0"/>
        <v>89208</v>
      </c>
      <c r="G7" s="87">
        <f t="shared" si="0"/>
        <v>99120</v>
      </c>
      <c r="H7" s="39">
        <f t="shared" si="0"/>
        <v>103084.8</v>
      </c>
      <c r="I7" s="87">
        <f t="shared" si="0"/>
        <v>107049.60000000001</v>
      </c>
      <c r="J7" s="39">
        <f t="shared" si="0"/>
        <v>114979.2</v>
      </c>
    </row>
    <row r="8" spans="1:10" ht="15" thickBot="1" x14ac:dyDescent="0.35">
      <c r="A8" s="26"/>
      <c r="B8" s="41" t="s">
        <v>11</v>
      </c>
      <c r="C8" s="42">
        <f t="shared" ref="C8:J8" si="1">C12*2*12</f>
        <v>38976</v>
      </c>
      <c r="D8" s="42">
        <f t="shared" si="1"/>
        <v>41952</v>
      </c>
      <c r="E8" s="88">
        <f t="shared" si="1"/>
        <v>44928</v>
      </c>
      <c r="F8" s="43">
        <f t="shared" si="1"/>
        <v>50760</v>
      </c>
      <c r="G8" s="88">
        <f t="shared" si="1"/>
        <v>56712</v>
      </c>
      <c r="H8" s="42">
        <f t="shared" si="1"/>
        <v>58608</v>
      </c>
      <c r="I8" s="88">
        <f t="shared" si="1"/>
        <v>60984</v>
      </c>
      <c r="J8" s="42">
        <f t="shared" si="1"/>
        <v>65736</v>
      </c>
    </row>
    <row r="9" spans="1:10" ht="15" thickTop="1" x14ac:dyDescent="0.3">
      <c r="A9" s="18" t="s">
        <v>12</v>
      </c>
      <c r="B9" s="44" t="s">
        <v>13</v>
      </c>
      <c r="C9" s="45">
        <f>C7*F20</f>
        <v>20815.2</v>
      </c>
      <c r="D9" s="45">
        <f>D7*F20</f>
        <v>22302</v>
      </c>
      <c r="E9" s="89">
        <f>E7*F20</f>
        <v>23788.799999999999</v>
      </c>
      <c r="F9" s="46">
        <f>F7*F20</f>
        <v>26762.399999999998</v>
      </c>
      <c r="G9" s="89">
        <f>G7*F20</f>
        <v>29736</v>
      </c>
      <c r="H9" s="45">
        <f>H7*F20</f>
        <v>30925.439999999999</v>
      </c>
      <c r="I9" s="89">
        <f>I7*F20</f>
        <v>32114.880000000001</v>
      </c>
      <c r="J9" s="45">
        <f>J7*F20</f>
        <v>34493.759999999995</v>
      </c>
    </row>
    <row r="10" spans="1:10" x14ac:dyDescent="0.3">
      <c r="A10" s="35"/>
      <c r="B10" s="36" t="s">
        <v>14</v>
      </c>
      <c r="C10" s="39">
        <f>ROUNDDOWN(C9/12,0)</f>
        <v>1734</v>
      </c>
      <c r="D10" s="39">
        <f t="shared" ref="D10:J10" si="2">ROUNDDOWN(D9/12,0)</f>
        <v>1858</v>
      </c>
      <c r="E10" s="87">
        <f t="shared" si="2"/>
        <v>1982</v>
      </c>
      <c r="F10" s="40">
        <f t="shared" si="2"/>
        <v>2230</v>
      </c>
      <c r="G10" s="87">
        <f t="shared" si="2"/>
        <v>2478</v>
      </c>
      <c r="H10" s="39">
        <f t="shared" si="2"/>
        <v>2577</v>
      </c>
      <c r="I10" s="87">
        <f t="shared" si="2"/>
        <v>2676</v>
      </c>
      <c r="J10" s="39">
        <f t="shared" si="2"/>
        <v>2874</v>
      </c>
    </row>
    <row r="11" spans="1:10" x14ac:dyDescent="0.3">
      <c r="A11" s="35"/>
      <c r="B11" s="36" t="s">
        <v>15</v>
      </c>
      <c r="C11" s="47">
        <v>110</v>
      </c>
      <c r="D11" s="47">
        <v>110</v>
      </c>
      <c r="E11" s="47">
        <v>110</v>
      </c>
      <c r="F11" s="47">
        <v>115</v>
      </c>
      <c r="G11" s="47">
        <v>115</v>
      </c>
      <c r="H11" s="47">
        <v>135</v>
      </c>
      <c r="I11" s="47">
        <v>135</v>
      </c>
      <c r="J11" s="47">
        <v>135</v>
      </c>
    </row>
    <row r="12" spans="1:10" ht="15" thickBot="1" x14ac:dyDescent="0.35">
      <c r="A12" s="48"/>
      <c r="B12" s="49" t="s">
        <v>16</v>
      </c>
      <c r="C12" s="50">
        <f t="shared" ref="C12:J12" si="3">C10-C11</f>
        <v>1624</v>
      </c>
      <c r="D12" s="50">
        <f t="shared" si="3"/>
        <v>1748</v>
      </c>
      <c r="E12" s="52">
        <f t="shared" si="3"/>
        <v>1872</v>
      </c>
      <c r="F12" s="51">
        <f t="shared" si="3"/>
        <v>2115</v>
      </c>
      <c r="G12" s="52">
        <f t="shared" si="3"/>
        <v>2363</v>
      </c>
      <c r="H12" s="50">
        <f t="shared" si="3"/>
        <v>2442</v>
      </c>
      <c r="I12" s="52">
        <f t="shared" si="3"/>
        <v>2541</v>
      </c>
      <c r="J12" s="50">
        <f t="shared" si="3"/>
        <v>2739</v>
      </c>
    </row>
    <row r="13" spans="1:10" ht="15" thickBot="1" x14ac:dyDescent="0.35">
      <c r="A13" s="1" t="s">
        <v>17</v>
      </c>
      <c r="B13" s="53"/>
      <c r="C13" s="54">
        <f>C7*1.2</f>
        <v>83260.800000000003</v>
      </c>
      <c r="D13" s="54">
        <f>D7*1.2</f>
        <v>89208</v>
      </c>
      <c r="E13" s="54">
        <f t="shared" ref="E13:J13" si="4">E7*1.2</f>
        <v>95155.199999999997</v>
      </c>
      <c r="F13" s="54">
        <f t="shared" si="4"/>
        <v>107049.59999999999</v>
      </c>
      <c r="G13" s="54">
        <f t="shared" si="4"/>
        <v>118944</v>
      </c>
      <c r="H13" s="54">
        <f t="shared" si="4"/>
        <v>123701.75999999999</v>
      </c>
      <c r="I13" s="54">
        <f t="shared" si="4"/>
        <v>128459.52</v>
      </c>
      <c r="J13" s="54">
        <f t="shared" si="4"/>
        <v>137975.03999999998</v>
      </c>
    </row>
    <row r="14" spans="1:10" ht="15" thickBot="1" x14ac:dyDescent="0.35">
      <c r="A14" s="1" t="s">
        <v>18</v>
      </c>
      <c r="B14" s="53"/>
      <c r="C14" s="54">
        <f>C7*1.4</f>
        <v>97137.599999999991</v>
      </c>
      <c r="D14" s="54">
        <f t="shared" ref="D14:J14" si="5">D7*1.4</f>
        <v>104076</v>
      </c>
      <c r="E14" s="54">
        <f t="shared" si="5"/>
        <v>111014.39999999999</v>
      </c>
      <c r="F14" s="54">
        <f t="shared" si="5"/>
        <v>124891.2</v>
      </c>
      <c r="G14" s="54">
        <f t="shared" si="5"/>
        <v>138768</v>
      </c>
      <c r="H14" s="54">
        <f t="shared" si="5"/>
        <v>144318.72</v>
      </c>
      <c r="I14" s="54">
        <f t="shared" si="5"/>
        <v>149869.44</v>
      </c>
      <c r="J14" s="54">
        <f t="shared" si="5"/>
        <v>160970.87999999998</v>
      </c>
    </row>
    <row r="15" spans="1:10" x14ac:dyDescent="0.3">
      <c r="C15" s="77"/>
      <c r="D15" s="78"/>
      <c r="E15" s="78"/>
      <c r="F15" s="77"/>
      <c r="G15" s="79"/>
      <c r="H15" s="79"/>
      <c r="I15" s="80"/>
      <c r="J15" s="77"/>
    </row>
    <row r="16" spans="1:10" x14ac:dyDescent="0.3">
      <c r="A16" s="55" t="s">
        <v>19</v>
      </c>
      <c r="B16" s="56"/>
      <c r="C16" s="56"/>
      <c r="D16" s="56"/>
      <c r="E16" s="57"/>
      <c r="F16" s="57" t="s">
        <v>42</v>
      </c>
      <c r="G16" s="58"/>
      <c r="H16" s="58"/>
      <c r="I16" s="59"/>
      <c r="J16" s="56"/>
    </row>
    <row r="17" spans="1:10" x14ac:dyDescent="0.3">
      <c r="A17" s="60">
        <v>1</v>
      </c>
      <c r="B17" t="s">
        <v>21</v>
      </c>
      <c r="E17" s="2"/>
      <c r="F17" s="61">
        <v>82600</v>
      </c>
      <c r="G17" s="3"/>
      <c r="H17" s="3"/>
      <c r="I17" s="4"/>
    </row>
    <row r="18" spans="1:10" x14ac:dyDescent="0.3">
      <c r="A18" s="60">
        <v>2</v>
      </c>
      <c r="B18" t="s">
        <v>22</v>
      </c>
      <c r="E18" s="2"/>
      <c r="F18" s="62">
        <f>F6</f>
        <v>1.08</v>
      </c>
      <c r="G18" s="3"/>
      <c r="H18" s="3"/>
      <c r="I18" s="4"/>
    </row>
    <row r="19" spans="1:10" x14ac:dyDescent="0.3">
      <c r="A19" s="60">
        <v>3</v>
      </c>
      <c r="B19" t="s">
        <v>23</v>
      </c>
      <c r="E19" s="2"/>
      <c r="F19" s="4">
        <f>F17*F18</f>
        <v>89208</v>
      </c>
      <c r="G19" t="s">
        <v>24</v>
      </c>
      <c r="H19" s="3"/>
      <c r="I19" s="4"/>
    </row>
    <row r="20" spans="1:10" x14ac:dyDescent="0.3">
      <c r="A20" s="60">
        <v>4</v>
      </c>
      <c r="B20" t="s">
        <v>25</v>
      </c>
      <c r="E20" s="2"/>
      <c r="F20" s="62">
        <v>0.3</v>
      </c>
      <c r="G20" s="3"/>
      <c r="H20" s="3"/>
      <c r="I20" s="4"/>
      <c r="J20" s="2"/>
    </row>
    <row r="21" spans="1:10" x14ac:dyDescent="0.3">
      <c r="A21" s="60">
        <v>5</v>
      </c>
      <c r="B21" t="s">
        <v>26</v>
      </c>
      <c r="D21" s="2"/>
      <c r="E21" s="2"/>
      <c r="F21" s="4">
        <f>F20*F19</f>
        <v>26762.399999999998</v>
      </c>
      <c r="G21" t="s">
        <v>27</v>
      </c>
      <c r="H21" s="3"/>
      <c r="I21" s="4"/>
    </row>
    <row r="22" spans="1:10" x14ac:dyDescent="0.3">
      <c r="A22" s="60">
        <v>6</v>
      </c>
      <c r="B22" t="s">
        <v>28</v>
      </c>
      <c r="D22" s="2"/>
      <c r="E22" s="2"/>
      <c r="F22" s="4">
        <f>ROUNDDOWN(F21/12,0)</f>
        <v>2230</v>
      </c>
      <c r="G22" t="s">
        <v>29</v>
      </c>
      <c r="H22" s="3"/>
      <c r="I22" s="4"/>
    </row>
    <row r="23" spans="1:10" x14ac:dyDescent="0.3">
      <c r="A23" s="60">
        <v>7</v>
      </c>
      <c r="B23" t="s">
        <v>15</v>
      </c>
      <c r="D23" s="2"/>
      <c r="E23" s="2"/>
      <c r="F23" s="4">
        <f>F11</f>
        <v>115</v>
      </c>
      <c r="G23" s="3"/>
      <c r="H23" s="3"/>
      <c r="I23" s="4"/>
    </row>
    <row r="24" spans="1:10" x14ac:dyDescent="0.3">
      <c r="A24" s="63">
        <v>8</v>
      </c>
      <c r="B24" s="56" t="s">
        <v>30</v>
      </c>
      <c r="C24" s="56"/>
      <c r="D24" s="57"/>
      <c r="E24" s="57"/>
      <c r="F24" s="64">
        <f>F22-F23</f>
        <v>2115</v>
      </c>
      <c r="G24" s="58" t="s">
        <v>31</v>
      </c>
      <c r="H24" s="58"/>
      <c r="I24" s="59"/>
      <c r="J24" s="56"/>
    </row>
    <row r="25" spans="1:10" x14ac:dyDescent="0.3">
      <c r="A25" t="s">
        <v>32</v>
      </c>
      <c r="B25" t="s">
        <v>33</v>
      </c>
      <c r="D25" s="2"/>
      <c r="E25" s="2"/>
      <c r="G25" s="3"/>
      <c r="H25" s="3"/>
      <c r="I25" s="4"/>
    </row>
    <row r="26" spans="1:10" x14ac:dyDescent="0.3">
      <c r="B26" t="s">
        <v>34</v>
      </c>
      <c r="D26" s="2"/>
      <c r="E26" s="2"/>
      <c r="G26" s="3"/>
      <c r="H26" s="3"/>
      <c r="I26" s="4"/>
    </row>
    <row r="27" spans="1:10" x14ac:dyDescent="0.3">
      <c r="B27" t="s">
        <v>3</v>
      </c>
      <c r="C27" s="65" t="s">
        <v>4</v>
      </c>
      <c r="D27" s="66" t="s">
        <v>5</v>
      </c>
      <c r="E27" s="66" t="s">
        <v>6</v>
      </c>
      <c r="G27" s="3"/>
      <c r="H27" s="3"/>
      <c r="I27" s="4"/>
    </row>
    <row r="28" spans="1:10" x14ac:dyDescent="0.3">
      <c r="B28" t="s">
        <v>7</v>
      </c>
      <c r="C28" s="67">
        <v>1.5</v>
      </c>
      <c r="D28" s="68">
        <v>3</v>
      </c>
      <c r="E28" s="68">
        <v>4.5</v>
      </c>
      <c r="G28" s="3"/>
      <c r="H28" s="3"/>
      <c r="I28" s="4"/>
    </row>
    <row r="29" spans="1:10" x14ac:dyDescent="0.3">
      <c r="D29" s="2"/>
      <c r="E29" s="2"/>
      <c r="G29" s="3"/>
      <c r="H29" s="3"/>
      <c r="I29" s="4"/>
    </row>
    <row r="30" spans="1:10" x14ac:dyDescent="0.3">
      <c r="A30" s="55" t="s">
        <v>35</v>
      </c>
      <c r="B30" s="56"/>
      <c r="C30" s="56"/>
      <c r="D30" s="57"/>
      <c r="E30" s="57"/>
      <c r="F30" s="56"/>
      <c r="G30" s="58"/>
      <c r="H30" s="58"/>
      <c r="I30" s="59"/>
      <c r="J30" s="56"/>
    </row>
    <row r="31" spans="1:10" x14ac:dyDescent="0.3">
      <c r="B31" t="s">
        <v>36</v>
      </c>
      <c r="D31" s="2"/>
      <c r="E31" s="2"/>
      <c r="G31" s="3"/>
      <c r="H31" s="3"/>
      <c r="I31" s="4"/>
    </row>
    <row r="32" spans="1:10" x14ac:dyDescent="0.3">
      <c r="A32" s="69" t="s">
        <v>37</v>
      </c>
      <c r="B32" s="69"/>
      <c r="C32" s="69"/>
      <c r="D32" s="70"/>
      <c r="E32" s="70"/>
      <c r="F32" s="69"/>
      <c r="G32" s="71"/>
      <c r="H32" s="71"/>
      <c r="I32" s="72"/>
      <c r="J32" s="69"/>
    </row>
    <row r="33" spans="1:10" x14ac:dyDescent="0.3">
      <c r="A33" s="69" t="s">
        <v>38</v>
      </c>
      <c r="B33" s="69"/>
      <c r="C33" s="69"/>
      <c r="D33" s="70"/>
      <c r="E33" s="70"/>
      <c r="F33" s="69"/>
      <c r="G33" s="71"/>
      <c r="H33" s="71"/>
      <c r="I33" s="72"/>
      <c r="J33" s="69"/>
    </row>
    <row r="34" spans="1:10" x14ac:dyDescent="0.3">
      <c r="A34" s="69" t="s">
        <v>39</v>
      </c>
      <c r="B34" s="69"/>
      <c r="C34" s="69"/>
      <c r="D34" s="69"/>
      <c r="E34" s="69"/>
      <c r="F34" s="69"/>
      <c r="G34" s="69"/>
      <c r="H34" s="69"/>
      <c r="I34" s="69"/>
      <c r="J34" s="69"/>
    </row>
  </sheetData>
  <protectedRanges>
    <protectedRange sqref="F17" name="Range2"/>
    <protectedRange sqref="C11:J11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25%</vt:lpstr>
      <vt:lpstr>50%</vt:lpstr>
      <vt:lpstr>60%</vt:lpstr>
      <vt:lpstr>65%</vt:lpstr>
      <vt:lpstr>70%</vt:lpstr>
      <vt:lpstr>75%</vt:lpstr>
      <vt:lpstr>90%</vt:lpstr>
      <vt:lpstr>110%</vt:lpstr>
      <vt:lpstr>120%</vt:lpstr>
      <vt:lpstr>B4CT AMI Calc Eff. 4.1.24</vt:lpstr>
      <vt:lpstr>HUD Median Family Income</vt:lpstr>
      <vt:lpstr>'B4CT AMI Calc Eff. 4.1.24'!Print_Area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Miner</dc:creator>
  <cp:lastModifiedBy>Bergin, Vincent</cp:lastModifiedBy>
  <cp:lastPrinted>2024-04-25T15:36:01Z</cp:lastPrinted>
  <dcterms:created xsi:type="dcterms:W3CDTF">2021-01-08T17:58:56Z</dcterms:created>
  <dcterms:modified xsi:type="dcterms:W3CDTF">2024-04-25T15:36:34Z</dcterms:modified>
  <cp:contentStatus/>
</cp:coreProperties>
</file>