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fileSharing readOnlyRecommended="1"/>
  <workbookPr/>
  <mc:AlternateContent xmlns:mc="http://schemas.openxmlformats.org/markup-compatibility/2006">
    <mc:Choice Requires="x15">
      <x15ac:absPath xmlns:x15ac="http://schemas.microsoft.com/office/spreadsheetml/2010/11/ac" url="G:\Policy Research &amp; Housing\Section - Mike\Combined Rent and Income Limits\2025 Combined Income Rent Limits\"/>
    </mc:Choice>
  </mc:AlternateContent>
  <xr:revisionPtr revIDLastSave="0" documentId="13_ncr:1_{CA3EB5BA-F1A1-422B-8757-986785730C02}" xr6:coauthVersionLast="47" xr6:coauthVersionMax="47" xr10:uidLastSave="{00000000-0000-0000-0000-000000000000}"/>
  <bookViews>
    <workbookView xWindow="-28920" yWindow="-2850" windowWidth="29040" windowHeight="15840" xr2:uid="{00000000-000D-0000-FFFF-FFFF00000000}"/>
  </bookViews>
  <sheets>
    <sheet name="Limits" sheetId="1" r:id="rId1"/>
    <sheet name="Programs" sheetId="2" r:id="rId2"/>
    <sheet name="Towns by HMFA" sheetId="3" r:id="rId3"/>
  </sheets>
  <definedNames>
    <definedName name="_xlnm.Print_Area" localSheetId="0">Limits!$A$1:$K$105</definedName>
    <definedName name="_xlnm.Print_Area" localSheetId="1">Programs!$A$1:$C$13</definedName>
    <definedName name="_xlnm.Print_Area" localSheetId="2">'Towns by HMFA'!$A$1:$B$26</definedName>
    <definedName name="_xlnm.Print_Titles" localSheetId="0">Limits!$1:$10</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9" i="1" l="1"/>
  <c r="D18" i="1"/>
  <c r="G100" i="1"/>
  <c r="G30" i="1"/>
  <c r="K30" i="1" s="1"/>
  <c r="G29" i="1"/>
  <c r="G27" i="1"/>
  <c r="D27" i="1" s="1"/>
  <c r="D28" i="1"/>
  <c r="G20" i="1"/>
  <c r="D20" i="1" s="1"/>
  <c r="G19" i="1"/>
  <c r="D19" i="1" s="1"/>
  <c r="G17" i="1"/>
  <c r="D17" i="1" s="1"/>
  <c r="D100" i="1" l="1"/>
  <c r="H27" i="1"/>
  <c r="I27" i="1"/>
  <c r="J27" i="1"/>
  <c r="K27" i="1"/>
  <c r="E28" i="1"/>
  <c r="F28" i="1"/>
  <c r="H28" i="1"/>
  <c r="I28" i="1"/>
  <c r="J28" i="1"/>
  <c r="K28" i="1"/>
  <c r="D29" i="1"/>
  <c r="E29" i="1"/>
  <c r="F29" i="1"/>
  <c r="H29" i="1"/>
  <c r="I29" i="1"/>
  <c r="J29" i="1"/>
  <c r="K29" i="1"/>
  <c r="K100" i="1" l="1"/>
  <c r="H100" i="1"/>
  <c r="F100" i="1"/>
  <c r="J100" i="1"/>
  <c r="I100" i="1"/>
  <c r="E100" i="1"/>
  <c r="F27" i="1"/>
  <c r="E27" i="1"/>
  <c r="G103" i="1" l="1"/>
  <c r="K103" i="1" s="1"/>
  <c r="G102" i="1"/>
  <c r="K102" i="1" s="1"/>
  <c r="K101" i="1"/>
  <c r="J101" i="1"/>
  <c r="I101" i="1"/>
  <c r="H101" i="1"/>
  <c r="F101" i="1"/>
  <c r="E101" i="1"/>
  <c r="D101" i="1"/>
  <c r="G92" i="1"/>
  <c r="J92" i="1" s="1"/>
  <c r="G91" i="1"/>
  <c r="J91" i="1" s="1"/>
  <c r="K90" i="1"/>
  <c r="J90" i="1"/>
  <c r="I90" i="1"/>
  <c r="H90" i="1"/>
  <c r="F90" i="1"/>
  <c r="E90" i="1"/>
  <c r="D90" i="1"/>
  <c r="G89" i="1"/>
  <c r="I89" i="1" s="1"/>
  <c r="G82" i="1"/>
  <c r="K82" i="1" s="1"/>
  <c r="G81" i="1"/>
  <c r="K81" i="1" s="1"/>
  <c r="K80" i="1"/>
  <c r="J80" i="1"/>
  <c r="I80" i="1"/>
  <c r="H80" i="1"/>
  <c r="F80" i="1"/>
  <c r="E80" i="1"/>
  <c r="D80" i="1"/>
  <c r="G79" i="1"/>
  <c r="J79" i="1" s="1"/>
  <c r="G72" i="1"/>
  <c r="K72" i="1" s="1"/>
  <c r="G71" i="1"/>
  <c r="K71" i="1" s="1"/>
  <c r="K70" i="1"/>
  <c r="J70" i="1"/>
  <c r="I70" i="1"/>
  <c r="H70" i="1"/>
  <c r="F70" i="1"/>
  <c r="E70" i="1"/>
  <c r="D70" i="1"/>
  <c r="G69" i="1"/>
  <c r="J69" i="1" s="1"/>
  <c r="G61" i="1"/>
  <c r="K61" i="1" s="1"/>
  <c r="G60" i="1"/>
  <c r="K60" i="1" s="1"/>
  <c r="K59" i="1"/>
  <c r="J59" i="1"/>
  <c r="I59" i="1"/>
  <c r="H59" i="1"/>
  <c r="F59" i="1"/>
  <c r="E59" i="1"/>
  <c r="D59" i="1"/>
  <c r="G58" i="1"/>
  <c r="J58" i="1" s="1"/>
  <c r="G51" i="1"/>
  <c r="K51" i="1" s="1"/>
  <c r="G50" i="1"/>
  <c r="K50" i="1" s="1"/>
  <c r="K49" i="1"/>
  <c r="J49" i="1"/>
  <c r="I49" i="1"/>
  <c r="H49" i="1"/>
  <c r="F49" i="1"/>
  <c r="E49" i="1"/>
  <c r="D49" i="1"/>
  <c r="G48" i="1"/>
  <c r="J48" i="1" s="1"/>
  <c r="G40" i="1"/>
  <c r="K40" i="1" s="1"/>
  <c r="K39" i="1"/>
  <c r="K38" i="1"/>
  <c r="J38" i="1"/>
  <c r="I38" i="1"/>
  <c r="H38" i="1"/>
  <c r="F38" i="1"/>
  <c r="E38" i="1"/>
  <c r="D38" i="1"/>
  <c r="G37" i="1"/>
  <c r="J37" i="1" s="1"/>
  <c r="F30" i="1"/>
  <c r="E30" i="1"/>
  <c r="E17" i="1"/>
  <c r="K17" i="1"/>
  <c r="F81" i="1" l="1"/>
  <c r="D91" i="1"/>
  <c r="K48" i="1"/>
  <c r="D51" i="1"/>
  <c r="D39" i="1"/>
  <c r="E39" i="1"/>
  <c r="F72" i="1"/>
  <c r="E79" i="1"/>
  <c r="E58" i="1"/>
  <c r="F79" i="1"/>
  <c r="D48" i="1"/>
  <c r="K79" i="1"/>
  <c r="E48" i="1"/>
  <c r="E69" i="1"/>
  <c r="F103" i="1"/>
  <c r="D102" i="1"/>
  <c r="H91" i="1"/>
  <c r="K91" i="1"/>
  <c r="D92" i="1"/>
  <c r="E92" i="1"/>
  <c r="D82" i="1"/>
  <c r="E82" i="1"/>
  <c r="D79" i="1"/>
  <c r="F69" i="1"/>
  <c r="D72" i="1"/>
  <c r="E72" i="1"/>
  <c r="D69" i="1"/>
  <c r="I58" i="1"/>
  <c r="K58" i="1"/>
  <c r="E60" i="1"/>
  <c r="F60" i="1"/>
  <c r="D58" i="1"/>
  <c r="D61" i="1"/>
  <c r="F58" i="1"/>
  <c r="E51" i="1"/>
  <c r="F51" i="1"/>
  <c r="F50" i="1"/>
  <c r="F39" i="1"/>
  <c r="J17" i="1"/>
  <c r="F37" i="1"/>
  <c r="F40" i="1"/>
  <c r="E50" i="1"/>
  <c r="D60" i="1"/>
  <c r="F71" i="1"/>
  <c r="E81" i="1"/>
  <c r="D103" i="1"/>
  <c r="E103" i="1"/>
  <c r="J89" i="1"/>
  <c r="H92" i="1"/>
  <c r="E61" i="1"/>
  <c r="F82" i="1"/>
  <c r="E91" i="1"/>
  <c r="K92" i="1"/>
  <c r="E102" i="1"/>
  <c r="K37" i="1"/>
  <c r="F17" i="1"/>
  <c r="D37" i="1"/>
  <c r="D40" i="1"/>
  <c r="F61" i="1"/>
  <c r="K69" i="1"/>
  <c r="D71" i="1"/>
  <c r="H79" i="1"/>
  <c r="F102" i="1"/>
  <c r="H17" i="1"/>
  <c r="E37" i="1"/>
  <c r="E40" i="1"/>
  <c r="D50" i="1"/>
  <c r="E71" i="1"/>
  <c r="D81" i="1"/>
  <c r="H102" i="1"/>
  <c r="H103" i="1"/>
  <c r="I102" i="1"/>
  <c r="I103" i="1"/>
  <c r="J102" i="1"/>
  <c r="J103" i="1"/>
  <c r="D89" i="1"/>
  <c r="E89" i="1"/>
  <c r="F91" i="1"/>
  <c r="F92" i="1"/>
  <c r="K89" i="1"/>
  <c r="F89" i="1"/>
  <c r="H89" i="1"/>
  <c r="I91" i="1"/>
  <c r="I92" i="1"/>
  <c r="H81" i="1"/>
  <c r="H82" i="1"/>
  <c r="I81" i="1"/>
  <c r="I82" i="1"/>
  <c r="I79" i="1"/>
  <c r="J81" i="1"/>
  <c r="J82" i="1"/>
  <c r="H71" i="1"/>
  <c r="H72" i="1"/>
  <c r="H69" i="1"/>
  <c r="I71" i="1"/>
  <c r="I72" i="1"/>
  <c r="I69" i="1"/>
  <c r="J71" i="1"/>
  <c r="J72" i="1"/>
  <c r="H60" i="1"/>
  <c r="H61" i="1"/>
  <c r="H58" i="1"/>
  <c r="I60" i="1"/>
  <c r="I61" i="1"/>
  <c r="J60" i="1"/>
  <c r="J61" i="1"/>
  <c r="F48" i="1"/>
  <c r="H50" i="1"/>
  <c r="H51" i="1"/>
  <c r="H48" i="1"/>
  <c r="I50" i="1"/>
  <c r="I51" i="1"/>
  <c r="I48" i="1"/>
  <c r="J50" i="1"/>
  <c r="J51" i="1"/>
  <c r="H39" i="1"/>
  <c r="H40" i="1"/>
  <c r="H37" i="1"/>
  <c r="I39" i="1"/>
  <c r="I40" i="1"/>
  <c r="I37" i="1"/>
  <c r="J39" i="1"/>
  <c r="J40" i="1"/>
  <c r="H30" i="1"/>
  <c r="D30" i="1"/>
  <c r="I30" i="1"/>
  <c r="J30" i="1"/>
  <c r="I17" i="1"/>
  <c r="E18" i="1" l="1"/>
  <c r="F18" i="1"/>
  <c r="H18" i="1"/>
  <c r="I18" i="1"/>
  <c r="J18" i="1"/>
  <c r="K18" i="1"/>
  <c r="K19" i="1"/>
  <c r="K20" i="1"/>
  <c r="F19" i="1" l="1"/>
  <c r="E19" i="1"/>
  <c r="H19" i="1"/>
  <c r="I19" i="1"/>
  <c r="F20" i="1"/>
  <c r="J19" i="1"/>
  <c r="I20" i="1"/>
  <c r="H20" i="1"/>
  <c r="J20" i="1"/>
  <c r="E20" i="1"/>
</calcChain>
</file>

<file path=xl/sharedStrings.xml><?xml version="1.0" encoding="utf-8"?>
<sst xmlns="http://schemas.openxmlformats.org/spreadsheetml/2006/main" count="230" uniqueCount="79">
  <si>
    <t>PMSA/MSA Area</t>
  </si>
  <si>
    <t xml:space="preserve">    Household Size</t>
  </si>
  <si>
    <t>80% of AMI</t>
  </si>
  <si>
    <t>50% of AMI (Very Low)</t>
  </si>
  <si>
    <t>Applicable Programs</t>
  </si>
  <si>
    <t>Limit</t>
  </si>
  <si>
    <t xml:space="preserve">30% of AMI </t>
  </si>
  <si>
    <t xml:space="preserve">Extremely Low </t>
  </si>
  <si>
    <t>Section 8</t>
  </si>
  <si>
    <t>60% of AMI</t>
  </si>
  <si>
    <t>100% of AMI</t>
  </si>
  <si>
    <t>ECL</t>
  </si>
  <si>
    <t>HTF</t>
  </si>
  <si>
    <t>110% of AMI</t>
  </si>
  <si>
    <t>120% of AMI</t>
  </si>
  <si>
    <t>80% of AMI (Low)</t>
  </si>
  <si>
    <t>DOH Development Program Income Limits based on HUD Area Median Incomes (AMI)</t>
  </si>
  <si>
    <t>FLEX</t>
  </si>
  <si>
    <t>Non-governmentally assisted</t>
  </si>
  <si>
    <t>Energy Conservation Loan Program</t>
  </si>
  <si>
    <t>"Flexibile" housing program a.k.a. The Affordable Housing Program</t>
  </si>
  <si>
    <t xml:space="preserve">Federal HOME Investment Partnerships Program </t>
  </si>
  <si>
    <t>(State) Housing Trust Fund Program</t>
  </si>
  <si>
    <t>Affordable housing projects developed without government assistance</t>
  </si>
  <si>
    <t>(State) Rental Assistance Program</t>
  </si>
  <si>
    <t>Section 8 Housing Choice and Project-Based Voucher Programs</t>
  </si>
  <si>
    <t>CDBG</t>
  </si>
  <si>
    <t>HOME</t>
  </si>
  <si>
    <t>NHTF</t>
  </si>
  <si>
    <t>RAP</t>
  </si>
  <si>
    <t>S811 PRA</t>
  </si>
  <si>
    <t>DOH Administered Programs</t>
  </si>
  <si>
    <t>Effective Date</t>
  </si>
  <si>
    <t xml:space="preserve">See "Towns by HMFA" tab for a listing of towns under each HUD Metro FMR Area </t>
  </si>
  <si>
    <t>LIHTC</t>
  </si>
  <si>
    <t>HTCC</t>
  </si>
  <si>
    <t>(State) Housing Tax Credit Contribution Program</t>
  </si>
  <si>
    <t>NHTF, Section 8, S811 PRA</t>
  </si>
  <si>
    <t>CDBG, HOME</t>
  </si>
  <si>
    <t>CDBG, HOME, RAP, Section 8</t>
  </si>
  <si>
    <t>CDBG, HOME, Section 8</t>
  </si>
  <si>
    <t>Community Development Block Grant Program</t>
  </si>
  <si>
    <t>Low-Income Housing Tax Credit Program</t>
  </si>
  <si>
    <t>(National) Housing Trust Fund Program</t>
  </si>
  <si>
    <t>Section 811 Project-based Rental Assistance Program</t>
  </si>
  <si>
    <t>See "Programs" tab for effective dates.</t>
  </si>
  <si>
    <t>(State) HTF</t>
  </si>
  <si>
    <t>2025 Income Limits</t>
  </si>
  <si>
    <t>Click here for the 2025 Income Limits for CHFA's LIHTC and HTCC Programs</t>
  </si>
  <si>
    <t>Greater Bridgeport Planning Region</t>
  </si>
  <si>
    <t xml:space="preserve"> Western Connecticut Planning Region </t>
  </si>
  <si>
    <t>Capitol Planning Region</t>
  </si>
  <si>
    <r>
      <rPr>
        <b/>
        <u/>
        <sz val="10"/>
        <rFont val="Arial"/>
        <family val="2"/>
      </rPr>
      <t>Lower Connecticut River Valley Planning Region</t>
    </r>
    <r>
      <rPr>
        <u/>
        <sz val="10"/>
        <rFont val="Arial"/>
        <family val="2"/>
      </rPr>
      <t xml:space="preserve"> </t>
    </r>
  </si>
  <si>
    <t xml:space="preserve">South Central Connecticut Planning Region </t>
  </si>
  <si>
    <r>
      <rPr>
        <b/>
        <u/>
        <sz val="10"/>
        <rFont val="Arial"/>
        <family val="2"/>
      </rPr>
      <t>Naugatuck Valley Planning Region</t>
    </r>
    <r>
      <rPr>
        <sz val="10"/>
        <rFont val="Arial"/>
      </rPr>
      <t xml:space="preserve"> </t>
    </r>
  </si>
  <si>
    <t>Northeastern Connecticut Planning Region</t>
  </si>
  <si>
    <t xml:space="preserve">Northwestern Hills Planning Region </t>
  </si>
  <si>
    <t xml:space="preserve">Southeastern Connecticut Planning Region </t>
  </si>
  <si>
    <t xml:space="preserve">Western Connecticut Planning Region </t>
  </si>
  <si>
    <t>Northwestern Hills Planning Region</t>
  </si>
  <si>
    <t xml:space="preserve">Capitol Planning Region </t>
  </si>
  <si>
    <t>Lower Connecticut River Valley Planning Region</t>
  </si>
  <si>
    <t xml:space="preserve">Naugatuck Valley Planning Region </t>
  </si>
  <si>
    <t>Southeastern Connecticut Planning Region</t>
  </si>
  <si>
    <t>Towns by Planning Region</t>
  </si>
  <si>
    <t>Bethel, Bridgewater, Brookfield, Danbury, Darien, Greenwich, New Canaan, New Fairfield, New Milford, Newtown, Norwalk, Redding, Ridgefield, Sherman, Stamford, Weston, Wilton, Westport</t>
  </si>
  <si>
    <t xml:space="preserve">Bridgeport, Easton, Fairfield, Monroe, Stratford, Trumbull </t>
  </si>
  <si>
    <t xml:space="preserve">Andover, Avon, Berlin, Bloomfield, Bolton, Canton, Columbia, Coventry, East Granby, East Hartford, East Windsor, Ellington, Enfield, Farmington, Glastonbury, Granby, Hartford, Hebron, Manchester, Mansfield, Marlborough, New Britain, Newington, Plainville, Rocky Hill, Simsbury, Somers, South Windsor, Southington, Stafford, Suffield, Tolland, and Vernon. </t>
  </si>
  <si>
    <t>Chester, Clinton, Cromwell, Deep River, Durham, East Haddam, East Hampton, Essex, Haddam, Killingworth, Lyme, Middlefield, Middletown, Old Lyme, OldSaybrook, Portland and Westbrook</t>
  </si>
  <si>
    <t>Bethel, Bridgewater, Brookfield,  Danbury,  Darien, Greenwich, New Canaan, New Fairfield, New Milford, Newtown, Norwalk ,Redding ,Ridgefield, Sherman, Stamford, Weston, Wilton, Westport</t>
  </si>
  <si>
    <t>Bethany, Branford, East Haven, Guilford, Hamden, Madison, Meriden, Milford, New Haven, North Branford, North Haven, Orange, Wallingford, West Haven, Woodbridge</t>
  </si>
  <si>
    <t>Ansonia, Beacon Falls, Bethlehem, Bristol, Cheshire, Derby, Middlebury, Naugatuck, Oxford, Plymouth, Prospect, Seymour, Shelton, Southbury, Thomaston, Waterbury, Watertown, Wolcott, Woodbury</t>
  </si>
  <si>
    <t>Ashford, Brooklyn, Canterbury, Chaplin, Eastford, Hampton, Killingly, Plainfield, Pomfret, Putnam, Scotland, Sterling, Thompson, Union, Voluntown, Woodstock.</t>
  </si>
  <si>
    <t>Bozrah, Colchester, East Lyme, Franklin, Griswold, Groton, Ledyard, Lisbon, Montville, New London, North Stonington, Norwich, Preston, Salem, Sprague, Stonington, Waterford and Windham</t>
  </si>
  <si>
    <t>Click here for Section 8 Income Limits</t>
  </si>
  <si>
    <t>Click here for HOME Income Limits</t>
  </si>
  <si>
    <t>Click here for NHTF Income Limits</t>
  </si>
  <si>
    <t>Click here for CDBG Income Limits</t>
  </si>
  <si>
    <t>Revised 5/19/2025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</si>
</sst>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7" x14ac:knownFonts="1">
    <font>
      <sz val="10"/>
      <name val="Arial"/>
    </font>
    <font>
      <sz val="11"/>
      <color theme="1"/>
      <name val="Calibri"/>
      <family val="2"/>
      <scheme val="minor"/>
    </font>
    <font>
      <sz val="10"/>
      <name val="Arial"/>
      <family val="2"/>
    </font>
    <font>
      <b/>
      <sz val="14"/>
      <name val="Arial"/>
      <family val="2"/>
    </font>
    <font>
      <sz val="10"/>
      <name val="Arial"/>
      <family val="2"/>
    </font>
    <font>
      <b/>
      <u/>
      <sz val="10"/>
      <name val="Arial"/>
      <family val="2"/>
    </font>
    <font>
      <b/>
      <sz val="12"/>
      <name val="Arial"/>
      <family val="2"/>
    </font>
    <font>
      <b/>
      <sz val="11"/>
      <name val="Arial"/>
      <family val="2"/>
    </font>
    <font>
      <sz val="10"/>
      <name val="MS Sans Serif"/>
      <family val="2"/>
    </font>
    <font>
      <u/>
      <sz val="10"/>
      <color theme="10"/>
      <name val="Arial"/>
      <family val="2"/>
    </font>
    <font>
      <sz val="12"/>
      <name val="Arial"/>
      <family val="2"/>
    </font>
    <font>
      <b/>
      <sz val="12"/>
      <color theme="1"/>
      <name val="Arial"/>
      <family val="2"/>
    </font>
    <font>
      <i/>
      <sz val="8"/>
      <name val="Arial"/>
      <family val="2"/>
    </font>
    <font>
      <i/>
      <sz val="10"/>
      <name val="Arial"/>
      <family val="2"/>
    </font>
    <font>
      <sz val="10"/>
      <name val="Arial"/>
    </font>
    <font>
      <u/>
      <sz val="10"/>
      <name val="Arial"/>
      <family val="2"/>
    </font>
    <font>
      <sz val="12"/>
      <color rgb="FF000000"/>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6"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7">
    <xf numFmtId="0" fontId="0" fillId="0" borderId="0"/>
    <xf numFmtId="44" fontId="4" fillId="0" borderId="0" applyFont="0" applyFill="0" applyBorder="0" applyAlignment="0" applyProtection="0"/>
    <xf numFmtId="0" fontId="8" fillId="0" borderId="0"/>
    <xf numFmtId="0" fontId="4" fillId="0" borderId="0"/>
    <xf numFmtId="0" fontId="1" fillId="0" borderId="0"/>
    <xf numFmtId="0" fontId="9" fillId="0" borderId="0" applyNumberFormat="0" applyFill="0" applyBorder="0" applyAlignment="0" applyProtection="0"/>
    <xf numFmtId="43" fontId="14" fillId="0" borderId="0" applyFont="0" applyFill="0" applyBorder="0" applyAlignment="0" applyProtection="0"/>
  </cellStyleXfs>
  <cellXfs count="43">
    <xf numFmtId="0" fontId="0" fillId="0" borderId="0" xfId="0"/>
    <xf numFmtId="0" fontId="3" fillId="0" borderId="0" xfId="0" applyFont="1"/>
    <xf numFmtId="0" fontId="4" fillId="0" borderId="0" xfId="0" applyFont="1"/>
    <xf numFmtId="17" fontId="3" fillId="0" borderId="0" xfId="0" quotePrefix="1" applyNumberFormat="1" applyFont="1" applyAlignment="1">
      <alignment horizontal="left"/>
    </xf>
    <xf numFmtId="17" fontId="0" fillId="0" borderId="0" xfId="0" quotePrefix="1" applyNumberFormat="1" applyAlignment="1">
      <alignment horizontal="left"/>
    </xf>
    <xf numFmtId="0" fontId="5" fillId="0" borderId="0" xfId="0" applyFont="1"/>
    <xf numFmtId="0" fontId="0" fillId="0" borderId="0" xfId="0" applyAlignment="1">
      <alignment horizontal="left"/>
    </xf>
    <xf numFmtId="0" fontId="2" fillId="0" borderId="0" xfId="0" applyFont="1"/>
    <xf numFmtId="0" fontId="2" fillId="0" borderId="0" xfId="0" applyFont="1" applyAlignment="1">
      <alignment horizontal="left"/>
    </xf>
    <xf numFmtId="0" fontId="7" fillId="2" borderId="1" xfId="0" applyFont="1" applyFill="1" applyBorder="1" applyAlignment="1">
      <alignment horizontal="center"/>
    </xf>
    <xf numFmtId="0" fontId="7" fillId="0" borderId="0" xfId="0" applyFont="1" applyAlignment="1">
      <alignment horizontal="center"/>
    </xf>
    <xf numFmtId="0" fontId="10" fillId="0" borderId="1" xfId="0" applyFont="1" applyBorder="1"/>
    <xf numFmtId="14" fontId="10" fillId="0" borderId="1" xfId="0" applyNumberFormat="1" applyFont="1" applyBorder="1" applyAlignment="1">
      <alignment horizontal="center"/>
    </xf>
    <xf numFmtId="0" fontId="6" fillId="3" borderId="1" xfId="0" applyFont="1" applyFill="1" applyBorder="1"/>
    <xf numFmtId="0" fontId="12" fillId="0" borderId="0" xfId="0" applyFont="1"/>
    <xf numFmtId="0" fontId="13" fillId="0" borderId="0" xfId="0" applyFont="1"/>
    <xf numFmtId="0" fontId="10" fillId="0" borderId="1" xfId="0" applyFont="1" applyBorder="1" applyAlignment="1">
      <alignment vertical="top"/>
    </xf>
    <xf numFmtId="3" fontId="10" fillId="0" borderId="1" xfId="0" applyNumberFormat="1" applyFont="1" applyBorder="1" applyAlignment="1">
      <alignment vertical="top" wrapText="1"/>
    </xf>
    <xf numFmtId="0" fontId="10" fillId="0" borderId="0" xfId="0" applyFont="1"/>
    <xf numFmtId="3" fontId="10" fillId="0" borderId="0" xfId="0" applyNumberFormat="1" applyFont="1"/>
    <xf numFmtId="0" fontId="10" fillId="0" borderId="2" xfId="0" applyFont="1" applyBorder="1" applyAlignment="1">
      <alignment vertical="top"/>
    </xf>
    <xf numFmtId="0" fontId="10" fillId="0" borderId="3" xfId="0" applyFont="1" applyBorder="1" applyAlignment="1">
      <alignment vertical="top"/>
    </xf>
    <xf numFmtId="0" fontId="10" fillId="0" borderId="4" xfId="0" applyFont="1" applyBorder="1" applyAlignment="1">
      <alignment vertical="top"/>
    </xf>
    <xf numFmtId="164" fontId="0" fillId="0" borderId="0" xfId="6" applyNumberFormat="1" applyFont="1"/>
    <xf numFmtId="164" fontId="4" fillId="0" borderId="0" xfId="6" applyNumberFormat="1" applyFont="1"/>
    <xf numFmtId="164" fontId="13" fillId="0" borderId="0" xfId="6" applyNumberFormat="1" applyFont="1"/>
    <xf numFmtId="164" fontId="0" fillId="0" borderId="0" xfId="6" applyNumberFormat="1" applyFont="1" applyAlignment="1">
      <alignment horizontal="center"/>
    </xf>
    <xf numFmtId="164" fontId="4" fillId="0" borderId="0" xfId="6" applyNumberFormat="1" applyFont="1" applyAlignment="1">
      <alignment horizontal="center"/>
    </xf>
    <xf numFmtId="164" fontId="0" fillId="0" borderId="0" xfId="6" applyNumberFormat="1" applyFont="1" applyAlignment="1">
      <alignment horizontal="right"/>
    </xf>
    <xf numFmtId="164" fontId="4" fillId="0" borderId="0" xfId="6" applyNumberFormat="1" applyFont="1" applyAlignment="1">
      <alignment horizontal="right"/>
    </xf>
    <xf numFmtId="164" fontId="0" fillId="0" borderId="0" xfId="6" applyNumberFormat="1" applyFont="1" applyFill="1" applyBorder="1" applyAlignment="1"/>
    <xf numFmtId="164" fontId="0" fillId="0" borderId="0" xfId="6" applyNumberFormat="1" applyFont="1" applyFill="1" applyBorder="1" applyAlignment="1">
      <alignment horizontal="right"/>
    </xf>
    <xf numFmtId="164" fontId="4" fillId="4" borderId="0" xfId="6" applyNumberFormat="1" applyFont="1" applyFill="1" applyBorder="1" applyAlignment="1">
      <alignment horizontal="right"/>
    </xf>
    <xf numFmtId="164" fontId="4" fillId="0" borderId="0" xfId="6" applyNumberFormat="1" applyFont="1" applyFill="1" applyBorder="1" applyAlignment="1">
      <alignment horizontal="right"/>
    </xf>
    <xf numFmtId="0" fontId="0" fillId="2" borderId="1" xfId="6" applyNumberFormat="1" applyFont="1" applyFill="1" applyBorder="1" applyAlignment="1">
      <alignment horizontal="center"/>
    </xf>
    <xf numFmtId="0" fontId="4" fillId="2" borderId="1" xfId="6" applyNumberFormat="1" applyFont="1" applyFill="1" applyBorder="1" applyAlignment="1">
      <alignment horizontal="center"/>
    </xf>
    <xf numFmtId="0" fontId="9" fillId="0" borderId="0" xfId="5"/>
    <xf numFmtId="0" fontId="15" fillId="0" borderId="0" xfId="0" applyFont="1"/>
    <xf numFmtId="3" fontId="16" fillId="0" borderId="1" xfId="0" applyNumberFormat="1" applyFont="1" applyBorder="1" applyAlignment="1">
      <alignment vertical="top" wrapText="1"/>
    </xf>
    <xf numFmtId="0" fontId="9" fillId="0" borderId="0" xfId="5" applyFill="1"/>
    <xf numFmtId="164" fontId="7" fillId="2" borderId="1" xfId="6" applyNumberFormat="1" applyFont="1" applyFill="1" applyBorder="1" applyAlignment="1">
      <alignment horizontal="center"/>
    </xf>
    <xf numFmtId="0" fontId="6" fillId="3" borderId="1" xfId="0" applyFont="1" applyFill="1" applyBorder="1" applyAlignment="1">
      <alignment horizontal="center"/>
    </xf>
    <xf numFmtId="0" fontId="11" fillId="3" borderId="1" xfId="0" applyFont="1" applyFill="1" applyBorder="1" applyAlignment="1">
      <alignment horizontal="center"/>
    </xf>
  </cellXfs>
  <cellStyles count="7">
    <cellStyle name="Comma" xfId="6" builtinId="3"/>
    <cellStyle name="Currency 2" xfId="1" xr:uid="{00000000-0005-0000-0000-000001000000}"/>
    <cellStyle name="Hyperlink" xfId="5" builtinId="8"/>
    <cellStyle name="Normal" xfId="0" builtinId="0"/>
    <cellStyle name="Normal 2" xfId="2" xr:uid="{00000000-0005-0000-0000-000003000000}"/>
    <cellStyle name="Normal 3" xfId="3" xr:uid="{00000000-0005-0000-0000-000004000000}"/>
    <cellStyle name="Normal 4" xfId="4" xr:uid="{00000000-0005-0000-0000-00000500000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portal.ct.gov/-/media/doh/2025-home-income-limits.pdf?rev=e3dd3fb09e1c43d48de91d604ddca4a1&amp;hash=6B0896A4C1FA325B5A982E651DFB1EAA" TargetMode="External"/><Relationship Id="rId2" Type="http://schemas.openxmlformats.org/officeDocument/2006/relationships/hyperlink" Target="https://portal.ct.gov/-/media/doh/section8-incomelimits-fy25.pdf?rev=4ab0d6e2865e4727a025ce9052a08850&amp;hash=2BFC048D43B399864D0EB71990D4A498" TargetMode="External"/><Relationship Id="rId1" Type="http://schemas.openxmlformats.org/officeDocument/2006/relationships/hyperlink" Target="https://www.chfa.org/rental-housing-for-owners-and-management-agents-tools-calculators-look-ups/" TargetMode="External"/><Relationship Id="rId6" Type="http://schemas.openxmlformats.org/officeDocument/2006/relationships/printerSettings" Target="../printerSettings/printerSettings1.bin"/><Relationship Id="rId5" Type="http://schemas.openxmlformats.org/officeDocument/2006/relationships/hyperlink" Target="https://portal.ct.gov/-/media/doh/2025-nhtf-income-limits.pdf?rev=cdc78fcf6f164feabaf94d96acb5717f&amp;hash=A08C38A61581A41D42789B7CB8FA5829" TargetMode="External"/><Relationship Id="rId4" Type="http://schemas.openxmlformats.org/officeDocument/2006/relationships/hyperlink" Target="https://portal.ct.gov/-/media/doh/2025-cdbg-income-limits.xlsx?rev=3886c0d96b2b4708bf3b108189b1a13c&amp;hash=6FAD0F330296F25AB9B0D7001F6D2B7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05"/>
  <sheetViews>
    <sheetView tabSelected="1" zoomScaleNormal="100" workbookViewId="0">
      <pane ySplit="10" topLeftCell="A11" activePane="bottomLeft" state="frozen"/>
      <selection pane="bottomLeft" activeCell="D15" sqref="D15"/>
    </sheetView>
  </sheetViews>
  <sheetFormatPr defaultColWidth="9.33203125" defaultRowHeight="13.2" x14ac:dyDescent="0.25"/>
  <cols>
    <col min="1" max="1" width="38" customWidth="1"/>
    <col min="2" max="2" width="20.33203125" bestFit="1" customWidth="1"/>
    <col min="3" max="3" width="27.5546875" bestFit="1" customWidth="1"/>
    <col min="4" max="6" width="8.88671875" style="23" bestFit="1" customWidth="1"/>
    <col min="7" max="7" width="9" style="24" bestFit="1" customWidth="1"/>
    <col min="8" max="11" width="8.88671875" style="23" bestFit="1" customWidth="1"/>
  </cols>
  <sheetData>
    <row r="1" spans="1:11" ht="17.399999999999999" x14ac:dyDescent="0.3">
      <c r="A1" s="1" t="s">
        <v>16</v>
      </c>
    </row>
    <row r="2" spans="1:11" ht="6" customHeight="1" x14ac:dyDescent="0.3">
      <c r="A2" s="1"/>
    </row>
    <row r="3" spans="1:11" ht="17.399999999999999" x14ac:dyDescent="0.3">
      <c r="A3" s="3" t="s">
        <v>47</v>
      </c>
      <c r="B3" s="4"/>
      <c r="C3" s="4"/>
    </row>
    <row r="4" spans="1:11" ht="12" customHeight="1" x14ac:dyDescent="0.3">
      <c r="A4" s="1"/>
    </row>
    <row r="5" spans="1:11" s="15" customFormat="1" x14ac:dyDescent="0.25">
      <c r="A5" s="36" t="s">
        <v>48</v>
      </c>
      <c r="D5" s="25"/>
      <c r="E5" s="25"/>
      <c r="F5" s="25"/>
      <c r="G5" s="25"/>
      <c r="H5" s="25"/>
      <c r="I5" s="25"/>
      <c r="J5" s="25"/>
      <c r="K5" s="25"/>
    </row>
    <row r="6" spans="1:11" x14ac:dyDescent="0.25">
      <c r="A6" s="15" t="s">
        <v>45</v>
      </c>
    </row>
    <row r="7" spans="1:11" x14ac:dyDescent="0.25">
      <c r="A7" s="15" t="s">
        <v>33</v>
      </c>
    </row>
    <row r="8" spans="1:11" ht="13.8" customHeight="1" x14ac:dyDescent="0.25">
      <c r="A8" s="7"/>
    </row>
    <row r="9" spans="1:11" ht="13.8" x14ac:dyDescent="0.25">
      <c r="A9" s="10"/>
      <c r="B9" s="10"/>
      <c r="C9" s="10"/>
      <c r="D9" s="40" t="s">
        <v>1</v>
      </c>
      <c r="E9" s="40"/>
      <c r="F9" s="40"/>
      <c r="G9" s="40"/>
      <c r="H9" s="40"/>
      <c r="I9" s="40"/>
      <c r="J9" s="40"/>
      <c r="K9" s="40"/>
    </row>
    <row r="10" spans="1:11" ht="13.8" x14ac:dyDescent="0.25">
      <c r="A10" s="9" t="s">
        <v>0</v>
      </c>
      <c r="B10" s="9" t="s">
        <v>5</v>
      </c>
      <c r="C10" s="9" t="s">
        <v>4</v>
      </c>
      <c r="D10" s="34">
        <v>1</v>
      </c>
      <c r="E10" s="34">
        <v>2</v>
      </c>
      <c r="F10" s="34">
        <v>3</v>
      </c>
      <c r="G10" s="35">
        <v>4</v>
      </c>
      <c r="H10" s="34">
        <v>5</v>
      </c>
      <c r="I10" s="34">
        <v>6</v>
      </c>
      <c r="J10" s="34">
        <v>7</v>
      </c>
      <c r="K10" s="34">
        <v>8</v>
      </c>
    </row>
    <row r="11" spans="1:11" x14ac:dyDescent="0.25">
      <c r="A11" s="5" t="s">
        <v>49</v>
      </c>
      <c r="B11" s="5"/>
      <c r="D11" s="26"/>
      <c r="E11" s="26"/>
      <c r="F11" s="26"/>
      <c r="G11" s="27"/>
      <c r="H11" s="26"/>
      <c r="I11" s="26"/>
      <c r="J11" s="26"/>
      <c r="K11" s="26"/>
    </row>
    <row r="12" spans="1:11" x14ac:dyDescent="0.25">
      <c r="A12" s="6"/>
      <c r="B12" s="7" t="s">
        <v>6</v>
      </c>
      <c r="C12" s="7" t="s">
        <v>38</v>
      </c>
      <c r="D12" s="36" t="s">
        <v>77</v>
      </c>
      <c r="E12"/>
      <c r="F12"/>
      <c r="G12"/>
      <c r="H12"/>
      <c r="I12"/>
      <c r="J12"/>
      <c r="K12"/>
    </row>
    <row r="13" spans="1:11" x14ac:dyDescent="0.25">
      <c r="B13" s="7" t="s">
        <v>7</v>
      </c>
      <c r="C13" s="7" t="s">
        <v>37</v>
      </c>
      <c r="D13" s="39" t="s">
        <v>74</v>
      </c>
      <c r="E13" s="36"/>
      <c r="F13" s="36"/>
      <c r="G13" s="36"/>
      <c r="H13"/>
      <c r="I13"/>
      <c r="J13"/>
      <c r="K13"/>
    </row>
    <row r="14" spans="1:11" x14ac:dyDescent="0.25">
      <c r="B14" s="7" t="s">
        <v>3</v>
      </c>
      <c r="C14" s="7" t="s">
        <v>39</v>
      </c>
      <c r="D14" s="36" t="s">
        <v>75</v>
      </c>
      <c r="E14"/>
      <c r="F14"/>
      <c r="G14"/>
      <c r="H14"/>
      <c r="I14"/>
      <c r="J14"/>
      <c r="K14"/>
    </row>
    <row r="15" spans="1:11" s="2" customFormat="1" x14ac:dyDescent="0.25">
      <c r="B15" s="7" t="s">
        <v>9</v>
      </c>
      <c r="C15" s="7" t="s">
        <v>38</v>
      </c>
      <c r="D15" s="36" t="s">
        <v>76</v>
      </c>
    </row>
    <row r="16" spans="1:11" s="2" customFormat="1" x14ac:dyDescent="0.25">
      <c r="B16" s="7" t="s">
        <v>15</v>
      </c>
      <c r="C16" s="7" t="s">
        <v>40</v>
      </c>
    </row>
    <row r="17" spans="1:11" s="2" customFormat="1" x14ac:dyDescent="0.25">
      <c r="B17" s="7" t="s">
        <v>2</v>
      </c>
      <c r="C17" s="7" t="s">
        <v>18</v>
      </c>
      <c r="D17" s="30">
        <f>G17*0.7</f>
        <v>83384</v>
      </c>
      <c r="E17" s="30">
        <f>G17*0.8</f>
        <v>95296</v>
      </c>
      <c r="F17" s="30">
        <f>G17*0.9</f>
        <v>107208</v>
      </c>
      <c r="G17" s="30">
        <f>G18*0.8</f>
        <v>119120</v>
      </c>
      <c r="H17" s="30">
        <f>G17*1.08</f>
        <v>128649.60000000001</v>
      </c>
      <c r="I17" s="30">
        <f>G17*1.16</f>
        <v>138179.19999999998</v>
      </c>
      <c r="J17" s="30">
        <f>G17*1.24</f>
        <v>147708.79999999999</v>
      </c>
      <c r="K17" s="30">
        <f>G17*1.32</f>
        <v>157238.39999999999</v>
      </c>
    </row>
    <row r="18" spans="1:11" s="2" customFormat="1" x14ac:dyDescent="0.25">
      <c r="B18" s="8" t="s">
        <v>10</v>
      </c>
      <c r="C18" s="8" t="s">
        <v>17</v>
      </c>
      <c r="D18" s="31">
        <f>G18*0.7</f>
        <v>104230</v>
      </c>
      <c r="E18" s="31">
        <f>G18*0.8</f>
        <v>119120</v>
      </c>
      <c r="F18" s="31">
        <f>G18*0.9</f>
        <v>134010</v>
      </c>
      <c r="G18" s="32">
        <v>148900</v>
      </c>
      <c r="H18" s="31">
        <f>G18*1.08</f>
        <v>160812</v>
      </c>
      <c r="I18" s="31">
        <f>G18*1.16</f>
        <v>172724</v>
      </c>
      <c r="J18" s="31">
        <f>G18*1.24</f>
        <v>184636</v>
      </c>
      <c r="K18" s="31">
        <f>G18*1.32</f>
        <v>196548</v>
      </c>
    </row>
    <row r="19" spans="1:11" x14ac:dyDescent="0.25">
      <c r="A19" s="6"/>
      <c r="B19" s="8" t="s">
        <v>13</v>
      </c>
      <c r="C19" s="8" t="s">
        <v>11</v>
      </c>
      <c r="D19" s="31">
        <f>G19*0.7</f>
        <v>114653</v>
      </c>
      <c r="E19" s="31">
        <f>G19*0.8</f>
        <v>131032</v>
      </c>
      <c r="F19" s="31">
        <f>G19*0.9</f>
        <v>147411</v>
      </c>
      <c r="G19" s="33">
        <f>G18*1.1</f>
        <v>163790</v>
      </c>
      <c r="H19" s="31">
        <f>G19*1.08</f>
        <v>176893.2</v>
      </c>
      <c r="I19" s="31">
        <f>G19*1.16</f>
        <v>189996.4</v>
      </c>
      <c r="J19" s="31">
        <f>G19*1.24</f>
        <v>203099.6</v>
      </c>
      <c r="K19" s="31">
        <f>G19*1.32</f>
        <v>216202.80000000002</v>
      </c>
    </row>
    <row r="20" spans="1:11" x14ac:dyDescent="0.25">
      <c r="A20" s="6"/>
      <c r="B20" s="7" t="s">
        <v>14</v>
      </c>
      <c r="C20" s="7" t="s">
        <v>46</v>
      </c>
      <c r="D20" s="31">
        <f>G20*0.7</f>
        <v>125075.99999999999</v>
      </c>
      <c r="E20" s="31">
        <f>G20*0.8</f>
        <v>142944</v>
      </c>
      <c r="F20" s="31">
        <f>G20*0.9</f>
        <v>160812</v>
      </c>
      <c r="G20" s="33">
        <f>G18*1.2</f>
        <v>178680</v>
      </c>
      <c r="H20" s="31">
        <f>G20*1.08</f>
        <v>192974.40000000002</v>
      </c>
      <c r="I20" s="31">
        <f>G20*1.16</f>
        <v>207268.8</v>
      </c>
      <c r="J20" s="31">
        <f>G20*1.24</f>
        <v>221563.2</v>
      </c>
      <c r="K20" s="31">
        <f>G20*1.32</f>
        <v>235857.6</v>
      </c>
    </row>
    <row r="21" spans="1:11" x14ac:dyDescent="0.25">
      <c r="A21" s="5" t="s">
        <v>50</v>
      </c>
      <c r="D21" s="28"/>
      <c r="E21" s="28"/>
      <c r="F21" s="28"/>
      <c r="G21" s="29"/>
      <c r="H21" s="28"/>
      <c r="I21" s="28"/>
      <c r="J21" s="28"/>
      <c r="K21" s="28"/>
    </row>
    <row r="22" spans="1:11" x14ac:dyDescent="0.25">
      <c r="A22" s="6"/>
      <c r="B22" s="7" t="s">
        <v>6</v>
      </c>
      <c r="C22" s="7" t="s">
        <v>38</v>
      </c>
      <c r="D22"/>
      <c r="E22"/>
      <c r="F22"/>
      <c r="G22"/>
      <c r="H22"/>
      <c r="I22"/>
      <c r="J22"/>
      <c r="K22"/>
    </row>
    <row r="23" spans="1:11" x14ac:dyDescent="0.25">
      <c r="A23" s="6"/>
      <c r="B23" s="7" t="s">
        <v>7</v>
      </c>
      <c r="C23" s="7" t="s">
        <v>37</v>
      </c>
      <c r="D23"/>
      <c r="E23"/>
      <c r="F23"/>
      <c r="G23"/>
      <c r="H23"/>
      <c r="I23"/>
      <c r="J23"/>
      <c r="K23"/>
    </row>
    <row r="24" spans="1:11" x14ac:dyDescent="0.25">
      <c r="B24" s="7" t="s">
        <v>3</v>
      </c>
      <c r="C24" s="7" t="s">
        <v>39</v>
      </c>
      <c r="D24"/>
      <c r="E24"/>
      <c r="F24"/>
      <c r="G24"/>
      <c r="H24"/>
      <c r="I24"/>
      <c r="J24"/>
      <c r="K24"/>
    </row>
    <row r="25" spans="1:11" x14ac:dyDescent="0.25">
      <c r="B25" s="7" t="s">
        <v>9</v>
      </c>
      <c r="C25" s="7" t="s">
        <v>38</v>
      </c>
      <c r="D25"/>
      <c r="E25"/>
      <c r="F25"/>
      <c r="G25"/>
      <c r="H25"/>
      <c r="I25"/>
      <c r="J25"/>
      <c r="K25"/>
    </row>
    <row r="26" spans="1:11" x14ac:dyDescent="0.25">
      <c r="B26" s="7" t="s">
        <v>15</v>
      </c>
      <c r="C26" s="7" t="s">
        <v>40</v>
      </c>
      <c r="D26"/>
      <c r="E26"/>
      <c r="F26"/>
      <c r="G26"/>
      <c r="H26"/>
      <c r="I26"/>
      <c r="J26"/>
      <c r="K26"/>
    </row>
    <row r="27" spans="1:11" x14ac:dyDescent="0.25">
      <c r="B27" s="7" t="s">
        <v>2</v>
      </c>
      <c r="C27" s="7" t="s">
        <v>18</v>
      </c>
      <c r="D27" s="30">
        <f>G27*0.7</f>
        <v>83384</v>
      </c>
      <c r="E27" s="30">
        <f>G27*0.8</f>
        <v>95296</v>
      </c>
      <c r="F27" s="30">
        <f>G27*0.9</f>
        <v>107208</v>
      </c>
      <c r="G27" s="30">
        <f>G28*0.8</f>
        <v>119120</v>
      </c>
      <c r="H27" s="30">
        <f>G27*1.08</f>
        <v>128649.60000000001</v>
      </c>
      <c r="I27" s="30">
        <f>G27*1.16</f>
        <v>138179.19999999998</v>
      </c>
      <c r="J27" s="30">
        <f>G27*1.24</f>
        <v>147708.79999999999</v>
      </c>
      <c r="K27" s="30">
        <f>G27*1.32</f>
        <v>157238.39999999999</v>
      </c>
    </row>
    <row r="28" spans="1:11" x14ac:dyDescent="0.25">
      <c r="B28" s="8" t="s">
        <v>10</v>
      </c>
      <c r="C28" s="8" t="s">
        <v>17</v>
      </c>
      <c r="D28" s="31">
        <f>G28*0.7</f>
        <v>104230</v>
      </c>
      <c r="E28" s="31">
        <f>G28*0.8</f>
        <v>119120</v>
      </c>
      <c r="F28" s="31">
        <f>G28*0.9</f>
        <v>134010</v>
      </c>
      <c r="G28" s="32">
        <v>148900</v>
      </c>
      <c r="H28" s="31">
        <f>G28*1.08</f>
        <v>160812</v>
      </c>
      <c r="I28" s="31">
        <f>G28*1.16</f>
        <v>172724</v>
      </c>
      <c r="J28" s="31">
        <f>G28*1.24</f>
        <v>184636</v>
      </c>
      <c r="K28" s="31">
        <f>G28*1.32</f>
        <v>196548</v>
      </c>
    </row>
    <row r="29" spans="1:11" x14ac:dyDescent="0.25">
      <c r="B29" s="8" t="s">
        <v>13</v>
      </c>
      <c r="C29" s="8" t="s">
        <v>11</v>
      </c>
      <c r="D29" s="31">
        <f>G29*0.7</f>
        <v>114653</v>
      </c>
      <c r="E29" s="31">
        <f>G29*0.8</f>
        <v>131032</v>
      </c>
      <c r="F29" s="31">
        <f>G29*0.9</f>
        <v>147411</v>
      </c>
      <c r="G29" s="33">
        <f>G28*1.1</f>
        <v>163790</v>
      </c>
      <c r="H29" s="31">
        <f>G29*1.08</f>
        <v>176893.2</v>
      </c>
      <c r="I29" s="31">
        <f>G29*1.16</f>
        <v>189996.4</v>
      </c>
      <c r="J29" s="31">
        <f>G29*1.24</f>
        <v>203099.6</v>
      </c>
      <c r="K29" s="31">
        <f>G29*1.32</f>
        <v>216202.80000000002</v>
      </c>
    </row>
    <row r="30" spans="1:11" x14ac:dyDescent="0.25">
      <c r="B30" s="7" t="s">
        <v>14</v>
      </c>
      <c r="C30" s="7" t="s">
        <v>46</v>
      </c>
      <c r="D30" s="31">
        <f>G30*0.7</f>
        <v>125075.99999999999</v>
      </c>
      <c r="E30" s="31">
        <f>G30*0.8</f>
        <v>142944</v>
      </c>
      <c r="F30" s="31">
        <f>G30*0.9</f>
        <v>160812</v>
      </c>
      <c r="G30" s="33">
        <f>G28*1.2</f>
        <v>178680</v>
      </c>
      <c r="H30" s="31">
        <f>G30*1.08</f>
        <v>192974.40000000002</v>
      </c>
      <c r="I30" s="31">
        <f>G30*1.16</f>
        <v>207268.8</v>
      </c>
      <c r="J30" s="31">
        <f>G30*1.24</f>
        <v>221563.2</v>
      </c>
      <c r="K30" s="31">
        <f>G30*1.32</f>
        <v>235857.6</v>
      </c>
    </row>
    <row r="31" spans="1:11" x14ac:dyDescent="0.25">
      <c r="A31" s="5" t="s">
        <v>56</v>
      </c>
      <c r="D31" s="28"/>
      <c r="E31" s="28"/>
      <c r="F31" s="28"/>
      <c r="G31" s="29"/>
      <c r="H31" s="28"/>
      <c r="I31" s="28"/>
      <c r="J31" s="28"/>
      <c r="K31" s="28"/>
    </row>
    <row r="32" spans="1:11" x14ac:dyDescent="0.25">
      <c r="A32" s="8"/>
      <c r="B32" s="7" t="s">
        <v>6</v>
      </c>
      <c r="C32" s="7" t="s">
        <v>38</v>
      </c>
      <c r="D32"/>
      <c r="E32"/>
      <c r="F32"/>
      <c r="G32"/>
      <c r="H32"/>
      <c r="I32"/>
      <c r="J32"/>
      <c r="K32"/>
    </row>
    <row r="33" spans="1:11" x14ac:dyDescent="0.25">
      <c r="B33" s="7" t="s">
        <v>7</v>
      </c>
      <c r="C33" s="7" t="s">
        <v>37</v>
      </c>
      <c r="D33"/>
      <c r="E33"/>
      <c r="F33"/>
      <c r="G33"/>
      <c r="H33"/>
      <c r="I33"/>
      <c r="J33"/>
      <c r="K33"/>
    </row>
    <row r="34" spans="1:11" x14ac:dyDescent="0.25">
      <c r="B34" s="7" t="s">
        <v>3</v>
      </c>
      <c r="C34" s="7" t="s">
        <v>39</v>
      </c>
      <c r="D34"/>
      <c r="E34"/>
      <c r="F34"/>
      <c r="G34"/>
      <c r="H34"/>
      <c r="I34"/>
      <c r="J34"/>
      <c r="K34"/>
    </row>
    <row r="35" spans="1:11" x14ac:dyDescent="0.25">
      <c r="B35" s="7" t="s">
        <v>9</v>
      </c>
      <c r="C35" s="7" t="s">
        <v>38</v>
      </c>
      <c r="D35"/>
      <c r="E35"/>
      <c r="F35"/>
      <c r="G35"/>
      <c r="H35"/>
      <c r="I35"/>
      <c r="J35"/>
      <c r="K35"/>
    </row>
    <row r="36" spans="1:11" x14ac:dyDescent="0.25">
      <c r="B36" s="7" t="s">
        <v>15</v>
      </c>
      <c r="C36" s="7" t="s">
        <v>40</v>
      </c>
      <c r="D36"/>
      <c r="E36"/>
      <c r="F36"/>
      <c r="G36"/>
      <c r="H36"/>
      <c r="I36"/>
      <c r="J36"/>
      <c r="K36"/>
    </row>
    <row r="37" spans="1:11" x14ac:dyDescent="0.25">
      <c r="A37" s="6"/>
      <c r="B37" s="7" t="s">
        <v>2</v>
      </c>
      <c r="C37" s="7" t="s">
        <v>18</v>
      </c>
      <c r="D37" s="30">
        <f>G37*0.7</f>
        <v>65183.999999999993</v>
      </c>
      <c r="E37" s="30">
        <f>G37*0.8</f>
        <v>74496</v>
      </c>
      <c r="F37" s="30">
        <f>G37*0.9</f>
        <v>83808</v>
      </c>
      <c r="G37" s="30">
        <f>G38*0.8</f>
        <v>93120</v>
      </c>
      <c r="H37" s="30">
        <f>G37*1.08</f>
        <v>100569.60000000001</v>
      </c>
      <c r="I37" s="30">
        <f>G37*1.16</f>
        <v>108019.2</v>
      </c>
      <c r="J37" s="30">
        <f>G37*1.24</f>
        <v>115468.8</v>
      </c>
      <c r="K37" s="30">
        <f>G37*1.32</f>
        <v>122918.40000000001</v>
      </c>
    </row>
    <row r="38" spans="1:11" x14ac:dyDescent="0.25">
      <c r="A38" s="6"/>
      <c r="B38" s="8" t="s">
        <v>10</v>
      </c>
      <c r="C38" s="8" t="s">
        <v>17</v>
      </c>
      <c r="D38" s="31">
        <f>G38*0.7</f>
        <v>81480</v>
      </c>
      <c r="E38" s="31">
        <f>G38*0.8</f>
        <v>93120</v>
      </c>
      <c r="F38" s="31">
        <f>G38*0.9</f>
        <v>104760</v>
      </c>
      <c r="G38" s="32">
        <v>116400</v>
      </c>
      <c r="H38" s="31">
        <f>G38*1.08</f>
        <v>125712.00000000001</v>
      </c>
      <c r="I38" s="31">
        <f>G38*1.16</f>
        <v>135024</v>
      </c>
      <c r="J38" s="31">
        <f>G38*1.24</f>
        <v>144336</v>
      </c>
      <c r="K38" s="31">
        <f>G38*1.32</f>
        <v>153648</v>
      </c>
    </row>
    <row r="39" spans="1:11" x14ac:dyDescent="0.25">
      <c r="A39" s="6"/>
      <c r="B39" s="8" t="s">
        <v>13</v>
      </c>
      <c r="C39" s="8" t="s">
        <v>11</v>
      </c>
      <c r="D39" s="31">
        <f>G39*0.7</f>
        <v>89628</v>
      </c>
      <c r="E39" s="31">
        <f>G39*0.8</f>
        <v>102432.00000000001</v>
      </c>
      <c r="F39" s="31">
        <f>G39*0.9</f>
        <v>115236.00000000001</v>
      </c>
      <c r="G39" s="33">
        <f>G38*1.1</f>
        <v>128040.00000000001</v>
      </c>
      <c r="H39" s="31">
        <f>G39*1.08</f>
        <v>138283.20000000001</v>
      </c>
      <c r="I39" s="31">
        <f>G39*1.16</f>
        <v>148526.39999999999</v>
      </c>
      <c r="J39" s="31">
        <f>G39*1.24</f>
        <v>158769.60000000001</v>
      </c>
      <c r="K39" s="31">
        <f>G39*1.32</f>
        <v>169012.80000000002</v>
      </c>
    </row>
    <row r="40" spans="1:11" x14ac:dyDescent="0.25">
      <c r="A40" s="6"/>
      <c r="B40" s="7" t="s">
        <v>14</v>
      </c>
      <c r="C40" s="7" t="s">
        <v>46</v>
      </c>
      <c r="D40" s="31">
        <f>G40*0.7</f>
        <v>97776</v>
      </c>
      <c r="E40" s="31">
        <f>G40*0.8</f>
        <v>111744</v>
      </c>
      <c r="F40" s="31">
        <f>G40*0.9</f>
        <v>125712</v>
      </c>
      <c r="G40" s="33">
        <f>G38*1.2</f>
        <v>139680</v>
      </c>
      <c r="H40" s="31">
        <f>G40*1.08</f>
        <v>150854.40000000002</v>
      </c>
      <c r="I40" s="31">
        <f>G40*1.16</f>
        <v>162028.79999999999</v>
      </c>
      <c r="J40" s="31">
        <f>G40*1.24</f>
        <v>173203.20000000001</v>
      </c>
      <c r="K40" s="31">
        <f>G40*1.32</f>
        <v>184377.60000000001</v>
      </c>
    </row>
    <row r="41" spans="1:11" x14ac:dyDescent="0.25">
      <c r="D41" s="28"/>
      <c r="E41" s="28"/>
      <c r="F41" s="28"/>
      <c r="G41" s="29"/>
      <c r="H41" s="28"/>
      <c r="I41" s="28"/>
      <c r="J41" s="28"/>
      <c r="K41" s="28"/>
    </row>
    <row r="42" spans="1:11" x14ac:dyDescent="0.25">
      <c r="A42" s="5" t="s">
        <v>51</v>
      </c>
      <c r="B42" s="5"/>
      <c r="C42" s="5"/>
      <c r="D42" s="28"/>
      <c r="E42" s="28"/>
      <c r="F42" s="28"/>
      <c r="G42" s="29"/>
      <c r="H42" s="28"/>
      <c r="I42" s="28"/>
      <c r="J42" s="28"/>
      <c r="K42" s="28"/>
    </row>
    <row r="43" spans="1:11" x14ac:dyDescent="0.25">
      <c r="B43" s="7" t="s">
        <v>6</v>
      </c>
      <c r="C43" s="7" t="s">
        <v>38</v>
      </c>
      <c r="D43"/>
      <c r="E43"/>
      <c r="F43"/>
      <c r="G43"/>
      <c r="H43"/>
      <c r="I43"/>
      <c r="J43"/>
      <c r="K43"/>
    </row>
    <row r="44" spans="1:11" x14ac:dyDescent="0.25">
      <c r="B44" s="7" t="s">
        <v>7</v>
      </c>
      <c r="C44" s="7" t="s">
        <v>37</v>
      </c>
      <c r="D44"/>
      <c r="E44"/>
      <c r="F44"/>
      <c r="G44"/>
      <c r="H44"/>
      <c r="I44"/>
      <c r="J44"/>
      <c r="K44"/>
    </row>
    <row r="45" spans="1:11" x14ac:dyDescent="0.25">
      <c r="B45" s="7" t="s">
        <v>3</v>
      </c>
      <c r="C45" s="7" t="s">
        <v>39</v>
      </c>
      <c r="D45"/>
      <c r="E45"/>
      <c r="F45"/>
      <c r="G45"/>
      <c r="H45"/>
      <c r="I45"/>
      <c r="J45"/>
      <c r="K45"/>
    </row>
    <row r="46" spans="1:11" x14ac:dyDescent="0.25">
      <c r="A46" s="5"/>
      <c r="B46" s="7" t="s">
        <v>9</v>
      </c>
      <c r="C46" s="7" t="s">
        <v>38</v>
      </c>
      <c r="D46"/>
      <c r="E46"/>
      <c r="F46"/>
      <c r="G46"/>
      <c r="H46"/>
      <c r="I46"/>
      <c r="J46"/>
      <c r="K46"/>
    </row>
    <row r="47" spans="1:11" x14ac:dyDescent="0.25">
      <c r="B47" s="7" t="s">
        <v>15</v>
      </c>
      <c r="C47" s="7" t="s">
        <v>40</v>
      </c>
      <c r="D47"/>
      <c r="E47"/>
      <c r="F47"/>
      <c r="G47"/>
      <c r="H47"/>
      <c r="I47"/>
      <c r="J47"/>
      <c r="K47"/>
    </row>
    <row r="48" spans="1:11" x14ac:dyDescent="0.25">
      <c r="B48" s="7" t="s">
        <v>2</v>
      </c>
      <c r="C48" s="7" t="s">
        <v>18</v>
      </c>
      <c r="D48" s="30">
        <f>G48*0.7</f>
        <v>70896</v>
      </c>
      <c r="E48" s="30">
        <f>G48*0.8</f>
        <v>81024</v>
      </c>
      <c r="F48" s="30">
        <f>G48*0.9</f>
        <v>91152</v>
      </c>
      <c r="G48" s="30">
        <f>G49*0.8</f>
        <v>101280</v>
      </c>
      <c r="H48" s="30">
        <f>G48*1.08</f>
        <v>109382.40000000001</v>
      </c>
      <c r="I48" s="30">
        <f>G48*1.16</f>
        <v>117484.79999999999</v>
      </c>
      <c r="J48" s="30">
        <f>G48*1.24</f>
        <v>125587.2</v>
      </c>
      <c r="K48" s="30">
        <f>G48*1.32</f>
        <v>133689.60000000001</v>
      </c>
    </row>
    <row r="49" spans="1:11" x14ac:dyDescent="0.25">
      <c r="B49" s="8" t="s">
        <v>10</v>
      </c>
      <c r="C49" s="8" t="s">
        <v>17</v>
      </c>
      <c r="D49" s="31">
        <f>G49*0.7</f>
        <v>88620</v>
      </c>
      <c r="E49" s="31">
        <f>G49*0.8</f>
        <v>101280</v>
      </c>
      <c r="F49" s="31">
        <f>G49*0.9</f>
        <v>113940</v>
      </c>
      <c r="G49" s="32">
        <v>126600</v>
      </c>
      <c r="H49" s="31">
        <f>G49*1.08</f>
        <v>136728</v>
      </c>
      <c r="I49" s="31">
        <f>G49*1.16</f>
        <v>146856</v>
      </c>
      <c r="J49" s="31">
        <f>G49*1.24</f>
        <v>156984</v>
      </c>
      <c r="K49" s="31">
        <f>G49*1.32</f>
        <v>167112</v>
      </c>
    </row>
    <row r="50" spans="1:11" x14ac:dyDescent="0.25">
      <c r="B50" s="8" t="s">
        <v>13</v>
      </c>
      <c r="C50" s="8" t="s">
        <v>11</v>
      </c>
      <c r="D50" s="31">
        <f>G50*0.7</f>
        <v>97482</v>
      </c>
      <c r="E50" s="31">
        <f>G50*0.8</f>
        <v>111408</v>
      </c>
      <c r="F50" s="31">
        <f>G50*0.9</f>
        <v>125334</v>
      </c>
      <c r="G50" s="33">
        <f>G49*1.1</f>
        <v>139260</v>
      </c>
      <c r="H50" s="31">
        <f>G50*1.08</f>
        <v>150400.80000000002</v>
      </c>
      <c r="I50" s="31">
        <f>G50*1.16</f>
        <v>161541.59999999998</v>
      </c>
      <c r="J50" s="31">
        <f>G50*1.24</f>
        <v>172682.4</v>
      </c>
      <c r="K50" s="31">
        <f>G50*1.32</f>
        <v>183823.2</v>
      </c>
    </row>
    <row r="51" spans="1:11" x14ac:dyDescent="0.25">
      <c r="B51" s="7" t="s">
        <v>14</v>
      </c>
      <c r="C51" s="7" t="s">
        <v>46</v>
      </c>
      <c r="D51" s="31">
        <f>G51*0.7</f>
        <v>106344</v>
      </c>
      <c r="E51" s="31">
        <f>G51*0.8</f>
        <v>121536</v>
      </c>
      <c r="F51" s="31">
        <f>G51*0.9</f>
        <v>136728</v>
      </c>
      <c r="G51" s="33">
        <f>G49*1.2</f>
        <v>151920</v>
      </c>
      <c r="H51" s="31">
        <f>G51*1.08</f>
        <v>164073.60000000001</v>
      </c>
      <c r="I51" s="31">
        <f>G51*1.16</f>
        <v>176227.19999999998</v>
      </c>
      <c r="J51" s="31">
        <f>G51*1.24</f>
        <v>188380.79999999999</v>
      </c>
      <c r="K51" s="31">
        <f>G51*1.32</f>
        <v>200534.40000000002</v>
      </c>
    </row>
    <row r="52" spans="1:11" x14ac:dyDescent="0.25">
      <c r="A52" s="37" t="s">
        <v>52</v>
      </c>
      <c r="D52" s="31"/>
      <c r="E52" s="31"/>
      <c r="F52" s="31"/>
      <c r="G52" s="33"/>
      <c r="H52" s="31"/>
      <c r="I52" s="31"/>
      <c r="J52" s="31"/>
      <c r="K52" s="31"/>
    </row>
    <row r="53" spans="1:11" x14ac:dyDescent="0.25">
      <c r="B53" s="7" t="s">
        <v>6</v>
      </c>
      <c r="C53" s="7" t="s">
        <v>38</v>
      </c>
      <c r="D53"/>
      <c r="E53"/>
      <c r="F53"/>
      <c r="G53"/>
      <c r="H53"/>
      <c r="I53"/>
      <c r="J53"/>
      <c r="K53"/>
    </row>
    <row r="54" spans="1:11" x14ac:dyDescent="0.25">
      <c r="B54" s="7" t="s">
        <v>7</v>
      </c>
      <c r="C54" s="7" t="s">
        <v>37</v>
      </c>
      <c r="D54"/>
      <c r="E54"/>
      <c r="F54"/>
      <c r="G54"/>
      <c r="H54"/>
      <c r="I54"/>
      <c r="J54"/>
      <c r="K54"/>
    </row>
    <row r="55" spans="1:11" x14ac:dyDescent="0.25">
      <c r="B55" s="7" t="s">
        <v>3</v>
      </c>
      <c r="C55" s="7" t="s">
        <v>39</v>
      </c>
      <c r="D55"/>
      <c r="E55"/>
      <c r="F55"/>
      <c r="G55"/>
      <c r="H55"/>
      <c r="I55"/>
      <c r="J55"/>
      <c r="K55"/>
    </row>
    <row r="56" spans="1:11" x14ac:dyDescent="0.25">
      <c r="B56" s="7" t="s">
        <v>9</v>
      </c>
      <c r="C56" s="7" t="s">
        <v>38</v>
      </c>
      <c r="D56"/>
      <c r="E56"/>
      <c r="F56"/>
      <c r="G56"/>
      <c r="H56"/>
      <c r="I56"/>
      <c r="J56"/>
      <c r="K56"/>
    </row>
    <row r="57" spans="1:11" x14ac:dyDescent="0.25">
      <c r="B57" s="7" t="s">
        <v>15</v>
      </c>
      <c r="C57" s="7" t="s">
        <v>40</v>
      </c>
      <c r="D57"/>
      <c r="E57"/>
      <c r="F57"/>
      <c r="G57"/>
      <c r="H57"/>
      <c r="I57"/>
      <c r="J57"/>
      <c r="K57"/>
    </row>
    <row r="58" spans="1:11" x14ac:dyDescent="0.25">
      <c r="B58" s="7" t="s">
        <v>2</v>
      </c>
      <c r="C58" s="7" t="s">
        <v>18</v>
      </c>
      <c r="D58" s="30">
        <f>G58*0.7</f>
        <v>70896</v>
      </c>
      <c r="E58" s="30">
        <f>G58*0.8</f>
        <v>81024</v>
      </c>
      <c r="F58" s="30">
        <f>G58*0.9</f>
        <v>91152</v>
      </c>
      <c r="G58" s="30">
        <f>G59*0.8</f>
        <v>101280</v>
      </c>
      <c r="H58" s="30">
        <f>G58*1.08</f>
        <v>109382.40000000001</v>
      </c>
      <c r="I58" s="30">
        <f>G58*1.16</f>
        <v>117484.79999999999</v>
      </c>
      <c r="J58" s="30">
        <f>G58*1.24</f>
        <v>125587.2</v>
      </c>
      <c r="K58" s="30">
        <f>G58*1.32</f>
        <v>133689.60000000001</v>
      </c>
    </row>
    <row r="59" spans="1:11" x14ac:dyDescent="0.25">
      <c r="B59" s="8" t="s">
        <v>10</v>
      </c>
      <c r="C59" s="8" t="s">
        <v>17</v>
      </c>
      <c r="D59" s="31">
        <f>G59*0.7</f>
        <v>88620</v>
      </c>
      <c r="E59" s="31">
        <f>G59*0.8</f>
        <v>101280</v>
      </c>
      <c r="F59" s="31">
        <f>G59*0.9</f>
        <v>113940</v>
      </c>
      <c r="G59" s="32">
        <v>126600</v>
      </c>
      <c r="H59" s="31">
        <f>G59*1.08</f>
        <v>136728</v>
      </c>
      <c r="I59" s="31">
        <f>G59*1.16</f>
        <v>146856</v>
      </c>
      <c r="J59" s="31">
        <f>G59*1.24</f>
        <v>156984</v>
      </c>
      <c r="K59" s="31">
        <f>G59*1.32</f>
        <v>167112</v>
      </c>
    </row>
    <row r="60" spans="1:11" x14ac:dyDescent="0.25">
      <c r="B60" s="8" t="s">
        <v>13</v>
      </c>
      <c r="C60" s="8" t="s">
        <v>11</v>
      </c>
      <c r="D60" s="31">
        <f>G60*0.7</f>
        <v>97482</v>
      </c>
      <c r="E60" s="31">
        <f>G60*0.8</f>
        <v>111408</v>
      </c>
      <c r="F60" s="31">
        <f>G60*0.9</f>
        <v>125334</v>
      </c>
      <c r="G60" s="33">
        <f>G59*1.1</f>
        <v>139260</v>
      </c>
      <c r="H60" s="31">
        <f>G60*1.08</f>
        <v>150400.80000000002</v>
      </c>
      <c r="I60" s="31">
        <f>G60*1.16</f>
        <v>161541.59999999998</v>
      </c>
      <c r="J60" s="31">
        <f>G60*1.24</f>
        <v>172682.4</v>
      </c>
      <c r="K60" s="31">
        <f>G60*1.32</f>
        <v>183823.2</v>
      </c>
    </row>
    <row r="61" spans="1:11" x14ac:dyDescent="0.25">
      <c r="B61" s="7" t="s">
        <v>14</v>
      </c>
      <c r="C61" s="7" t="s">
        <v>46</v>
      </c>
      <c r="D61" s="31">
        <f>G61*0.7</f>
        <v>106344</v>
      </c>
      <c r="E61" s="31">
        <f>G61*0.8</f>
        <v>121536</v>
      </c>
      <c r="F61" s="31">
        <f>G61*0.9</f>
        <v>136728</v>
      </c>
      <c r="G61" s="33">
        <f>G59*1.2</f>
        <v>151920</v>
      </c>
      <c r="H61" s="31">
        <f>G61*1.08</f>
        <v>164073.60000000001</v>
      </c>
      <c r="I61" s="31">
        <f>G61*1.16</f>
        <v>176227.19999999998</v>
      </c>
      <c r="J61" s="31">
        <f>G61*1.24</f>
        <v>188380.79999999999</v>
      </c>
      <c r="K61" s="31">
        <f>G61*1.32</f>
        <v>200534.40000000002</v>
      </c>
    </row>
    <row r="62" spans="1:11" x14ac:dyDescent="0.25">
      <c r="D62" s="31"/>
      <c r="E62" s="31"/>
      <c r="F62" s="31"/>
      <c r="G62" s="33"/>
      <c r="H62" s="31"/>
      <c r="I62" s="31"/>
      <c r="J62" s="31"/>
      <c r="K62" s="31"/>
    </row>
    <row r="63" spans="1:11" x14ac:dyDescent="0.25">
      <c r="A63" s="5" t="s">
        <v>53</v>
      </c>
      <c r="B63" s="5"/>
      <c r="C63" s="5"/>
      <c r="D63" s="28"/>
      <c r="E63" s="28"/>
      <c r="F63" s="28"/>
      <c r="G63" s="29"/>
      <c r="H63" s="28"/>
      <c r="I63" s="28"/>
      <c r="J63" s="28"/>
      <c r="K63" s="28"/>
    </row>
    <row r="64" spans="1:11" x14ac:dyDescent="0.25">
      <c r="B64" s="7" t="s">
        <v>6</v>
      </c>
      <c r="C64" s="7" t="s">
        <v>38</v>
      </c>
      <c r="D64"/>
      <c r="E64"/>
      <c r="F64"/>
      <c r="G64"/>
      <c r="H64"/>
      <c r="I64"/>
      <c r="J64"/>
      <c r="K64"/>
    </row>
    <row r="65" spans="1:11" x14ac:dyDescent="0.25">
      <c r="B65" s="7" t="s">
        <v>7</v>
      </c>
      <c r="C65" s="7" t="s">
        <v>37</v>
      </c>
      <c r="D65"/>
      <c r="E65"/>
      <c r="F65"/>
      <c r="G65"/>
      <c r="H65"/>
      <c r="I65"/>
      <c r="J65"/>
      <c r="K65"/>
    </row>
    <row r="66" spans="1:11" x14ac:dyDescent="0.25">
      <c r="B66" s="7" t="s">
        <v>3</v>
      </c>
      <c r="C66" s="7" t="s">
        <v>39</v>
      </c>
      <c r="D66"/>
      <c r="E66"/>
      <c r="F66"/>
      <c r="G66"/>
      <c r="H66"/>
      <c r="I66"/>
      <c r="J66"/>
      <c r="K66"/>
    </row>
    <row r="67" spans="1:11" x14ac:dyDescent="0.25">
      <c r="A67" s="5"/>
      <c r="B67" s="7" t="s">
        <v>9</v>
      </c>
      <c r="C67" s="7" t="s">
        <v>38</v>
      </c>
      <c r="D67"/>
      <c r="E67"/>
      <c r="F67"/>
      <c r="G67"/>
      <c r="H67"/>
      <c r="I67"/>
      <c r="J67"/>
      <c r="K67"/>
    </row>
    <row r="68" spans="1:11" x14ac:dyDescent="0.25">
      <c r="B68" s="7" t="s">
        <v>15</v>
      </c>
      <c r="C68" s="7" t="s">
        <v>40</v>
      </c>
      <c r="D68"/>
      <c r="E68"/>
      <c r="F68"/>
      <c r="G68"/>
      <c r="H68"/>
      <c r="I68"/>
      <c r="J68"/>
      <c r="K68"/>
    </row>
    <row r="69" spans="1:11" x14ac:dyDescent="0.25">
      <c r="B69" s="7" t="s">
        <v>2</v>
      </c>
      <c r="C69" s="7" t="s">
        <v>18</v>
      </c>
      <c r="D69" s="30">
        <f>G69*0.7</f>
        <v>63391.999999999993</v>
      </c>
      <c r="E69" s="30">
        <f>G69*0.8</f>
        <v>72448</v>
      </c>
      <c r="F69" s="30">
        <f>G69*0.9</f>
        <v>81504</v>
      </c>
      <c r="G69" s="30">
        <f>G70*0.8</f>
        <v>90560</v>
      </c>
      <c r="H69" s="30">
        <f>G69*1.08</f>
        <v>97804.800000000003</v>
      </c>
      <c r="I69" s="30">
        <f>G69*1.16</f>
        <v>105049.59999999999</v>
      </c>
      <c r="J69" s="30">
        <f>G69*1.24</f>
        <v>112294.39999999999</v>
      </c>
      <c r="K69" s="30">
        <f>G69*1.32</f>
        <v>119539.20000000001</v>
      </c>
    </row>
    <row r="70" spans="1:11" x14ac:dyDescent="0.25">
      <c r="B70" s="8" t="s">
        <v>10</v>
      </c>
      <c r="C70" s="8" t="s">
        <v>17</v>
      </c>
      <c r="D70" s="31">
        <f>G70*0.7</f>
        <v>79240</v>
      </c>
      <c r="E70" s="31">
        <f>G70*0.8</f>
        <v>90560</v>
      </c>
      <c r="F70" s="31">
        <f>G70*0.9</f>
        <v>101880</v>
      </c>
      <c r="G70" s="32">
        <v>113200</v>
      </c>
      <c r="H70" s="31">
        <f>G70*1.08</f>
        <v>122256.00000000001</v>
      </c>
      <c r="I70" s="31">
        <f>G70*1.16</f>
        <v>131312</v>
      </c>
      <c r="J70" s="31">
        <f>G70*1.24</f>
        <v>140368</v>
      </c>
      <c r="K70" s="31">
        <f>G70*1.32</f>
        <v>149424</v>
      </c>
    </row>
    <row r="71" spans="1:11" x14ac:dyDescent="0.25">
      <c r="B71" s="8" t="s">
        <v>13</v>
      </c>
      <c r="C71" s="8" t="s">
        <v>11</v>
      </c>
      <c r="D71" s="31">
        <f>G71*0.7</f>
        <v>87164</v>
      </c>
      <c r="E71" s="31">
        <f>G71*0.8</f>
        <v>99616.000000000015</v>
      </c>
      <c r="F71" s="31">
        <f>G71*0.9</f>
        <v>112068.00000000001</v>
      </c>
      <c r="G71" s="33">
        <f>G70*1.1</f>
        <v>124520.00000000001</v>
      </c>
      <c r="H71" s="31">
        <f>G71*1.08</f>
        <v>134481.60000000003</v>
      </c>
      <c r="I71" s="31">
        <f>G71*1.16</f>
        <v>144443.20000000001</v>
      </c>
      <c r="J71" s="31">
        <f>G71*1.24</f>
        <v>154404.80000000002</v>
      </c>
      <c r="K71" s="31">
        <f>G71*1.32</f>
        <v>164366.40000000002</v>
      </c>
    </row>
    <row r="72" spans="1:11" x14ac:dyDescent="0.25">
      <c r="B72" s="7" t="s">
        <v>14</v>
      </c>
      <c r="C72" s="7" t="s">
        <v>46</v>
      </c>
      <c r="D72" s="31">
        <f>G72*0.7</f>
        <v>95088</v>
      </c>
      <c r="E72" s="31">
        <f>G72*0.8</f>
        <v>108672</v>
      </c>
      <c r="F72" s="31">
        <f>G72*0.9</f>
        <v>122256</v>
      </c>
      <c r="G72" s="33">
        <f>G70*1.2</f>
        <v>135840</v>
      </c>
      <c r="H72" s="31">
        <f>G72*1.08</f>
        <v>146707.20000000001</v>
      </c>
      <c r="I72" s="31">
        <f>G72*1.16</f>
        <v>157574.39999999999</v>
      </c>
      <c r="J72" s="31">
        <f>G72*1.24</f>
        <v>168441.60000000001</v>
      </c>
      <c r="K72" s="31">
        <f>G72*1.32</f>
        <v>179308.80000000002</v>
      </c>
    </row>
    <row r="73" spans="1:11" x14ac:dyDescent="0.25">
      <c r="A73" s="7" t="s">
        <v>54</v>
      </c>
      <c r="D73" s="28"/>
      <c r="E73" s="28"/>
      <c r="F73" s="28"/>
      <c r="G73" s="29"/>
      <c r="H73" s="28"/>
      <c r="I73" s="28"/>
      <c r="J73" s="28"/>
      <c r="K73" s="28"/>
    </row>
    <row r="74" spans="1:11" x14ac:dyDescent="0.25">
      <c r="B74" s="7" t="s">
        <v>6</v>
      </c>
      <c r="C74" s="7" t="s">
        <v>38</v>
      </c>
      <c r="D74"/>
      <c r="E74"/>
      <c r="F74"/>
      <c r="G74"/>
      <c r="H74"/>
      <c r="I74"/>
      <c r="J74"/>
      <c r="K74"/>
    </row>
    <row r="75" spans="1:11" x14ac:dyDescent="0.25">
      <c r="B75" s="7" t="s">
        <v>7</v>
      </c>
      <c r="C75" s="7" t="s">
        <v>37</v>
      </c>
      <c r="D75"/>
      <c r="E75"/>
      <c r="F75"/>
      <c r="G75"/>
      <c r="H75"/>
      <c r="I75"/>
      <c r="J75"/>
      <c r="K75"/>
    </row>
    <row r="76" spans="1:11" x14ac:dyDescent="0.25">
      <c r="B76" s="7" t="s">
        <v>3</v>
      </c>
      <c r="C76" s="7" t="s">
        <v>39</v>
      </c>
      <c r="D76"/>
      <c r="E76"/>
      <c r="F76"/>
      <c r="G76"/>
      <c r="H76"/>
      <c r="I76"/>
      <c r="J76"/>
      <c r="K76"/>
    </row>
    <row r="77" spans="1:11" x14ac:dyDescent="0.25">
      <c r="B77" s="7" t="s">
        <v>9</v>
      </c>
      <c r="C77" s="7" t="s">
        <v>38</v>
      </c>
      <c r="D77"/>
      <c r="E77"/>
      <c r="F77"/>
      <c r="G77"/>
      <c r="H77"/>
      <c r="I77"/>
      <c r="J77"/>
      <c r="K77"/>
    </row>
    <row r="78" spans="1:11" x14ac:dyDescent="0.25">
      <c r="B78" s="7" t="s">
        <v>15</v>
      </c>
      <c r="C78" s="7" t="s">
        <v>40</v>
      </c>
      <c r="D78"/>
      <c r="E78"/>
      <c r="F78"/>
      <c r="G78"/>
      <c r="H78"/>
      <c r="I78"/>
      <c r="J78"/>
      <c r="K78"/>
    </row>
    <row r="79" spans="1:11" x14ac:dyDescent="0.25">
      <c r="B79" s="7" t="s">
        <v>2</v>
      </c>
      <c r="C79" s="7" t="s">
        <v>18</v>
      </c>
      <c r="D79" s="30">
        <f>G79*0.7</f>
        <v>61599.999999999993</v>
      </c>
      <c r="E79" s="30">
        <f>G79*0.8</f>
        <v>70400</v>
      </c>
      <c r="F79" s="30">
        <f>G79*0.9</f>
        <v>79200</v>
      </c>
      <c r="G79" s="30">
        <f>G80*0.8</f>
        <v>88000</v>
      </c>
      <c r="H79" s="30">
        <f>G79*1.08</f>
        <v>95040</v>
      </c>
      <c r="I79" s="30">
        <f>G79*1.16</f>
        <v>102080</v>
      </c>
      <c r="J79" s="30">
        <f>G79*1.24</f>
        <v>109120</v>
      </c>
      <c r="K79" s="30">
        <f>G79*1.32</f>
        <v>116160</v>
      </c>
    </row>
    <row r="80" spans="1:11" x14ac:dyDescent="0.25">
      <c r="B80" s="8" t="s">
        <v>10</v>
      </c>
      <c r="C80" s="8" t="s">
        <v>17</v>
      </c>
      <c r="D80" s="31">
        <f>G80*0.7</f>
        <v>77000</v>
      </c>
      <c r="E80" s="31">
        <f>G80*0.8</f>
        <v>88000</v>
      </c>
      <c r="F80" s="31">
        <f>G80*0.9</f>
        <v>99000</v>
      </c>
      <c r="G80" s="32">
        <v>110000</v>
      </c>
      <c r="H80" s="31">
        <f>G80*1.08</f>
        <v>118800.00000000001</v>
      </c>
      <c r="I80" s="31">
        <f>G80*1.16</f>
        <v>127599.99999999999</v>
      </c>
      <c r="J80" s="31">
        <f>G80*1.24</f>
        <v>136400</v>
      </c>
      <c r="K80" s="31">
        <f>G80*1.32</f>
        <v>145200</v>
      </c>
    </row>
    <row r="81" spans="1:11" x14ac:dyDescent="0.25">
      <c r="B81" s="8" t="s">
        <v>13</v>
      </c>
      <c r="C81" s="8" t="s">
        <v>11</v>
      </c>
      <c r="D81" s="31">
        <f>G81*0.7</f>
        <v>84700</v>
      </c>
      <c r="E81" s="31">
        <f>G81*0.8</f>
        <v>96800.000000000015</v>
      </c>
      <c r="F81" s="31">
        <f>G81*0.9</f>
        <v>108900.00000000001</v>
      </c>
      <c r="G81" s="33">
        <f>G80*1.1</f>
        <v>121000.00000000001</v>
      </c>
      <c r="H81" s="31">
        <f>G81*1.08</f>
        <v>130680.00000000003</v>
      </c>
      <c r="I81" s="31">
        <f>G81*1.16</f>
        <v>140360</v>
      </c>
      <c r="J81" s="31">
        <f>G81*1.24</f>
        <v>150040.00000000003</v>
      </c>
      <c r="K81" s="31">
        <f>G81*1.32</f>
        <v>159720.00000000003</v>
      </c>
    </row>
    <row r="82" spans="1:11" x14ac:dyDescent="0.25">
      <c r="B82" s="7" t="s">
        <v>14</v>
      </c>
      <c r="C82" s="7" t="s">
        <v>46</v>
      </c>
      <c r="D82" s="31">
        <f>G82*0.7</f>
        <v>92400</v>
      </c>
      <c r="E82" s="31">
        <f>G82*0.8</f>
        <v>105600</v>
      </c>
      <c r="F82" s="31">
        <f>G82*0.9</f>
        <v>118800</v>
      </c>
      <c r="G82" s="33">
        <f>G80*1.2</f>
        <v>132000</v>
      </c>
      <c r="H82" s="31">
        <f>G82*1.08</f>
        <v>142560</v>
      </c>
      <c r="I82" s="31">
        <f>G82*1.16</f>
        <v>153120</v>
      </c>
      <c r="J82" s="31">
        <f>G82*1.24</f>
        <v>163680</v>
      </c>
      <c r="K82" s="31">
        <f>G82*1.32</f>
        <v>174240</v>
      </c>
    </row>
    <row r="83" spans="1:11" x14ac:dyDescent="0.25">
      <c r="A83" s="5" t="s">
        <v>55</v>
      </c>
      <c r="D83" s="28"/>
      <c r="E83" s="28"/>
      <c r="F83" s="28"/>
      <c r="G83" s="29"/>
      <c r="H83" s="28"/>
      <c r="I83" s="28"/>
      <c r="J83" s="28"/>
      <c r="K83" s="28"/>
    </row>
    <row r="84" spans="1:11" x14ac:dyDescent="0.25">
      <c r="B84" s="7" t="s">
        <v>6</v>
      </c>
      <c r="C84" s="7" t="s">
        <v>38</v>
      </c>
      <c r="D84"/>
      <c r="E84"/>
      <c r="F84"/>
      <c r="G84"/>
      <c r="H84"/>
      <c r="I84"/>
      <c r="J84"/>
      <c r="K84"/>
    </row>
    <row r="85" spans="1:11" x14ac:dyDescent="0.25">
      <c r="B85" s="7" t="s">
        <v>7</v>
      </c>
      <c r="C85" s="7" t="s">
        <v>37</v>
      </c>
      <c r="D85"/>
      <c r="E85"/>
      <c r="F85"/>
      <c r="G85"/>
      <c r="H85"/>
      <c r="I85"/>
      <c r="J85"/>
      <c r="K85"/>
    </row>
    <row r="86" spans="1:11" x14ac:dyDescent="0.25">
      <c r="B86" s="7" t="s">
        <v>3</v>
      </c>
      <c r="C86" s="7" t="s">
        <v>39</v>
      </c>
      <c r="D86"/>
      <c r="E86"/>
      <c r="F86"/>
      <c r="G86"/>
      <c r="H86"/>
      <c r="I86"/>
      <c r="J86"/>
      <c r="K86"/>
    </row>
    <row r="87" spans="1:11" x14ac:dyDescent="0.25">
      <c r="B87" s="7" t="s">
        <v>9</v>
      </c>
      <c r="C87" s="7" t="s">
        <v>38</v>
      </c>
      <c r="D87"/>
      <c r="E87"/>
      <c r="F87"/>
      <c r="G87"/>
      <c r="H87"/>
      <c r="I87"/>
      <c r="J87"/>
      <c r="K87"/>
    </row>
    <row r="88" spans="1:11" x14ac:dyDescent="0.25">
      <c r="B88" s="7" t="s">
        <v>15</v>
      </c>
      <c r="C88" s="7" t="s">
        <v>40</v>
      </c>
      <c r="D88"/>
      <c r="E88"/>
      <c r="F88"/>
      <c r="G88"/>
      <c r="H88"/>
      <c r="I88"/>
      <c r="J88"/>
      <c r="K88"/>
    </row>
    <row r="89" spans="1:11" x14ac:dyDescent="0.25">
      <c r="B89" s="7" t="s">
        <v>2</v>
      </c>
      <c r="C89" s="7" t="s">
        <v>18</v>
      </c>
      <c r="D89" s="30">
        <f>G89*0.7</f>
        <v>62943.999999999993</v>
      </c>
      <c r="E89" s="30">
        <f>G89*0.8</f>
        <v>71936</v>
      </c>
      <c r="F89" s="30">
        <f>G89*0.9</f>
        <v>80928</v>
      </c>
      <c r="G89" s="30">
        <f>G90*0.8</f>
        <v>89920</v>
      </c>
      <c r="H89" s="30">
        <f>G89*1.08</f>
        <v>97113.600000000006</v>
      </c>
      <c r="I89" s="30">
        <f>G89*1.16</f>
        <v>104307.2</v>
      </c>
      <c r="J89" s="30">
        <f>G89*1.24</f>
        <v>111500.8</v>
      </c>
      <c r="K89" s="30">
        <f>G89*1.32</f>
        <v>118694.40000000001</v>
      </c>
    </row>
    <row r="90" spans="1:11" x14ac:dyDescent="0.25">
      <c r="B90" s="8" t="s">
        <v>10</v>
      </c>
      <c r="C90" s="8" t="s">
        <v>17</v>
      </c>
      <c r="D90" s="31">
        <f>G90*0.7</f>
        <v>78680</v>
      </c>
      <c r="E90" s="31">
        <f>G90*0.8</f>
        <v>89920</v>
      </c>
      <c r="F90" s="31">
        <f>G90*0.9</f>
        <v>101160</v>
      </c>
      <c r="G90" s="32">
        <v>112400</v>
      </c>
      <c r="H90" s="31">
        <f>G90*1.08</f>
        <v>121392.00000000001</v>
      </c>
      <c r="I90" s="31">
        <f>G90*1.16</f>
        <v>130383.99999999999</v>
      </c>
      <c r="J90" s="31">
        <f>G90*1.24</f>
        <v>139376</v>
      </c>
      <c r="K90" s="31">
        <f>G90*1.32</f>
        <v>148368</v>
      </c>
    </row>
    <row r="91" spans="1:11" x14ac:dyDescent="0.25">
      <c r="B91" s="8" t="s">
        <v>13</v>
      </c>
      <c r="C91" s="8" t="s">
        <v>11</v>
      </c>
      <c r="D91" s="31">
        <f>G91*0.7</f>
        <v>86548</v>
      </c>
      <c r="E91" s="31">
        <f>G91*0.8</f>
        <v>98912.000000000015</v>
      </c>
      <c r="F91" s="31">
        <f>G91*0.9</f>
        <v>111276.00000000001</v>
      </c>
      <c r="G91" s="33">
        <f>G90*1.1</f>
        <v>123640.00000000001</v>
      </c>
      <c r="H91" s="31">
        <f>G91*1.08</f>
        <v>133531.20000000001</v>
      </c>
      <c r="I91" s="31">
        <f>G91*1.16</f>
        <v>143422.39999999999</v>
      </c>
      <c r="J91" s="31">
        <f>G91*1.24</f>
        <v>153313.60000000001</v>
      </c>
      <c r="K91" s="31">
        <f>G91*1.32</f>
        <v>163204.80000000002</v>
      </c>
    </row>
    <row r="92" spans="1:11" x14ac:dyDescent="0.25">
      <c r="B92" s="7" t="s">
        <v>14</v>
      </c>
      <c r="C92" s="7" t="s">
        <v>46</v>
      </c>
      <c r="D92" s="31">
        <f>G92*0.7</f>
        <v>94416</v>
      </c>
      <c r="E92" s="31">
        <f>G92*0.8</f>
        <v>107904</v>
      </c>
      <c r="F92" s="31">
        <f>G92*0.9</f>
        <v>121392</v>
      </c>
      <c r="G92" s="33">
        <f>G90*1.2</f>
        <v>134880</v>
      </c>
      <c r="H92" s="31">
        <f>G92*1.08</f>
        <v>145670.40000000002</v>
      </c>
      <c r="I92" s="31">
        <f>G92*1.16</f>
        <v>156460.79999999999</v>
      </c>
      <c r="J92" s="31">
        <f>G92*1.24</f>
        <v>167251.20000000001</v>
      </c>
      <c r="K92" s="31">
        <f>G92*1.32</f>
        <v>178041.60000000001</v>
      </c>
    </row>
    <row r="93" spans="1:11" x14ac:dyDescent="0.25">
      <c r="D93" s="28"/>
      <c r="E93" s="28"/>
      <c r="F93" s="28"/>
      <c r="G93" s="29"/>
      <c r="H93" s="28"/>
      <c r="I93" s="28"/>
      <c r="J93" s="28"/>
      <c r="K93" s="28"/>
    </row>
    <row r="94" spans="1:11" x14ac:dyDescent="0.25">
      <c r="A94" s="5" t="s">
        <v>57</v>
      </c>
      <c r="B94" s="5"/>
      <c r="C94" s="5"/>
      <c r="D94" s="28"/>
      <c r="E94" s="28"/>
      <c r="F94" s="28"/>
      <c r="G94" s="29"/>
      <c r="H94" s="28"/>
      <c r="I94" s="28"/>
      <c r="J94" s="28"/>
      <c r="K94" s="28"/>
    </row>
    <row r="95" spans="1:11" x14ac:dyDescent="0.25">
      <c r="B95" s="7" t="s">
        <v>6</v>
      </c>
      <c r="C95" s="7" t="s">
        <v>38</v>
      </c>
      <c r="D95"/>
      <c r="E95"/>
      <c r="F95"/>
      <c r="G95"/>
      <c r="H95"/>
      <c r="I95"/>
      <c r="J95"/>
      <c r="K95"/>
    </row>
    <row r="96" spans="1:11" x14ac:dyDescent="0.25">
      <c r="B96" s="7" t="s">
        <v>7</v>
      </c>
      <c r="C96" s="7" t="s">
        <v>37</v>
      </c>
      <c r="D96"/>
      <c r="E96"/>
      <c r="F96"/>
      <c r="G96"/>
      <c r="H96"/>
      <c r="I96"/>
      <c r="J96"/>
      <c r="K96"/>
    </row>
    <row r="97" spans="1:11" x14ac:dyDescent="0.25">
      <c r="B97" s="7" t="s">
        <v>3</v>
      </c>
      <c r="C97" s="7" t="s">
        <v>39</v>
      </c>
      <c r="D97"/>
      <c r="E97"/>
      <c r="F97"/>
      <c r="G97"/>
      <c r="H97"/>
      <c r="I97"/>
      <c r="J97"/>
      <c r="K97"/>
    </row>
    <row r="98" spans="1:11" x14ac:dyDescent="0.25">
      <c r="A98" s="5"/>
      <c r="B98" s="7" t="s">
        <v>9</v>
      </c>
      <c r="C98" s="7" t="s">
        <v>38</v>
      </c>
      <c r="D98"/>
      <c r="E98"/>
      <c r="F98"/>
      <c r="G98"/>
      <c r="H98"/>
      <c r="I98"/>
      <c r="J98"/>
      <c r="K98"/>
    </row>
    <row r="99" spans="1:11" x14ac:dyDescent="0.25">
      <c r="B99" s="7" t="s">
        <v>15</v>
      </c>
      <c r="C99" s="7" t="s">
        <v>40</v>
      </c>
      <c r="D99"/>
      <c r="E99"/>
      <c r="F99"/>
      <c r="G99"/>
      <c r="H99"/>
      <c r="I99"/>
      <c r="J99"/>
      <c r="K99"/>
    </row>
    <row r="100" spans="1:11" x14ac:dyDescent="0.25">
      <c r="B100" s="7" t="s">
        <v>2</v>
      </c>
      <c r="C100" s="7" t="s">
        <v>18</v>
      </c>
      <c r="D100" s="30">
        <f>G100*0.7</f>
        <v>61767.999999999993</v>
      </c>
      <c r="E100" s="30">
        <f>G100*0.8</f>
        <v>70592</v>
      </c>
      <c r="F100" s="30">
        <f>G100*0.9</f>
        <v>79416</v>
      </c>
      <c r="G100" s="30">
        <f>G101*0.8</f>
        <v>88240</v>
      </c>
      <c r="H100" s="30">
        <f>G100*1.08</f>
        <v>95299.200000000012</v>
      </c>
      <c r="I100" s="30">
        <f>G100*1.16</f>
        <v>102358.39999999999</v>
      </c>
      <c r="J100" s="30">
        <f>G100*1.24</f>
        <v>109417.60000000001</v>
      </c>
      <c r="K100" s="30">
        <f>G100*1.32</f>
        <v>116476.8</v>
      </c>
    </row>
    <row r="101" spans="1:11" x14ac:dyDescent="0.25">
      <c r="B101" s="8" t="s">
        <v>10</v>
      </c>
      <c r="C101" s="8" t="s">
        <v>17</v>
      </c>
      <c r="D101" s="31">
        <f>G101*0.7</f>
        <v>77210</v>
      </c>
      <c r="E101" s="31">
        <f>G101*0.8</f>
        <v>88240</v>
      </c>
      <c r="F101" s="31">
        <f>G101*0.9</f>
        <v>99270</v>
      </c>
      <c r="G101" s="32">
        <v>110300</v>
      </c>
      <c r="H101" s="31">
        <f>G101*1.08</f>
        <v>119124.00000000001</v>
      </c>
      <c r="I101" s="31">
        <f>G101*1.16</f>
        <v>127947.99999999999</v>
      </c>
      <c r="J101" s="31">
        <f>G101*1.24</f>
        <v>136772</v>
      </c>
      <c r="K101" s="31">
        <f>G101*1.32</f>
        <v>145596</v>
      </c>
    </row>
    <row r="102" spans="1:11" x14ac:dyDescent="0.25">
      <c r="B102" s="8" t="s">
        <v>13</v>
      </c>
      <c r="C102" s="8" t="s">
        <v>11</v>
      </c>
      <c r="D102" s="31">
        <f>G102*0.7</f>
        <v>84931</v>
      </c>
      <c r="E102" s="31">
        <f>G102*0.8</f>
        <v>97064.000000000015</v>
      </c>
      <c r="F102" s="31">
        <f>G102*0.9</f>
        <v>109197.00000000001</v>
      </c>
      <c r="G102" s="33">
        <f>G101*1.1</f>
        <v>121330.00000000001</v>
      </c>
      <c r="H102" s="31">
        <f>G102*1.08</f>
        <v>131036.40000000002</v>
      </c>
      <c r="I102" s="31">
        <f>G102*1.16</f>
        <v>140742.80000000002</v>
      </c>
      <c r="J102" s="31">
        <f>G102*1.24</f>
        <v>150449.20000000001</v>
      </c>
      <c r="K102" s="31">
        <f>G102*1.32</f>
        <v>160155.60000000003</v>
      </c>
    </row>
    <row r="103" spans="1:11" x14ac:dyDescent="0.25">
      <c r="B103" s="7" t="s">
        <v>14</v>
      </c>
      <c r="C103" s="7" t="s">
        <v>46</v>
      </c>
      <c r="D103" s="31">
        <f>G103*0.7</f>
        <v>92652</v>
      </c>
      <c r="E103" s="31">
        <f>G103*0.8</f>
        <v>105888</v>
      </c>
      <c r="F103" s="31">
        <f>G103*0.9</f>
        <v>119124</v>
      </c>
      <c r="G103" s="33">
        <f>G101*1.2</f>
        <v>132360</v>
      </c>
      <c r="H103" s="31">
        <f>G103*1.08</f>
        <v>142948.80000000002</v>
      </c>
      <c r="I103" s="31">
        <f>G103*1.16</f>
        <v>153537.59999999998</v>
      </c>
      <c r="J103" s="31">
        <f>G103*1.24</f>
        <v>164126.39999999999</v>
      </c>
      <c r="K103" s="31">
        <f>G103*1.32</f>
        <v>174715.2</v>
      </c>
    </row>
    <row r="104" spans="1:11" x14ac:dyDescent="0.25">
      <c r="D104" s="28"/>
      <c r="E104" s="28"/>
      <c r="F104" s="28"/>
      <c r="G104" s="29"/>
      <c r="H104" s="28"/>
      <c r="I104" s="28"/>
      <c r="J104" s="28"/>
      <c r="K104" s="28"/>
    </row>
    <row r="105" spans="1:11" x14ac:dyDescent="0.25">
      <c r="A105" s="14" t="s">
        <v>78</v>
      </c>
    </row>
  </sheetData>
  <mergeCells count="1">
    <mergeCell ref="D9:K9"/>
  </mergeCells>
  <phoneticPr fontId="0" type="noConversion"/>
  <conditionalFormatting sqref="C16">
    <cfRule type="duplicateValues" dxfId="8" priority="40"/>
  </conditionalFormatting>
  <conditionalFormatting sqref="C26">
    <cfRule type="duplicateValues" dxfId="7" priority="11"/>
  </conditionalFormatting>
  <conditionalFormatting sqref="C36">
    <cfRule type="duplicateValues" dxfId="6" priority="10"/>
  </conditionalFormatting>
  <conditionalFormatting sqref="C47">
    <cfRule type="duplicateValues" dxfId="5" priority="9"/>
  </conditionalFormatting>
  <conditionalFormatting sqref="C57">
    <cfRule type="duplicateValues" dxfId="4" priority="8"/>
  </conditionalFormatting>
  <conditionalFormatting sqref="C68">
    <cfRule type="duplicateValues" dxfId="3" priority="7"/>
  </conditionalFormatting>
  <conditionalFormatting sqref="C78">
    <cfRule type="duplicateValues" dxfId="2" priority="6"/>
  </conditionalFormatting>
  <conditionalFormatting sqref="C88">
    <cfRule type="duplicateValues" dxfId="1" priority="5"/>
  </conditionalFormatting>
  <conditionalFormatting sqref="C99">
    <cfRule type="duplicateValues" dxfId="0" priority="4"/>
  </conditionalFormatting>
  <hyperlinks>
    <hyperlink ref="A5" r:id="rId1" xr:uid="{97A5864A-130B-4C74-B661-EF026C046765}"/>
    <hyperlink ref="D13:G13" r:id="rId2" display="Click here for Section 8 Income Limits" xr:uid="{C83D693D-4DF6-45F1-9064-AD30BD76E85D}"/>
    <hyperlink ref="D14" r:id="rId3" xr:uid="{4364EE68-1300-4888-B3B9-3BC2068093EE}"/>
    <hyperlink ref="D12" r:id="rId4" xr:uid="{1C6529C5-6577-49E8-A614-A1D01B7D3EEE}"/>
    <hyperlink ref="D15" r:id="rId5" xr:uid="{3BE23019-73AF-435C-AC3F-C7CEBE886C54}"/>
  </hyperlinks>
  <pageMargins left="0.17" right="0.18" top="0.31" bottom="0.17" header="0.31" footer="0.21"/>
  <pageSetup scale="90" fitToHeight="0" orientation="landscape" r:id="rId6"/>
  <headerFooter alignWithMargins="0"/>
  <rowBreaks count="1" manualBreakCount="1">
    <brk id="9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74B4B-424E-4433-93E3-27A2EAA31F34}">
  <sheetPr>
    <pageSetUpPr fitToPage="1"/>
  </sheetPr>
  <dimension ref="A1:C32"/>
  <sheetViews>
    <sheetView workbookViewId="0">
      <selection activeCell="C13" sqref="C13"/>
    </sheetView>
  </sheetViews>
  <sheetFormatPr defaultRowHeight="13.2" x14ac:dyDescent="0.25"/>
  <cols>
    <col min="1" max="1" width="30.5546875" customWidth="1"/>
    <col min="2" max="2" width="70.88671875" customWidth="1"/>
    <col min="3" max="3" width="16.44140625" bestFit="1" customWidth="1"/>
  </cols>
  <sheetData>
    <row r="1" spans="1:3" ht="15.6" x14ac:dyDescent="0.3">
      <c r="A1" s="41" t="s">
        <v>31</v>
      </c>
      <c r="B1" s="41"/>
      <c r="C1" s="13" t="s">
        <v>32</v>
      </c>
    </row>
    <row r="2" spans="1:3" ht="15" x14ac:dyDescent="0.25">
      <c r="A2" s="11" t="s">
        <v>26</v>
      </c>
      <c r="B2" s="11" t="s">
        <v>41</v>
      </c>
      <c r="C2" s="12">
        <v>45778</v>
      </c>
    </row>
    <row r="3" spans="1:3" ht="15" x14ac:dyDescent="0.25">
      <c r="A3" s="11" t="s">
        <v>11</v>
      </c>
      <c r="B3" s="11" t="s">
        <v>19</v>
      </c>
      <c r="C3" s="12">
        <v>45748</v>
      </c>
    </row>
    <row r="4" spans="1:3" ht="15" x14ac:dyDescent="0.25">
      <c r="A4" s="11" t="s">
        <v>17</v>
      </c>
      <c r="B4" s="11" t="s">
        <v>20</v>
      </c>
      <c r="C4" s="12">
        <v>45748</v>
      </c>
    </row>
    <row r="5" spans="1:3" ht="15" x14ac:dyDescent="0.25">
      <c r="A5" s="11" t="s">
        <v>27</v>
      </c>
      <c r="B5" s="11" t="s">
        <v>21</v>
      </c>
      <c r="C5" s="12">
        <v>45809</v>
      </c>
    </row>
    <row r="6" spans="1:3" ht="15" x14ac:dyDescent="0.25">
      <c r="A6" s="11" t="s">
        <v>35</v>
      </c>
      <c r="B6" s="11" t="s">
        <v>36</v>
      </c>
      <c r="C6" s="12">
        <v>45748</v>
      </c>
    </row>
    <row r="7" spans="1:3" ht="15" x14ac:dyDescent="0.25">
      <c r="A7" s="11" t="s">
        <v>12</v>
      </c>
      <c r="B7" s="11" t="s">
        <v>22</v>
      </c>
      <c r="C7" s="12">
        <v>45748</v>
      </c>
    </row>
    <row r="8" spans="1:3" ht="15" x14ac:dyDescent="0.25">
      <c r="A8" s="11" t="s">
        <v>34</v>
      </c>
      <c r="B8" s="11" t="s">
        <v>42</v>
      </c>
      <c r="C8" s="12">
        <v>45748</v>
      </c>
    </row>
    <row r="9" spans="1:3" ht="15" x14ac:dyDescent="0.25">
      <c r="A9" s="11" t="s">
        <v>28</v>
      </c>
      <c r="B9" s="11" t="s">
        <v>43</v>
      </c>
      <c r="C9" s="12">
        <v>45809</v>
      </c>
    </row>
    <row r="10" spans="1:3" ht="15" x14ac:dyDescent="0.25">
      <c r="A10" s="11" t="s">
        <v>18</v>
      </c>
      <c r="B10" s="11" t="s">
        <v>23</v>
      </c>
      <c r="C10" s="12">
        <v>45748</v>
      </c>
    </row>
    <row r="11" spans="1:3" ht="15" x14ac:dyDescent="0.25">
      <c r="A11" s="11" t="s">
        <v>29</v>
      </c>
      <c r="B11" s="11" t="s">
        <v>24</v>
      </c>
      <c r="C11" s="12">
        <v>45748</v>
      </c>
    </row>
    <row r="12" spans="1:3" ht="15" x14ac:dyDescent="0.25">
      <c r="A12" s="11" t="s">
        <v>30</v>
      </c>
      <c r="B12" s="11" t="s">
        <v>44</v>
      </c>
      <c r="C12" s="12">
        <v>45748</v>
      </c>
    </row>
    <row r="13" spans="1:3" ht="15" x14ac:dyDescent="0.25">
      <c r="A13" s="11" t="s">
        <v>8</v>
      </c>
      <c r="B13" s="11" t="s">
        <v>25</v>
      </c>
      <c r="C13" s="12">
        <v>45748</v>
      </c>
    </row>
    <row r="22" spans="1:2" x14ac:dyDescent="0.25">
      <c r="A22" s="7"/>
      <c r="B22" s="7"/>
    </row>
    <row r="23" spans="1:2" x14ac:dyDescent="0.25">
      <c r="A23" s="7"/>
      <c r="B23" s="7"/>
    </row>
    <row r="24" spans="1:2" x14ac:dyDescent="0.25">
      <c r="A24" s="7"/>
      <c r="B24" s="7"/>
    </row>
    <row r="25" spans="1:2" x14ac:dyDescent="0.25">
      <c r="A25" s="7"/>
      <c r="B25" s="7"/>
    </row>
    <row r="26" spans="1:2" x14ac:dyDescent="0.25">
      <c r="A26" s="7"/>
      <c r="B26" s="7"/>
    </row>
    <row r="27" spans="1:2" x14ac:dyDescent="0.25">
      <c r="A27" s="7"/>
      <c r="B27" s="7"/>
    </row>
    <row r="28" spans="1:2" x14ac:dyDescent="0.25">
      <c r="A28" s="7"/>
      <c r="B28" s="7"/>
    </row>
    <row r="29" spans="1:2" x14ac:dyDescent="0.25">
      <c r="A29" s="7"/>
      <c r="B29" s="7"/>
    </row>
    <row r="30" spans="1:2" x14ac:dyDescent="0.25">
      <c r="A30" s="8"/>
      <c r="B30" s="8"/>
    </row>
    <row r="31" spans="1:2" x14ac:dyDescent="0.25">
      <c r="A31" s="8"/>
      <c r="B31" s="8"/>
    </row>
    <row r="32" spans="1:2" x14ac:dyDescent="0.25">
      <c r="A32" s="7"/>
      <c r="B32" s="7"/>
    </row>
  </sheetData>
  <mergeCells count="1">
    <mergeCell ref="A1:B1"/>
  </mergeCells>
  <pageMargins left="0.7" right="0.7" top="0.75" bottom="0.75" header="0.3" footer="0.3"/>
  <pageSetup scale="7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D6ECE-47E5-4617-A5BB-A8792A1F40E0}">
  <sheetPr>
    <pageSetUpPr fitToPage="1"/>
  </sheetPr>
  <dimension ref="A1:B25"/>
  <sheetViews>
    <sheetView workbookViewId="0">
      <selection activeCell="B27" sqref="B24:B27"/>
    </sheetView>
  </sheetViews>
  <sheetFormatPr defaultRowHeight="13.2" x14ac:dyDescent="0.25"/>
  <cols>
    <col min="1" max="1" width="51.6640625" customWidth="1"/>
    <col min="2" max="2" width="76.33203125" customWidth="1"/>
  </cols>
  <sheetData>
    <row r="1" spans="1:2" ht="15.6" x14ac:dyDescent="0.3">
      <c r="A1" s="42" t="s">
        <v>64</v>
      </c>
      <c r="B1" s="42"/>
    </row>
    <row r="2" spans="1:2" ht="15" x14ac:dyDescent="0.25">
      <c r="A2" s="16" t="s">
        <v>49</v>
      </c>
      <c r="B2" s="17" t="s">
        <v>66</v>
      </c>
    </row>
    <row r="3" spans="1:2" ht="5.0999999999999996" customHeight="1" x14ac:dyDescent="0.25">
      <c r="A3" s="18"/>
      <c r="B3" s="19"/>
    </row>
    <row r="4" spans="1:2" ht="45" x14ac:dyDescent="0.25">
      <c r="A4" s="16" t="s">
        <v>58</v>
      </c>
      <c r="B4" s="17" t="s">
        <v>65</v>
      </c>
    </row>
    <row r="5" spans="1:2" ht="5.0999999999999996" customHeight="1" x14ac:dyDescent="0.25">
      <c r="A5" s="18"/>
      <c r="B5" s="19"/>
    </row>
    <row r="6" spans="1:2" ht="45" x14ac:dyDescent="0.25">
      <c r="A6" s="16" t="s">
        <v>59</v>
      </c>
      <c r="B6" s="17" t="s">
        <v>69</v>
      </c>
    </row>
    <row r="7" spans="1:2" ht="5.0999999999999996" customHeight="1" x14ac:dyDescent="0.25">
      <c r="A7" s="18"/>
      <c r="B7" s="19"/>
    </row>
    <row r="8" spans="1:2" ht="90" x14ac:dyDescent="0.25">
      <c r="A8" s="20" t="s">
        <v>60</v>
      </c>
      <c r="B8" s="38" t="s">
        <v>67</v>
      </c>
    </row>
    <row r="9" spans="1:2" ht="45" x14ac:dyDescent="0.25">
      <c r="A9" s="21" t="s">
        <v>61</v>
      </c>
      <c r="B9" s="17" t="s">
        <v>68</v>
      </c>
    </row>
    <row r="10" spans="1:2" ht="45" x14ac:dyDescent="0.25">
      <c r="A10" s="22" t="s">
        <v>53</v>
      </c>
      <c r="B10" s="38" t="s">
        <v>70</v>
      </c>
    </row>
    <row r="11" spans="1:2" ht="5.0999999999999996" customHeight="1" x14ac:dyDescent="0.25">
      <c r="A11" s="18"/>
      <c r="B11" s="19"/>
    </row>
    <row r="12" spans="1:2" ht="45" x14ac:dyDescent="0.25">
      <c r="A12" s="16" t="s">
        <v>62</v>
      </c>
      <c r="B12" s="17" t="s">
        <v>71</v>
      </c>
    </row>
    <row r="13" spans="1:2" ht="5.0999999999999996" customHeight="1" x14ac:dyDescent="0.25">
      <c r="A13" s="18"/>
      <c r="B13" s="19"/>
    </row>
    <row r="14" spans="1:2" ht="45" x14ac:dyDescent="0.25">
      <c r="A14" s="16" t="s">
        <v>55</v>
      </c>
      <c r="B14" s="17" t="s">
        <v>72</v>
      </c>
    </row>
    <row r="15" spans="1:2" ht="5.0999999999999996" customHeight="1" x14ac:dyDescent="0.25">
      <c r="A15" s="18"/>
      <c r="B15" s="19"/>
    </row>
    <row r="16" spans="1:2" ht="45" x14ac:dyDescent="0.25">
      <c r="A16" s="16" t="s">
        <v>63</v>
      </c>
      <c r="B16" s="17" t="s">
        <v>73</v>
      </c>
    </row>
    <row r="17" spans="1:2" ht="5.0999999999999996" customHeight="1" x14ac:dyDescent="0.25">
      <c r="A17" s="18"/>
      <c r="B17" s="19"/>
    </row>
    <row r="19" spans="1:2" ht="5.0999999999999996" customHeight="1" x14ac:dyDescent="0.25"/>
    <row r="21" spans="1:2" ht="5.0999999999999996" customHeight="1" x14ac:dyDescent="0.25"/>
    <row r="23" spans="1:2" ht="5.0999999999999996" customHeight="1" x14ac:dyDescent="0.25"/>
    <row r="25" spans="1:2" ht="5.0999999999999996" customHeight="1" x14ac:dyDescent="0.25"/>
  </sheetData>
  <mergeCells count="1">
    <mergeCell ref="A1:B1"/>
  </mergeCells>
  <pageMargins left="0.7" right="0.7" top="0.75" bottom="0.75" header="0.3" footer="0.3"/>
  <pageSetup scale="7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Limits</vt:lpstr>
      <vt:lpstr>Programs</vt:lpstr>
      <vt:lpstr>Towns by HMFA</vt:lpstr>
      <vt:lpstr>Limits!Print_Area</vt:lpstr>
      <vt:lpstr>Programs!Print_Area</vt:lpstr>
      <vt:lpstr>'Towns by HMFA'!Print_Area</vt:lpstr>
      <vt:lpstr>Limits!Print_Titles</vt:lpstr>
    </vt:vector>
  </TitlesOfParts>
  <Company>Dept. of Economic &amp; Community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 of Connecticut</dc:creator>
  <cp:lastModifiedBy>Quinlan, Conor</cp:lastModifiedBy>
  <cp:lastPrinted>2024-04-24T18:10:14Z</cp:lastPrinted>
  <dcterms:created xsi:type="dcterms:W3CDTF">2007-04-13T12:28:39Z</dcterms:created>
  <dcterms:modified xsi:type="dcterms:W3CDTF">2025-05-19T17:57:38Z</dcterms:modified>
</cp:coreProperties>
</file>