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fileSharing readOnlyRecommended="1"/>
  <workbookPr/>
  <mc:AlternateContent xmlns:mc="http://schemas.openxmlformats.org/markup-compatibility/2006">
    <mc:Choice Requires="x15">
      <x15ac:absPath xmlns:x15ac="http://schemas.microsoft.com/office/spreadsheetml/2010/11/ac" url="G:\Policy Research &amp; Housing\Section - Mike\Combined Rent and Income Limits\2024 Combined Income Rent Limits\"/>
    </mc:Choice>
  </mc:AlternateContent>
  <xr:revisionPtr revIDLastSave="0" documentId="13_ncr:1_{0356D775-98E6-44A7-B34A-88771AF61EE5}" xr6:coauthVersionLast="47" xr6:coauthVersionMax="47" xr10:uidLastSave="{00000000-0000-0000-0000-000000000000}"/>
  <bookViews>
    <workbookView xWindow="-120" yWindow="-120" windowWidth="29040" windowHeight="15840" xr2:uid="{00000000-000D-0000-FFFF-FFFF00000000}"/>
  </bookViews>
  <sheets>
    <sheet name="Limits" sheetId="1" r:id="rId1"/>
    <sheet name="Programs" sheetId="2" r:id="rId2"/>
    <sheet name="Towns by HMFA" sheetId="3" r:id="rId3"/>
  </sheets>
  <definedNames>
    <definedName name="_xlnm.Print_Area" localSheetId="0">Limits!$A$1:$K$137</definedName>
    <definedName name="_xlnm.Print_Area" localSheetId="1">Programs!$A$1:$C$13</definedName>
    <definedName name="_xlnm.Print_Area" localSheetId="2">'Towns by HMFA'!$A$1:$B$26</definedName>
    <definedName name="_xlnm.Print_Titles" localSheetId="0">Limits!$1:$10</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1" l="1"/>
  <c r="G100" i="1"/>
  <c r="G30" i="1"/>
  <c r="K30" i="1" s="1"/>
  <c r="G29" i="1"/>
  <c r="G27" i="1"/>
  <c r="D27" i="1" s="1"/>
  <c r="D28" i="1"/>
  <c r="G132" i="1"/>
  <c r="K132" i="1" s="1"/>
  <c r="G20" i="1"/>
  <c r="D20" i="1" s="1"/>
  <c r="G19" i="1"/>
  <c r="D19" i="1" s="1"/>
  <c r="G17" i="1"/>
  <c r="D17" i="1" s="1"/>
  <c r="D132" i="1" l="1"/>
  <c r="I132" i="1"/>
  <c r="E132" i="1"/>
  <c r="H132" i="1"/>
  <c r="J132" i="1"/>
  <c r="F132" i="1"/>
  <c r="D100" i="1"/>
  <c r="H27" i="1"/>
  <c r="I27" i="1"/>
  <c r="J27" i="1"/>
  <c r="K27" i="1"/>
  <c r="E28" i="1"/>
  <c r="F28" i="1"/>
  <c r="H28" i="1"/>
  <c r="I28" i="1"/>
  <c r="J28" i="1"/>
  <c r="K28" i="1"/>
  <c r="D29" i="1"/>
  <c r="E29" i="1"/>
  <c r="F29" i="1"/>
  <c r="H29" i="1"/>
  <c r="I29" i="1"/>
  <c r="J29" i="1"/>
  <c r="K29" i="1"/>
  <c r="K100" i="1" l="1"/>
  <c r="H100" i="1"/>
  <c r="F100" i="1"/>
  <c r="J100" i="1"/>
  <c r="I100" i="1"/>
  <c r="E100" i="1"/>
  <c r="F27" i="1"/>
  <c r="E27" i="1"/>
  <c r="G135" i="1" l="1"/>
  <c r="G134" i="1"/>
  <c r="K134" i="1" s="1"/>
  <c r="K133" i="1"/>
  <c r="J133" i="1"/>
  <c r="I133" i="1"/>
  <c r="H133" i="1"/>
  <c r="F133" i="1"/>
  <c r="E133" i="1"/>
  <c r="D133" i="1"/>
  <c r="G124" i="1"/>
  <c r="K124" i="1" s="1"/>
  <c r="G123" i="1"/>
  <c r="K123" i="1" s="1"/>
  <c r="K122" i="1"/>
  <c r="J122" i="1"/>
  <c r="I122" i="1"/>
  <c r="H122" i="1"/>
  <c r="F122" i="1"/>
  <c r="E122" i="1"/>
  <c r="D122" i="1"/>
  <c r="G121" i="1"/>
  <c r="J121" i="1" s="1"/>
  <c r="G113" i="1"/>
  <c r="K113" i="1" s="1"/>
  <c r="G112" i="1"/>
  <c r="K112" i="1" s="1"/>
  <c r="K111" i="1"/>
  <c r="J111" i="1"/>
  <c r="I111" i="1"/>
  <c r="H111" i="1"/>
  <c r="F111" i="1"/>
  <c r="E111" i="1"/>
  <c r="D111" i="1"/>
  <c r="G110" i="1"/>
  <c r="J110" i="1" s="1"/>
  <c r="G103" i="1"/>
  <c r="K103" i="1" s="1"/>
  <c r="G102" i="1"/>
  <c r="K102" i="1" s="1"/>
  <c r="K101" i="1"/>
  <c r="J101" i="1"/>
  <c r="I101" i="1"/>
  <c r="H101" i="1"/>
  <c r="F101" i="1"/>
  <c r="E101" i="1"/>
  <c r="D101" i="1"/>
  <c r="G92" i="1"/>
  <c r="J92" i="1" s="1"/>
  <c r="G91" i="1"/>
  <c r="J91" i="1" s="1"/>
  <c r="K90" i="1"/>
  <c r="J90" i="1"/>
  <c r="I90" i="1"/>
  <c r="H90" i="1"/>
  <c r="F90" i="1"/>
  <c r="E90" i="1"/>
  <c r="D90" i="1"/>
  <c r="G89" i="1"/>
  <c r="I89" i="1" s="1"/>
  <c r="G82" i="1"/>
  <c r="K82" i="1" s="1"/>
  <c r="G81" i="1"/>
  <c r="K81" i="1" s="1"/>
  <c r="K80" i="1"/>
  <c r="J80" i="1"/>
  <c r="I80" i="1"/>
  <c r="H80" i="1"/>
  <c r="F80" i="1"/>
  <c r="E80" i="1"/>
  <c r="D80" i="1"/>
  <c r="G79" i="1"/>
  <c r="J79" i="1" s="1"/>
  <c r="G72" i="1"/>
  <c r="K72" i="1" s="1"/>
  <c r="G71" i="1"/>
  <c r="K71" i="1" s="1"/>
  <c r="K70" i="1"/>
  <c r="J70" i="1"/>
  <c r="I70" i="1"/>
  <c r="H70" i="1"/>
  <c r="F70" i="1"/>
  <c r="E70" i="1"/>
  <c r="D70" i="1"/>
  <c r="G69" i="1"/>
  <c r="J69" i="1" s="1"/>
  <c r="G61" i="1"/>
  <c r="K61" i="1" s="1"/>
  <c r="G60" i="1"/>
  <c r="K60" i="1" s="1"/>
  <c r="K59" i="1"/>
  <c r="J59" i="1"/>
  <c r="I59" i="1"/>
  <c r="H59" i="1"/>
  <c r="F59" i="1"/>
  <c r="E59" i="1"/>
  <c r="D59" i="1"/>
  <c r="G58" i="1"/>
  <c r="J58" i="1" s="1"/>
  <c r="G51" i="1"/>
  <c r="K51" i="1" s="1"/>
  <c r="G50" i="1"/>
  <c r="K50" i="1" s="1"/>
  <c r="K49" i="1"/>
  <c r="J49" i="1"/>
  <c r="I49" i="1"/>
  <c r="H49" i="1"/>
  <c r="F49" i="1"/>
  <c r="E49" i="1"/>
  <c r="D49" i="1"/>
  <c r="G48" i="1"/>
  <c r="J48" i="1" s="1"/>
  <c r="G40" i="1"/>
  <c r="K40" i="1" s="1"/>
  <c r="G39" i="1"/>
  <c r="K39" i="1" s="1"/>
  <c r="K38" i="1"/>
  <c r="J38" i="1"/>
  <c r="I38" i="1"/>
  <c r="H38" i="1"/>
  <c r="F38" i="1"/>
  <c r="E38" i="1"/>
  <c r="D38" i="1"/>
  <c r="G37" i="1"/>
  <c r="J37" i="1" s="1"/>
  <c r="F30" i="1"/>
  <c r="E30" i="1"/>
  <c r="E17" i="1"/>
  <c r="K17" i="1"/>
  <c r="F81" i="1" l="1"/>
  <c r="F124" i="1"/>
  <c r="D91" i="1"/>
  <c r="F134" i="1"/>
  <c r="K48" i="1"/>
  <c r="D51" i="1"/>
  <c r="D39" i="1"/>
  <c r="E39" i="1"/>
  <c r="E123" i="1"/>
  <c r="F72" i="1"/>
  <c r="D112" i="1"/>
  <c r="D123" i="1"/>
  <c r="E79" i="1"/>
  <c r="H123" i="1"/>
  <c r="E58" i="1"/>
  <c r="F79" i="1"/>
  <c r="D48" i="1"/>
  <c r="K79" i="1"/>
  <c r="E48" i="1"/>
  <c r="E69" i="1"/>
  <c r="K135" i="1"/>
  <c r="D135" i="1"/>
  <c r="K110" i="1"/>
  <c r="E112" i="1"/>
  <c r="F112" i="1"/>
  <c r="F103" i="1"/>
  <c r="D102" i="1"/>
  <c r="H91" i="1"/>
  <c r="K91" i="1"/>
  <c r="D92" i="1"/>
  <c r="E92" i="1"/>
  <c r="D82" i="1"/>
  <c r="E82" i="1"/>
  <c r="D79" i="1"/>
  <c r="F69" i="1"/>
  <c r="D72" i="1"/>
  <c r="E72" i="1"/>
  <c r="D69" i="1"/>
  <c r="I58" i="1"/>
  <c r="K58" i="1"/>
  <c r="E60" i="1"/>
  <c r="F60" i="1"/>
  <c r="D58" i="1"/>
  <c r="D61" i="1"/>
  <c r="F58" i="1"/>
  <c r="E51" i="1"/>
  <c r="F51" i="1"/>
  <c r="F50" i="1"/>
  <c r="F39" i="1"/>
  <c r="J17" i="1"/>
  <c r="F37" i="1"/>
  <c r="F40" i="1"/>
  <c r="E50" i="1"/>
  <c r="D60" i="1"/>
  <c r="F71" i="1"/>
  <c r="E81" i="1"/>
  <c r="D103" i="1"/>
  <c r="F110" i="1"/>
  <c r="F113" i="1"/>
  <c r="D124" i="1"/>
  <c r="D134" i="1"/>
  <c r="E103" i="1"/>
  <c r="D121" i="1"/>
  <c r="E124" i="1"/>
  <c r="E134" i="1"/>
  <c r="K121" i="1"/>
  <c r="J89" i="1"/>
  <c r="H92" i="1"/>
  <c r="H124" i="1"/>
  <c r="E61" i="1"/>
  <c r="F82" i="1"/>
  <c r="E91" i="1"/>
  <c r="K92" i="1"/>
  <c r="E102" i="1"/>
  <c r="F123" i="1"/>
  <c r="E135" i="1"/>
  <c r="K37" i="1"/>
  <c r="F17" i="1"/>
  <c r="D37" i="1"/>
  <c r="D40" i="1"/>
  <c r="F61" i="1"/>
  <c r="K69" i="1"/>
  <c r="D71" i="1"/>
  <c r="H79" i="1"/>
  <c r="F102" i="1"/>
  <c r="D110" i="1"/>
  <c r="D113" i="1"/>
  <c r="F135" i="1"/>
  <c r="H17" i="1"/>
  <c r="E37" i="1"/>
  <c r="E40" i="1"/>
  <c r="D50" i="1"/>
  <c r="E71" i="1"/>
  <c r="D81" i="1"/>
  <c r="E110" i="1"/>
  <c r="E113" i="1"/>
  <c r="H134" i="1"/>
  <c r="H135" i="1"/>
  <c r="I134" i="1"/>
  <c r="I135" i="1"/>
  <c r="J134" i="1"/>
  <c r="J135" i="1"/>
  <c r="E121" i="1"/>
  <c r="F121" i="1"/>
  <c r="H121" i="1"/>
  <c r="I123" i="1"/>
  <c r="I124" i="1"/>
  <c r="I121" i="1"/>
  <c r="J123" i="1"/>
  <c r="J124" i="1"/>
  <c r="H112" i="1"/>
  <c r="H113" i="1"/>
  <c r="H110" i="1"/>
  <c r="I112" i="1"/>
  <c r="I113" i="1"/>
  <c r="I110" i="1"/>
  <c r="J112" i="1"/>
  <c r="J113" i="1"/>
  <c r="H102" i="1"/>
  <c r="H103" i="1"/>
  <c r="I102" i="1"/>
  <c r="I103" i="1"/>
  <c r="J102" i="1"/>
  <c r="J103" i="1"/>
  <c r="D89" i="1"/>
  <c r="E89" i="1"/>
  <c r="F91" i="1"/>
  <c r="F92" i="1"/>
  <c r="K89" i="1"/>
  <c r="F89" i="1"/>
  <c r="H89" i="1"/>
  <c r="I91" i="1"/>
  <c r="I92" i="1"/>
  <c r="H81" i="1"/>
  <c r="H82" i="1"/>
  <c r="I81" i="1"/>
  <c r="I82" i="1"/>
  <c r="I79" i="1"/>
  <c r="J81" i="1"/>
  <c r="J82" i="1"/>
  <c r="H71" i="1"/>
  <c r="H72" i="1"/>
  <c r="H69" i="1"/>
  <c r="I71" i="1"/>
  <c r="I72" i="1"/>
  <c r="I69" i="1"/>
  <c r="J71" i="1"/>
  <c r="J72" i="1"/>
  <c r="H60" i="1"/>
  <c r="H61" i="1"/>
  <c r="H58" i="1"/>
  <c r="I60" i="1"/>
  <c r="I61" i="1"/>
  <c r="J60" i="1"/>
  <c r="J61" i="1"/>
  <c r="F48" i="1"/>
  <c r="H50" i="1"/>
  <c r="H51" i="1"/>
  <c r="H48" i="1"/>
  <c r="I50" i="1"/>
  <c r="I51" i="1"/>
  <c r="I48" i="1"/>
  <c r="J50" i="1"/>
  <c r="J51" i="1"/>
  <c r="H39" i="1"/>
  <c r="H40" i="1"/>
  <c r="H37" i="1"/>
  <c r="I39" i="1"/>
  <c r="I40" i="1"/>
  <c r="I37" i="1"/>
  <c r="J39" i="1"/>
  <c r="J40" i="1"/>
  <c r="H30" i="1"/>
  <c r="D30" i="1"/>
  <c r="I30" i="1"/>
  <c r="J30" i="1"/>
  <c r="I17" i="1"/>
  <c r="E18" i="1" l="1"/>
  <c r="F18" i="1"/>
  <c r="H18" i="1"/>
  <c r="I18" i="1"/>
  <c r="J18" i="1"/>
  <c r="K18" i="1"/>
  <c r="K19" i="1"/>
  <c r="K20" i="1"/>
  <c r="F19" i="1" l="1"/>
  <c r="E19" i="1"/>
  <c r="H19" i="1"/>
  <c r="I19" i="1"/>
  <c r="F20" i="1"/>
  <c r="J19" i="1"/>
  <c r="I20" i="1"/>
  <c r="H20" i="1"/>
  <c r="J20" i="1"/>
  <c r="E20" i="1"/>
</calcChain>
</file>

<file path=xl/sharedStrings.xml><?xml version="1.0" encoding="utf-8"?>
<sst xmlns="http://schemas.openxmlformats.org/spreadsheetml/2006/main" count="298" uniqueCount="96">
  <si>
    <t>Bridgeport-Stamford-Norwalk MSA</t>
  </si>
  <si>
    <t>Hartford-West Hartford-East Hartford MSA</t>
  </si>
  <si>
    <t>New Haven-Milford MSA</t>
  </si>
  <si>
    <t>Norwich-New London MSA</t>
  </si>
  <si>
    <t>Litchfield County</t>
  </si>
  <si>
    <t>PMSA/MSA Area</t>
  </si>
  <si>
    <t xml:space="preserve">    Household Size</t>
  </si>
  <si>
    <t xml:space="preserve"> </t>
  </si>
  <si>
    <t>80% of AMI</t>
  </si>
  <si>
    <t>Bridgeport - HMFA</t>
  </si>
  <si>
    <t>Danbury - HMFA</t>
  </si>
  <si>
    <t>Hartford - West/East Hartford - HMFA</t>
  </si>
  <si>
    <t>Southern Middlesex County - HMFA</t>
  </si>
  <si>
    <t>Milford-Ansonia-Seymour - HMFA</t>
  </si>
  <si>
    <t>New Haven-Meriden - HMFA</t>
  </si>
  <si>
    <t>Stamford-Norwalk - HMFA</t>
  </si>
  <si>
    <t>Waterbury - HMFA</t>
  </si>
  <si>
    <t>Norwich-New London - HMFA</t>
  </si>
  <si>
    <t>Colchester-Lebanon - HMFA</t>
  </si>
  <si>
    <t xml:space="preserve">Worchester, MA-CT </t>
  </si>
  <si>
    <t>County</t>
  </si>
  <si>
    <t>Windham County - HMFA</t>
  </si>
  <si>
    <t>50% of AMI (Very Low)</t>
  </si>
  <si>
    <t>Applicable Programs</t>
  </si>
  <si>
    <t>Limit</t>
  </si>
  <si>
    <t xml:space="preserve">30% of AMI </t>
  </si>
  <si>
    <t xml:space="preserve">Extremely Low </t>
  </si>
  <si>
    <t>Section 8</t>
  </si>
  <si>
    <t>60% of AMI</t>
  </si>
  <si>
    <t>100% of AMI</t>
  </si>
  <si>
    <t>ECL</t>
  </si>
  <si>
    <t>HTF</t>
  </si>
  <si>
    <t>110% of AMI</t>
  </si>
  <si>
    <t>120% of AMI</t>
  </si>
  <si>
    <t>Click here for the 2024 Income Limits for CHFA's LIHTC and HTCC Programs</t>
  </si>
  <si>
    <t>80% of AMI (Low)</t>
  </si>
  <si>
    <t>Towns by HMFA</t>
  </si>
  <si>
    <t>Bridgeport, CT HMFA</t>
  </si>
  <si>
    <t>Colchester-Lebanon, CT HMFA</t>
  </si>
  <si>
    <t>Danbury, CT HMFA</t>
  </si>
  <si>
    <t>Hartford-West Hartford-East Hartford, CT HMFA</t>
  </si>
  <si>
    <t>Milford-Ansonia-Seymour, CT HMFA</t>
  </si>
  <si>
    <t>New Haven-Meriden, CT HMFA</t>
  </si>
  <si>
    <t>Norwich-New London, CT  HMFA</t>
  </si>
  <si>
    <t>Southern Middlesex County, CT  HMFA</t>
  </si>
  <si>
    <t>Stamford-Norwalk, CT HMFA</t>
  </si>
  <si>
    <t>Waterbury, CT HMFA</t>
  </si>
  <si>
    <t>Litchfield County, CT</t>
  </si>
  <si>
    <t>Windham County, CT HMFA</t>
  </si>
  <si>
    <t>DOH Development Program Income Limits based on HUD Area Median Incomes (AMI)</t>
  </si>
  <si>
    <t>FLEX</t>
  </si>
  <si>
    <t>Non-governmentally assisted</t>
  </si>
  <si>
    <t>Energy Conservation Loan Program</t>
  </si>
  <si>
    <t>"Flexibile" housing program a.k.a. The Affordable Housing Program</t>
  </si>
  <si>
    <t xml:space="preserve">Federal HOME Investment Partnerships Program </t>
  </si>
  <si>
    <t>(State) Housing Trust Fund Program</t>
  </si>
  <si>
    <t>Affordable housing projects developed without government assistance</t>
  </si>
  <si>
    <t>(State) Rental Assistance Program</t>
  </si>
  <si>
    <t>Section 8 Housing Choice and Project-Based Voucher Programs</t>
  </si>
  <si>
    <t>CDBG</t>
  </si>
  <si>
    <t>HOME</t>
  </si>
  <si>
    <t>NHTF</t>
  </si>
  <si>
    <t>RAP</t>
  </si>
  <si>
    <t>S811 PRA</t>
  </si>
  <si>
    <t>DOH Administered Programs</t>
  </si>
  <si>
    <t>Effective Date</t>
  </si>
  <si>
    <t>2024 Income Limits</t>
  </si>
  <si>
    <t xml:space="preserve">See "Towns by HMFA" tab for a listing of towns under each HUD Metro FMR Area </t>
  </si>
  <si>
    <r>
      <rPr>
        <b/>
        <u/>
        <sz val="12"/>
        <color indexed="8"/>
        <rFont val="Arial"/>
        <family val="2"/>
      </rPr>
      <t>Fairfield County towns of:</t>
    </r>
    <r>
      <rPr>
        <sz val="12"/>
        <rFont val="Arial"/>
        <family val="2"/>
      </rPr>
      <t xml:space="preserve"> Bridgeport, Easton, Fairfield, Monroe, Shelton, Stratford, Trumbull</t>
    </r>
  </si>
  <si>
    <r>
      <rPr>
        <b/>
        <u/>
        <sz val="12"/>
        <color indexed="8"/>
        <rFont val="Arial"/>
        <family val="2"/>
      </rPr>
      <t>New London County towns of:</t>
    </r>
    <r>
      <rPr>
        <sz val="12"/>
        <rFont val="Arial"/>
        <family val="2"/>
      </rPr>
      <t xml:space="preserve"> Colchester, Lebanon</t>
    </r>
  </si>
  <si>
    <r>
      <rPr>
        <b/>
        <u/>
        <sz val="12"/>
        <color indexed="8"/>
        <rFont val="Arial"/>
        <family val="2"/>
      </rPr>
      <t>Fairfield County towns of:</t>
    </r>
    <r>
      <rPr>
        <sz val="12"/>
        <rFont val="Arial"/>
        <family val="2"/>
      </rPr>
      <t xml:space="preserve"> Bethel, Brookfield, Danbury, New Fairfield, Newtown, Redding, Ridgefield, Sherman</t>
    </r>
  </si>
  <si>
    <r>
      <rPr>
        <b/>
        <u/>
        <sz val="12"/>
        <color indexed="8"/>
        <rFont val="Arial"/>
        <family val="2"/>
      </rPr>
      <t>Hartford County towns of:</t>
    </r>
    <r>
      <rPr>
        <sz val="12"/>
        <rFont val="Arial"/>
        <family val="2"/>
      </rPr>
      <t xml:space="preserve"> Avon, Berlin, Bloomfield, Bristol, Burlington, Canton, East Granby, East Hartford, East Windsor, Enfield, Farmington, Glastonbury, Granby, Hartford, Hartland, Manchester, Marlborough, New Britain, Newington, Plainville, Rocky Hill, Simsbury, Southington, South Windsor, Suffield, West Hartford, Wethersfield, Windsor, Windsor Locks</t>
    </r>
  </si>
  <si>
    <r>
      <rPr>
        <b/>
        <u/>
        <sz val="12"/>
        <color indexed="8"/>
        <rFont val="Arial"/>
        <family val="2"/>
      </rPr>
      <t>Middlesex County towns of:</t>
    </r>
    <r>
      <rPr>
        <sz val="12"/>
        <rFont val="Arial"/>
        <family val="2"/>
      </rPr>
      <t xml:space="preserve"> Chester, Cromwell, Durham, East Haddam, East Hampton, Haddam, Middlefield, Middletown, Portland</t>
    </r>
  </si>
  <si>
    <r>
      <rPr>
        <b/>
        <u/>
        <sz val="12"/>
        <color indexed="8"/>
        <rFont val="Arial"/>
        <family val="2"/>
      </rPr>
      <t>Tolland County towns of:</t>
    </r>
    <r>
      <rPr>
        <sz val="12"/>
        <rFont val="Arial"/>
        <family val="2"/>
      </rPr>
      <t xml:space="preserve"> Andover, Bolton, Columbia, Coventry, Ellington, Hebron, Mansfield, Somers, Stafford, Tolland, Union, Vernon, Willington</t>
    </r>
  </si>
  <si>
    <r>
      <rPr>
        <b/>
        <u/>
        <sz val="12"/>
        <color indexed="8"/>
        <rFont val="Arial"/>
        <family val="2"/>
      </rPr>
      <t>Litchfield County towns of:</t>
    </r>
    <r>
      <rPr>
        <sz val="12"/>
        <rFont val="Arial"/>
        <family val="2"/>
      </rPr>
      <t xml:space="preserve"> Barkhamsted, Bethlehem, Bridgewater, Canaan, Colebrook, Cornwall, Goshen, Harwinton, Kent, Litchfield, Morris, New Hartford, New Milford, Norfolk, North Canaan, Plymouth, Roxbury, Salisbury, Sharon, Thomaston, Torrington, Warren, Washington, Watertown, Winchester, Woodbury</t>
    </r>
  </si>
  <si>
    <r>
      <rPr>
        <b/>
        <u/>
        <sz val="12"/>
        <color indexed="8"/>
        <rFont val="Arial"/>
        <family val="2"/>
      </rPr>
      <t>New Haven County towns of:</t>
    </r>
    <r>
      <rPr>
        <sz val="12"/>
        <rFont val="Arial"/>
        <family val="2"/>
      </rPr>
      <t xml:space="preserve"> Ansonia, Beacon Falls, Derby, Milford, Oxford, Seymour</t>
    </r>
  </si>
  <si>
    <r>
      <rPr>
        <b/>
        <u/>
        <sz val="12"/>
        <color indexed="8"/>
        <rFont val="Arial"/>
        <family val="2"/>
      </rPr>
      <t>New Haven County towns of:</t>
    </r>
    <r>
      <rPr>
        <sz val="12"/>
        <rFont val="Arial"/>
        <family val="2"/>
      </rPr>
      <t xml:space="preserve"> Bethany, Branford, Cheshire, East Haven, Guilford, Hamden, Madison, Meriden, New Haven, North Branford, North Haven, Orange, Wallingford, West Haven, Woodbridge</t>
    </r>
  </si>
  <si>
    <r>
      <rPr>
        <b/>
        <u/>
        <sz val="12"/>
        <color indexed="8"/>
        <rFont val="Arial"/>
        <family val="2"/>
      </rPr>
      <t>New London County towns of:</t>
    </r>
    <r>
      <rPr>
        <sz val="12"/>
        <rFont val="Arial"/>
        <family val="2"/>
      </rPr>
      <t xml:space="preserve"> Bozrah, East Lyme, Franklin, Griswold, Groton, Ledyard, Lisbon, Lyme, Montville, New London, North Stonington, Norwich, Old Lyme, Preston, Salem, Sprague, Stonington, Voluntown, Waterford</t>
    </r>
  </si>
  <si>
    <r>
      <rPr>
        <b/>
        <u/>
        <sz val="12"/>
        <color indexed="8"/>
        <rFont val="Arial"/>
        <family val="2"/>
      </rPr>
      <t>Middlesex County towns of:</t>
    </r>
    <r>
      <rPr>
        <sz val="12"/>
        <rFont val="Arial"/>
        <family val="2"/>
      </rPr>
      <t xml:space="preserve"> Clinton, Deep River, Essex, Killingworth, Old Saybrook, Westbrook</t>
    </r>
  </si>
  <si>
    <r>
      <rPr>
        <b/>
        <u/>
        <sz val="12"/>
        <color indexed="8"/>
        <rFont val="Arial"/>
        <family val="2"/>
      </rPr>
      <t>Fairfield County towns of:</t>
    </r>
    <r>
      <rPr>
        <sz val="12"/>
        <rFont val="Arial"/>
        <family val="2"/>
      </rPr>
      <t xml:space="preserve"> Darien, Greenwich, New Canaan, Norwalk, Stamford, Weston, Westport, Wilton</t>
    </r>
  </si>
  <si>
    <r>
      <rPr>
        <b/>
        <u/>
        <sz val="12"/>
        <color indexed="8"/>
        <rFont val="Arial"/>
        <family val="2"/>
      </rPr>
      <t>New Haven County towns of:</t>
    </r>
    <r>
      <rPr>
        <sz val="12"/>
        <rFont val="Arial"/>
        <family val="2"/>
      </rPr>
      <t xml:space="preserve"> Middlebury, Naugatuck, Prospect, Southbury, Waterbury, Wolcott</t>
    </r>
  </si>
  <si>
    <r>
      <rPr>
        <b/>
        <u/>
        <sz val="12"/>
        <color indexed="8"/>
        <rFont val="Arial"/>
        <family val="2"/>
      </rPr>
      <t>Windham County towns of:</t>
    </r>
    <r>
      <rPr>
        <sz val="12"/>
        <rFont val="Arial"/>
        <family val="2"/>
      </rPr>
      <t xml:space="preserve"> Ashford, Brooklyn, Canterbury, Chaplin, Eastford, Hampton, Killingly, Plainfield, Pomfret, Putnam, Scotland, Sterling, Thompson, Windham, Woodstock</t>
    </r>
  </si>
  <si>
    <t>LIHTC</t>
  </si>
  <si>
    <t>HTCC</t>
  </si>
  <si>
    <t>(State) Housing Tax Credit Contribution Program</t>
  </si>
  <si>
    <t>NHTF, Section 8, S811 PRA</t>
  </si>
  <si>
    <t>Revised 4/29/2024</t>
  </si>
  <si>
    <t>CDBG, HOME</t>
  </si>
  <si>
    <t>CDBG, HOME, RAP, Section 8</t>
  </si>
  <si>
    <t>CDBG, HOME, Section 8</t>
  </si>
  <si>
    <t>Community Development Block Grant Program</t>
  </si>
  <si>
    <t>Low-Income Housing Tax Credit Program</t>
  </si>
  <si>
    <t>(National) Housing Trust Fund Program</t>
  </si>
  <si>
    <t>Section 811 Project-based Rental Assistance Program</t>
  </si>
  <si>
    <t>See "Programs" tab for effective dates.</t>
  </si>
  <si>
    <t>(State) HTF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</si>
</sst>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7" x14ac:knownFonts="1">
    <font>
      <sz val="10"/>
      <name val="Arial"/>
    </font>
    <font>
      <sz val="11"/>
      <color theme="1"/>
      <name val="Calibri"/>
      <family val="2"/>
      <scheme val="minor"/>
    </font>
    <font>
      <sz val="10"/>
      <name val="Arial"/>
      <family val="2"/>
    </font>
    <font>
      <b/>
      <sz val="14"/>
      <name val="Arial"/>
      <family val="2"/>
    </font>
    <font>
      <sz val="10"/>
      <name val="Arial"/>
      <family val="2"/>
    </font>
    <font>
      <b/>
      <u/>
      <sz val="10"/>
      <name val="Arial"/>
      <family val="2"/>
    </font>
    <font>
      <b/>
      <sz val="12"/>
      <name val="Arial"/>
      <family val="2"/>
    </font>
    <font>
      <b/>
      <sz val="11"/>
      <name val="Arial"/>
      <family val="2"/>
    </font>
    <font>
      <sz val="10"/>
      <name val="MS Sans Serif"/>
      <family val="2"/>
    </font>
    <font>
      <u/>
      <sz val="10"/>
      <color theme="10"/>
      <name val="Arial"/>
      <family val="2"/>
    </font>
    <font>
      <sz val="12"/>
      <name val="Arial"/>
      <family val="2"/>
    </font>
    <font>
      <b/>
      <sz val="12"/>
      <color theme="1"/>
      <name val="Arial"/>
      <family val="2"/>
    </font>
    <font>
      <i/>
      <sz val="8"/>
      <name val="Arial"/>
      <family val="2"/>
    </font>
    <font>
      <i/>
      <sz val="10"/>
      <name val="Arial"/>
      <family val="2"/>
    </font>
    <font>
      <i/>
      <u/>
      <sz val="10"/>
      <color theme="10"/>
      <name val="Arial"/>
      <family val="2"/>
    </font>
    <font>
      <sz val="10"/>
      <name val="Arial"/>
    </font>
    <font>
      <b/>
      <u/>
      <sz val="12"/>
      <color indexed="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4" fontId="4" fillId="0" borderId="0" applyFont="0" applyFill="0" applyBorder="0" applyAlignment="0" applyProtection="0"/>
    <xf numFmtId="0" fontId="8" fillId="0" borderId="0"/>
    <xf numFmtId="0" fontId="4" fillId="0" borderId="0"/>
    <xf numFmtId="0" fontId="1" fillId="0" borderId="0"/>
    <xf numFmtId="0" fontId="9" fillId="0" borderId="0" applyNumberFormat="0" applyFill="0" applyBorder="0" applyAlignment="0" applyProtection="0"/>
    <xf numFmtId="43" fontId="15" fillId="0" borderId="0" applyFont="0" applyFill="0" applyBorder="0" applyAlignment="0" applyProtection="0"/>
  </cellStyleXfs>
  <cellXfs count="42">
    <xf numFmtId="0" fontId="0" fillId="0" borderId="0" xfId="0"/>
    <xf numFmtId="0" fontId="3" fillId="0" borderId="0" xfId="0" applyFont="1"/>
    <xf numFmtId="0" fontId="4" fillId="0" borderId="0" xfId="0" applyFont="1"/>
    <xf numFmtId="17" fontId="3" fillId="0" borderId="0" xfId="0" quotePrefix="1" applyNumberFormat="1" applyFont="1" applyAlignment="1">
      <alignment horizontal="left"/>
    </xf>
    <xf numFmtId="17" fontId="0" fillId="0" borderId="0" xfId="0" quotePrefix="1" applyNumberFormat="1" applyAlignment="1">
      <alignment horizontal="left"/>
    </xf>
    <xf numFmtId="0" fontId="5" fillId="0" borderId="0" xfId="0" applyFont="1"/>
    <xf numFmtId="0" fontId="0" fillId="0" borderId="0" xfId="0" applyAlignment="1">
      <alignment horizontal="left"/>
    </xf>
    <xf numFmtId="0" fontId="2" fillId="0" borderId="0" xfId="0" applyFont="1"/>
    <xf numFmtId="0" fontId="2" fillId="0" borderId="0" xfId="0" applyFont="1" applyFill="1" applyBorder="1"/>
    <xf numFmtId="0" fontId="2" fillId="0" borderId="0" xfId="0" applyFont="1" applyAlignment="1">
      <alignment horizontal="left"/>
    </xf>
    <xf numFmtId="0" fontId="7" fillId="2" borderId="1" xfId="0" applyFont="1" applyFill="1" applyBorder="1" applyAlignment="1">
      <alignment horizontal="center"/>
    </xf>
    <xf numFmtId="0" fontId="7" fillId="0" borderId="0" xfId="0" applyFont="1" applyFill="1" applyBorder="1" applyAlignment="1">
      <alignment horizontal="center"/>
    </xf>
    <xf numFmtId="0" fontId="10" fillId="0" borderId="1" xfId="0" applyFont="1" applyBorder="1"/>
    <xf numFmtId="14" fontId="10" fillId="0" borderId="1" xfId="0" applyNumberFormat="1" applyFont="1" applyBorder="1" applyAlignment="1">
      <alignment horizontal="center"/>
    </xf>
    <xf numFmtId="0" fontId="6" fillId="4" borderId="1" xfId="0" applyFont="1" applyFill="1" applyBorder="1" applyAlignment="1"/>
    <xf numFmtId="0" fontId="12" fillId="0" borderId="0" xfId="0" applyFont="1"/>
    <xf numFmtId="0" fontId="13" fillId="0" borderId="0" xfId="0" applyFont="1"/>
    <xf numFmtId="0" fontId="14" fillId="0" borderId="0" xfId="5" applyFont="1"/>
    <xf numFmtId="0" fontId="10" fillId="0" borderId="1" xfId="0" applyFont="1" applyBorder="1" applyAlignment="1">
      <alignment vertical="top"/>
    </xf>
    <xf numFmtId="3" fontId="10" fillId="0" borderId="1" xfId="0" applyNumberFormat="1" applyFont="1" applyBorder="1" applyAlignment="1">
      <alignment vertical="top" wrapText="1"/>
    </xf>
    <xf numFmtId="0" fontId="10" fillId="0" borderId="0" xfId="0" applyFont="1"/>
    <xf numFmtId="3" fontId="10" fillId="0" borderId="0" xfId="0" applyNumberFormat="1" applyFont="1"/>
    <xf numFmtId="0" fontId="10" fillId="0" borderId="2" xfId="0" applyFont="1" applyBorder="1" applyAlignment="1">
      <alignment vertical="top"/>
    </xf>
    <xf numFmtId="0" fontId="10" fillId="0" borderId="3" xfId="0" applyFont="1" applyBorder="1" applyAlignment="1">
      <alignment vertical="top"/>
    </xf>
    <xf numFmtId="0" fontId="10" fillId="0" borderId="4" xfId="0" applyFont="1" applyBorder="1" applyAlignment="1">
      <alignment vertical="top"/>
    </xf>
    <xf numFmtId="164" fontId="0" fillId="0" borderId="0" xfId="6" applyNumberFormat="1" applyFont="1"/>
    <xf numFmtId="164" fontId="4" fillId="0" borderId="0" xfId="6" applyNumberFormat="1" applyFont="1"/>
    <xf numFmtId="164" fontId="13" fillId="0" borderId="0" xfId="6" applyNumberFormat="1" applyFont="1"/>
    <xf numFmtId="164" fontId="0" fillId="0" borderId="0" xfId="6" applyNumberFormat="1" applyFont="1" applyAlignment="1">
      <alignment horizontal="center"/>
    </xf>
    <xf numFmtId="164" fontId="4" fillId="0" borderId="0" xfId="6" applyNumberFormat="1" applyFont="1" applyAlignment="1">
      <alignment horizontal="center"/>
    </xf>
    <xf numFmtId="164" fontId="0" fillId="0" borderId="0" xfId="6" applyNumberFormat="1" applyFont="1" applyAlignment="1">
      <alignment horizontal="right"/>
    </xf>
    <xf numFmtId="164" fontId="4" fillId="0" borderId="0" xfId="6" applyNumberFormat="1" applyFont="1" applyAlignment="1">
      <alignment horizontal="right"/>
    </xf>
    <xf numFmtId="164" fontId="0" fillId="0" borderId="0" xfId="6" applyNumberFormat="1" applyFont="1" applyFill="1" applyBorder="1" applyAlignment="1"/>
    <xf numFmtId="164" fontId="0" fillId="0" borderId="0" xfId="6" applyNumberFormat="1" applyFont="1" applyFill="1" applyBorder="1" applyAlignment="1">
      <alignment horizontal="right"/>
    </xf>
    <xf numFmtId="164" fontId="4" fillId="5" borderId="0" xfId="6" applyNumberFormat="1" applyFont="1" applyFill="1" applyBorder="1" applyAlignment="1">
      <alignment horizontal="right"/>
    </xf>
    <xf numFmtId="164" fontId="4" fillId="0" borderId="0" xfId="6" applyNumberFormat="1" applyFont="1" applyFill="1" applyBorder="1" applyAlignment="1">
      <alignment horizontal="right"/>
    </xf>
    <xf numFmtId="164" fontId="4" fillId="3" borderId="0" xfId="6" applyNumberFormat="1" applyFont="1" applyFill="1" applyBorder="1" applyAlignment="1">
      <alignment horizontal="right"/>
    </xf>
    <xf numFmtId="0" fontId="0" fillId="2" borderId="1" xfId="6" applyNumberFormat="1" applyFont="1" applyFill="1" applyBorder="1" applyAlignment="1">
      <alignment horizontal="center"/>
    </xf>
    <xf numFmtId="0" fontId="4" fillId="2" borderId="1" xfId="6" applyNumberFormat="1" applyFont="1" applyFill="1" applyBorder="1" applyAlignment="1">
      <alignment horizontal="center"/>
    </xf>
    <xf numFmtId="164" fontId="7" fillId="2" borderId="1" xfId="6" applyNumberFormat="1" applyFont="1" applyFill="1" applyBorder="1" applyAlignment="1">
      <alignment horizontal="center"/>
    </xf>
    <xf numFmtId="0" fontId="6" fillId="4" borderId="1" xfId="0" applyFont="1" applyFill="1" applyBorder="1" applyAlignment="1">
      <alignment horizontal="center"/>
    </xf>
    <xf numFmtId="0" fontId="11" fillId="4" borderId="1" xfId="0" applyFont="1" applyFill="1" applyBorder="1" applyAlignment="1">
      <alignment horizontal="center"/>
    </xf>
  </cellXfs>
  <cellStyles count="7">
    <cellStyle name="Comma" xfId="6" builtinId="3"/>
    <cellStyle name="Currency 2" xfId="1" xr:uid="{00000000-0005-0000-0000-000001000000}"/>
    <cellStyle name="Hyperlink" xfId="5" builtinId="8"/>
    <cellStyle name="Normal" xfId="0" builtinId="0"/>
    <cellStyle name="Normal 2" xfId="2" xr:uid="{00000000-0005-0000-0000-000003000000}"/>
    <cellStyle name="Normal 3" xfId="3" xr:uid="{00000000-0005-0000-0000-000004000000}"/>
    <cellStyle name="Normal 4" xfId="4" xr:uid="{00000000-0005-0000-0000-000005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fa.org/rental-housing-for-owners-and-management-agents-tools-calculators-look-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7"/>
  <sheetViews>
    <sheetView tabSelected="1" zoomScale="115" zoomScaleNormal="115" workbookViewId="0">
      <pane ySplit="10" topLeftCell="A11" activePane="bottomLeft" state="frozen"/>
      <selection pane="bottomLeft" activeCell="O26" sqref="O26"/>
    </sheetView>
  </sheetViews>
  <sheetFormatPr defaultColWidth="9.28515625" defaultRowHeight="12.75" x14ac:dyDescent="0.2"/>
  <cols>
    <col min="1" max="1" width="38" customWidth="1"/>
    <col min="2" max="2" width="20.28515625" bestFit="1" customWidth="1"/>
    <col min="3" max="3" width="27.5703125" bestFit="1" customWidth="1"/>
    <col min="4" max="6" width="8.7109375" style="25" bestFit="1" customWidth="1"/>
    <col min="7" max="7" width="8.7109375" style="26" bestFit="1" customWidth="1"/>
    <col min="8" max="11" width="8.7109375" style="25" bestFit="1" customWidth="1"/>
  </cols>
  <sheetData>
    <row r="1" spans="1:11" ht="18" x14ac:dyDescent="0.25">
      <c r="A1" s="1" t="s">
        <v>49</v>
      </c>
    </row>
    <row r="2" spans="1:11" ht="6" customHeight="1" x14ac:dyDescent="0.25">
      <c r="A2" s="1"/>
    </row>
    <row r="3" spans="1:11" ht="18" x14ac:dyDescent="0.25">
      <c r="A3" s="3" t="s">
        <v>66</v>
      </c>
      <c r="B3" s="4"/>
      <c r="C3" s="4"/>
    </row>
    <row r="4" spans="1:11" ht="6" customHeight="1" x14ac:dyDescent="0.25">
      <c r="A4" s="1"/>
    </row>
    <row r="5" spans="1:11" s="16" customFormat="1" x14ac:dyDescent="0.2">
      <c r="A5" s="17" t="s">
        <v>34</v>
      </c>
      <c r="D5" s="27"/>
      <c r="E5" s="27"/>
      <c r="F5" s="27"/>
      <c r="G5" s="27"/>
      <c r="H5" s="27"/>
      <c r="I5" s="27"/>
      <c r="J5" s="27"/>
      <c r="K5" s="27"/>
    </row>
    <row r="6" spans="1:11" x14ac:dyDescent="0.2">
      <c r="A6" s="16" t="s">
        <v>94</v>
      </c>
    </row>
    <row r="7" spans="1:11" x14ac:dyDescent="0.2">
      <c r="A7" s="16" t="s">
        <v>67</v>
      </c>
    </row>
    <row r="8" spans="1:11" ht="6" customHeight="1" x14ac:dyDescent="0.2">
      <c r="A8" s="7"/>
    </row>
    <row r="9" spans="1:11" ht="15" x14ac:dyDescent="0.25">
      <c r="A9" s="11"/>
      <c r="B9" s="11"/>
      <c r="C9" s="11"/>
      <c r="D9" s="39" t="s">
        <v>6</v>
      </c>
      <c r="E9" s="39"/>
      <c r="F9" s="39"/>
      <c r="G9" s="39"/>
      <c r="H9" s="39"/>
      <c r="I9" s="39"/>
      <c r="J9" s="39"/>
      <c r="K9" s="39"/>
    </row>
    <row r="10" spans="1:11" ht="15" x14ac:dyDescent="0.25">
      <c r="A10" s="10" t="s">
        <v>5</v>
      </c>
      <c r="B10" s="10" t="s">
        <v>24</v>
      </c>
      <c r="C10" s="10" t="s">
        <v>23</v>
      </c>
      <c r="D10" s="37">
        <v>1</v>
      </c>
      <c r="E10" s="37">
        <v>2</v>
      </c>
      <c r="F10" s="37">
        <v>3</v>
      </c>
      <c r="G10" s="38">
        <v>4</v>
      </c>
      <c r="H10" s="37">
        <v>5</v>
      </c>
      <c r="I10" s="37">
        <v>6</v>
      </c>
      <c r="J10" s="37">
        <v>7</v>
      </c>
      <c r="K10" s="37">
        <v>8</v>
      </c>
    </row>
    <row r="11" spans="1:11" x14ac:dyDescent="0.2">
      <c r="A11" s="5" t="s">
        <v>0</v>
      </c>
      <c r="B11" s="5"/>
      <c r="D11" s="28"/>
      <c r="E11" s="28"/>
      <c r="F11" s="28"/>
      <c r="G11" s="29"/>
      <c r="H11" s="28"/>
      <c r="I11" s="28"/>
      <c r="J11" s="28"/>
      <c r="K11" s="28"/>
    </row>
    <row r="12" spans="1:11" x14ac:dyDescent="0.2">
      <c r="A12" s="6" t="s">
        <v>9</v>
      </c>
      <c r="B12" s="7" t="s">
        <v>25</v>
      </c>
      <c r="C12" s="7" t="s">
        <v>87</v>
      </c>
      <c r="D12" s="30">
        <v>24650</v>
      </c>
      <c r="E12" s="30">
        <v>28150</v>
      </c>
      <c r="F12" s="30">
        <v>31650</v>
      </c>
      <c r="G12" s="31">
        <v>35150</v>
      </c>
      <c r="H12" s="30">
        <v>38000</v>
      </c>
      <c r="I12" s="30">
        <v>40800</v>
      </c>
      <c r="J12" s="30">
        <v>43600</v>
      </c>
      <c r="K12" s="30">
        <v>46400</v>
      </c>
    </row>
    <row r="13" spans="1:11" x14ac:dyDescent="0.2">
      <c r="B13" s="7" t="s">
        <v>26</v>
      </c>
      <c r="C13" s="7" t="s">
        <v>85</v>
      </c>
      <c r="D13" s="25">
        <v>24650</v>
      </c>
      <c r="E13" s="25">
        <v>28150</v>
      </c>
      <c r="F13" s="25">
        <v>31650</v>
      </c>
      <c r="G13" s="25">
        <v>35150</v>
      </c>
      <c r="H13" s="25">
        <v>38000</v>
      </c>
      <c r="I13" s="25">
        <v>41960</v>
      </c>
      <c r="J13" s="25">
        <v>47340</v>
      </c>
      <c r="K13" s="25">
        <v>52720</v>
      </c>
    </row>
    <row r="14" spans="1:11" x14ac:dyDescent="0.2">
      <c r="B14" s="7" t="s">
        <v>22</v>
      </c>
      <c r="C14" s="7" t="s">
        <v>88</v>
      </c>
      <c r="D14" s="30">
        <v>41000</v>
      </c>
      <c r="E14" s="30">
        <v>46850</v>
      </c>
      <c r="F14" s="30">
        <v>52700</v>
      </c>
      <c r="G14" s="31">
        <v>58550</v>
      </c>
      <c r="H14" s="30">
        <v>63250</v>
      </c>
      <c r="I14" s="30">
        <v>67950</v>
      </c>
      <c r="J14" s="30">
        <v>72650</v>
      </c>
      <c r="K14" s="30">
        <v>77300</v>
      </c>
    </row>
    <row r="15" spans="1:11" s="2" customFormat="1" x14ac:dyDescent="0.2">
      <c r="B15" s="7" t="s">
        <v>28</v>
      </c>
      <c r="C15" s="7" t="s">
        <v>87</v>
      </c>
      <c r="D15" s="30">
        <v>49200</v>
      </c>
      <c r="E15" s="30">
        <v>56220</v>
      </c>
      <c r="F15" s="30">
        <v>63240</v>
      </c>
      <c r="G15" s="31">
        <v>70260</v>
      </c>
      <c r="H15" s="30">
        <v>75900</v>
      </c>
      <c r="I15" s="30">
        <v>81540</v>
      </c>
      <c r="J15" s="30">
        <v>87180</v>
      </c>
      <c r="K15" s="30">
        <v>92760</v>
      </c>
    </row>
    <row r="16" spans="1:11" s="2" customFormat="1" x14ac:dyDescent="0.2">
      <c r="B16" s="7" t="s">
        <v>35</v>
      </c>
      <c r="C16" s="7" t="s">
        <v>89</v>
      </c>
      <c r="D16" s="25">
        <v>65600</v>
      </c>
      <c r="E16" s="25">
        <v>75000</v>
      </c>
      <c r="F16" s="25">
        <v>84350</v>
      </c>
      <c r="G16" s="25">
        <v>93700</v>
      </c>
      <c r="H16" s="25">
        <v>101200</v>
      </c>
      <c r="I16" s="25">
        <v>108700</v>
      </c>
      <c r="J16" s="25">
        <v>116200</v>
      </c>
      <c r="K16" s="25">
        <v>123700</v>
      </c>
    </row>
    <row r="17" spans="1:11" s="2" customFormat="1" x14ac:dyDescent="0.2">
      <c r="B17" s="7" t="s">
        <v>8</v>
      </c>
      <c r="C17" s="7" t="s">
        <v>51</v>
      </c>
      <c r="D17" s="32">
        <f>G17*0.7</f>
        <v>65576</v>
      </c>
      <c r="E17" s="32">
        <f>G17*0.8</f>
        <v>74944</v>
      </c>
      <c r="F17" s="32">
        <f>G17*0.9</f>
        <v>84312</v>
      </c>
      <c r="G17" s="32">
        <f>G18*0.8</f>
        <v>93680</v>
      </c>
      <c r="H17" s="32">
        <f>G17*1.08</f>
        <v>101174.40000000001</v>
      </c>
      <c r="I17" s="32">
        <f>G17*1.16</f>
        <v>108668.79999999999</v>
      </c>
      <c r="J17" s="32">
        <f>G17*1.24</f>
        <v>116163.2</v>
      </c>
      <c r="K17" s="32">
        <f>G17*1.32</f>
        <v>123657.60000000001</v>
      </c>
    </row>
    <row r="18" spans="1:11" s="2" customFormat="1" x14ac:dyDescent="0.2">
      <c r="B18" s="9" t="s">
        <v>29</v>
      </c>
      <c r="C18" s="9" t="s">
        <v>50</v>
      </c>
      <c r="D18" s="33">
        <f>G18*0.7</f>
        <v>81970</v>
      </c>
      <c r="E18" s="33">
        <f>G18*0.8</f>
        <v>93680</v>
      </c>
      <c r="F18" s="33">
        <f>G18*0.9</f>
        <v>105390</v>
      </c>
      <c r="G18" s="34">
        <v>117100</v>
      </c>
      <c r="H18" s="33">
        <f>G18*1.08</f>
        <v>126468.00000000001</v>
      </c>
      <c r="I18" s="33">
        <f>G18*1.16</f>
        <v>135836</v>
      </c>
      <c r="J18" s="33">
        <f>G18*1.24</f>
        <v>145204</v>
      </c>
      <c r="K18" s="33">
        <f>G18*1.32</f>
        <v>154572</v>
      </c>
    </row>
    <row r="19" spans="1:11" x14ac:dyDescent="0.2">
      <c r="A19" s="6"/>
      <c r="B19" s="9" t="s">
        <v>32</v>
      </c>
      <c r="C19" s="9" t="s">
        <v>30</v>
      </c>
      <c r="D19" s="33">
        <f>G19*0.7</f>
        <v>90167</v>
      </c>
      <c r="E19" s="33">
        <f>G19*0.8</f>
        <v>103048.00000000001</v>
      </c>
      <c r="F19" s="33">
        <f>G19*0.9</f>
        <v>115929.00000000001</v>
      </c>
      <c r="G19" s="35">
        <f>G18*1.1</f>
        <v>128810.00000000001</v>
      </c>
      <c r="H19" s="33">
        <f>G19*1.08</f>
        <v>139114.80000000002</v>
      </c>
      <c r="I19" s="33">
        <f>G19*1.16</f>
        <v>149419.6</v>
      </c>
      <c r="J19" s="33">
        <f>G19*1.24</f>
        <v>159724.40000000002</v>
      </c>
      <c r="K19" s="33">
        <f>G19*1.32</f>
        <v>170029.20000000004</v>
      </c>
    </row>
    <row r="20" spans="1:11" x14ac:dyDescent="0.2">
      <c r="A20" s="6"/>
      <c r="B20" s="7" t="s">
        <v>33</v>
      </c>
      <c r="C20" s="7" t="s">
        <v>95</v>
      </c>
      <c r="D20" s="33">
        <f>G20*0.7</f>
        <v>98364</v>
      </c>
      <c r="E20" s="33">
        <f>G20*0.8</f>
        <v>112416</v>
      </c>
      <c r="F20" s="33">
        <f>G20*0.9</f>
        <v>126468</v>
      </c>
      <c r="G20" s="35">
        <f>G18*1.2</f>
        <v>140520</v>
      </c>
      <c r="H20" s="33">
        <f>G20*1.08</f>
        <v>151761.60000000001</v>
      </c>
      <c r="I20" s="33">
        <f>G20*1.16</f>
        <v>163003.19999999998</v>
      </c>
      <c r="J20" s="33">
        <f>G20*1.24</f>
        <v>174244.8</v>
      </c>
      <c r="K20" s="33">
        <f>G20*1.32</f>
        <v>185486.40000000002</v>
      </c>
    </row>
    <row r="21" spans="1:11" x14ac:dyDescent="0.2">
      <c r="A21" s="2" t="s">
        <v>7</v>
      </c>
      <c r="D21" s="30"/>
      <c r="E21" s="30"/>
      <c r="F21" s="30"/>
      <c r="G21" s="31"/>
      <c r="H21" s="30"/>
      <c r="I21" s="30"/>
      <c r="J21" s="30"/>
      <c r="K21" s="30"/>
    </row>
    <row r="22" spans="1:11" x14ac:dyDescent="0.2">
      <c r="A22" s="6" t="s">
        <v>10</v>
      </c>
      <c r="B22" s="7" t="s">
        <v>25</v>
      </c>
      <c r="C22" s="7" t="s">
        <v>87</v>
      </c>
      <c r="D22" s="30">
        <v>31050</v>
      </c>
      <c r="E22" s="30">
        <v>35450</v>
      </c>
      <c r="F22" s="30">
        <v>39900</v>
      </c>
      <c r="G22" s="31">
        <v>44300</v>
      </c>
      <c r="H22" s="30">
        <v>47850</v>
      </c>
      <c r="I22" s="30">
        <v>51400</v>
      </c>
      <c r="J22" s="30">
        <v>54950</v>
      </c>
      <c r="K22" s="30">
        <v>58500</v>
      </c>
    </row>
    <row r="23" spans="1:11" x14ac:dyDescent="0.2">
      <c r="A23" s="6"/>
      <c r="B23" s="7" t="s">
        <v>26</v>
      </c>
      <c r="C23" s="7" t="s">
        <v>85</v>
      </c>
      <c r="D23" s="25">
        <v>31050</v>
      </c>
      <c r="E23" s="25">
        <v>35450</v>
      </c>
      <c r="F23" s="25">
        <v>39900</v>
      </c>
      <c r="G23" s="25">
        <v>44300</v>
      </c>
      <c r="H23" s="25">
        <v>47850</v>
      </c>
      <c r="I23" s="25">
        <v>51400</v>
      </c>
      <c r="J23" s="25">
        <v>54950</v>
      </c>
      <c r="K23" s="25">
        <v>58500</v>
      </c>
    </row>
    <row r="24" spans="1:11" x14ac:dyDescent="0.2">
      <c r="B24" s="7" t="s">
        <v>22</v>
      </c>
      <c r="C24" s="7" t="s">
        <v>88</v>
      </c>
      <c r="D24" s="30">
        <v>51700</v>
      </c>
      <c r="E24" s="30">
        <v>59100</v>
      </c>
      <c r="F24" s="30">
        <v>66500</v>
      </c>
      <c r="G24" s="31">
        <v>73850</v>
      </c>
      <c r="H24" s="30">
        <v>79800</v>
      </c>
      <c r="I24" s="30">
        <v>85700</v>
      </c>
      <c r="J24" s="30">
        <v>91600</v>
      </c>
      <c r="K24" s="30">
        <v>97500</v>
      </c>
    </row>
    <row r="25" spans="1:11" x14ac:dyDescent="0.2">
      <c r="B25" s="7" t="s">
        <v>28</v>
      </c>
      <c r="C25" s="7" t="s">
        <v>87</v>
      </c>
      <c r="D25" s="30">
        <v>62040</v>
      </c>
      <c r="E25" s="30">
        <v>70920</v>
      </c>
      <c r="F25" s="30">
        <v>79800</v>
      </c>
      <c r="G25" s="31">
        <v>88620</v>
      </c>
      <c r="H25" s="30">
        <v>95760</v>
      </c>
      <c r="I25" s="30">
        <v>102840</v>
      </c>
      <c r="J25" s="30">
        <v>109920</v>
      </c>
      <c r="K25" s="30">
        <v>117000</v>
      </c>
    </row>
    <row r="26" spans="1:11" x14ac:dyDescent="0.2">
      <c r="B26" s="7" t="s">
        <v>35</v>
      </c>
      <c r="C26" s="7" t="s">
        <v>89</v>
      </c>
      <c r="D26" s="25">
        <v>72550</v>
      </c>
      <c r="E26" s="25">
        <v>82900</v>
      </c>
      <c r="F26" s="25">
        <v>93250</v>
      </c>
      <c r="G26" s="25">
        <v>103600</v>
      </c>
      <c r="H26" s="25">
        <v>111900</v>
      </c>
      <c r="I26" s="25">
        <v>120200</v>
      </c>
      <c r="J26" s="25">
        <v>128500</v>
      </c>
      <c r="K26" s="25">
        <v>136800</v>
      </c>
    </row>
    <row r="27" spans="1:11" x14ac:dyDescent="0.2">
      <c r="B27" s="7" t="s">
        <v>8</v>
      </c>
      <c r="C27" s="7" t="s">
        <v>51</v>
      </c>
      <c r="D27" s="32">
        <f>G27*0.7</f>
        <v>82712</v>
      </c>
      <c r="E27" s="32">
        <f>G27*0.8</f>
        <v>94528</v>
      </c>
      <c r="F27" s="32">
        <f>G27*0.9</f>
        <v>106344</v>
      </c>
      <c r="G27" s="32">
        <f>G28*0.8</f>
        <v>118160</v>
      </c>
      <c r="H27" s="32">
        <f>G27*1.08</f>
        <v>127612.8</v>
      </c>
      <c r="I27" s="32">
        <f>G27*1.16</f>
        <v>137065.59999999998</v>
      </c>
      <c r="J27" s="32">
        <f>G27*1.24</f>
        <v>146518.39999999999</v>
      </c>
      <c r="K27" s="32">
        <f>G27*1.32</f>
        <v>155971.20000000001</v>
      </c>
    </row>
    <row r="28" spans="1:11" x14ac:dyDescent="0.2">
      <c r="B28" s="9" t="s">
        <v>29</v>
      </c>
      <c r="C28" s="9" t="s">
        <v>50</v>
      </c>
      <c r="D28" s="33">
        <f>G28*0.7</f>
        <v>103390</v>
      </c>
      <c r="E28" s="33">
        <f>G28*0.8</f>
        <v>118160</v>
      </c>
      <c r="F28" s="33">
        <f>G28*0.9</f>
        <v>132930</v>
      </c>
      <c r="G28" s="34">
        <v>147700</v>
      </c>
      <c r="H28" s="33">
        <f>G28*1.08</f>
        <v>159516</v>
      </c>
      <c r="I28" s="33">
        <f>G28*1.16</f>
        <v>171332</v>
      </c>
      <c r="J28" s="33">
        <f>G28*1.24</f>
        <v>183148</v>
      </c>
      <c r="K28" s="33">
        <f>G28*1.32</f>
        <v>194964</v>
      </c>
    </row>
    <row r="29" spans="1:11" x14ac:dyDescent="0.2">
      <c r="B29" s="9" t="s">
        <v>32</v>
      </c>
      <c r="C29" s="9" t="s">
        <v>30</v>
      </c>
      <c r="D29" s="33">
        <f>G29*0.7</f>
        <v>113729</v>
      </c>
      <c r="E29" s="33">
        <f>G29*0.8</f>
        <v>129976</v>
      </c>
      <c r="F29" s="33">
        <f>G29*0.9</f>
        <v>146223</v>
      </c>
      <c r="G29" s="35">
        <f>G28*1.1</f>
        <v>162470</v>
      </c>
      <c r="H29" s="33">
        <f>G29*1.08</f>
        <v>175467.6</v>
      </c>
      <c r="I29" s="33">
        <f>G29*1.16</f>
        <v>188465.19999999998</v>
      </c>
      <c r="J29" s="33">
        <f>G29*1.24</f>
        <v>201462.8</v>
      </c>
      <c r="K29" s="33">
        <f>G29*1.32</f>
        <v>214460.40000000002</v>
      </c>
    </row>
    <row r="30" spans="1:11" x14ac:dyDescent="0.2">
      <c r="B30" s="7" t="s">
        <v>33</v>
      </c>
      <c r="C30" s="7" t="s">
        <v>95</v>
      </c>
      <c r="D30" s="33">
        <f>G30*0.7</f>
        <v>124067.99999999999</v>
      </c>
      <c r="E30" s="33">
        <f>G30*0.8</f>
        <v>141792</v>
      </c>
      <c r="F30" s="33">
        <f>G30*0.9</f>
        <v>159516</v>
      </c>
      <c r="G30" s="35">
        <f>G28*1.2</f>
        <v>177240</v>
      </c>
      <c r="H30" s="33">
        <f>G30*1.08</f>
        <v>191419.2</v>
      </c>
      <c r="I30" s="33">
        <f>G30*1.16</f>
        <v>205598.4</v>
      </c>
      <c r="J30" s="33">
        <f>G30*1.24</f>
        <v>219777.6</v>
      </c>
      <c r="K30" s="33">
        <f>G30*1.32</f>
        <v>233956.80000000002</v>
      </c>
    </row>
    <row r="31" spans="1:11" x14ac:dyDescent="0.2">
      <c r="D31" s="30"/>
      <c r="E31" s="30"/>
      <c r="F31" s="30"/>
      <c r="G31" s="31"/>
      <c r="H31" s="30"/>
      <c r="I31" s="30"/>
      <c r="J31" s="30"/>
      <c r="K31" s="30"/>
    </row>
    <row r="32" spans="1:11" x14ac:dyDescent="0.2">
      <c r="A32" s="6" t="s">
        <v>15</v>
      </c>
      <c r="B32" s="7" t="s">
        <v>25</v>
      </c>
      <c r="C32" s="7" t="s">
        <v>87</v>
      </c>
      <c r="D32" s="30">
        <v>37950</v>
      </c>
      <c r="E32" s="30">
        <v>43350</v>
      </c>
      <c r="F32" s="30">
        <v>48750</v>
      </c>
      <c r="G32" s="31">
        <v>54150</v>
      </c>
      <c r="H32" s="30">
        <v>58500</v>
      </c>
      <c r="I32" s="30">
        <v>62850</v>
      </c>
      <c r="J32" s="30">
        <v>67150</v>
      </c>
      <c r="K32" s="30">
        <v>71500</v>
      </c>
    </row>
    <row r="33" spans="1:11" x14ac:dyDescent="0.2">
      <c r="B33" s="7" t="s">
        <v>26</v>
      </c>
      <c r="C33" s="7" t="s">
        <v>85</v>
      </c>
      <c r="D33" s="25">
        <v>37950</v>
      </c>
      <c r="E33" s="25">
        <v>43350</v>
      </c>
      <c r="F33" s="25">
        <v>48750</v>
      </c>
      <c r="G33" s="25">
        <v>54150</v>
      </c>
      <c r="H33" s="25">
        <v>58500</v>
      </c>
      <c r="I33" s="25">
        <v>62850</v>
      </c>
      <c r="J33" s="25">
        <v>67150</v>
      </c>
      <c r="K33" s="25">
        <v>71500</v>
      </c>
    </row>
    <row r="34" spans="1:11" x14ac:dyDescent="0.2">
      <c r="B34" s="7" t="s">
        <v>22</v>
      </c>
      <c r="C34" s="7" t="s">
        <v>88</v>
      </c>
      <c r="D34" s="30">
        <v>63200</v>
      </c>
      <c r="E34" s="30">
        <v>72200</v>
      </c>
      <c r="F34" s="30">
        <v>81250</v>
      </c>
      <c r="G34" s="31">
        <v>90250</v>
      </c>
      <c r="H34" s="30">
        <v>97500</v>
      </c>
      <c r="I34" s="30">
        <v>104700</v>
      </c>
      <c r="J34" s="30">
        <v>111950</v>
      </c>
      <c r="K34" s="30">
        <v>119150</v>
      </c>
    </row>
    <row r="35" spans="1:11" x14ac:dyDescent="0.2">
      <c r="B35" s="7" t="s">
        <v>28</v>
      </c>
      <c r="C35" s="7" t="s">
        <v>87</v>
      </c>
      <c r="D35" s="30">
        <v>75840</v>
      </c>
      <c r="E35" s="30">
        <v>86640</v>
      </c>
      <c r="F35" s="30">
        <v>97500</v>
      </c>
      <c r="G35" s="31">
        <v>108300</v>
      </c>
      <c r="H35" s="30">
        <v>117000</v>
      </c>
      <c r="I35" s="30">
        <v>125640</v>
      </c>
      <c r="J35" s="30">
        <v>134340</v>
      </c>
      <c r="K35" s="30">
        <v>142980</v>
      </c>
    </row>
    <row r="36" spans="1:11" x14ac:dyDescent="0.2">
      <c r="B36" s="7" t="s">
        <v>35</v>
      </c>
      <c r="C36" s="7" t="s">
        <v>89</v>
      </c>
      <c r="D36" s="25">
        <v>83300</v>
      </c>
      <c r="E36" s="25">
        <v>95200</v>
      </c>
      <c r="F36" s="25">
        <v>107050</v>
      </c>
      <c r="G36" s="25">
        <v>118950</v>
      </c>
      <c r="H36" s="25">
        <v>128500</v>
      </c>
      <c r="I36" s="25">
        <v>138000</v>
      </c>
      <c r="J36" s="25">
        <v>147500</v>
      </c>
      <c r="K36" s="25">
        <v>157050</v>
      </c>
    </row>
    <row r="37" spans="1:11" x14ac:dyDescent="0.2">
      <c r="A37" s="6"/>
      <c r="B37" s="7" t="s">
        <v>8</v>
      </c>
      <c r="C37" s="7" t="s">
        <v>51</v>
      </c>
      <c r="D37" s="32">
        <f>G37*0.7</f>
        <v>101080</v>
      </c>
      <c r="E37" s="32">
        <f>G37*0.8</f>
        <v>115520</v>
      </c>
      <c r="F37" s="32">
        <f>G37*0.9</f>
        <v>129960</v>
      </c>
      <c r="G37" s="32">
        <f>G38*0.8</f>
        <v>144400</v>
      </c>
      <c r="H37" s="32">
        <f>G37*1.08</f>
        <v>155952</v>
      </c>
      <c r="I37" s="32">
        <f>G37*1.16</f>
        <v>167504</v>
      </c>
      <c r="J37" s="32">
        <f>G37*1.24</f>
        <v>179056</v>
      </c>
      <c r="K37" s="32">
        <f>G37*1.32</f>
        <v>190608</v>
      </c>
    </row>
    <row r="38" spans="1:11" x14ac:dyDescent="0.2">
      <c r="A38" s="6"/>
      <c r="B38" s="9" t="s">
        <v>29</v>
      </c>
      <c r="C38" s="9" t="s">
        <v>50</v>
      </c>
      <c r="D38" s="33">
        <f>G38*0.7</f>
        <v>126349.99999999999</v>
      </c>
      <c r="E38" s="33">
        <f>G38*0.8</f>
        <v>144400</v>
      </c>
      <c r="F38" s="33">
        <f>G38*0.9</f>
        <v>162450</v>
      </c>
      <c r="G38" s="34">
        <v>180500</v>
      </c>
      <c r="H38" s="33">
        <f>G38*1.08</f>
        <v>194940</v>
      </c>
      <c r="I38" s="33">
        <f>G38*1.16</f>
        <v>209380</v>
      </c>
      <c r="J38" s="33">
        <f>G38*1.24</f>
        <v>223820</v>
      </c>
      <c r="K38" s="33">
        <f>G38*1.32</f>
        <v>238260</v>
      </c>
    </row>
    <row r="39" spans="1:11" x14ac:dyDescent="0.2">
      <c r="A39" s="6"/>
      <c r="B39" s="9" t="s">
        <v>32</v>
      </c>
      <c r="C39" s="9" t="s">
        <v>30</v>
      </c>
      <c r="D39" s="33">
        <f>G39*0.7</f>
        <v>138985</v>
      </c>
      <c r="E39" s="33">
        <f>G39*0.8</f>
        <v>158840.00000000003</v>
      </c>
      <c r="F39" s="33">
        <f>G39*0.9</f>
        <v>178695.00000000003</v>
      </c>
      <c r="G39" s="35">
        <f>G38*1.1</f>
        <v>198550.00000000003</v>
      </c>
      <c r="H39" s="33">
        <f>G39*1.08</f>
        <v>214434.00000000006</v>
      </c>
      <c r="I39" s="33">
        <f>G39*1.16</f>
        <v>230318.00000000003</v>
      </c>
      <c r="J39" s="33">
        <f>G39*1.24</f>
        <v>246202.00000000003</v>
      </c>
      <c r="K39" s="33">
        <f>G39*1.32</f>
        <v>262086.00000000006</v>
      </c>
    </row>
    <row r="40" spans="1:11" x14ac:dyDescent="0.2">
      <c r="A40" s="6"/>
      <c r="B40" s="7" t="s">
        <v>33</v>
      </c>
      <c r="C40" s="7" t="s">
        <v>95</v>
      </c>
      <c r="D40" s="33">
        <f>G40*0.7</f>
        <v>151620</v>
      </c>
      <c r="E40" s="33">
        <f>G40*0.8</f>
        <v>173280</v>
      </c>
      <c r="F40" s="33">
        <f>G40*0.9</f>
        <v>194940</v>
      </c>
      <c r="G40" s="35">
        <f>G38*1.2</f>
        <v>216600</v>
      </c>
      <c r="H40" s="33">
        <f>G40*1.08</f>
        <v>233928.00000000003</v>
      </c>
      <c r="I40" s="33">
        <f>G40*1.16</f>
        <v>251255.99999999997</v>
      </c>
      <c r="J40" s="33">
        <f>G40*1.24</f>
        <v>268584</v>
      </c>
      <c r="K40" s="33">
        <f>G40*1.32</f>
        <v>285912</v>
      </c>
    </row>
    <row r="41" spans="1:11" x14ac:dyDescent="0.2">
      <c r="D41" s="30"/>
      <c r="E41" s="30"/>
      <c r="F41" s="30"/>
      <c r="G41" s="31"/>
      <c r="H41" s="30"/>
      <c r="I41" s="30"/>
      <c r="J41" s="30"/>
      <c r="K41" s="30"/>
    </row>
    <row r="42" spans="1:11" x14ac:dyDescent="0.2">
      <c r="A42" s="5" t="s">
        <v>1</v>
      </c>
      <c r="B42" s="5"/>
      <c r="C42" s="5"/>
      <c r="D42" s="30"/>
      <c r="E42" s="30"/>
      <c r="F42" s="30"/>
      <c r="G42" s="31"/>
      <c r="H42" s="30"/>
      <c r="I42" s="30"/>
      <c r="J42" s="30"/>
      <c r="K42" s="30"/>
    </row>
    <row r="43" spans="1:11" x14ac:dyDescent="0.2">
      <c r="A43" t="s">
        <v>11</v>
      </c>
      <c r="B43" s="7" t="s">
        <v>25</v>
      </c>
      <c r="C43" s="7" t="s">
        <v>87</v>
      </c>
      <c r="D43" s="30">
        <v>25600</v>
      </c>
      <c r="E43" s="30">
        <v>29250</v>
      </c>
      <c r="F43" s="30">
        <v>32900</v>
      </c>
      <c r="G43" s="31">
        <v>36550</v>
      </c>
      <c r="H43" s="30">
        <v>39500</v>
      </c>
      <c r="I43" s="30">
        <v>42400</v>
      </c>
      <c r="J43" s="30">
        <v>45350</v>
      </c>
      <c r="K43" s="30">
        <v>48250</v>
      </c>
    </row>
    <row r="44" spans="1:11" x14ac:dyDescent="0.2">
      <c r="B44" s="7" t="s">
        <v>26</v>
      </c>
      <c r="C44" s="7" t="s">
        <v>85</v>
      </c>
      <c r="D44" s="25">
        <v>25600</v>
      </c>
      <c r="E44" s="25">
        <v>29250</v>
      </c>
      <c r="F44" s="25">
        <v>32900</v>
      </c>
      <c r="G44" s="25">
        <v>36550</v>
      </c>
      <c r="H44" s="25">
        <v>39500</v>
      </c>
      <c r="I44" s="25">
        <v>42400</v>
      </c>
      <c r="J44" s="25">
        <v>47340</v>
      </c>
      <c r="K44" s="25">
        <v>52720</v>
      </c>
    </row>
    <row r="45" spans="1:11" x14ac:dyDescent="0.2">
      <c r="B45" s="7" t="s">
        <v>22</v>
      </c>
      <c r="C45" s="7" t="s">
        <v>88</v>
      </c>
      <c r="D45" s="30">
        <v>42650</v>
      </c>
      <c r="E45" s="30">
        <v>48750</v>
      </c>
      <c r="F45" s="30">
        <v>54850</v>
      </c>
      <c r="G45" s="31">
        <v>60900</v>
      </c>
      <c r="H45" s="30">
        <v>65800</v>
      </c>
      <c r="I45" s="30">
        <v>70650</v>
      </c>
      <c r="J45" s="30">
        <v>75550</v>
      </c>
      <c r="K45" s="30">
        <v>80400</v>
      </c>
    </row>
    <row r="46" spans="1:11" x14ac:dyDescent="0.2">
      <c r="A46" s="5"/>
      <c r="B46" s="7" t="s">
        <v>28</v>
      </c>
      <c r="C46" s="7" t="s">
        <v>87</v>
      </c>
      <c r="D46" s="25">
        <v>51180</v>
      </c>
      <c r="E46" s="25">
        <v>58500</v>
      </c>
      <c r="F46" s="25">
        <v>65820</v>
      </c>
      <c r="G46" s="25">
        <v>73080</v>
      </c>
      <c r="H46" s="25">
        <v>78960</v>
      </c>
      <c r="I46" s="25">
        <v>84780</v>
      </c>
      <c r="J46" s="25">
        <v>90660</v>
      </c>
      <c r="K46" s="25">
        <v>96480</v>
      </c>
    </row>
    <row r="47" spans="1:11" x14ac:dyDescent="0.2">
      <c r="B47" s="7" t="s">
        <v>35</v>
      </c>
      <c r="C47" s="7" t="s">
        <v>89</v>
      </c>
      <c r="D47" s="25">
        <v>68250</v>
      </c>
      <c r="E47" s="25">
        <v>78000</v>
      </c>
      <c r="F47" s="25">
        <v>87750</v>
      </c>
      <c r="G47" s="25">
        <v>97450</v>
      </c>
      <c r="H47" s="25">
        <v>105250</v>
      </c>
      <c r="I47" s="25">
        <v>113050</v>
      </c>
      <c r="J47" s="25">
        <v>120850</v>
      </c>
      <c r="K47" s="25">
        <v>128650</v>
      </c>
    </row>
    <row r="48" spans="1:11" x14ac:dyDescent="0.2">
      <c r="B48" s="7" t="s">
        <v>8</v>
      </c>
      <c r="C48" s="7" t="s">
        <v>51</v>
      </c>
      <c r="D48" s="32">
        <f>G48*0.7</f>
        <v>68208</v>
      </c>
      <c r="E48" s="32">
        <f>G48*0.8</f>
        <v>77952</v>
      </c>
      <c r="F48" s="32">
        <f>G48*0.9</f>
        <v>87696</v>
      </c>
      <c r="G48" s="32">
        <f>G49*0.8</f>
        <v>97440</v>
      </c>
      <c r="H48" s="32">
        <f>G48*1.08</f>
        <v>105235.20000000001</v>
      </c>
      <c r="I48" s="32">
        <f>G48*1.16</f>
        <v>113030.39999999999</v>
      </c>
      <c r="J48" s="32">
        <f>G48*1.24</f>
        <v>120825.60000000001</v>
      </c>
      <c r="K48" s="32">
        <f>G48*1.32</f>
        <v>128620.8</v>
      </c>
    </row>
    <row r="49" spans="1:11" x14ac:dyDescent="0.2">
      <c r="B49" s="9" t="s">
        <v>29</v>
      </c>
      <c r="C49" s="9" t="s">
        <v>50</v>
      </c>
      <c r="D49" s="33">
        <f>G49*0.7</f>
        <v>85260</v>
      </c>
      <c r="E49" s="33">
        <f>G49*0.8</f>
        <v>97440</v>
      </c>
      <c r="F49" s="33">
        <f>G49*0.9</f>
        <v>109620</v>
      </c>
      <c r="G49" s="36">
        <v>121800</v>
      </c>
      <c r="H49" s="33">
        <f>G49*1.08</f>
        <v>131544</v>
      </c>
      <c r="I49" s="33">
        <f>G49*1.16</f>
        <v>141288</v>
      </c>
      <c r="J49" s="33">
        <f>G49*1.24</f>
        <v>151032</v>
      </c>
      <c r="K49" s="33">
        <f>G49*1.32</f>
        <v>160776</v>
      </c>
    </row>
    <row r="50" spans="1:11" x14ac:dyDescent="0.2">
      <c r="B50" s="9" t="s">
        <v>32</v>
      </c>
      <c r="C50" s="9" t="s">
        <v>30</v>
      </c>
      <c r="D50" s="33">
        <f>G50*0.7</f>
        <v>93786</v>
      </c>
      <c r="E50" s="33">
        <f>G50*0.8</f>
        <v>107184</v>
      </c>
      <c r="F50" s="33">
        <f>G50*0.9</f>
        <v>120582</v>
      </c>
      <c r="G50" s="35">
        <f>G49*1.1</f>
        <v>133980</v>
      </c>
      <c r="H50" s="33">
        <f>G50*1.08</f>
        <v>144698.40000000002</v>
      </c>
      <c r="I50" s="33">
        <f>G50*1.16</f>
        <v>155416.79999999999</v>
      </c>
      <c r="J50" s="33">
        <f>G50*1.24</f>
        <v>166135.20000000001</v>
      </c>
      <c r="K50" s="33">
        <f>G50*1.32</f>
        <v>176853.6</v>
      </c>
    </row>
    <row r="51" spans="1:11" x14ac:dyDescent="0.2">
      <c r="B51" s="7" t="s">
        <v>33</v>
      </c>
      <c r="C51" s="7" t="s">
        <v>95</v>
      </c>
      <c r="D51" s="33">
        <f>G51*0.7</f>
        <v>102312</v>
      </c>
      <c r="E51" s="33">
        <f>G51*0.8</f>
        <v>116928</v>
      </c>
      <c r="F51" s="33">
        <f>G51*0.9</f>
        <v>131544</v>
      </c>
      <c r="G51" s="35">
        <f>G49*1.2</f>
        <v>146160</v>
      </c>
      <c r="H51" s="33">
        <f>G51*1.08</f>
        <v>157852.80000000002</v>
      </c>
      <c r="I51" s="33">
        <f>G51*1.16</f>
        <v>169545.59999999998</v>
      </c>
      <c r="J51" s="33">
        <f>G51*1.24</f>
        <v>181238.39999999999</v>
      </c>
      <c r="K51" s="33">
        <f>G51*1.32</f>
        <v>192931.20000000001</v>
      </c>
    </row>
    <row r="52" spans="1:11" x14ac:dyDescent="0.2">
      <c r="D52" s="33"/>
      <c r="E52" s="33"/>
      <c r="F52" s="33"/>
      <c r="G52" s="35"/>
      <c r="H52" s="33"/>
      <c r="I52" s="33"/>
      <c r="J52" s="33"/>
      <c r="K52" s="33"/>
    </row>
    <row r="53" spans="1:11" x14ac:dyDescent="0.2">
      <c r="A53" t="s">
        <v>12</v>
      </c>
      <c r="B53" s="7" t="s">
        <v>25</v>
      </c>
      <c r="C53" s="7" t="s">
        <v>87</v>
      </c>
      <c r="D53" s="30">
        <v>30550</v>
      </c>
      <c r="E53" s="30">
        <v>34900</v>
      </c>
      <c r="F53" s="30">
        <v>39250</v>
      </c>
      <c r="G53" s="31">
        <v>43600</v>
      </c>
      <c r="H53" s="30">
        <v>47100</v>
      </c>
      <c r="I53" s="30">
        <v>50600</v>
      </c>
      <c r="J53" s="30">
        <v>54100</v>
      </c>
      <c r="K53" s="30">
        <v>57600</v>
      </c>
    </row>
    <row r="54" spans="1:11" x14ac:dyDescent="0.2">
      <c r="B54" s="7" t="s">
        <v>26</v>
      </c>
      <c r="C54" s="7" t="s">
        <v>85</v>
      </c>
      <c r="D54" s="25">
        <v>30550</v>
      </c>
      <c r="E54" s="25">
        <v>34900</v>
      </c>
      <c r="F54" s="25">
        <v>39250</v>
      </c>
      <c r="G54" s="25">
        <v>43600</v>
      </c>
      <c r="H54" s="25">
        <v>47100</v>
      </c>
      <c r="I54" s="25">
        <v>50600</v>
      </c>
      <c r="J54" s="25">
        <v>54100</v>
      </c>
      <c r="K54" s="25">
        <v>57600</v>
      </c>
    </row>
    <row r="55" spans="1:11" x14ac:dyDescent="0.2">
      <c r="B55" s="7" t="s">
        <v>22</v>
      </c>
      <c r="C55" s="7" t="s">
        <v>88</v>
      </c>
      <c r="D55" s="30">
        <v>50900</v>
      </c>
      <c r="E55" s="30">
        <v>58150</v>
      </c>
      <c r="F55" s="30">
        <v>65450</v>
      </c>
      <c r="G55" s="31">
        <v>72700</v>
      </c>
      <c r="H55" s="30">
        <v>78500</v>
      </c>
      <c r="I55" s="30">
        <v>84350</v>
      </c>
      <c r="J55" s="30">
        <v>90150</v>
      </c>
      <c r="K55" s="30">
        <v>96000</v>
      </c>
    </row>
    <row r="56" spans="1:11" x14ac:dyDescent="0.2">
      <c r="B56" s="7" t="s">
        <v>28</v>
      </c>
      <c r="C56" s="7" t="s">
        <v>87</v>
      </c>
      <c r="D56" s="25">
        <v>61080</v>
      </c>
      <c r="E56" s="25">
        <v>69780</v>
      </c>
      <c r="F56" s="25">
        <v>78540</v>
      </c>
      <c r="G56" s="25">
        <v>87240</v>
      </c>
      <c r="H56" s="25">
        <v>94200</v>
      </c>
      <c r="I56" s="25">
        <v>101220</v>
      </c>
      <c r="J56" s="25">
        <v>108180</v>
      </c>
      <c r="K56" s="25">
        <v>115200</v>
      </c>
    </row>
    <row r="57" spans="1:11" x14ac:dyDescent="0.2">
      <c r="B57" s="7" t="s">
        <v>35</v>
      </c>
      <c r="C57" s="7" t="s">
        <v>89</v>
      </c>
      <c r="D57" s="25">
        <v>68500</v>
      </c>
      <c r="E57" s="25">
        <v>78250</v>
      </c>
      <c r="F57" s="25">
        <v>88050</v>
      </c>
      <c r="G57" s="25">
        <v>97800</v>
      </c>
      <c r="H57" s="25">
        <v>105650</v>
      </c>
      <c r="I57" s="25">
        <v>113450</v>
      </c>
      <c r="J57" s="25">
        <v>121300</v>
      </c>
      <c r="K57" s="25">
        <v>129100</v>
      </c>
    </row>
    <row r="58" spans="1:11" x14ac:dyDescent="0.2">
      <c r="B58" s="7" t="s">
        <v>8</v>
      </c>
      <c r="C58" s="7" t="s">
        <v>51</v>
      </c>
      <c r="D58" s="32">
        <f>G58*0.7</f>
        <v>83384</v>
      </c>
      <c r="E58" s="32">
        <f>G58*0.8</f>
        <v>95296</v>
      </c>
      <c r="F58" s="32">
        <f>G58*0.9</f>
        <v>107208</v>
      </c>
      <c r="G58" s="32">
        <f>G59*0.8</f>
        <v>119120</v>
      </c>
      <c r="H58" s="32">
        <f>G58*1.08</f>
        <v>128649.60000000001</v>
      </c>
      <c r="I58" s="32">
        <f>G58*1.16</f>
        <v>138179.19999999998</v>
      </c>
      <c r="J58" s="32">
        <f>G58*1.24</f>
        <v>147708.79999999999</v>
      </c>
      <c r="K58" s="32">
        <f>G58*1.32</f>
        <v>157238.39999999999</v>
      </c>
    </row>
    <row r="59" spans="1:11" x14ac:dyDescent="0.2">
      <c r="B59" s="9" t="s">
        <v>29</v>
      </c>
      <c r="C59" s="9" t="s">
        <v>50</v>
      </c>
      <c r="D59" s="33">
        <f>G59*0.7</f>
        <v>104230</v>
      </c>
      <c r="E59" s="33">
        <f>G59*0.8</f>
        <v>119120</v>
      </c>
      <c r="F59" s="33">
        <f>G59*0.9</f>
        <v>134010</v>
      </c>
      <c r="G59" s="34">
        <v>148900</v>
      </c>
      <c r="H59" s="33">
        <f>G59*1.08</f>
        <v>160812</v>
      </c>
      <c r="I59" s="33">
        <f>G59*1.16</f>
        <v>172724</v>
      </c>
      <c r="J59" s="33">
        <f>G59*1.24</f>
        <v>184636</v>
      </c>
      <c r="K59" s="33">
        <f>G59*1.32</f>
        <v>196548</v>
      </c>
    </row>
    <row r="60" spans="1:11" x14ac:dyDescent="0.2">
      <c r="B60" s="9" t="s">
        <v>32</v>
      </c>
      <c r="C60" s="9" t="s">
        <v>30</v>
      </c>
      <c r="D60" s="33">
        <f>G60*0.7</f>
        <v>114653</v>
      </c>
      <c r="E60" s="33">
        <f>G60*0.8</f>
        <v>131032</v>
      </c>
      <c r="F60" s="33">
        <f>G60*0.9</f>
        <v>147411</v>
      </c>
      <c r="G60" s="35">
        <f>G59*1.1</f>
        <v>163790</v>
      </c>
      <c r="H60" s="33">
        <f>G60*1.08</f>
        <v>176893.2</v>
      </c>
      <c r="I60" s="33">
        <f>G60*1.16</f>
        <v>189996.4</v>
      </c>
      <c r="J60" s="33">
        <f>G60*1.24</f>
        <v>203099.6</v>
      </c>
      <c r="K60" s="33">
        <f>G60*1.32</f>
        <v>216202.80000000002</v>
      </c>
    </row>
    <row r="61" spans="1:11" x14ac:dyDescent="0.2">
      <c r="B61" s="7" t="s">
        <v>33</v>
      </c>
      <c r="C61" s="7" t="s">
        <v>95</v>
      </c>
      <c r="D61" s="33">
        <f>G61*0.7</f>
        <v>125075.99999999999</v>
      </c>
      <c r="E61" s="33">
        <f>G61*0.8</f>
        <v>142944</v>
      </c>
      <c r="F61" s="33">
        <f>G61*0.9</f>
        <v>160812</v>
      </c>
      <c r="G61" s="35">
        <f>G59*1.2</f>
        <v>178680</v>
      </c>
      <c r="H61" s="33">
        <f>G61*1.08</f>
        <v>192974.40000000002</v>
      </c>
      <c r="I61" s="33">
        <f>G61*1.16</f>
        <v>207268.8</v>
      </c>
      <c r="J61" s="33">
        <f>G61*1.24</f>
        <v>221563.2</v>
      </c>
      <c r="K61" s="33">
        <f>G61*1.32</f>
        <v>235857.6</v>
      </c>
    </row>
    <row r="62" spans="1:11" x14ac:dyDescent="0.2">
      <c r="D62" s="33"/>
      <c r="E62" s="33"/>
      <c r="F62" s="33"/>
      <c r="G62" s="35"/>
      <c r="H62" s="33"/>
      <c r="I62" s="33"/>
      <c r="J62" s="33"/>
      <c r="K62" s="33"/>
    </row>
    <row r="63" spans="1:11" x14ac:dyDescent="0.2">
      <c r="A63" s="5" t="s">
        <v>2</v>
      </c>
      <c r="B63" s="5"/>
      <c r="C63" s="5"/>
      <c r="D63" s="30"/>
      <c r="E63" s="30"/>
      <c r="F63" s="30"/>
      <c r="G63" s="31"/>
      <c r="H63" s="30"/>
      <c r="I63" s="30"/>
      <c r="J63" s="30"/>
      <c r="K63" s="30"/>
    </row>
    <row r="64" spans="1:11" x14ac:dyDescent="0.2">
      <c r="A64" t="s">
        <v>13</v>
      </c>
      <c r="B64" s="7" t="s">
        <v>25</v>
      </c>
      <c r="C64" s="7" t="s">
        <v>87</v>
      </c>
      <c r="D64" s="30">
        <v>27400</v>
      </c>
      <c r="E64" s="30">
        <v>31300</v>
      </c>
      <c r="F64" s="30">
        <v>35200</v>
      </c>
      <c r="G64" s="31">
        <v>39100</v>
      </c>
      <c r="H64" s="30">
        <v>42250</v>
      </c>
      <c r="I64" s="30">
        <v>45400</v>
      </c>
      <c r="J64" s="30">
        <v>48500</v>
      </c>
      <c r="K64" s="30">
        <v>51650</v>
      </c>
    </row>
    <row r="65" spans="1:11" x14ac:dyDescent="0.2">
      <c r="B65" s="7" t="s">
        <v>26</v>
      </c>
      <c r="C65" s="7" t="s">
        <v>85</v>
      </c>
      <c r="D65" s="25">
        <v>27400</v>
      </c>
      <c r="E65" s="25">
        <v>31300</v>
      </c>
      <c r="F65" s="25">
        <v>35200</v>
      </c>
      <c r="G65" s="25">
        <v>39100</v>
      </c>
      <c r="H65" s="25">
        <v>42250</v>
      </c>
      <c r="I65" s="25">
        <v>45400</v>
      </c>
      <c r="J65" s="25">
        <v>48500</v>
      </c>
      <c r="K65" s="25">
        <v>52720</v>
      </c>
    </row>
    <row r="66" spans="1:11" x14ac:dyDescent="0.2">
      <c r="B66" s="7" t="s">
        <v>22</v>
      </c>
      <c r="C66" s="7" t="s">
        <v>88</v>
      </c>
      <c r="D66" s="30">
        <v>45650</v>
      </c>
      <c r="E66" s="30">
        <v>52150</v>
      </c>
      <c r="F66" s="30">
        <v>58650</v>
      </c>
      <c r="G66" s="31">
        <v>65150</v>
      </c>
      <c r="H66" s="30">
        <v>70400</v>
      </c>
      <c r="I66" s="30">
        <v>75600</v>
      </c>
      <c r="J66" s="30">
        <v>80800</v>
      </c>
      <c r="K66" s="30">
        <v>86000</v>
      </c>
    </row>
    <row r="67" spans="1:11" x14ac:dyDescent="0.2">
      <c r="A67" s="5"/>
      <c r="B67" s="7" t="s">
        <v>28</v>
      </c>
      <c r="C67" s="7" t="s">
        <v>87</v>
      </c>
      <c r="D67" s="25">
        <v>54780</v>
      </c>
      <c r="E67" s="25">
        <v>62580</v>
      </c>
      <c r="F67" s="25">
        <v>70380</v>
      </c>
      <c r="G67" s="25">
        <v>78180</v>
      </c>
      <c r="H67" s="25">
        <v>84480</v>
      </c>
      <c r="I67" s="25">
        <v>90720</v>
      </c>
      <c r="J67" s="25">
        <v>96960</v>
      </c>
      <c r="K67" s="25">
        <v>103200</v>
      </c>
    </row>
    <row r="68" spans="1:11" x14ac:dyDescent="0.2">
      <c r="B68" s="7" t="s">
        <v>35</v>
      </c>
      <c r="C68" s="7" t="s">
        <v>89</v>
      </c>
      <c r="D68" s="25">
        <v>68500</v>
      </c>
      <c r="E68" s="25">
        <v>78250</v>
      </c>
      <c r="F68" s="25">
        <v>88050</v>
      </c>
      <c r="G68" s="25">
        <v>97800</v>
      </c>
      <c r="H68" s="25">
        <v>105650</v>
      </c>
      <c r="I68" s="25">
        <v>113450</v>
      </c>
      <c r="J68" s="25">
        <v>121300</v>
      </c>
      <c r="K68" s="25">
        <v>129100</v>
      </c>
    </row>
    <row r="69" spans="1:11" x14ac:dyDescent="0.2">
      <c r="B69" s="7" t="s">
        <v>8</v>
      </c>
      <c r="C69" s="7" t="s">
        <v>51</v>
      </c>
      <c r="D69" s="32">
        <f>G69*0.7</f>
        <v>72968</v>
      </c>
      <c r="E69" s="32">
        <f>G69*0.8</f>
        <v>83392</v>
      </c>
      <c r="F69" s="32">
        <f>G69*0.9</f>
        <v>93816</v>
      </c>
      <c r="G69" s="32">
        <f>G70*0.8</f>
        <v>104240</v>
      </c>
      <c r="H69" s="32">
        <f>G69*1.08</f>
        <v>112579.20000000001</v>
      </c>
      <c r="I69" s="32">
        <f>G69*1.16</f>
        <v>120918.39999999999</v>
      </c>
      <c r="J69" s="32">
        <f>G69*1.24</f>
        <v>129257.60000000001</v>
      </c>
      <c r="K69" s="32">
        <f>G69*1.32</f>
        <v>137596.80000000002</v>
      </c>
    </row>
    <row r="70" spans="1:11" x14ac:dyDescent="0.2">
      <c r="B70" s="9" t="s">
        <v>29</v>
      </c>
      <c r="C70" s="9" t="s">
        <v>50</v>
      </c>
      <c r="D70" s="33">
        <f>G70*0.7</f>
        <v>91210</v>
      </c>
      <c r="E70" s="33">
        <f>G70*0.8</f>
        <v>104240</v>
      </c>
      <c r="F70" s="33">
        <f>G70*0.9</f>
        <v>117270</v>
      </c>
      <c r="G70" s="36">
        <v>130300</v>
      </c>
      <c r="H70" s="33">
        <f>G70*1.08</f>
        <v>140724</v>
      </c>
      <c r="I70" s="33">
        <f>G70*1.16</f>
        <v>151148</v>
      </c>
      <c r="J70" s="33">
        <f>G70*1.24</f>
        <v>161572</v>
      </c>
      <c r="K70" s="33">
        <f>G70*1.32</f>
        <v>171996</v>
      </c>
    </row>
    <row r="71" spans="1:11" x14ac:dyDescent="0.2">
      <c r="B71" s="9" t="s">
        <v>32</v>
      </c>
      <c r="C71" s="9" t="s">
        <v>30</v>
      </c>
      <c r="D71" s="33">
        <f>G71*0.7</f>
        <v>100331</v>
      </c>
      <c r="E71" s="33">
        <f>G71*0.8</f>
        <v>114664</v>
      </c>
      <c r="F71" s="33">
        <f>G71*0.9</f>
        <v>128997</v>
      </c>
      <c r="G71" s="35">
        <f>G70*1.1</f>
        <v>143330</v>
      </c>
      <c r="H71" s="33">
        <f>G71*1.08</f>
        <v>154796.40000000002</v>
      </c>
      <c r="I71" s="33">
        <f>G71*1.16</f>
        <v>166262.79999999999</v>
      </c>
      <c r="J71" s="33">
        <f>G71*1.24</f>
        <v>177729.2</v>
      </c>
      <c r="K71" s="33">
        <f>G71*1.32</f>
        <v>189195.6</v>
      </c>
    </row>
    <row r="72" spans="1:11" x14ac:dyDescent="0.2">
      <c r="B72" s="7" t="s">
        <v>33</v>
      </c>
      <c r="C72" s="7" t="s">
        <v>95</v>
      </c>
      <c r="D72" s="33">
        <f>G72*0.7</f>
        <v>109452</v>
      </c>
      <c r="E72" s="33">
        <f>G72*0.8</f>
        <v>125088</v>
      </c>
      <c r="F72" s="33">
        <f>G72*0.9</f>
        <v>140724</v>
      </c>
      <c r="G72" s="35">
        <f>G70*1.2</f>
        <v>156360</v>
      </c>
      <c r="H72" s="33">
        <f>G72*1.08</f>
        <v>168868.80000000002</v>
      </c>
      <c r="I72" s="33">
        <f>G72*1.16</f>
        <v>181377.59999999998</v>
      </c>
      <c r="J72" s="33">
        <f>G72*1.24</f>
        <v>193886.4</v>
      </c>
      <c r="K72" s="33">
        <f>G72*1.32</f>
        <v>206395.2</v>
      </c>
    </row>
    <row r="73" spans="1:11" x14ac:dyDescent="0.2">
      <c r="D73" s="30"/>
      <c r="E73" s="30"/>
      <c r="F73" s="30"/>
      <c r="G73" s="31"/>
      <c r="H73" s="30"/>
      <c r="I73" s="30"/>
      <c r="J73" s="30"/>
      <c r="K73" s="30"/>
    </row>
    <row r="74" spans="1:11" x14ac:dyDescent="0.2">
      <c r="A74" t="s">
        <v>14</v>
      </c>
      <c r="B74" s="7" t="s">
        <v>25</v>
      </c>
      <c r="C74" s="7" t="s">
        <v>87</v>
      </c>
      <c r="D74" s="30">
        <v>24400</v>
      </c>
      <c r="E74" s="30">
        <v>27900</v>
      </c>
      <c r="F74" s="30">
        <v>31400</v>
      </c>
      <c r="G74" s="31">
        <v>34850</v>
      </c>
      <c r="H74" s="30">
        <v>37650</v>
      </c>
      <c r="I74" s="30">
        <v>40450</v>
      </c>
      <c r="J74" s="30">
        <v>43250</v>
      </c>
      <c r="K74" s="30">
        <v>46050</v>
      </c>
    </row>
    <row r="75" spans="1:11" x14ac:dyDescent="0.2">
      <c r="B75" s="7" t="s">
        <v>26</v>
      </c>
      <c r="C75" s="7" t="s">
        <v>85</v>
      </c>
      <c r="D75" s="25">
        <v>24400</v>
      </c>
      <c r="E75" s="25">
        <v>27900</v>
      </c>
      <c r="F75" s="25">
        <v>31400</v>
      </c>
      <c r="G75" s="25">
        <v>34850</v>
      </c>
      <c r="H75" s="25">
        <v>37650</v>
      </c>
      <c r="I75" s="25">
        <v>41960</v>
      </c>
      <c r="J75" s="25">
        <v>47340</v>
      </c>
      <c r="K75" s="25">
        <v>52720</v>
      </c>
    </row>
    <row r="76" spans="1:11" x14ac:dyDescent="0.2">
      <c r="B76" s="7" t="s">
        <v>22</v>
      </c>
      <c r="C76" s="7" t="s">
        <v>88</v>
      </c>
      <c r="D76" s="30">
        <v>40650</v>
      </c>
      <c r="E76" s="30">
        <v>46450</v>
      </c>
      <c r="F76" s="30">
        <v>52250</v>
      </c>
      <c r="G76" s="31">
        <v>58050</v>
      </c>
      <c r="H76" s="30">
        <v>62700</v>
      </c>
      <c r="I76" s="30">
        <v>67350</v>
      </c>
      <c r="J76" s="30">
        <v>72000</v>
      </c>
      <c r="K76" s="30">
        <v>76650</v>
      </c>
    </row>
    <row r="77" spans="1:11" x14ac:dyDescent="0.2">
      <c r="B77" s="7" t="s">
        <v>28</v>
      </c>
      <c r="C77" s="7" t="s">
        <v>87</v>
      </c>
      <c r="D77" s="25">
        <v>48780</v>
      </c>
      <c r="E77" s="25">
        <v>55740</v>
      </c>
      <c r="F77" s="25">
        <v>62700</v>
      </c>
      <c r="G77" s="25">
        <v>69660</v>
      </c>
      <c r="H77" s="25">
        <v>75240</v>
      </c>
      <c r="I77" s="25">
        <v>80820</v>
      </c>
      <c r="J77" s="25">
        <v>86400</v>
      </c>
      <c r="K77" s="25">
        <v>91980</v>
      </c>
    </row>
    <row r="78" spans="1:11" x14ac:dyDescent="0.2">
      <c r="B78" s="7" t="s">
        <v>35</v>
      </c>
      <c r="C78" s="7" t="s">
        <v>89</v>
      </c>
      <c r="D78" s="25">
        <v>65050</v>
      </c>
      <c r="E78" s="25">
        <v>74350</v>
      </c>
      <c r="F78" s="25">
        <v>83650</v>
      </c>
      <c r="G78" s="25">
        <v>92900</v>
      </c>
      <c r="H78" s="25">
        <v>100350</v>
      </c>
      <c r="I78" s="25">
        <v>107800</v>
      </c>
      <c r="J78" s="25">
        <v>115200</v>
      </c>
      <c r="K78" s="25">
        <v>122650</v>
      </c>
    </row>
    <row r="79" spans="1:11" x14ac:dyDescent="0.2">
      <c r="B79" s="7" t="s">
        <v>8</v>
      </c>
      <c r="C79" s="7" t="s">
        <v>51</v>
      </c>
      <c r="D79" s="32">
        <f>G79*0.7</f>
        <v>65015.999999999993</v>
      </c>
      <c r="E79" s="32">
        <f>G79*0.8</f>
        <v>74304</v>
      </c>
      <c r="F79" s="32">
        <f>G79*0.9</f>
        <v>83592</v>
      </c>
      <c r="G79" s="32">
        <f>G80*0.8</f>
        <v>92880</v>
      </c>
      <c r="H79" s="32">
        <f>G79*1.08</f>
        <v>100310.40000000001</v>
      </c>
      <c r="I79" s="32">
        <f>G79*1.16</f>
        <v>107740.79999999999</v>
      </c>
      <c r="J79" s="32">
        <f>G79*1.24</f>
        <v>115171.2</v>
      </c>
      <c r="K79" s="32">
        <f>G79*1.32</f>
        <v>122601.60000000001</v>
      </c>
    </row>
    <row r="80" spans="1:11" x14ac:dyDescent="0.2">
      <c r="B80" s="9" t="s">
        <v>29</v>
      </c>
      <c r="C80" s="9" t="s">
        <v>50</v>
      </c>
      <c r="D80" s="33">
        <f>G80*0.7</f>
        <v>81270</v>
      </c>
      <c r="E80" s="33">
        <f>G80*0.8</f>
        <v>92880</v>
      </c>
      <c r="F80" s="33">
        <f>G80*0.9</f>
        <v>104490</v>
      </c>
      <c r="G80" s="34">
        <v>116100</v>
      </c>
      <c r="H80" s="33">
        <f>G80*1.08</f>
        <v>125388.00000000001</v>
      </c>
      <c r="I80" s="33">
        <f>G80*1.16</f>
        <v>134676</v>
      </c>
      <c r="J80" s="33">
        <f>G80*1.24</f>
        <v>143964</v>
      </c>
      <c r="K80" s="33">
        <f>G80*1.32</f>
        <v>153252</v>
      </c>
    </row>
    <row r="81" spans="1:11" x14ac:dyDescent="0.2">
      <c r="B81" s="9" t="s">
        <v>32</v>
      </c>
      <c r="C81" s="9" t="s">
        <v>30</v>
      </c>
      <c r="D81" s="33">
        <f>G81*0.7</f>
        <v>89397</v>
      </c>
      <c r="E81" s="33">
        <f>G81*0.8</f>
        <v>102168.00000000001</v>
      </c>
      <c r="F81" s="33">
        <f>G81*0.9</f>
        <v>114939.00000000001</v>
      </c>
      <c r="G81" s="35">
        <f>G80*1.1</f>
        <v>127710.00000000001</v>
      </c>
      <c r="H81" s="33">
        <f>G81*1.08</f>
        <v>137926.80000000002</v>
      </c>
      <c r="I81" s="33">
        <f>G81*1.16</f>
        <v>148143.6</v>
      </c>
      <c r="J81" s="33">
        <f>G81*1.24</f>
        <v>158360.40000000002</v>
      </c>
      <c r="K81" s="33">
        <f>G81*1.32</f>
        <v>168577.20000000004</v>
      </c>
    </row>
    <row r="82" spans="1:11" x14ac:dyDescent="0.2">
      <c r="B82" s="7" t="s">
        <v>33</v>
      </c>
      <c r="C82" s="7" t="s">
        <v>95</v>
      </c>
      <c r="D82" s="33">
        <f>G82*0.7</f>
        <v>97524</v>
      </c>
      <c r="E82" s="33">
        <f>G82*0.8</f>
        <v>111456</v>
      </c>
      <c r="F82" s="33">
        <f>G82*0.9</f>
        <v>125388</v>
      </c>
      <c r="G82" s="35">
        <f>G80*1.2</f>
        <v>139320</v>
      </c>
      <c r="H82" s="33">
        <f>G82*1.08</f>
        <v>150465.60000000001</v>
      </c>
      <c r="I82" s="33">
        <f>G82*1.16</f>
        <v>161611.19999999998</v>
      </c>
      <c r="J82" s="33">
        <f>G82*1.24</f>
        <v>172756.8</v>
      </c>
      <c r="K82" s="33">
        <f>G82*1.32</f>
        <v>183902.4</v>
      </c>
    </row>
    <row r="83" spans="1:11" x14ac:dyDescent="0.2">
      <c r="D83" s="30"/>
      <c r="E83" s="30"/>
      <c r="F83" s="30"/>
      <c r="G83" s="31"/>
      <c r="H83" s="30"/>
      <c r="I83" s="30"/>
      <c r="J83" s="30"/>
      <c r="K83" s="30"/>
    </row>
    <row r="84" spans="1:11" x14ac:dyDescent="0.2">
      <c r="A84" t="s">
        <v>16</v>
      </c>
      <c r="B84" s="7" t="s">
        <v>25</v>
      </c>
      <c r="C84" s="7" t="s">
        <v>87</v>
      </c>
      <c r="D84" s="30">
        <v>24000</v>
      </c>
      <c r="E84" s="30">
        <v>27400</v>
      </c>
      <c r="F84" s="30">
        <v>30850</v>
      </c>
      <c r="G84" s="31">
        <v>34250</v>
      </c>
      <c r="H84" s="30">
        <v>37000</v>
      </c>
      <c r="I84" s="30">
        <v>39750</v>
      </c>
      <c r="J84" s="30">
        <v>42500</v>
      </c>
      <c r="K84" s="30">
        <v>45250</v>
      </c>
    </row>
    <row r="85" spans="1:11" x14ac:dyDescent="0.2">
      <c r="B85" s="7" t="s">
        <v>26</v>
      </c>
      <c r="C85" s="7" t="s">
        <v>85</v>
      </c>
      <c r="D85" s="25">
        <v>24000</v>
      </c>
      <c r="E85" s="25">
        <v>27400</v>
      </c>
      <c r="F85" s="25">
        <v>30850</v>
      </c>
      <c r="G85" s="25">
        <v>34250</v>
      </c>
      <c r="H85" s="25">
        <v>37000</v>
      </c>
      <c r="I85" s="25">
        <v>41960</v>
      </c>
      <c r="J85" s="25">
        <v>47340</v>
      </c>
      <c r="K85" s="25">
        <v>52720</v>
      </c>
    </row>
    <row r="86" spans="1:11" x14ac:dyDescent="0.2">
      <c r="B86" s="7" t="s">
        <v>22</v>
      </c>
      <c r="C86" s="7" t="s">
        <v>88</v>
      </c>
      <c r="D86" s="30">
        <v>40000</v>
      </c>
      <c r="E86" s="30">
        <v>45700</v>
      </c>
      <c r="F86" s="30">
        <v>51400</v>
      </c>
      <c r="G86" s="31">
        <v>57100</v>
      </c>
      <c r="H86" s="30">
        <v>61700</v>
      </c>
      <c r="I86" s="30">
        <v>66250</v>
      </c>
      <c r="J86" s="30">
        <v>70850</v>
      </c>
      <c r="K86" s="30">
        <v>75400</v>
      </c>
    </row>
    <row r="87" spans="1:11" x14ac:dyDescent="0.2">
      <c r="B87" s="7" t="s">
        <v>28</v>
      </c>
      <c r="C87" s="7" t="s">
        <v>87</v>
      </c>
      <c r="D87" s="25">
        <v>48000</v>
      </c>
      <c r="E87" s="25">
        <v>54840</v>
      </c>
      <c r="F87" s="25">
        <v>61680</v>
      </c>
      <c r="G87" s="25">
        <v>68520</v>
      </c>
      <c r="H87" s="25">
        <v>74040</v>
      </c>
      <c r="I87" s="25">
        <v>79500</v>
      </c>
      <c r="J87" s="25">
        <v>85020</v>
      </c>
      <c r="K87" s="25">
        <v>90480</v>
      </c>
    </row>
    <row r="88" spans="1:11" x14ac:dyDescent="0.2">
      <c r="B88" s="7" t="s">
        <v>35</v>
      </c>
      <c r="C88" s="7" t="s">
        <v>89</v>
      </c>
      <c r="D88" s="25">
        <v>63950</v>
      </c>
      <c r="E88" s="25">
        <v>73100</v>
      </c>
      <c r="F88" s="25">
        <v>82250</v>
      </c>
      <c r="G88" s="25">
        <v>91350</v>
      </c>
      <c r="H88" s="25">
        <v>98700</v>
      </c>
      <c r="I88" s="25">
        <v>106000</v>
      </c>
      <c r="J88" s="25">
        <v>113300</v>
      </c>
      <c r="K88" s="25">
        <v>120600</v>
      </c>
    </row>
    <row r="89" spans="1:11" x14ac:dyDescent="0.2">
      <c r="B89" s="7" t="s">
        <v>8</v>
      </c>
      <c r="C89" s="7" t="s">
        <v>51</v>
      </c>
      <c r="D89" s="32">
        <f>G89*0.7</f>
        <v>51296</v>
      </c>
      <c r="E89" s="32">
        <f>G89*0.8</f>
        <v>58624</v>
      </c>
      <c r="F89" s="32">
        <f>G89*0.9</f>
        <v>65952</v>
      </c>
      <c r="G89" s="32">
        <f>G90*0.8</f>
        <v>73280</v>
      </c>
      <c r="H89" s="32">
        <f>G89*1.08</f>
        <v>79142.400000000009</v>
      </c>
      <c r="I89" s="32">
        <f>G89*1.16</f>
        <v>85004.799999999988</v>
      </c>
      <c r="J89" s="32">
        <f>G89*1.24</f>
        <v>90867.199999999997</v>
      </c>
      <c r="K89" s="32">
        <f>G89*1.32</f>
        <v>96729.600000000006</v>
      </c>
    </row>
    <row r="90" spans="1:11" x14ac:dyDescent="0.2">
      <c r="B90" s="9" t="s">
        <v>29</v>
      </c>
      <c r="C90" s="9" t="s">
        <v>50</v>
      </c>
      <c r="D90" s="33">
        <f>G90*0.7</f>
        <v>64119.999999999993</v>
      </c>
      <c r="E90" s="33">
        <f>G90*0.8</f>
        <v>73280</v>
      </c>
      <c r="F90" s="33">
        <f>G90*0.9</f>
        <v>82440</v>
      </c>
      <c r="G90" s="34">
        <v>91600</v>
      </c>
      <c r="H90" s="33">
        <f>G90*1.08</f>
        <v>98928</v>
      </c>
      <c r="I90" s="33">
        <f>G90*1.16</f>
        <v>106255.99999999999</v>
      </c>
      <c r="J90" s="33">
        <f>G90*1.24</f>
        <v>113584</v>
      </c>
      <c r="K90" s="33">
        <f>G90*1.32</f>
        <v>120912</v>
      </c>
    </row>
    <row r="91" spans="1:11" x14ac:dyDescent="0.2">
      <c r="B91" s="9" t="s">
        <v>32</v>
      </c>
      <c r="C91" s="9" t="s">
        <v>30</v>
      </c>
      <c r="D91" s="33">
        <f>G91*0.7</f>
        <v>70532</v>
      </c>
      <c r="E91" s="33">
        <f>G91*0.8</f>
        <v>80608.000000000015</v>
      </c>
      <c r="F91" s="33">
        <f>G91*0.9</f>
        <v>90684.000000000015</v>
      </c>
      <c r="G91" s="35">
        <f>G90*1.1</f>
        <v>100760.00000000001</v>
      </c>
      <c r="H91" s="33">
        <f>G91*1.08</f>
        <v>108820.80000000002</v>
      </c>
      <c r="I91" s="33">
        <f>G91*1.16</f>
        <v>116881.60000000001</v>
      </c>
      <c r="J91" s="33">
        <f>G91*1.24</f>
        <v>124942.40000000002</v>
      </c>
      <c r="K91" s="33">
        <f>G91*1.32</f>
        <v>133003.20000000001</v>
      </c>
    </row>
    <row r="92" spans="1:11" x14ac:dyDescent="0.2">
      <c r="B92" s="7" t="s">
        <v>33</v>
      </c>
      <c r="C92" s="7" t="s">
        <v>95</v>
      </c>
      <c r="D92" s="33">
        <f>G92*0.7</f>
        <v>76944</v>
      </c>
      <c r="E92" s="33">
        <f>G92*0.8</f>
        <v>87936</v>
      </c>
      <c r="F92" s="33">
        <f>G92*0.9</f>
        <v>98928</v>
      </c>
      <c r="G92" s="35">
        <f>G90*1.2</f>
        <v>109920</v>
      </c>
      <c r="H92" s="33">
        <f>G92*1.08</f>
        <v>118713.60000000001</v>
      </c>
      <c r="I92" s="33">
        <f>G92*1.16</f>
        <v>127507.2</v>
      </c>
      <c r="J92" s="33">
        <f>G92*1.24</f>
        <v>136300.79999999999</v>
      </c>
      <c r="K92" s="33">
        <f>G92*1.32</f>
        <v>145094.39999999999</v>
      </c>
    </row>
    <row r="93" spans="1:11" x14ac:dyDescent="0.2">
      <c r="D93" s="30"/>
      <c r="E93" s="30"/>
      <c r="F93" s="30"/>
      <c r="G93" s="31"/>
      <c r="H93" s="30"/>
      <c r="I93" s="30"/>
      <c r="J93" s="30"/>
      <c r="K93" s="30"/>
    </row>
    <row r="94" spans="1:11" x14ac:dyDescent="0.2">
      <c r="A94" s="5" t="s">
        <v>3</v>
      </c>
      <c r="B94" s="5"/>
      <c r="C94" s="5"/>
      <c r="D94" s="30"/>
      <c r="E94" s="30"/>
      <c r="F94" s="30"/>
      <c r="G94" s="31"/>
      <c r="H94" s="30"/>
      <c r="I94" s="30"/>
      <c r="J94" s="30"/>
      <c r="K94" s="30"/>
    </row>
    <row r="95" spans="1:11" x14ac:dyDescent="0.2">
      <c r="A95" t="s">
        <v>17</v>
      </c>
      <c r="B95" s="7" t="s">
        <v>25</v>
      </c>
      <c r="C95" s="7" t="s">
        <v>87</v>
      </c>
      <c r="D95" s="33">
        <v>24000</v>
      </c>
      <c r="E95" s="33">
        <v>27400</v>
      </c>
      <c r="F95" s="33">
        <v>30850</v>
      </c>
      <c r="G95" s="35">
        <v>34250</v>
      </c>
      <c r="H95" s="33">
        <v>37000</v>
      </c>
      <c r="I95" s="33">
        <v>39750</v>
      </c>
      <c r="J95" s="33">
        <v>42500</v>
      </c>
      <c r="K95" s="33">
        <v>45250</v>
      </c>
    </row>
    <row r="96" spans="1:11" x14ac:dyDescent="0.2">
      <c r="B96" s="7" t="s">
        <v>26</v>
      </c>
      <c r="C96" s="7" t="s">
        <v>85</v>
      </c>
      <c r="D96" s="25">
        <v>24000</v>
      </c>
      <c r="E96" s="25">
        <v>27400</v>
      </c>
      <c r="F96" s="25">
        <v>30850</v>
      </c>
      <c r="G96" s="25">
        <v>34250</v>
      </c>
      <c r="H96" s="25">
        <v>37000</v>
      </c>
      <c r="I96" s="25">
        <v>41960</v>
      </c>
      <c r="J96" s="25">
        <v>47340</v>
      </c>
      <c r="K96" s="25">
        <v>52720</v>
      </c>
    </row>
    <row r="97" spans="1:11" x14ac:dyDescent="0.2">
      <c r="B97" s="7" t="s">
        <v>22</v>
      </c>
      <c r="C97" s="7" t="s">
        <v>88</v>
      </c>
      <c r="D97" s="30">
        <v>40000</v>
      </c>
      <c r="E97" s="30">
        <v>45700</v>
      </c>
      <c r="F97" s="30">
        <v>51400</v>
      </c>
      <c r="G97" s="31">
        <v>57100</v>
      </c>
      <c r="H97" s="30">
        <v>61700</v>
      </c>
      <c r="I97" s="30">
        <v>66250</v>
      </c>
      <c r="J97" s="30">
        <v>70850</v>
      </c>
      <c r="K97" s="30">
        <v>75400</v>
      </c>
    </row>
    <row r="98" spans="1:11" x14ac:dyDescent="0.2">
      <c r="A98" s="5"/>
      <c r="B98" s="7" t="s">
        <v>28</v>
      </c>
      <c r="C98" s="7" t="s">
        <v>87</v>
      </c>
      <c r="D98" s="25">
        <v>48000</v>
      </c>
      <c r="E98" s="25">
        <v>54840</v>
      </c>
      <c r="F98" s="25">
        <v>61680</v>
      </c>
      <c r="G98" s="25">
        <v>68520</v>
      </c>
      <c r="H98" s="25">
        <v>74040</v>
      </c>
      <c r="I98" s="25">
        <v>79500</v>
      </c>
      <c r="J98" s="25">
        <v>85020</v>
      </c>
      <c r="K98" s="25">
        <v>90480</v>
      </c>
    </row>
    <row r="99" spans="1:11" x14ac:dyDescent="0.2">
      <c r="B99" s="7" t="s">
        <v>35</v>
      </c>
      <c r="C99" s="7" t="s">
        <v>89</v>
      </c>
      <c r="D99" s="25">
        <v>63950</v>
      </c>
      <c r="E99" s="25">
        <v>73100</v>
      </c>
      <c r="F99" s="25">
        <v>82250</v>
      </c>
      <c r="G99" s="25">
        <v>91350</v>
      </c>
      <c r="H99" s="25">
        <v>98700</v>
      </c>
      <c r="I99" s="25">
        <v>106000</v>
      </c>
      <c r="J99" s="25">
        <v>113300</v>
      </c>
      <c r="K99" s="25">
        <v>120600</v>
      </c>
    </row>
    <row r="100" spans="1:11" x14ac:dyDescent="0.2">
      <c r="B100" s="7" t="s">
        <v>8</v>
      </c>
      <c r="C100" s="7" t="s">
        <v>51</v>
      </c>
      <c r="D100" s="32">
        <f>G100*0.7</f>
        <v>59919.999999999993</v>
      </c>
      <c r="E100" s="32">
        <f>G100*0.8</f>
        <v>68480</v>
      </c>
      <c r="F100" s="32">
        <f>G100*0.9</f>
        <v>77040</v>
      </c>
      <c r="G100" s="32">
        <f>G101*0.8</f>
        <v>85600</v>
      </c>
      <c r="H100" s="32">
        <f>G100*1.08</f>
        <v>92448</v>
      </c>
      <c r="I100" s="32">
        <f>G100*1.16</f>
        <v>99296</v>
      </c>
      <c r="J100" s="32">
        <f>G100*1.24</f>
        <v>106144</v>
      </c>
      <c r="K100" s="32">
        <f>G100*1.32</f>
        <v>112992</v>
      </c>
    </row>
    <row r="101" spans="1:11" x14ac:dyDescent="0.2">
      <c r="B101" s="9" t="s">
        <v>29</v>
      </c>
      <c r="C101" s="9" t="s">
        <v>50</v>
      </c>
      <c r="D101" s="33">
        <f>G101*0.7</f>
        <v>74900</v>
      </c>
      <c r="E101" s="33">
        <f>G101*0.8</f>
        <v>85600</v>
      </c>
      <c r="F101" s="33">
        <f>G101*0.9</f>
        <v>96300</v>
      </c>
      <c r="G101" s="34">
        <v>107000</v>
      </c>
      <c r="H101" s="33">
        <f>G101*1.08</f>
        <v>115560.00000000001</v>
      </c>
      <c r="I101" s="33">
        <f>G101*1.16</f>
        <v>124119.99999999999</v>
      </c>
      <c r="J101" s="33">
        <f>G101*1.24</f>
        <v>132680</v>
      </c>
      <c r="K101" s="33">
        <f>G101*1.32</f>
        <v>141240</v>
      </c>
    </row>
    <row r="102" spans="1:11" x14ac:dyDescent="0.2">
      <c r="B102" s="9" t="s">
        <v>32</v>
      </c>
      <c r="C102" s="9" t="s">
        <v>30</v>
      </c>
      <c r="D102" s="33">
        <f>G102*0.7</f>
        <v>82390</v>
      </c>
      <c r="E102" s="33">
        <f>G102*0.8</f>
        <v>94160.000000000015</v>
      </c>
      <c r="F102" s="33">
        <f>G102*0.9</f>
        <v>105930.00000000001</v>
      </c>
      <c r="G102" s="35">
        <f>G101*1.1</f>
        <v>117700.00000000001</v>
      </c>
      <c r="H102" s="33">
        <f>G102*1.08</f>
        <v>127116.00000000003</v>
      </c>
      <c r="I102" s="33">
        <f>G102*1.16</f>
        <v>136532</v>
      </c>
      <c r="J102" s="33">
        <f>G102*1.24</f>
        <v>145948.00000000003</v>
      </c>
      <c r="K102" s="33">
        <f>G102*1.32</f>
        <v>155364.00000000003</v>
      </c>
    </row>
    <row r="103" spans="1:11" x14ac:dyDescent="0.2">
      <c r="B103" s="7" t="s">
        <v>33</v>
      </c>
      <c r="C103" s="7" t="s">
        <v>95</v>
      </c>
      <c r="D103" s="33">
        <f>G103*0.7</f>
        <v>89880</v>
      </c>
      <c r="E103" s="33">
        <f>G103*0.8</f>
        <v>102720</v>
      </c>
      <c r="F103" s="33">
        <f>G103*0.9</f>
        <v>115560</v>
      </c>
      <c r="G103" s="35">
        <f>G101*1.2</f>
        <v>128400</v>
      </c>
      <c r="H103" s="33">
        <f>G103*1.08</f>
        <v>138672</v>
      </c>
      <c r="I103" s="33">
        <f>G103*1.16</f>
        <v>148944</v>
      </c>
      <c r="J103" s="33">
        <f>G103*1.24</f>
        <v>159216</v>
      </c>
      <c r="K103" s="33">
        <f>G103*1.32</f>
        <v>169488</v>
      </c>
    </row>
    <row r="104" spans="1:11" x14ac:dyDescent="0.2">
      <c r="D104" s="30"/>
      <c r="E104" s="30"/>
      <c r="F104" s="30"/>
      <c r="G104" s="31"/>
      <c r="H104" s="30"/>
      <c r="I104" s="30"/>
      <c r="J104" s="30"/>
      <c r="K104" s="30"/>
    </row>
    <row r="105" spans="1:11" x14ac:dyDescent="0.2">
      <c r="A105" t="s">
        <v>18</v>
      </c>
      <c r="B105" s="7" t="s">
        <v>25</v>
      </c>
      <c r="C105" s="7" t="s">
        <v>87</v>
      </c>
      <c r="D105" s="30">
        <v>31200</v>
      </c>
      <c r="E105" s="30">
        <v>35650</v>
      </c>
      <c r="F105" s="30">
        <v>40100</v>
      </c>
      <c r="G105" s="31">
        <v>44550</v>
      </c>
      <c r="H105" s="30">
        <v>48150</v>
      </c>
      <c r="I105" s="30">
        <v>51700</v>
      </c>
      <c r="J105" s="30">
        <v>55250</v>
      </c>
      <c r="K105" s="30">
        <v>58850</v>
      </c>
    </row>
    <row r="106" spans="1:11" x14ac:dyDescent="0.2">
      <c r="B106" s="7" t="s">
        <v>26</v>
      </c>
      <c r="C106" s="7" t="s">
        <v>85</v>
      </c>
      <c r="D106" s="25">
        <v>31200</v>
      </c>
      <c r="E106" s="25">
        <v>35650</v>
      </c>
      <c r="F106" s="25">
        <v>40100</v>
      </c>
      <c r="G106" s="25">
        <v>44550</v>
      </c>
      <c r="H106" s="25">
        <v>48150</v>
      </c>
      <c r="I106" s="25">
        <v>51700</v>
      </c>
      <c r="J106" s="25">
        <v>55250</v>
      </c>
      <c r="K106" s="25">
        <v>58850</v>
      </c>
    </row>
    <row r="107" spans="1:11" x14ac:dyDescent="0.2">
      <c r="B107" s="7" t="s">
        <v>22</v>
      </c>
      <c r="C107" s="7" t="s">
        <v>88</v>
      </c>
      <c r="D107" s="30">
        <v>52000</v>
      </c>
      <c r="E107" s="30">
        <v>59400</v>
      </c>
      <c r="F107" s="30">
        <v>66850</v>
      </c>
      <c r="G107" s="31">
        <v>74250</v>
      </c>
      <c r="H107" s="30">
        <v>80200</v>
      </c>
      <c r="I107" s="30">
        <v>86150</v>
      </c>
      <c r="J107" s="30">
        <v>92100</v>
      </c>
      <c r="K107" s="30">
        <v>98050</v>
      </c>
    </row>
    <row r="108" spans="1:11" x14ac:dyDescent="0.2">
      <c r="B108" s="7" t="s">
        <v>28</v>
      </c>
      <c r="C108" s="7" t="s">
        <v>87</v>
      </c>
      <c r="D108" s="25">
        <v>62400</v>
      </c>
      <c r="E108" s="25">
        <v>71280</v>
      </c>
      <c r="F108" s="25">
        <v>80220</v>
      </c>
      <c r="G108" s="25">
        <v>89100</v>
      </c>
      <c r="H108" s="25">
        <v>96240</v>
      </c>
      <c r="I108" s="25">
        <v>103380</v>
      </c>
      <c r="J108" s="25">
        <v>110520</v>
      </c>
      <c r="K108" s="25">
        <v>117660</v>
      </c>
    </row>
    <row r="109" spans="1:11" x14ac:dyDescent="0.2">
      <c r="B109" s="7" t="s">
        <v>35</v>
      </c>
      <c r="C109" s="7" t="s">
        <v>89</v>
      </c>
      <c r="D109" s="25">
        <v>68500</v>
      </c>
      <c r="E109" s="25">
        <v>78250</v>
      </c>
      <c r="F109" s="25">
        <v>88050</v>
      </c>
      <c r="G109" s="25">
        <v>97800</v>
      </c>
      <c r="H109" s="25">
        <v>105650</v>
      </c>
      <c r="I109" s="25">
        <v>113450</v>
      </c>
      <c r="J109" s="25">
        <v>121300</v>
      </c>
      <c r="K109" s="25">
        <v>129100</v>
      </c>
    </row>
    <row r="110" spans="1:11" x14ac:dyDescent="0.2">
      <c r="B110" s="7" t="s">
        <v>8</v>
      </c>
      <c r="C110" s="7" t="s">
        <v>51</v>
      </c>
      <c r="D110" s="32">
        <f>G110*0.7</f>
        <v>83160</v>
      </c>
      <c r="E110" s="32">
        <f>G110*0.8</f>
        <v>95040</v>
      </c>
      <c r="F110" s="32">
        <f>G110*0.9</f>
        <v>106920</v>
      </c>
      <c r="G110" s="32">
        <f>G111*0.8</f>
        <v>118800</v>
      </c>
      <c r="H110" s="32">
        <f>G110*1.08</f>
        <v>128304.00000000001</v>
      </c>
      <c r="I110" s="32">
        <f>G110*1.16</f>
        <v>137808</v>
      </c>
      <c r="J110" s="32">
        <f>G110*1.24</f>
        <v>147312</v>
      </c>
      <c r="K110" s="32">
        <f>G110*1.32</f>
        <v>156816</v>
      </c>
    </row>
    <row r="111" spans="1:11" x14ac:dyDescent="0.2">
      <c r="B111" s="9" t="s">
        <v>29</v>
      </c>
      <c r="C111" s="9" t="s">
        <v>50</v>
      </c>
      <c r="D111" s="33">
        <f>G111*0.7</f>
        <v>103950</v>
      </c>
      <c r="E111" s="33">
        <f>G111*0.8</f>
        <v>118800</v>
      </c>
      <c r="F111" s="33">
        <f>G111*0.9</f>
        <v>133650</v>
      </c>
      <c r="G111" s="34">
        <v>148500</v>
      </c>
      <c r="H111" s="33">
        <f>G111*1.08</f>
        <v>160380</v>
      </c>
      <c r="I111" s="33">
        <f>G111*1.16</f>
        <v>172260</v>
      </c>
      <c r="J111" s="33">
        <f>G111*1.24</f>
        <v>184140</v>
      </c>
      <c r="K111" s="33">
        <f>G111*1.32</f>
        <v>196020</v>
      </c>
    </row>
    <row r="112" spans="1:11" x14ac:dyDescent="0.2">
      <c r="B112" s="9" t="s">
        <v>32</v>
      </c>
      <c r="C112" s="9" t="s">
        <v>30</v>
      </c>
      <c r="D112" s="33">
        <f>G112*0.7</f>
        <v>114345</v>
      </c>
      <c r="E112" s="33">
        <f>G112*0.8</f>
        <v>130680</v>
      </c>
      <c r="F112" s="33">
        <f>G112*0.9</f>
        <v>147015</v>
      </c>
      <c r="G112" s="35">
        <f>G111*1.1</f>
        <v>163350</v>
      </c>
      <c r="H112" s="33">
        <f>G112*1.08</f>
        <v>176418</v>
      </c>
      <c r="I112" s="33">
        <f>G112*1.16</f>
        <v>189486</v>
      </c>
      <c r="J112" s="33">
        <f>G112*1.24</f>
        <v>202554</v>
      </c>
      <c r="K112" s="33">
        <f>G112*1.32</f>
        <v>215622</v>
      </c>
    </row>
    <row r="113" spans="1:11" x14ac:dyDescent="0.2">
      <c r="B113" s="7" t="s">
        <v>33</v>
      </c>
      <c r="C113" s="7" t="s">
        <v>95</v>
      </c>
      <c r="D113" s="33">
        <f>G113*0.7</f>
        <v>124739.99999999999</v>
      </c>
      <c r="E113" s="33">
        <f>G113*0.8</f>
        <v>142560</v>
      </c>
      <c r="F113" s="33">
        <f>G113*0.9</f>
        <v>160380</v>
      </c>
      <c r="G113" s="35">
        <f>G111*1.2</f>
        <v>178200</v>
      </c>
      <c r="H113" s="33">
        <f>G113*1.08</f>
        <v>192456</v>
      </c>
      <c r="I113" s="33">
        <f>G113*1.16</f>
        <v>206712</v>
      </c>
      <c r="J113" s="33">
        <f>G113*1.24</f>
        <v>220968</v>
      </c>
      <c r="K113" s="33">
        <f>G113*1.32</f>
        <v>235224</v>
      </c>
    </row>
    <row r="114" spans="1:11" x14ac:dyDescent="0.2">
      <c r="D114" s="33"/>
      <c r="E114" s="33"/>
      <c r="F114" s="33"/>
      <c r="G114" s="35"/>
      <c r="H114" s="33"/>
      <c r="I114" s="33"/>
      <c r="J114" s="33"/>
      <c r="K114" s="33"/>
    </row>
    <row r="115" spans="1:11" x14ac:dyDescent="0.2">
      <c r="A115" s="5" t="s">
        <v>19</v>
      </c>
      <c r="D115" s="33"/>
      <c r="E115" s="33"/>
      <c r="F115" s="33"/>
      <c r="G115" s="35"/>
      <c r="H115" s="33"/>
      <c r="I115" s="33"/>
      <c r="J115" s="33"/>
      <c r="K115" s="33"/>
    </row>
    <row r="116" spans="1:11" x14ac:dyDescent="0.2">
      <c r="A116" t="s">
        <v>21</v>
      </c>
      <c r="B116" s="7" t="s">
        <v>25</v>
      </c>
      <c r="C116" s="7" t="s">
        <v>87</v>
      </c>
      <c r="D116" s="30">
        <v>24000</v>
      </c>
      <c r="E116" s="30">
        <v>27400</v>
      </c>
      <c r="F116" s="30">
        <v>30850</v>
      </c>
      <c r="G116" s="31">
        <v>34250</v>
      </c>
      <c r="H116" s="30">
        <v>37000</v>
      </c>
      <c r="I116" s="30">
        <v>39750</v>
      </c>
      <c r="J116" s="30">
        <v>42500</v>
      </c>
      <c r="K116" s="30">
        <v>45250</v>
      </c>
    </row>
    <row r="117" spans="1:11" x14ac:dyDescent="0.2">
      <c r="B117" s="7" t="s">
        <v>26</v>
      </c>
      <c r="C117" s="7" t="s">
        <v>85</v>
      </c>
      <c r="D117" s="25">
        <v>24000</v>
      </c>
      <c r="E117" s="25">
        <v>27400</v>
      </c>
      <c r="F117" s="25">
        <v>30850</v>
      </c>
      <c r="G117" s="25">
        <v>34250</v>
      </c>
      <c r="H117" s="25">
        <v>37000</v>
      </c>
      <c r="I117" s="25">
        <v>41960</v>
      </c>
      <c r="J117" s="25">
        <v>47340</v>
      </c>
      <c r="K117" s="25">
        <v>52720</v>
      </c>
    </row>
    <row r="118" spans="1:11" x14ac:dyDescent="0.2">
      <c r="B118" s="7" t="s">
        <v>22</v>
      </c>
      <c r="C118" s="7" t="s">
        <v>88</v>
      </c>
      <c r="D118" s="30">
        <v>40000</v>
      </c>
      <c r="E118" s="30">
        <v>45700</v>
      </c>
      <c r="F118" s="30">
        <v>51400</v>
      </c>
      <c r="G118" s="31">
        <v>57100</v>
      </c>
      <c r="H118" s="30">
        <v>61700</v>
      </c>
      <c r="I118" s="30">
        <v>66250</v>
      </c>
      <c r="J118" s="30">
        <v>70850</v>
      </c>
      <c r="K118" s="30">
        <v>75400</v>
      </c>
    </row>
    <row r="119" spans="1:11" x14ac:dyDescent="0.2">
      <c r="B119" s="7" t="s">
        <v>28</v>
      </c>
      <c r="C119" s="7" t="s">
        <v>87</v>
      </c>
      <c r="D119" s="25">
        <v>48000</v>
      </c>
      <c r="E119" s="25">
        <v>54840</v>
      </c>
      <c r="F119" s="25">
        <v>61680</v>
      </c>
      <c r="G119" s="25">
        <v>68520</v>
      </c>
      <c r="H119" s="25">
        <v>74040</v>
      </c>
      <c r="I119" s="25">
        <v>79500</v>
      </c>
      <c r="J119" s="25">
        <v>85020</v>
      </c>
      <c r="K119" s="25">
        <v>90480</v>
      </c>
    </row>
    <row r="120" spans="1:11" x14ac:dyDescent="0.2">
      <c r="B120" s="7" t="s">
        <v>35</v>
      </c>
      <c r="C120" s="7" t="s">
        <v>89</v>
      </c>
      <c r="D120" s="25">
        <v>63950</v>
      </c>
      <c r="E120" s="25">
        <v>73100</v>
      </c>
      <c r="F120" s="25">
        <v>82250</v>
      </c>
      <c r="G120" s="25">
        <v>91350</v>
      </c>
      <c r="H120" s="25">
        <v>98700</v>
      </c>
      <c r="I120" s="25">
        <v>106000</v>
      </c>
      <c r="J120" s="25">
        <v>113300</v>
      </c>
      <c r="K120" s="25">
        <v>120600</v>
      </c>
    </row>
    <row r="121" spans="1:11" x14ac:dyDescent="0.2">
      <c r="B121" s="7" t="s">
        <v>8</v>
      </c>
      <c r="C121" s="7" t="s">
        <v>51</v>
      </c>
      <c r="D121" s="32">
        <f>G121*0.7</f>
        <v>50568</v>
      </c>
      <c r="E121" s="32">
        <f>G121*0.8</f>
        <v>57792</v>
      </c>
      <c r="F121" s="32">
        <f>G121*0.9</f>
        <v>65016</v>
      </c>
      <c r="G121" s="32">
        <f>G122*0.8</f>
        <v>72240</v>
      </c>
      <c r="H121" s="32">
        <f>G121*1.08</f>
        <v>78019.200000000012</v>
      </c>
      <c r="I121" s="32">
        <f>G121*1.16</f>
        <v>83798.399999999994</v>
      </c>
      <c r="J121" s="32">
        <f>G121*1.24</f>
        <v>89577.600000000006</v>
      </c>
      <c r="K121" s="32">
        <f>G121*1.32</f>
        <v>95356.800000000003</v>
      </c>
    </row>
    <row r="122" spans="1:11" x14ac:dyDescent="0.2">
      <c r="B122" s="9" t="s">
        <v>29</v>
      </c>
      <c r="C122" s="9" t="s">
        <v>50</v>
      </c>
      <c r="D122" s="33">
        <f>G122*0.7</f>
        <v>63209.999999999993</v>
      </c>
      <c r="E122" s="33">
        <f>G122*0.8</f>
        <v>72240</v>
      </c>
      <c r="F122" s="33">
        <f>G122*0.9</f>
        <v>81270</v>
      </c>
      <c r="G122" s="34">
        <v>90300</v>
      </c>
      <c r="H122" s="33">
        <f>G122*1.08</f>
        <v>97524</v>
      </c>
      <c r="I122" s="33">
        <f>G122*1.16</f>
        <v>104748</v>
      </c>
      <c r="J122" s="33">
        <f>G122*1.24</f>
        <v>111972</v>
      </c>
      <c r="K122" s="33">
        <f>G122*1.32</f>
        <v>119196</v>
      </c>
    </row>
    <row r="123" spans="1:11" x14ac:dyDescent="0.2">
      <c r="B123" s="9" t="s">
        <v>32</v>
      </c>
      <c r="C123" s="9" t="s">
        <v>30</v>
      </c>
      <c r="D123" s="33">
        <f>G123*0.7</f>
        <v>69531</v>
      </c>
      <c r="E123" s="33">
        <f>G123*0.8</f>
        <v>79464.000000000015</v>
      </c>
      <c r="F123" s="33">
        <f>G123*0.9</f>
        <v>89397.000000000015</v>
      </c>
      <c r="G123" s="35">
        <f>G122*1.1</f>
        <v>99330.000000000015</v>
      </c>
      <c r="H123" s="33">
        <f>G123*1.08</f>
        <v>107276.40000000002</v>
      </c>
      <c r="I123" s="33">
        <f>G123*1.16</f>
        <v>115222.8</v>
      </c>
      <c r="J123" s="33">
        <f>G123*1.24</f>
        <v>123169.20000000001</v>
      </c>
      <c r="K123" s="33">
        <f>G123*1.32</f>
        <v>131115.60000000003</v>
      </c>
    </row>
    <row r="124" spans="1:11" x14ac:dyDescent="0.2">
      <c r="B124" s="7" t="s">
        <v>33</v>
      </c>
      <c r="C124" s="7" t="s">
        <v>95</v>
      </c>
      <c r="D124" s="33">
        <f>G124*0.7</f>
        <v>75852</v>
      </c>
      <c r="E124" s="33">
        <f>G124*0.8</f>
        <v>86688</v>
      </c>
      <c r="F124" s="33">
        <f>G124*0.9</f>
        <v>97524</v>
      </c>
      <c r="G124" s="35">
        <f>G122*1.2</f>
        <v>108360</v>
      </c>
      <c r="H124" s="33">
        <f>G124*1.08</f>
        <v>117028.8</v>
      </c>
      <c r="I124" s="33">
        <f>G124*1.16</f>
        <v>125697.59999999999</v>
      </c>
      <c r="J124" s="33">
        <f>G124*1.24</f>
        <v>134366.39999999999</v>
      </c>
      <c r="K124" s="33">
        <f>G124*1.32</f>
        <v>143035.20000000001</v>
      </c>
    </row>
    <row r="125" spans="1:11" x14ac:dyDescent="0.2">
      <c r="D125" s="33"/>
      <c r="E125" s="33"/>
      <c r="F125" s="33"/>
      <c r="G125" s="35"/>
      <c r="H125" s="33"/>
      <c r="I125" s="33"/>
      <c r="J125" s="33"/>
      <c r="K125" s="33"/>
    </row>
    <row r="126" spans="1:11" x14ac:dyDescent="0.2">
      <c r="A126" s="5" t="s">
        <v>20</v>
      </c>
      <c r="B126" s="5"/>
      <c r="C126" s="5"/>
      <c r="D126" s="28"/>
      <c r="E126" s="28"/>
      <c r="F126" s="28"/>
      <c r="G126" s="29"/>
      <c r="H126" s="28"/>
      <c r="I126" s="28"/>
      <c r="J126" s="28"/>
      <c r="K126" s="28"/>
    </row>
    <row r="127" spans="1:11" x14ac:dyDescent="0.2">
      <c r="A127" t="s">
        <v>4</v>
      </c>
      <c r="B127" s="7" t="s">
        <v>25</v>
      </c>
      <c r="C127" s="7" t="s">
        <v>87</v>
      </c>
      <c r="D127" s="30">
        <v>24000</v>
      </c>
      <c r="E127" s="30">
        <v>27400</v>
      </c>
      <c r="F127" s="30">
        <v>30850</v>
      </c>
      <c r="G127" s="31">
        <v>34250</v>
      </c>
      <c r="H127" s="30">
        <v>37000</v>
      </c>
      <c r="I127" s="30">
        <v>39750</v>
      </c>
      <c r="J127" s="30">
        <v>42500</v>
      </c>
      <c r="K127" s="30">
        <v>45250</v>
      </c>
    </row>
    <row r="128" spans="1:11" x14ac:dyDescent="0.2">
      <c r="B128" s="7" t="s">
        <v>26</v>
      </c>
      <c r="C128" s="7" t="s">
        <v>85</v>
      </c>
      <c r="D128" s="25">
        <v>24000</v>
      </c>
      <c r="E128" s="25">
        <v>27400</v>
      </c>
      <c r="F128" s="25">
        <v>30850</v>
      </c>
      <c r="G128" s="25">
        <v>34250</v>
      </c>
      <c r="H128" s="25">
        <v>37000</v>
      </c>
      <c r="I128" s="25">
        <v>41960</v>
      </c>
      <c r="J128" s="25">
        <v>47340</v>
      </c>
      <c r="K128" s="25">
        <v>52720</v>
      </c>
    </row>
    <row r="129" spans="1:11" x14ac:dyDescent="0.2">
      <c r="B129" s="7" t="s">
        <v>22</v>
      </c>
      <c r="C129" s="7" t="s">
        <v>88</v>
      </c>
      <c r="D129" s="30">
        <v>40000</v>
      </c>
      <c r="E129" s="30">
        <v>45700</v>
      </c>
      <c r="F129" s="30">
        <v>51400</v>
      </c>
      <c r="G129" s="31">
        <v>57100</v>
      </c>
      <c r="H129" s="30">
        <v>61700</v>
      </c>
      <c r="I129" s="30">
        <v>66250</v>
      </c>
      <c r="J129" s="30">
        <v>70850</v>
      </c>
      <c r="K129" s="30">
        <v>75400</v>
      </c>
    </row>
    <row r="130" spans="1:11" x14ac:dyDescent="0.2">
      <c r="A130" s="5"/>
      <c r="B130" s="7" t="s">
        <v>28</v>
      </c>
      <c r="C130" s="7" t="s">
        <v>87</v>
      </c>
      <c r="D130" s="25">
        <v>48000</v>
      </c>
      <c r="E130" s="25">
        <v>54840</v>
      </c>
      <c r="F130" s="25">
        <v>61680</v>
      </c>
      <c r="G130" s="25">
        <v>68520</v>
      </c>
      <c r="H130" s="25">
        <v>74040</v>
      </c>
      <c r="I130" s="25">
        <v>79500</v>
      </c>
      <c r="J130" s="25">
        <v>85020</v>
      </c>
      <c r="K130" s="25">
        <v>90480</v>
      </c>
    </row>
    <row r="131" spans="1:11" x14ac:dyDescent="0.2">
      <c r="B131" s="7" t="s">
        <v>35</v>
      </c>
      <c r="C131" s="7" t="s">
        <v>89</v>
      </c>
      <c r="D131" s="25">
        <v>63950</v>
      </c>
      <c r="E131" s="25">
        <v>73100</v>
      </c>
      <c r="F131" s="25">
        <v>82250</v>
      </c>
      <c r="G131" s="25">
        <v>91350</v>
      </c>
      <c r="H131" s="25">
        <v>98700</v>
      </c>
      <c r="I131" s="25">
        <v>106000</v>
      </c>
      <c r="J131" s="25">
        <v>113300</v>
      </c>
      <c r="K131" s="25">
        <v>120600</v>
      </c>
    </row>
    <row r="132" spans="1:11" x14ac:dyDescent="0.2">
      <c r="B132" s="7" t="s">
        <v>8</v>
      </c>
      <c r="C132" s="7" t="s">
        <v>51</v>
      </c>
      <c r="D132" s="32">
        <f>G132*0.7</f>
        <v>63951.999999999993</v>
      </c>
      <c r="E132" s="32">
        <f>G132*0.8</f>
        <v>73088</v>
      </c>
      <c r="F132" s="32">
        <f>G132*0.9</f>
        <v>82224</v>
      </c>
      <c r="G132" s="32">
        <f>G133*0.8</f>
        <v>91360</v>
      </c>
      <c r="H132" s="32">
        <f>G132*1.08</f>
        <v>98668.800000000003</v>
      </c>
      <c r="I132" s="32">
        <f>G132*1.16</f>
        <v>105977.59999999999</v>
      </c>
      <c r="J132" s="32">
        <f>G132*1.24</f>
        <v>113286.39999999999</v>
      </c>
      <c r="K132" s="32">
        <f>G132*1.32</f>
        <v>120595.20000000001</v>
      </c>
    </row>
    <row r="133" spans="1:11" x14ac:dyDescent="0.2">
      <c r="B133" s="9" t="s">
        <v>29</v>
      </c>
      <c r="C133" s="9" t="s">
        <v>50</v>
      </c>
      <c r="D133" s="33">
        <f>G133*0.7</f>
        <v>79940</v>
      </c>
      <c r="E133" s="33">
        <f>G133*0.8</f>
        <v>91360</v>
      </c>
      <c r="F133" s="33">
        <f>G133*0.9</f>
        <v>102780</v>
      </c>
      <c r="G133" s="34">
        <v>114200</v>
      </c>
      <c r="H133" s="33">
        <f>G133*1.08</f>
        <v>123336.00000000001</v>
      </c>
      <c r="I133" s="33">
        <f>G133*1.16</f>
        <v>132472</v>
      </c>
      <c r="J133" s="33">
        <f>G133*1.24</f>
        <v>141608</v>
      </c>
      <c r="K133" s="33">
        <f>G133*1.32</f>
        <v>150744</v>
      </c>
    </row>
    <row r="134" spans="1:11" x14ac:dyDescent="0.2">
      <c r="B134" s="9" t="s">
        <v>32</v>
      </c>
      <c r="C134" s="9" t="s">
        <v>30</v>
      </c>
      <c r="D134" s="33">
        <f>G134*0.7</f>
        <v>87934</v>
      </c>
      <c r="E134" s="33">
        <f>G134*0.8</f>
        <v>100496.00000000001</v>
      </c>
      <c r="F134" s="33">
        <f>G134*0.9</f>
        <v>113058.00000000001</v>
      </c>
      <c r="G134" s="35">
        <f>G133*1.1</f>
        <v>125620.00000000001</v>
      </c>
      <c r="H134" s="33">
        <f>G134*1.08</f>
        <v>135669.60000000003</v>
      </c>
      <c r="I134" s="33">
        <f>G134*1.16</f>
        <v>145719.20000000001</v>
      </c>
      <c r="J134" s="33">
        <f>G134*1.24</f>
        <v>155768.80000000002</v>
      </c>
      <c r="K134" s="33">
        <f>G134*1.32</f>
        <v>165818.40000000002</v>
      </c>
    </row>
    <row r="135" spans="1:11" x14ac:dyDescent="0.2">
      <c r="B135" s="7" t="s">
        <v>33</v>
      </c>
      <c r="C135" s="7" t="s">
        <v>95</v>
      </c>
      <c r="D135" s="33">
        <f>G135*0.7</f>
        <v>95928</v>
      </c>
      <c r="E135" s="33">
        <f>G135*0.8</f>
        <v>109632</v>
      </c>
      <c r="F135" s="33">
        <f>G135*0.9</f>
        <v>123336</v>
      </c>
      <c r="G135" s="35">
        <f>G133*1.2</f>
        <v>137040</v>
      </c>
      <c r="H135" s="33">
        <f>G135*1.08</f>
        <v>148003.20000000001</v>
      </c>
      <c r="I135" s="33">
        <f>G135*1.16</f>
        <v>158966.39999999999</v>
      </c>
      <c r="J135" s="33">
        <f>G135*1.24</f>
        <v>169929.60000000001</v>
      </c>
      <c r="K135" s="33">
        <f>G135*1.32</f>
        <v>180892.80000000002</v>
      </c>
    </row>
    <row r="137" spans="1:11" x14ac:dyDescent="0.2">
      <c r="A137" s="15" t="s">
        <v>86</v>
      </c>
    </row>
  </sheetData>
  <mergeCells count="1">
    <mergeCell ref="D9:K9"/>
  </mergeCells>
  <phoneticPr fontId="0" type="noConversion"/>
  <conditionalFormatting sqref="C16">
    <cfRule type="duplicateValues" dxfId="11" priority="40"/>
  </conditionalFormatting>
  <conditionalFormatting sqref="C26">
    <cfRule type="duplicateValues" dxfId="10" priority="11"/>
  </conditionalFormatting>
  <conditionalFormatting sqref="C36">
    <cfRule type="duplicateValues" dxfId="9" priority="10"/>
  </conditionalFormatting>
  <conditionalFormatting sqref="C47">
    <cfRule type="duplicateValues" dxfId="8" priority="9"/>
  </conditionalFormatting>
  <conditionalFormatting sqref="C57">
    <cfRule type="duplicateValues" dxfId="7" priority="8"/>
  </conditionalFormatting>
  <conditionalFormatting sqref="C68">
    <cfRule type="duplicateValues" dxfId="6" priority="7"/>
  </conditionalFormatting>
  <conditionalFormatting sqref="C78">
    <cfRule type="duplicateValues" dxfId="5" priority="6"/>
  </conditionalFormatting>
  <conditionalFormatting sqref="C88">
    <cfRule type="duplicateValues" dxfId="4" priority="5"/>
  </conditionalFormatting>
  <conditionalFormatting sqref="C99">
    <cfRule type="duplicateValues" dxfId="3" priority="4"/>
  </conditionalFormatting>
  <conditionalFormatting sqref="C109">
    <cfRule type="duplicateValues" dxfId="2" priority="3"/>
  </conditionalFormatting>
  <conditionalFormatting sqref="C120">
    <cfRule type="duplicateValues" dxfId="1" priority="2"/>
  </conditionalFormatting>
  <conditionalFormatting sqref="C131">
    <cfRule type="duplicateValues" dxfId="0" priority="1"/>
  </conditionalFormatting>
  <hyperlinks>
    <hyperlink ref="A5" r:id="rId1" xr:uid="{97A5864A-130B-4C74-B661-EF026C046765}"/>
  </hyperlinks>
  <pageMargins left="0.17" right="0.18" top="0.31" bottom="0.17" header="0.31" footer="0.21"/>
  <pageSetup scale="90" fitToHeight="0" orientation="landscape" r:id="rId2"/>
  <headerFooter alignWithMargins="0"/>
  <rowBreaks count="1" manualBreakCount="1">
    <brk id="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74B4B-424E-4433-93E3-27A2EAA31F34}">
  <sheetPr>
    <pageSetUpPr fitToPage="1"/>
  </sheetPr>
  <dimension ref="A1:C32"/>
  <sheetViews>
    <sheetView workbookViewId="0">
      <selection activeCell="B22" sqref="B22"/>
    </sheetView>
  </sheetViews>
  <sheetFormatPr defaultRowHeight="12.75" x14ac:dyDescent="0.2"/>
  <cols>
    <col min="1" max="1" width="30.5703125" customWidth="1"/>
    <col min="2" max="2" width="70.85546875" customWidth="1"/>
    <col min="3" max="3" width="16.42578125" bestFit="1" customWidth="1"/>
  </cols>
  <sheetData>
    <row r="1" spans="1:3" ht="15.75" x14ac:dyDescent="0.25">
      <c r="A1" s="40" t="s">
        <v>64</v>
      </c>
      <c r="B1" s="40"/>
      <c r="C1" s="14" t="s">
        <v>65</v>
      </c>
    </row>
    <row r="2" spans="1:3" ht="15" x14ac:dyDescent="0.2">
      <c r="A2" s="12" t="s">
        <v>59</v>
      </c>
      <c r="B2" s="12" t="s">
        <v>90</v>
      </c>
      <c r="C2" s="13">
        <v>45413</v>
      </c>
    </row>
    <row r="3" spans="1:3" ht="15" x14ac:dyDescent="0.2">
      <c r="A3" s="12" t="s">
        <v>30</v>
      </c>
      <c r="B3" s="12" t="s">
        <v>52</v>
      </c>
      <c r="C3" s="13">
        <v>45383</v>
      </c>
    </row>
    <row r="4" spans="1:3" ht="15" x14ac:dyDescent="0.2">
      <c r="A4" s="12" t="s">
        <v>50</v>
      </c>
      <c r="B4" s="12" t="s">
        <v>53</v>
      </c>
      <c r="C4" s="13">
        <v>45383</v>
      </c>
    </row>
    <row r="5" spans="1:3" ht="15" x14ac:dyDescent="0.2">
      <c r="A5" s="12" t="s">
        <v>60</v>
      </c>
      <c r="B5" s="12" t="s">
        <v>54</v>
      </c>
      <c r="C5" s="13">
        <v>45444</v>
      </c>
    </row>
    <row r="6" spans="1:3" ht="15" x14ac:dyDescent="0.2">
      <c r="A6" s="12" t="s">
        <v>83</v>
      </c>
      <c r="B6" s="12" t="s">
        <v>84</v>
      </c>
      <c r="C6" s="13">
        <v>45383</v>
      </c>
    </row>
    <row r="7" spans="1:3" ht="15" x14ac:dyDescent="0.2">
      <c r="A7" s="12" t="s">
        <v>31</v>
      </c>
      <c r="B7" s="12" t="s">
        <v>55</v>
      </c>
      <c r="C7" s="13">
        <v>45383</v>
      </c>
    </row>
    <row r="8" spans="1:3" ht="15" x14ac:dyDescent="0.2">
      <c r="A8" s="12" t="s">
        <v>82</v>
      </c>
      <c r="B8" s="12" t="s">
        <v>91</v>
      </c>
      <c r="C8" s="13">
        <v>45383</v>
      </c>
    </row>
    <row r="9" spans="1:3" ht="15" x14ac:dyDescent="0.2">
      <c r="A9" s="12" t="s">
        <v>61</v>
      </c>
      <c r="B9" s="12" t="s">
        <v>92</v>
      </c>
      <c r="C9" s="13">
        <v>45444</v>
      </c>
    </row>
    <row r="10" spans="1:3" ht="15" x14ac:dyDescent="0.2">
      <c r="A10" s="12" t="s">
        <v>51</v>
      </c>
      <c r="B10" s="12" t="s">
        <v>56</v>
      </c>
      <c r="C10" s="13">
        <v>45383</v>
      </c>
    </row>
    <row r="11" spans="1:3" ht="15" x14ac:dyDescent="0.2">
      <c r="A11" s="12" t="s">
        <v>62</v>
      </c>
      <c r="B11" s="12" t="s">
        <v>57</v>
      </c>
      <c r="C11" s="13">
        <v>45383</v>
      </c>
    </row>
    <row r="12" spans="1:3" ht="15" x14ac:dyDescent="0.2">
      <c r="A12" s="12" t="s">
        <v>63</v>
      </c>
      <c r="B12" s="12" t="s">
        <v>93</v>
      </c>
      <c r="C12" s="13">
        <v>45383</v>
      </c>
    </row>
    <row r="13" spans="1:3" ht="15" x14ac:dyDescent="0.2">
      <c r="A13" s="12" t="s">
        <v>27</v>
      </c>
      <c r="B13" s="12" t="s">
        <v>58</v>
      </c>
      <c r="C13" s="13">
        <v>45383</v>
      </c>
    </row>
    <row r="22" spans="1:2" x14ac:dyDescent="0.2">
      <c r="A22" s="7"/>
      <c r="B22" s="7"/>
    </row>
    <row r="23" spans="1:2" x14ac:dyDescent="0.2">
      <c r="A23" s="7"/>
      <c r="B23" s="7"/>
    </row>
    <row r="24" spans="1:2" x14ac:dyDescent="0.2">
      <c r="A24" s="7"/>
      <c r="B24" s="7"/>
    </row>
    <row r="25" spans="1:2" x14ac:dyDescent="0.2">
      <c r="A25" s="7"/>
      <c r="B25" s="8"/>
    </row>
    <row r="26" spans="1:2" x14ac:dyDescent="0.2">
      <c r="A26" s="7"/>
      <c r="B26" s="7"/>
    </row>
    <row r="27" spans="1:2" x14ac:dyDescent="0.2">
      <c r="A27" s="7"/>
      <c r="B27" s="7"/>
    </row>
    <row r="28" spans="1:2" x14ac:dyDescent="0.2">
      <c r="A28" s="7"/>
      <c r="B28" s="7"/>
    </row>
    <row r="29" spans="1:2" x14ac:dyDescent="0.2">
      <c r="A29" s="7"/>
      <c r="B29" s="7"/>
    </row>
    <row r="30" spans="1:2" x14ac:dyDescent="0.2">
      <c r="A30" s="9"/>
      <c r="B30" s="9"/>
    </row>
    <row r="31" spans="1:2" x14ac:dyDescent="0.2">
      <c r="A31" s="9"/>
      <c r="B31" s="9"/>
    </row>
    <row r="32" spans="1:2" x14ac:dyDescent="0.2">
      <c r="A32" s="7"/>
      <c r="B32" s="7"/>
    </row>
  </sheetData>
  <mergeCells count="1">
    <mergeCell ref="A1:B1"/>
  </mergeCells>
  <pageMargins left="0.7" right="0.7" top="0.75" bottom="0.75" header="0.3" footer="0.3"/>
  <pageSetup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6ECE-47E5-4617-A5BB-A8792A1F40E0}">
  <sheetPr>
    <pageSetUpPr fitToPage="1"/>
  </sheetPr>
  <dimension ref="A1:B26"/>
  <sheetViews>
    <sheetView topLeftCell="A10" workbookViewId="0">
      <selection activeCell="F18" sqref="F18"/>
    </sheetView>
  </sheetViews>
  <sheetFormatPr defaultRowHeight="12.75" x14ac:dyDescent="0.2"/>
  <cols>
    <col min="1" max="1" width="40.42578125" customWidth="1"/>
    <col min="2" max="2" width="76.28515625" customWidth="1"/>
  </cols>
  <sheetData>
    <row r="1" spans="1:2" ht="15.75" x14ac:dyDescent="0.25">
      <c r="A1" s="41" t="s">
        <v>36</v>
      </c>
      <c r="B1" s="41"/>
    </row>
    <row r="2" spans="1:2" ht="30.75" x14ac:dyDescent="0.2">
      <c r="A2" s="18" t="s">
        <v>37</v>
      </c>
      <c r="B2" s="19" t="s">
        <v>68</v>
      </c>
    </row>
    <row r="3" spans="1:2" ht="5.0999999999999996" customHeight="1" x14ac:dyDescent="0.2">
      <c r="A3" s="20"/>
      <c r="B3" s="21"/>
    </row>
    <row r="4" spans="1:2" ht="15.75" x14ac:dyDescent="0.2">
      <c r="A4" s="18" t="s">
        <v>38</v>
      </c>
      <c r="B4" s="19" t="s">
        <v>69</v>
      </c>
    </row>
    <row r="5" spans="1:2" ht="5.0999999999999996" customHeight="1" x14ac:dyDescent="0.2">
      <c r="A5" s="20"/>
      <c r="B5" s="21"/>
    </row>
    <row r="6" spans="1:2" ht="30.75" x14ac:dyDescent="0.2">
      <c r="A6" s="18" t="s">
        <v>39</v>
      </c>
      <c r="B6" s="19" t="s">
        <v>70</v>
      </c>
    </row>
    <row r="7" spans="1:2" ht="5.0999999999999996" customHeight="1" x14ac:dyDescent="0.2">
      <c r="A7" s="20"/>
      <c r="B7" s="21"/>
    </row>
    <row r="8" spans="1:2" ht="75.75" x14ac:dyDescent="0.2">
      <c r="A8" s="22" t="s">
        <v>40</v>
      </c>
      <c r="B8" s="19" t="s">
        <v>71</v>
      </c>
    </row>
    <row r="9" spans="1:2" ht="30.75" x14ac:dyDescent="0.2">
      <c r="A9" s="23"/>
      <c r="B9" s="19" t="s">
        <v>72</v>
      </c>
    </row>
    <row r="10" spans="1:2" ht="45.75" x14ac:dyDescent="0.2">
      <c r="A10" s="24"/>
      <c r="B10" s="19" t="s">
        <v>73</v>
      </c>
    </row>
    <row r="11" spans="1:2" ht="5.0999999999999996" customHeight="1" x14ac:dyDescent="0.2">
      <c r="A11" s="20"/>
      <c r="B11" s="21"/>
    </row>
    <row r="12" spans="1:2" ht="75.75" x14ac:dyDescent="0.2">
      <c r="A12" s="18" t="s">
        <v>47</v>
      </c>
      <c r="B12" s="19" t="s">
        <v>74</v>
      </c>
    </row>
    <row r="13" spans="1:2" ht="5.0999999999999996" customHeight="1" x14ac:dyDescent="0.2">
      <c r="A13" s="20"/>
      <c r="B13" s="21"/>
    </row>
    <row r="14" spans="1:2" ht="30.75" x14ac:dyDescent="0.2">
      <c r="A14" s="18" t="s">
        <v>41</v>
      </c>
      <c r="B14" s="19" t="s">
        <v>75</v>
      </c>
    </row>
    <row r="15" spans="1:2" ht="5.0999999999999996" customHeight="1" x14ac:dyDescent="0.2">
      <c r="A15" s="20"/>
      <c r="B15" s="21"/>
    </row>
    <row r="16" spans="1:2" ht="45.75" x14ac:dyDescent="0.2">
      <c r="A16" s="18" t="s">
        <v>42</v>
      </c>
      <c r="B16" s="19" t="s">
        <v>76</v>
      </c>
    </row>
    <row r="17" spans="1:2" ht="5.0999999999999996" customHeight="1" x14ac:dyDescent="0.2">
      <c r="A17" s="20"/>
      <c r="B17" s="21"/>
    </row>
    <row r="18" spans="1:2" ht="60.75" x14ac:dyDescent="0.2">
      <c r="A18" s="18" t="s">
        <v>43</v>
      </c>
      <c r="B18" s="19" t="s">
        <v>77</v>
      </c>
    </row>
    <row r="19" spans="1:2" ht="5.0999999999999996" customHeight="1" x14ac:dyDescent="0.2">
      <c r="A19" s="20"/>
      <c r="B19" s="21"/>
    </row>
    <row r="20" spans="1:2" ht="30.75" x14ac:dyDescent="0.2">
      <c r="A20" s="18" t="s">
        <v>44</v>
      </c>
      <c r="B20" s="19" t="s">
        <v>78</v>
      </c>
    </row>
    <row r="21" spans="1:2" ht="5.0999999999999996" customHeight="1" x14ac:dyDescent="0.2">
      <c r="A21" s="20"/>
      <c r="B21" s="21"/>
    </row>
    <row r="22" spans="1:2" ht="30.75" x14ac:dyDescent="0.2">
      <c r="A22" s="18" t="s">
        <v>45</v>
      </c>
      <c r="B22" s="19" t="s">
        <v>79</v>
      </c>
    </row>
    <row r="23" spans="1:2" ht="5.0999999999999996" customHeight="1" x14ac:dyDescent="0.2">
      <c r="A23" s="20"/>
      <c r="B23" s="21"/>
    </row>
    <row r="24" spans="1:2" ht="30.75" x14ac:dyDescent="0.2">
      <c r="A24" s="18" t="s">
        <v>46</v>
      </c>
      <c r="B24" s="19" t="s">
        <v>80</v>
      </c>
    </row>
    <row r="25" spans="1:2" ht="5.0999999999999996" customHeight="1" x14ac:dyDescent="0.2">
      <c r="A25" s="20"/>
      <c r="B25" s="21"/>
    </row>
    <row r="26" spans="1:2" ht="45.75" x14ac:dyDescent="0.2">
      <c r="A26" s="18" t="s">
        <v>48</v>
      </c>
      <c r="B26" s="19" t="s">
        <v>81</v>
      </c>
    </row>
  </sheetData>
  <mergeCells count="1">
    <mergeCell ref="A1:B1"/>
  </mergeCells>
  <pageMargins left="0.7" right="0.7" top="0.75" bottom="0.75" header="0.3" footer="0.3"/>
  <pageSetup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Limits</vt:lpstr>
      <vt:lpstr>Programs</vt:lpstr>
      <vt:lpstr>Towns by HMFA</vt:lpstr>
      <vt:lpstr>Limits!Print_Area</vt:lpstr>
      <vt:lpstr>Programs!Print_Area</vt:lpstr>
      <vt:lpstr>'Towns by HMFA'!Print_Area</vt:lpstr>
      <vt:lpstr>Limits!Print_Titles</vt:lpstr>
    </vt:vector>
  </TitlesOfParts>
  <Company>Dept. of Economic &amp; Community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Connecticut</dc:creator>
  <cp:lastModifiedBy>Tawny Pho</cp:lastModifiedBy>
  <cp:lastPrinted>2024-04-24T18:10:14Z</cp:lastPrinted>
  <dcterms:created xsi:type="dcterms:W3CDTF">2007-04-13T12:28:39Z</dcterms:created>
  <dcterms:modified xsi:type="dcterms:W3CDTF">2024-04-29T20:13:13Z</dcterms:modified>
</cp:coreProperties>
</file>