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_Reimbursement &amp; CON\Hospitals\Hospital Payment Modernization - Mercer\RATES - 01-01-2024\Inp Adj Factor v41\"/>
    </mc:Choice>
  </mc:AlternateContent>
  <xr:revisionPtr revIDLastSave="0" documentId="8_{C972BBA9-EFD8-4325-95E4-C1B377187F72}" xr6:coauthVersionLast="47" xr6:coauthVersionMax="47" xr10:uidLastSave="{00000000-0000-0000-0000-000000000000}"/>
  <bookViews>
    <workbookView xWindow="-120" yWindow="-120" windowWidth="29040" windowHeight="15840" xr2:uid="{793F6718-2A27-444E-87DF-933E9AD10E4C}"/>
  </bookViews>
  <sheets>
    <sheet name="2024 SUMMARY " sheetId="1" r:id="rId1"/>
  </sheets>
  <externalReferences>
    <externalReference r:id="rId2"/>
    <externalReference r:id="rId3"/>
  </externalReferences>
  <definedNames>
    <definedName name="_B">#REF!</definedName>
    <definedName name="_tab1">#REF!</definedName>
    <definedName name="_tab2">#REF!</definedName>
    <definedName name="_tab3">#REF!</definedName>
    <definedName name="_tab4">#REF!</definedName>
    <definedName name="age_adj">#REF!</definedName>
    <definedName name="allstats_together_hcup201819">#REF!</definedName>
    <definedName name="allstats_together_hcuponly_Pass">#REF!</definedName>
    <definedName name="allstats_together_hcupP">#REF!</definedName>
    <definedName name="APRDRG_v26">#REF!</definedName>
    <definedName name="CCR">'[2]Interactive Calculator '!#REF!</definedName>
    <definedName name="Cost_Out_Thresh">'[2]Interactive Calculator '!#REF!</definedName>
    <definedName name="cost_thresh">#REF!</definedName>
    <definedName name="Cov_days">'[2]Interactive Calculator '!#REF!</definedName>
    <definedName name="day_pay">#REF!</definedName>
    <definedName name="day_thresh">#REF!</definedName>
    <definedName name="Disch_stat">'[2]Interactive Calculator '!#REF!</definedName>
    <definedName name="DRG_base">#REF!</definedName>
    <definedName name="DRG_Base_Pay">'[2]Interactive Calculator '!#REF!</definedName>
    <definedName name="DRG_Base_Pay_w_MedEd">'[2]Interactive Calculator '!#REF!</definedName>
    <definedName name="DRG_out_thresh">'[2]Interactive Calculator '!#REF!</definedName>
    <definedName name="LOS">'[2]Interactive Calculator '!#REF!</definedName>
    <definedName name="Marginal_cost">'[2]Interactive Calculator '!#REF!</definedName>
    <definedName name="Marginal_cost_percent">'[2]Interactive Calculator '!#REF!</definedName>
    <definedName name="MC">#REF!</definedName>
    <definedName name="MC_1">'[2]Interactive Calculator '!#REF!</definedName>
    <definedName name="MC_2">'[2]Interactive Calculator '!#REF!</definedName>
    <definedName name="Natl_ALOS">'[2]Interactive Calculator '!#REF!</definedName>
    <definedName name="pol_adj">#REF!</definedName>
    <definedName name="toliz_allstats_togetherTrad091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1" l="1"/>
  <c r="E46" i="1" s="1"/>
  <c r="D42" i="1"/>
  <c r="E40" i="1"/>
  <c r="D33" i="1"/>
  <c r="E28" i="1" s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29" i="1" l="1"/>
  <c r="E30" i="1"/>
  <c r="E31" i="1"/>
</calcChain>
</file>

<file path=xl/sharedStrings.xml><?xml version="1.0" encoding="utf-8"?>
<sst xmlns="http://schemas.openxmlformats.org/spreadsheetml/2006/main" count="51" uniqueCount="40">
  <si>
    <t>Adjustment Factor for Change in Weights from DRG Version 40 adjusted to 41</t>
  </si>
  <si>
    <t>January 1 - September 2023 Discharges</t>
  </si>
  <si>
    <t>PEER GROUP OF IN-STATE NON-GOVERNMENTAL LICENSED SHORT-TERM GENERAL HOSPITALS</t>
  </si>
  <si>
    <t>Hospital Name</t>
  </si>
  <si>
    <t>Claim Count</t>
  </si>
  <si>
    <t xml:space="preserve">Proof: Col. D * 2024 Adj. Factor </t>
  </si>
  <si>
    <t xml:space="preserve">BRIDGEPORT HOSPITAL                               </t>
  </si>
  <si>
    <t xml:space="preserve">BRISTOL HOSPITAL                                  </t>
  </si>
  <si>
    <t xml:space="preserve">DANBURY HOSPITAL                                  </t>
  </si>
  <si>
    <t xml:space="preserve">DAY KIMBALL HOSPITAL                              </t>
  </si>
  <si>
    <t xml:space="preserve">GREENWICH HOSPITAL                                </t>
  </si>
  <si>
    <t xml:space="preserve">HARTFORD HOSPITAL                                 </t>
  </si>
  <si>
    <t xml:space="preserve">JOHNSON MEMORIAL HOSPITAL INC                     </t>
  </si>
  <si>
    <t xml:space="preserve">LAWRENCE AND MEMORIAL HOSPITAL                    </t>
  </si>
  <si>
    <t xml:space="preserve">MIDDLESEX HOSPITAL                                </t>
  </si>
  <si>
    <t xml:space="preserve">MIDSTATE MEDICAL CENTER                           </t>
  </si>
  <si>
    <t xml:space="preserve">NORWALK HOSPITAL ASSOCIATION                      </t>
  </si>
  <si>
    <t xml:space="preserve">PROSPECT MANCHESTER HOSPITAL, INC                 </t>
  </si>
  <si>
    <t xml:space="preserve">PROSPECT ROCKVILLE HOSPITAL, INC                  </t>
  </si>
  <si>
    <t xml:space="preserve">PROSPECT WATERBURY, INC.                          </t>
  </si>
  <si>
    <t xml:space="preserve">SAINT FRANCIS HOSPITAL AND MEDICAL CENTER         </t>
  </si>
  <si>
    <t xml:space="preserve">SAINT MARY'S HOSPITAL INC                         </t>
  </si>
  <si>
    <t xml:space="preserve">STAMFORD HOSPITAL                                 </t>
  </si>
  <si>
    <t xml:space="preserve">SVMC HOLDINGS, INC                                </t>
  </si>
  <si>
    <t xml:space="preserve">THE CHARLOTTE HUNGERFORD HOSPITAL                 </t>
  </si>
  <si>
    <t xml:space="preserve">THE GRIFFIN HOSPITAL                              </t>
  </si>
  <si>
    <t xml:space="preserve">THE HOSPITAL OF CENTRAL CONNECTICUT               </t>
  </si>
  <si>
    <t xml:space="preserve">VASSAR HEALTH CONNECTICUT, INC.                   </t>
  </si>
  <si>
    <t xml:space="preserve">WILLIAM W. BACKUS HOSPITAL                        </t>
  </si>
  <si>
    <t xml:space="preserve">WINDHAM COMM MEM HOSPITAL                         </t>
  </si>
  <si>
    <t xml:space="preserve">YALE NEW HAVEN HOSPITAL                           </t>
  </si>
  <si>
    <t>Grand Total</t>
  </si>
  <si>
    <t>2024 Factor</t>
  </si>
  <si>
    <t>PEER GROUP OF IN-STATE LICENSED SHORT-TERM CHILDREN'S GENERAL HOSPITALS</t>
  </si>
  <si>
    <t>Total Claims</t>
  </si>
  <si>
    <t xml:space="preserve">CONNECTICUT CHILDRENS MEDICAL CENTER              </t>
  </si>
  <si>
    <t>PEER GROUP OF IN-STATE GOVERNMENTAL LICENSED SHORT-TERM GENERAL HOSPITALS</t>
  </si>
  <si>
    <t xml:space="preserve">STATE OF CONNECTICUT                              </t>
  </si>
  <si>
    <t>Estimated V40 Payment w/ Adj. Factor</t>
  </si>
  <si>
    <t>Estimated V41 Payment w/o Adj.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</si>
</sst>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&quot;$&quot;* #,##0.0000_);_(&quot;$&quot;* \(#,##0.0000\);_(&quot;$&quot;* &quot;-&quot;??_);_(@_)"/>
    <numFmt numFmtId="167" formatCode="_(* #,##0.0000_);_(* \(#,##0.00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ourier New"/>
      <family val="2"/>
    </font>
    <font>
      <b/>
      <sz val="12"/>
      <color theme="1"/>
      <name val="Times New Roman"/>
      <family val="1"/>
    </font>
    <font>
      <sz val="12"/>
      <color theme="1"/>
      <name val="Courier New"/>
      <family val="2"/>
    </font>
    <font>
      <sz val="12"/>
      <color theme="1"/>
      <name val="Times New Roman"/>
      <family val="1"/>
    </font>
    <font>
      <sz val="12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1" applyFont="1"/>
    <xf numFmtId="164" fontId="3" fillId="0" borderId="0" xfId="2" applyNumberFormat="1" applyFont="1"/>
    <xf numFmtId="165" fontId="3" fillId="0" borderId="0" xfId="3" applyNumberFormat="1" applyFont="1"/>
    <xf numFmtId="0" fontId="1" fillId="0" borderId="0" xfId="1"/>
    <xf numFmtId="0" fontId="4" fillId="0" borderId="0" xfId="1" applyFont="1"/>
    <xf numFmtId="164" fontId="5" fillId="0" borderId="0" xfId="2" applyNumberFormat="1" applyFont="1"/>
    <xf numFmtId="0" fontId="4" fillId="0" borderId="1" xfId="1" applyFont="1" applyBorder="1"/>
    <xf numFmtId="164" fontId="4" fillId="0" borderId="1" xfId="2" applyNumberFormat="1" applyFont="1" applyBorder="1"/>
    <xf numFmtId="165" fontId="4" fillId="0" borderId="1" xfId="3" applyNumberFormat="1" applyFont="1" applyBorder="1" applyAlignment="1">
      <alignment horizontal="center" wrapText="1"/>
    </xf>
    <xf numFmtId="165" fontId="4" fillId="0" borderId="1" xfId="3" applyNumberFormat="1" applyFont="1" applyBorder="1"/>
    <xf numFmtId="165" fontId="4" fillId="0" borderId="1" xfId="1" applyNumberFormat="1" applyFont="1" applyBorder="1"/>
    <xf numFmtId="0" fontId="2" fillId="0" borderId="1" xfId="1" applyFont="1" applyBorder="1"/>
    <xf numFmtId="164" fontId="2" fillId="0" borderId="1" xfId="2" applyNumberFormat="1" applyFont="1" applyBorder="1"/>
    <xf numFmtId="165" fontId="2" fillId="0" borderId="1" xfId="3" applyNumberFormat="1" applyFont="1" applyBorder="1"/>
    <xf numFmtId="165" fontId="2" fillId="0" borderId="1" xfId="1" applyNumberFormat="1" applyFont="1" applyBorder="1"/>
    <xf numFmtId="165" fontId="2" fillId="2" borderId="0" xfId="3" applyNumberFormat="1" applyFont="1" applyFill="1" applyBorder="1"/>
    <xf numFmtId="166" fontId="2" fillId="2" borderId="0" xfId="3" applyNumberFormat="1" applyFont="1" applyFill="1" applyBorder="1"/>
    <xf numFmtId="164" fontId="4" fillId="0" borderId="0" xfId="2" applyNumberFormat="1" applyFont="1"/>
    <xf numFmtId="165" fontId="4" fillId="0" borderId="0" xfId="3" applyNumberFormat="1" applyFont="1"/>
    <xf numFmtId="165" fontId="4" fillId="0" borderId="0" xfId="1" applyNumberFormat="1" applyFont="1"/>
    <xf numFmtId="0" fontId="3" fillId="0" borderId="0" xfId="1" applyFont="1"/>
    <xf numFmtId="167" fontId="2" fillId="2" borderId="0" xfId="2" applyNumberFormat="1" applyFont="1" applyFill="1" applyBorder="1"/>
  </cellXfs>
  <cellStyles count="4">
    <cellStyle name="Comma 3" xfId="2" xr:uid="{97EA6731-164B-4BE2-9A7C-EA9494BEDBE0}"/>
    <cellStyle name="Currency 2" xfId="3" xr:uid="{2470F3D3-3E47-4796-9D02-15CD14D1BB86}"/>
    <cellStyle name="Normal" xfId="0" builtinId="0"/>
    <cellStyle name="Normal 3 2" xfId="1" xr:uid="{37F3089F-4638-483A-A7CF-07D34B59D2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g41%20Adj.%20Factor%20Calc%20Rol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laudomirra\Downloads\CT_DRG_Calculator%200101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 SUMMARY for dss website"/>
      <sheetName val="Pivot Summary"/>
      <sheetName val="Sheet12"/>
      <sheetName val="v41_peer1"/>
      <sheetName val="v41_peer2"/>
      <sheetName val="v41_peer3"/>
      <sheetName val="Traditional APRv41 Weights"/>
      <sheetName val="DRG Table CT"/>
      <sheetName val="Provider Table 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tructure"/>
      <sheetName val="Calculator Instructions"/>
      <sheetName val="Interactive Calculator "/>
      <sheetName val="DRG Table CT"/>
      <sheetName val="Provider Table CT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D7077-7499-4D0B-A8D8-4F779DE21DDE}">
  <dimension ref="A1:E48"/>
  <sheetViews>
    <sheetView tabSelected="1" workbookViewId="0">
      <selection activeCell="E51" sqref="E51"/>
    </sheetView>
  </sheetViews>
  <sheetFormatPr defaultRowHeight="15" x14ac:dyDescent="0.25"/>
  <cols>
    <col min="1" max="1" width="67" style="4" bestFit="1" customWidth="1"/>
    <col min="2" max="2" width="13.28515625" style="4" bestFit="1" customWidth="1"/>
    <col min="3" max="3" width="16" style="4" customWidth="1"/>
    <col min="4" max="4" width="15.5703125" style="4" customWidth="1"/>
    <col min="5" max="5" width="19.28515625" style="4" customWidth="1"/>
    <col min="6" max="16384" width="9.140625" style="4"/>
  </cols>
  <sheetData>
    <row r="1" spans="1:5" ht="15.75" x14ac:dyDescent="0.25">
      <c r="A1" s="1" t="s">
        <v>0</v>
      </c>
      <c r="B1" s="2"/>
      <c r="C1" s="3"/>
    </row>
    <row r="2" spans="1:5" ht="15.75" x14ac:dyDescent="0.25">
      <c r="A2" s="1" t="s">
        <v>1</v>
      </c>
      <c r="B2" s="2"/>
      <c r="C2" s="3"/>
    </row>
    <row r="4" spans="1:5" ht="15.75" x14ac:dyDescent="0.25">
      <c r="A4" s="5" t="s">
        <v>2</v>
      </c>
      <c r="B4" s="6"/>
      <c r="C4" s="3"/>
      <c r="D4" s="3"/>
    </row>
    <row r="5" spans="1:5" ht="47.25" x14ac:dyDescent="0.25">
      <c r="A5" s="7" t="s">
        <v>3</v>
      </c>
      <c r="B5" s="8" t="s">
        <v>4</v>
      </c>
      <c r="C5" s="9" t="s">
        <v>38</v>
      </c>
      <c r="D5" s="9" t="s">
        <v>39</v>
      </c>
      <c r="E5" s="9" t="s">
        <v>5</v>
      </c>
    </row>
    <row r="6" spans="1:5" ht="15.75" x14ac:dyDescent="0.25">
      <c r="A6" s="7" t="s">
        <v>6</v>
      </c>
      <c r="B6" s="8">
        <v>4720</v>
      </c>
      <c r="C6" s="10">
        <v>42812440.870708354</v>
      </c>
      <c r="D6" s="10">
        <v>34884876.338098861</v>
      </c>
      <c r="E6" s="11">
        <f t="shared" ref="E6:E31" si="0">D6*$D$33</f>
        <v>42925806.845895432</v>
      </c>
    </row>
    <row r="7" spans="1:5" ht="15.75" x14ac:dyDescent="0.25">
      <c r="A7" s="7" t="s">
        <v>7</v>
      </c>
      <c r="B7" s="8">
        <v>785</v>
      </c>
      <c r="C7" s="10">
        <v>5891002.9220100185</v>
      </c>
      <c r="D7" s="10">
        <v>4816155.5485549876</v>
      </c>
      <c r="E7" s="11">
        <f t="shared" si="0"/>
        <v>5926274.7791734217</v>
      </c>
    </row>
    <row r="8" spans="1:5" ht="15.75" x14ac:dyDescent="0.25">
      <c r="A8" s="7" t="s">
        <v>8</v>
      </c>
      <c r="B8" s="8">
        <v>2540</v>
      </c>
      <c r="C8" s="10">
        <v>20822491.620756384</v>
      </c>
      <c r="D8" s="10">
        <v>17042272.557663172</v>
      </c>
      <c r="E8" s="11">
        <f t="shared" si="0"/>
        <v>20970500.022280473</v>
      </c>
    </row>
    <row r="9" spans="1:5" ht="15.75" x14ac:dyDescent="0.25">
      <c r="A9" s="7" t="s">
        <v>9</v>
      </c>
      <c r="B9" s="8">
        <v>483</v>
      </c>
      <c r="C9" s="10">
        <v>2898088.6040718993</v>
      </c>
      <c r="D9" s="10">
        <v>2383987.4028880009</v>
      </c>
      <c r="E9" s="11">
        <f t="shared" si="0"/>
        <v>2933494.210717767</v>
      </c>
    </row>
    <row r="10" spans="1:5" ht="15.75" x14ac:dyDescent="0.25">
      <c r="A10" s="7" t="s">
        <v>10</v>
      </c>
      <c r="B10" s="8">
        <v>365</v>
      </c>
      <c r="C10" s="10">
        <v>3593166.1202872503</v>
      </c>
      <c r="D10" s="10">
        <v>2889171.9221120002</v>
      </c>
      <c r="E10" s="11">
        <f t="shared" si="0"/>
        <v>3555123.2766652526</v>
      </c>
    </row>
    <row r="11" spans="1:5" ht="15.75" x14ac:dyDescent="0.25">
      <c r="A11" s="7" t="s">
        <v>11</v>
      </c>
      <c r="B11" s="8">
        <v>6724</v>
      </c>
      <c r="C11" s="10">
        <v>94338786.810538784</v>
      </c>
      <c r="D11" s="10">
        <v>76397828.775100186</v>
      </c>
      <c r="E11" s="11">
        <f t="shared" si="0"/>
        <v>94007454.968793049</v>
      </c>
    </row>
    <row r="12" spans="1:5" ht="15.75" x14ac:dyDescent="0.25">
      <c r="A12" s="7" t="s">
        <v>12</v>
      </c>
      <c r="B12" s="8">
        <v>111</v>
      </c>
      <c r="C12" s="10">
        <v>1056464.4380418132</v>
      </c>
      <c r="D12" s="10">
        <v>860595.33528800029</v>
      </c>
      <c r="E12" s="11">
        <f t="shared" si="0"/>
        <v>1058961.7339335694</v>
      </c>
    </row>
    <row r="13" spans="1:5" ht="15.75" x14ac:dyDescent="0.25">
      <c r="A13" s="7" t="s">
        <v>13</v>
      </c>
      <c r="B13" s="8">
        <v>1911</v>
      </c>
      <c r="C13" s="10">
        <v>14197373.10152092</v>
      </c>
      <c r="D13" s="10">
        <v>11564065.295439966</v>
      </c>
      <c r="E13" s="11">
        <f t="shared" si="0"/>
        <v>14229571.244982406</v>
      </c>
    </row>
    <row r="14" spans="1:5" ht="15.75" x14ac:dyDescent="0.25">
      <c r="A14" s="7" t="s">
        <v>14</v>
      </c>
      <c r="B14" s="8">
        <v>1185</v>
      </c>
      <c r="C14" s="10">
        <v>9586230.2689308655</v>
      </c>
      <c r="D14" s="10">
        <v>7839523.0105499765</v>
      </c>
      <c r="E14" s="11">
        <f t="shared" si="0"/>
        <v>9646525.5388421509</v>
      </c>
    </row>
    <row r="15" spans="1:5" ht="15.75" x14ac:dyDescent="0.25">
      <c r="A15" s="7" t="s">
        <v>15</v>
      </c>
      <c r="B15" s="8">
        <v>1634</v>
      </c>
      <c r="C15" s="10">
        <v>12601176.56829863</v>
      </c>
      <c r="D15" s="10">
        <v>10298066.272974957</v>
      </c>
      <c r="E15" s="11">
        <f t="shared" si="0"/>
        <v>12671760.663149424</v>
      </c>
    </row>
    <row r="16" spans="1:5" ht="15.75" x14ac:dyDescent="0.25">
      <c r="A16" s="7" t="s">
        <v>16</v>
      </c>
      <c r="B16" s="8">
        <v>1272</v>
      </c>
      <c r="C16" s="10">
        <v>12489847.449605813</v>
      </c>
      <c r="D16" s="10">
        <v>10218505.722560022</v>
      </c>
      <c r="E16" s="11">
        <f t="shared" si="0"/>
        <v>12573861.482238906</v>
      </c>
    </row>
    <row r="17" spans="1:5" ht="15.75" x14ac:dyDescent="0.25">
      <c r="A17" s="7" t="s">
        <v>17</v>
      </c>
      <c r="B17" s="8">
        <v>1335</v>
      </c>
      <c r="C17" s="10">
        <v>8632916.4003813546</v>
      </c>
      <c r="D17" s="10">
        <v>6960003.8194049317</v>
      </c>
      <c r="E17" s="11">
        <f t="shared" si="0"/>
        <v>8564278.0184426606</v>
      </c>
    </row>
    <row r="18" spans="1:5" ht="15.75" x14ac:dyDescent="0.25">
      <c r="A18" s="7" t="s">
        <v>18</v>
      </c>
      <c r="B18" s="8">
        <v>21</v>
      </c>
      <c r="C18" s="10">
        <v>160519.62190958401</v>
      </c>
      <c r="D18" s="10">
        <v>123814.12973999999</v>
      </c>
      <c r="E18" s="11">
        <f t="shared" si="0"/>
        <v>152353.16778828294</v>
      </c>
    </row>
    <row r="19" spans="1:5" ht="15.75" x14ac:dyDescent="0.25">
      <c r="A19" s="7" t="s">
        <v>19</v>
      </c>
      <c r="B19" s="8">
        <v>2466</v>
      </c>
      <c r="C19" s="10">
        <v>21035761.4526303</v>
      </c>
      <c r="D19" s="10">
        <v>17046166.519199666</v>
      </c>
      <c r="E19" s="11">
        <f t="shared" si="0"/>
        <v>20975291.538213074</v>
      </c>
    </row>
    <row r="20" spans="1:5" ht="15.75" x14ac:dyDescent="0.25">
      <c r="A20" s="7" t="s">
        <v>20</v>
      </c>
      <c r="B20" s="8">
        <v>4079</v>
      </c>
      <c r="C20" s="10">
        <v>49121605.953058697</v>
      </c>
      <c r="D20" s="10">
        <v>39968490.388235368</v>
      </c>
      <c r="E20" s="11">
        <f t="shared" si="0"/>
        <v>49181189.054515071</v>
      </c>
    </row>
    <row r="21" spans="1:5" ht="15.75" x14ac:dyDescent="0.25">
      <c r="A21" s="7" t="s">
        <v>21</v>
      </c>
      <c r="B21" s="8">
        <v>1884</v>
      </c>
      <c r="C21" s="10">
        <v>19606991.436221831</v>
      </c>
      <c r="D21" s="10">
        <v>15966994.008194949</v>
      </c>
      <c r="E21" s="11">
        <f t="shared" si="0"/>
        <v>19647370.799385741</v>
      </c>
    </row>
    <row r="22" spans="1:5" ht="15.75" x14ac:dyDescent="0.25">
      <c r="A22" s="7" t="s">
        <v>22</v>
      </c>
      <c r="B22" s="8">
        <v>2122</v>
      </c>
      <c r="C22" s="10">
        <v>18923487.804645792</v>
      </c>
      <c r="D22" s="10">
        <v>15494903.496446056</v>
      </c>
      <c r="E22" s="11">
        <f t="shared" si="0"/>
        <v>19066463.877867401</v>
      </c>
    </row>
    <row r="23" spans="1:5" ht="15.75" x14ac:dyDescent="0.25">
      <c r="A23" s="7" t="s">
        <v>23</v>
      </c>
      <c r="B23" s="8">
        <v>2098</v>
      </c>
      <c r="C23" s="10">
        <v>23281215.992116023</v>
      </c>
      <c r="D23" s="10">
        <v>18915420.567526247</v>
      </c>
      <c r="E23" s="11">
        <f t="shared" si="0"/>
        <v>23275406.850267172</v>
      </c>
    </row>
    <row r="24" spans="1:5" ht="15.75" x14ac:dyDescent="0.25">
      <c r="A24" s="7" t="s">
        <v>24</v>
      </c>
      <c r="B24" s="8">
        <v>759</v>
      </c>
      <c r="C24" s="10">
        <v>5427366.1986730359</v>
      </c>
      <c r="D24" s="10">
        <v>4406278.9568459829</v>
      </c>
      <c r="E24" s="11">
        <f t="shared" si="0"/>
        <v>5421922.0265412042</v>
      </c>
    </row>
    <row r="25" spans="1:5" ht="15.75" x14ac:dyDescent="0.25">
      <c r="A25" s="7" t="s">
        <v>25</v>
      </c>
      <c r="B25" s="8">
        <v>965</v>
      </c>
      <c r="C25" s="10">
        <v>7045105.4262614707</v>
      </c>
      <c r="D25" s="10">
        <v>5844699.6670760009</v>
      </c>
      <c r="E25" s="11">
        <f t="shared" si="0"/>
        <v>7191897.3296508621</v>
      </c>
    </row>
    <row r="26" spans="1:5" ht="15.75" x14ac:dyDescent="0.25">
      <c r="A26" s="7" t="s">
        <v>26</v>
      </c>
      <c r="B26" s="8">
        <v>2727</v>
      </c>
      <c r="C26" s="10">
        <v>26351804.654118653</v>
      </c>
      <c r="D26" s="10">
        <v>21333375.57364</v>
      </c>
      <c r="E26" s="11">
        <f t="shared" si="0"/>
        <v>26250698.164146639</v>
      </c>
    </row>
    <row r="27" spans="1:5" ht="15.75" x14ac:dyDescent="0.25">
      <c r="A27" s="7" t="s">
        <v>27</v>
      </c>
      <c r="B27" s="8">
        <v>88</v>
      </c>
      <c r="C27" s="10">
        <v>441200.69180452754</v>
      </c>
      <c r="D27" s="10">
        <v>357875.07484300004</v>
      </c>
      <c r="E27" s="11">
        <f t="shared" si="0"/>
        <v>440364.93604804866</v>
      </c>
    </row>
    <row r="28" spans="1:5" ht="15.75" x14ac:dyDescent="0.25">
      <c r="A28" s="7" t="s">
        <v>28</v>
      </c>
      <c r="B28" s="8">
        <v>1856</v>
      </c>
      <c r="C28" s="10">
        <v>14756527.418105982</v>
      </c>
      <c r="D28" s="10">
        <v>12043939.618346957</v>
      </c>
      <c r="E28" s="11">
        <f t="shared" si="0"/>
        <v>14820056.138658626</v>
      </c>
    </row>
    <row r="29" spans="1:5" ht="15.75" x14ac:dyDescent="0.25">
      <c r="A29" s="7" t="s">
        <v>29</v>
      </c>
      <c r="B29" s="8">
        <v>180</v>
      </c>
      <c r="C29" s="10">
        <v>1733978.1676059023</v>
      </c>
      <c r="D29" s="10">
        <v>1429711.5343029995</v>
      </c>
      <c r="E29" s="11">
        <f t="shared" si="0"/>
        <v>1759258.6704919348</v>
      </c>
    </row>
    <row r="30" spans="1:5" ht="15.75" x14ac:dyDescent="0.25">
      <c r="A30" s="7" t="s">
        <v>30</v>
      </c>
      <c r="B30" s="8">
        <v>12601</v>
      </c>
      <c r="C30" s="10">
        <v>202226522.99225655</v>
      </c>
      <c r="D30" s="10">
        <v>163987277.58420932</v>
      </c>
      <c r="E30" s="11">
        <f t="shared" si="0"/>
        <v>201786187.64591071</v>
      </c>
    </row>
    <row r="31" spans="1:5" ht="15.75" x14ac:dyDescent="0.25">
      <c r="A31" s="12" t="s">
        <v>31</v>
      </c>
      <c r="B31" s="13">
        <v>54911</v>
      </c>
      <c r="C31" s="14">
        <v>619032072.98458922</v>
      </c>
      <c r="D31" s="14">
        <v>503073999.11923343</v>
      </c>
      <c r="E31" s="15">
        <f t="shared" si="0"/>
        <v>619032072.98458922</v>
      </c>
    </row>
    <row r="32" spans="1:5" ht="15.75" x14ac:dyDescent="0.25">
      <c r="A32" s="7"/>
      <c r="B32" s="8"/>
      <c r="C32" s="9"/>
      <c r="D32" s="9"/>
      <c r="E32" s="9"/>
    </row>
    <row r="33" spans="1:5" ht="15.75" x14ac:dyDescent="0.25">
      <c r="C33" s="16" t="s">
        <v>32</v>
      </c>
      <c r="D33" s="17">
        <f>($C$31/D31-1)+1</f>
        <v>1.230499040038586</v>
      </c>
    </row>
    <row r="38" spans="1:5" ht="15.75" x14ac:dyDescent="0.25">
      <c r="A38" s="5" t="s">
        <v>33</v>
      </c>
      <c r="B38" s="18"/>
      <c r="C38" s="19"/>
      <c r="D38" s="19"/>
      <c r="E38" s="5"/>
    </row>
    <row r="39" spans="1:5" ht="47.25" x14ac:dyDescent="0.25">
      <c r="A39" s="7" t="s">
        <v>3</v>
      </c>
      <c r="B39" s="8" t="s">
        <v>34</v>
      </c>
      <c r="C39" s="9" t="s">
        <v>38</v>
      </c>
      <c r="D39" s="9" t="s">
        <v>39</v>
      </c>
      <c r="E39" s="9" t="s">
        <v>5</v>
      </c>
    </row>
    <row r="40" spans="1:5" ht="15.75" x14ac:dyDescent="0.25">
      <c r="A40" s="5" t="s">
        <v>35</v>
      </c>
      <c r="B40" s="18">
        <v>2928</v>
      </c>
      <c r="C40" s="19">
        <v>55389789.50468827</v>
      </c>
      <c r="D40" s="19">
        <v>47058139.231376044</v>
      </c>
      <c r="E40" s="20">
        <f>D40*D42</f>
        <v>55389789.50468827</v>
      </c>
    </row>
    <row r="41" spans="1:5" ht="15.75" x14ac:dyDescent="0.25">
      <c r="A41" s="5"/>
      <c r="B41" s="18"/>
      <c r="C41" s="19"/>
      <c r="D41" s="19"/>
      <c r="E41" s="20"/>
    </row>
    <row r="42" spans="1:5" ht="15.75" x14ac:dyDescent="0.25">
      <c r="A42" s="21"/>
      <c r="B42" s="2"/>
      <c r="C42" s="16" t="s">
        <v>32</v>
      </c>
      <c r="D42" s="22">
        <f>($C$40/D40-1)+1</f>
        <v>1.1770501428530156</v>
      </c>
      <c r="E42" s="21"/>
    </row>
    <row r="44" spans="1:5" ht="15.75" x14ac:dyDescent="0.25">
      <c r="A44" s="5" t="s">
        <v>36</v>
      </c>
      <c r="B44" s="18"/>
      <c r="C44" s="19"/>
      <c r="D44" s="19"/>
      <c r="E44" s="5"/>
    </row>
    <row r="45" spans="1:5" ht="47.25" x14ac:dyDescent="0.25">
      <c r="A45" s="7" t="s">
        <v>3</v>
      </c>
      <c r="B45" s="8" t="s">
        <v>34</v>
      </c>
      <c r="C45" s="9" t="s">
        <v>38</v>
      </c>
      <c r="D45" s="9" t="s">
        <v>39</v>
      </c>
      <c r="E45" s="9" t="s">
        <v>5</v>
      </c>
    </row>
    <row r="46" spans="1:5" ht="15.75" x14ac:dyDescent="0.25">
      <c r="A46" s="5" t="s">
        <v>37</v>
      </c>
      <c r="B46" s="18">
        <v>2029</v>
      </c>
      <c r="C46" s="19">
        <v>23599774.838354878</v>
      </c>
      <c r="D46" s="19">
        <v>19659873.213060051</v>
      </c>
      <c r="E46" s="20">
        <f>D48*D46</f>
        <v>23599774.838354878</v>
      </c>
    </row>
    <row r="47" spans="1:5" ht="15.75" x14ac:dyDescent="0.25">
      <c r="A47" s="5"/>
      <c r="B47" s="18"/>
      <c r="C47" s="19"/>
      <c r="D47" s="19"/>
      <c r="E47" s="20"/>
    </row>
    <row r="48" spans="1:5" ht="15.75" x14ac:dyDescent="0.25">
      <c r="A48" s="21"/>
      <c r="B48" s="2"/>
      <c r="C48" s="16" t="s">
        <v>32</v>
      </c>
      <c r="D48" s="22">
        <f>($C$46/D46-1)+1</f>
        <v>1.2004032061955288</v>
      </c>
      <c r="E48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SUMMARY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 Claudomir</dc:creator>
  <cp:lastModifiedBy>Roland Claudomir</cp:lastModifiedBy>
  <dcterms:created xsi:type="dcterms:W3CDTF">2023-12-20T14:09:18Z</dcterms:created>
  <dcterms:modified xsi:type="dcterms:W3CDTF">2023-12-20T14:12:37Z</dcterms:modified>
</cp:coreProperties>
</file>