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kaA\Desktop\DOC\Procurements\FIS\addendum\addendum 3\"/>
    </mc:Choice>
  </mc:AlternateContent>
  <xr:revisionPtr revIDLastSave="0" documentId="8_{C96D08DD-17F8-488D-8385-7C4C3BFF682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otal Budget" sheetId="6" r:id="rId1"/>
    <sheet name="EVV Detail" sheetId="9" r:id="rId2"/>
  </sheets>
  <externalReferences>
    <externalReference r:id="rId3"/>
    <externalReference r:id="rId4"/>
    <externalReference r:id="rId5"/>
    <externalReference r:id="rId6"/>
  </externalReferences>
  <definedNames>
    <definedName name="b00.1" localSheetId="0">'[1]B-TANF'!#REF!</definedName>
    <definedName name="b00.1">'[1]B-TANF'!#REF!</definedName>
    <definedName name="b00.2" localSheetId="0">'[1]B-HB'!#REF!</definedName>
    <definedName name="b00.2">'[1]B-HB'!#REF!</definedName>
    <definedName name="b00.3" localSheetId="0">'[1]B-SSIHH'!#REF!</definedName>
    <definedName name="b00.3">'[1]B-SSIHH'!#REF!</definedName>
    <definedName name="b00.4" localSheetId="0">'[1]B-SSIwo'!#REF!</definedName>
    <definedName name="b00.4">'[1]B-SSIwo'!#REF!</definedName>
    <definedName name="b00.5" localSheetId="0">'[1]B-CN'!#REF!</definedName>
    <definedName name="b00.5">'[1]B-CN'!#REF!</definedName>
    <definedName name="b00.6" localSheetId="0">'[1]B-MN'!#REF!</definedName>
    <definedName name="b00.6">'[1]B-MN'!#REF!</definedName>
    <definedName name="b00.7" localSheetId="0">'[1]B-FedGA'!#REF!</definedName>
    <definedName name="b00.7">'[1]B-FedGA'!#REF!</definedName>
    <definedName name="b00.t" localSheetId="0">'[2]NW3 Actuary Summary 10-13-06'!#REF!</definedName>
    <definedName name="b00.t">'[2]NW3 Actuary Summary 10-13-06'!#REF!</definedName>
    <definedName name="bucksdays" localSheetId="0">#REF!</definedName>
    <definedName name="bucksdays">#REF!</definedName>
    <definedName name="c.1" localSheetId="0">#REF!</definedName>
    <definedName name="c.1">#REF!</definedName>
    <definedName name="c.2" localSheetId="0">#REF!</definedName>
    <definedName name="c.2">#REF!</definedName>
    <definedName name="c.3" localSheetId="0">#REF!</definedName>
    <definedName name="c.3">#REF!</definedName>
    <definedName name="c.4" localSheetId="0">#REF!</definedName>
    <definedName name="c.4">#REF!</definedName>
    <definedName name="c.5" localSheetId="0">#REF!</definedName>
    <definedName name="c.5">#REF!</definedName>
    <definedName name="c.6" localSheetId="0">#REF!</definedName>
    <definedName name="c.6">#REF!</definedName>
    <definedName name="c.7" localSheetId="0">#REF!</definedName>
    <definedName name="c.7">#REF!</definedName>
    <definedName name="c.t" localSheetId="0">#REF!</definedName>
    <definedName name="c.t">#REF!</definedName>
    <definedName name="chdays" localSheetId="0">#REF!</definedName>
    <definedName name="chdays">#REF!</definedName>
    <definedName name="Chester_Step2Query" localSheetId="0">#REF!</definedName>
    <definedName name="Chester_Step2Query">#REF!</definedName>
    <definedName name="Date_Base" localSheetId="0">#REF!</definedName>
    <definedName name="Date_Base">#REF!</definedName>
    <definedName name="dpwcomp" localSheetId="0">#REF!</definedName>
    <definedName name="dpwcomp">#REF!</definedName>
    <definedName name="ebitda" localSheetId="0">#REF!</definedName>
    <definedName name="ebitda">#REF!</definedName>
    <definedName name="ebitda1" localSheetId="0">#REF!</definedName>
    <definedName name="ebitda1">#REF!</definedName>
    <definedName name="ebitda1ytd" localSheetId="0">#REF!</definedName>
    <definedName name="ebitda1ytd">#REF!</definedName>
    <definedName name="ebitdaytd" localSheetId="0">#REF!</definedName>
    <definedName name="ebitdaytd">#REF!</definedName>
    <definedName name="EssOptions" localSheetId="0">"A3100001100130000000001100020_31                              000"</definedName>
    <definedName name="EssSamplingValue" localSheetId="0">100</definedName>
    <definedName name="input" localSheetId="0">#REF!</definedName>
    <definedName name="input">#REF!</definedName>
    <definedName name="INPUTS" localSheetId="0">#REF!</definedName>
    <definedName name="INPUTS">#REF!</definedName>
    <definedName name="inputytd" localSheetId="0">#REF!</definedName>
    <definedName name="inputytd">#REF!</definedName>
    <definedName name="LINEITEM" localSheetId="0">#REF!</definedName>
    <definedName name="LINEITEM">#REF!</definedName>
    <definedName name="m.1" localSheetId="0">#REF!</definedName>
    <definedName name="m.1">#REF!</definedName>
    <definedName name="m.2" localSheetId="0">#REF!</definedName>
    <definedName name="m.2">#REF!</definedName>
    <definedName name="m.3" localSheetId="0">#REF!</definedName>
    <definedName name="m.3">#REF!</definedName>
    <definedName name="m.4" localSheetId="0">#REF!</definedName>
    <definedName name="m.4">#REF!</definedName>
    <definedName name="m.5" localSheetId="0">#REF!</definedName>
    <definedName name="m.5">#REF!</definedName>
    <definedName name="m.6" localSheetId="0">#REF!</definedName>
    <definedName name="m.6">#REF!</definedName>
    <definedName name="m.7" localSheetId="0">#REF!</definedName>
    <definedName name="m.7">#REF!</definedName>
    <definedName name="m.t" localSheetId="0">#REF!</definedName>
    <definedName name="m.t">#REF!</definedName>
    <definedName name="MC8MMM" localSheetId="0">'[3]Dates, Plans'!#REF!</definedName>
    <definedName name="MC8MMM">'[3]Dates, Plans'!#REF!</definedName>
    <definedName name="MC8MMU" localSheetId="0">'[3]Dates, Plans'!#REF!</definedName>
    <definedName name="MC8MMU">'[3]Dates, Plans'!#REF!</definedName>
    <definedName name="MC8MU" localSheetId="0">'[3]Dates, Plans'!#REF!</definedName>
    <definedName name="MC8MU">'[3]Dates, Plans'!#REF!</definedName>
    <definedName name="MC8MUU" localSheetId="0">'[3]Dates, Plans'!#REF!</definedName>
    <definedName name="MC8MUU">'[3]Dates, Plans'!#REF!</definedName>
    <definedName name="MC9MM" localSheetId="0">'[3]Dates, Plans'!#REF!</definedName>
    <definedName name="MC9MM">'[3]Dates, Plans'!#REF!</definedName>
    <definedName name="MC9MMM" localSheetId="0">'[3]Dates, Plans'!#REF!</definedName>
    <definedName name="MC9MMM">'[3]Dates, Plans'!#REF!</definedName>
    <definedName name="MC9MMU" localSheetId="0">'[3]Dates, Plans'!#REF!</definedName>
    <definedName name="MC9MMU">'[3]Dates, Plans'!#REF!</definedName>
    <definedName name="MC9MU" localSheetId="0">'[3]Dates, Plans'!#REF!</definedName>
    <definedName name="MC9MU">'[3]Dates, Plans'!#REF!</definedName>
    <definedName name="MC9MUU" localSheetId="0">'[3]Dates, Plans'!#REF!</definedName>
    <definedName name="MC9MUU">'[3]Dates, Plans'!#REF!</definedName>
    <definedName name="medical" localSheetId="0">#REF!</definedName>
    <definedName name="medical">#REF!</definedName>
    <definedName name="medical1" localSheetId="0">#REF!</definedName>
    <definedName name="medical1">#REF!</definedName>
    <definedName name="medical1ytd" localSheetId="0">#REF!</definedName>
    <definedName name="medical1ytd">#REF!</definedName>
    <definedName name="medicalytd" localSheetId="0">#REF!</definedName>
    <definedName name="medicalytd">#REF!</definedName>
    <definedName name="Montg_Step2Query" localSheetId="0">#REF!</definedName>
    <definedName name="Montg_Step2Query">#REF!</definedName>
    <definedName name="montgdays" localSheetId="0">#REF!</definedName>
    <definedName name="montgdays">#REF!</definedName>
    <definedName name="operex" localSheetId="0">#REF!</definedName>
    <definedName name="operex">#REF!</definedName>
    <definedName name="operex1" localSheetId="0">#REF!</definedName>
    <definedName name="operex1">#REF!</definedName>
    <definedName name="operex1ytd" localSheetId="0">#REF!</definedName>
    <definedName name="operex1ytd">#REF!</definedName>
    <definedName name="operexytd" localSheetId="0">#REF!</definedName>
    <definedName name="operexytd">#REF!</definedName>
    <definedName name="other" localSheetId="0">#REF!</definedName>
    <definedName name="other">#REF!</definedName>
    <definedName name="other1" localSheetId="0">#REF!</definedName>
    <definedName name="other1">#REF!</definedName>
    <definedName name="other1ytd" localSheetId="0">#REF!</definedName>
    <definedName name="other1ytd">#REF!</definedName>
    <definedName name="otherytd" localSheetId="0">#REF!</definedName>
    <definedName name="otherytd">#REF!</definedName>
    <definedName name="p.1" localSheetId="0">#REF!</definedName>
    <definedName name="p.1">#REF!</definedName>
    <definedName name="P.2" localSheetId="0">#REF!</definedName>
    <definedName name="P.2">#REF!</definedName>
    <definedName name="Plan1">'[3]Dates, Plans'!$B$7</definedName>
    <definedName name="Plan10">'[3]Dates, Plans'!$B$16</definedName>
    <definedName name="Plan11">'[3]Dates, Plans'!$B$17</definedName>
    <definedName name="Plan12">'[3]Dates, Plans'!$B$18</definedName>
    <definedName name="Plan13">'[3]Dates, Plans'!$B$19</definedName>
    <definedName name="Plan14">'[3]Dates, Plans'!$B$20</definedName>
    <definedName name="Plan15">'[3]Dates, Plans'!$B$21</definedName>
    <definedName name="Plan16">'[3]Dates, Plans'!$B$22</definedName>
    <definedName name="Plan4">'[3]Dates, Plans'!$B$10</definedName>
    <definedName name="Plan5">'[3]Dates, Plans'!$B$11</definedName>
    <definedName name="Plan6">'[3]Dates, Plans'!$B$12</definedName>
    <definedName name="Plan7">'[3]Dates, Plans'!$B$13</definedName>
    <definedName name="Plan8">'[3]Dates, Plans'!$B$14</definedName>
    <definedName name="Plan9">'[3]Dates, Plans'!$B$15</definedName>
    <definedName name="Prem10M" localSheetId="0">'[3]Dates, Plans'!#REF!</definedName>
    <definedName name="Prem10M">'[3]Dates, Plans'!#REF!</definedName>
    <definedName name="Prem10MM" localSheetId="0">'[3]Dates, Plans'!#REF!</definedName>
    <definedName name="Prem10MM">'[3]Dates, Plans'!#REF!</definedName>
    <definedName name="Prem10MMM" localSheetId="0">'[3]Dates, Plans'!#REF!</definedName>
    <definedName name="Prem10MMM">'[3]Dates, Plans'!#REF!</definedName>
    <definedName name="Prem10MMU" localSheetId="0">'[3]Dates, Plans'!#REF!</definedName>
    <definedName name="Prem10MMU">'[3]Dates, Plans'!#REF!</definedName>
    <definedName name="Prem10MU" localSheetId="0">'[3]Dates, Plans'!#REF!</definedName>
    <definedName name="Prem10MU">'[3]Dates, Plans'!#REF!</definedName>
    <definedName name="Prem10MUU" localSheetId="0">'[3]Dates, Plans'!#REF!</definedName>
    <definedName name="Prem10MUU">'[3]Dates, Plans'!#REF!</definedName>
    <definedName name="Prem10U" localSheetId="0">'[3]Dates, Plans'!#REF!</definedName>
    <definedName name="Prem10U">'[3]Dates, Plans'!#REF!</definedName>
    <definedName name="Prem10UU" localSheetId="0">'[3]Dates, Plans'!#REF!</definedName>
    <definedName name="Prem10UU">'[3]Dates, Plans'!#REF!</definedName>
    <definedName name="Prem10UUU" localSheetId="0">'[3]Dates, Plans'!#REF!</definedName>
    <definedName name="Prem10UUU">'[3]Dates, Plans'!#REF!</definedName>
    <definedName name="Prem11M" localSheetId="0">'[3]Dates, Plans'!#REF!</definedName>
    <definedName name="Prem11M">'[3]Dates, Plans'!#REF!</definedName>
    <definedName name="Prem11MM" localSheetId="0">'[3]Dates, Plans'!#REF!</definedName>
    <definedName name="Prem11MM">'[3]Dates, Plans'!#REF!</definedName>
    <definedName name="Prem11MMM" localSheetId="0">'[3]Dates, Plans'!#REF!</definedName>
    <definedName name="Prem11MMM">'[3]Dates, Plans'!#REF!</definedName>
    <definedName name="Prem11MMU" localSheetId="0">'[3]Dates, Plans'!#REF!</definedName>
    <definedName name="Prem11MMU">'[3]Dates, Plans'!#REF!</definedName>
    <definedName name="Prem11MU" localSheetId="0">'[3]Dates, Plans'!#REF!</definedName>
    <definedName name="Prem11MU">'[3]Dates, Plans'!#REF!</definedName>
    <definedName name="Prem11MUU" localSheetId="0">'[3]Dates, Plans'!#REF!</definedName>
    <definedName name="Prem11MUU">'[3]Dates, Plans'!#REF!</definedName>
    <definedName name="Prem11U" localSheetId="0">'[3]Dates, Plans'!#REF!</definedName>
    <definedName name="Prem11U">'[3]Dates, Plans'!#REF!</definedName>
    <definedName name="Prem11UU" localSheetId="0">'[3]Dates, Plans'!#REF!</definedName>
    <definedName name="Prem11UU">'[3]Dates, Plans'!#REF!</definedName>
    <definedName name="Prem11UUU" localSheetId="0">'[3]Dates, Plans'!#REF!</definedName>
    <definedName name="Prem11UUU">'[3]Dates, Plans'!#REF!</definedName>
    <definedName name="Prem12M" localSheetId="0">'[3]Dates, Plans'!#REF!</definedName>
    <definedName name="Prem12M">'[3]Dates, Plans'!#REF!</definedName>
    <definedName name="Prem12MM" localSheetId="0">'[3]Dates, Plans'!#REF!</definedName>
    <definedName name="Prem12MM">'[3]Dates, Plans'!#REF!</definedName>
    <definedName name="Prem12MMM" localSheetId="0">'[3]Dates, Plans'!#REF!</definedName>
    <definedName name="Prem12MMM">'[3]Dates, Plans'!#REF!</definedName>
    <definedName name="Prem12MMU" localSheetId="0">'[3]Dates, Plans'!#REF!</definedName>
    <definedName name="Prem12MMU">'[3]Dates, Plans'!#REF!</definedName>
    <definedName name="Prem12MU" localSheetId="0">'[3]Dates, Plans'!#REF!</definedName>
    <definedName name="Prem12MU">'[3]Dates, Plans'!#REF!</definedName>
    <definedName name="Prem12MUU" localSheetId="0">'[3]Dates, Plans'!#REF!</definedName>
    <definedName name="Prem12MUU">'[3]Dates, Plans'!#REF!</definedName>
    <definedName name="Prem12U" localSheetId="0">'[3]Dates, Plans'!#REF!</definedName>
    <definedName name="Prem12U">'[3]Dates, Plans'!#REF!</definedName>
    <definedName name="Prem12UU" localSheetId="0">'[3]Dates, Plans'!#REF!</definedName>
    <definedName name="Prem12UU">'[3]Dates, Plans'!#REF!</definedName>
    <definedName name="Prem12UUU" localSheetId="0">'[3]Dates, Plans'!#REF!</definedName>
    <definedName name="Prem12UUU">'[3]Dates, Plans'!#REF!</definedName>
    <definedName name="Prem13M" localSheetId="0">'[3]Dates, Plans'!#REF!</definedName>
    <definedName name="Prem13M">'[3]Dates, Plans'!#REF!</definedName>
    <definedName name="Prem13MM" localSheetId="0">'[3]Dates, Plans'!#REF!</definedName>
    <definedName name="Prem13MM">'[3]Dates, Plans'!#REF!</definedName>
    <definedName name="Prem13MMM" localSheetId="0">'[3]Dates, Plans'!#REF!</definedName>
    <definedName name="Prem13MMM">'[3]Dates, Plans'!#REF!</definedName>
    <definedName name="Prem13MMU" localSheetId="0">'[3]Dates, Plans'!#REF!</definedName>
    <definedName name="Prem13MMU">'[3]Dates, Plans'!#REF!</definedName>
    <definedName name="Prem13MU" localSheetId="0">'[3]Dates, Plans'!#REF!</definedName>
    <definedName name="Prem13MU">'[3]Dates, Plans'!#REF!</definedName>
    <definedName name="Prem13MUU" localSheetId="0">'[3]Dates, Plans'!#REF!</definedName>
    <definedName name="Prem13MUU">'[3]Dates, Plans'!#REF!</definedName>
    <definedName name="Prem13U" localSheetId="0">'[3]Dates, Plans'!#REF!</definedName>
    <definedName name="Prem13U">'[3]Dates, Plans'!#REF!</definedName>
    <definedName name="Prem13UU" localSheetId="0">'[3]Dates, Plans'!#REF!</definedName>
    <definedName name="Prem13UU">'[3]Dates, Plans'!#REF!</definedName>
    <definedName name="Prem13UUU" localSheetId="0">'[3]Dates, Plans'!#REF!</definedName>
    <definedName name="Prem13UUU">'[3]Dates, Plans'!#REF!</definedName>
    <definedName name="Prem14M" localSheetId="0">'[3]Dates, Plans'!#REF!</definedName>
    <definedName name="Prem14M">'[3]Dates, Plans'!#REF!</definedName>
    <definedName name="Prem14MM" localSheetId="0">'[3]Dates, Plans'!#REF!</definedName>
    <definedName name="Prem14MM">'[3]Dates, Plans'!#REF!</definedName>
    <definedName name="Prem14MMM" localSheetId="0">'[3]Dates, Plans'!#REF!</definedName>
    <definedName name="Prem14MMM">'[3]Dates, Plans'!#REF!</definedName>
    <definedName name="Prem14MMU" localSheetId="0">'[3]Dates, Plans'!#REF!</definedName>
    <definedName name="Prem14MMU">'[3]Dates, Plans'!#REF!</definedName>
    <definedName name="Prem14MU" localSheetId="0">'[3]Dates, Plans'!#REF!</definedName>
    <definedName name="Prem14MU">'[3]Dates, Plans'!#REF!</definedName>
    <definedName name="Prem14MUU" localSheetId="0">'[3]Dates, Plans'!#REF!</definedName>
    <definedName name="Prem14MUU">'[3]Dates, Plans'!#REF!</definedName>
    <definedName name="Prem14U" localSheetId="0">'[3]Dates, Plans'!#REF!</definedName>
    <definedName name="Prem14U">'[3]Dates, Plans'!#REF!</definedName>
    <definedName name="Prem14UU" localSheetId="0">'[3]Dates, Plans'!#REF!</definedName>
    <definedName name="Prem14UU">'[3]Dates, Plans'!#REF!</definedName>
    <definedName name="Prem14UUU" localSheetId="0">'[3]Dates, Plans'!#REF!</definedName>
    <definedName name="Prem14UUU">'[3]Dates, Plans'!#REF!</definedName>
    <definedName name="Prem15M" localSheetId="0">'[3]Dates, Plans'!#REF!</definedName>
    <definedName name="Prem15M">'[3]Dates, Plans'!#REF!</definedName>
    <definedName name="Prem15MM" localSheetId="0">'[3]Dates, Plans'!#REF!</definedName>
    <definedName name="Prem15MM">'[3]Dates, Plans'!#REF!</definedName>
    <definedName name="Prem15MMM" localSheetId="0">'[3]Dates, Plans'!#REF!</definedName>
    <definedName name="Prem15MMM">'[3]Dates, Plans'!#REF!</definedName>
    <definedName name="Prem15MMU" localSheetId="0">'[3]Dates, Plans'!#REF!</definedName>
    <definedName name="Prem15MMU">'[3]Dates, Plans'!#REF!</definedName>
    <definedName name="Prem15MU" localSheetId="0">'[3]Dates, Plans'!#REF!</definedName>
    <definedName name="Prem15MU">'[3]Dates, Plans'!#REF!</definedName>
    <definedName name="Prem15MUU" localSheetId="0">'[3]Dates, Plans'!#REF!</definedName>
    <definedName name="Prem15MUU">'[3]Dates, Plans'!#REF!</definedName>
    <definedName name="Prem15U" localSheetId="0">'[3]Dates, Plans'!#REF!</definedName>
    <definedName name="Prem15U">'[3]Dates, Plans'!#REF!</definedName>
    <definedName name="Prem15UU" localSheetId="0">'[3]Dates, Plans'!#REF!</definedName>
    <definedName name="Prem15UU">'[3]Dates, Plans'!#REF!</definedName>
    <definedName name="Prem15UUU" localSheetId="0">'[3]Dates, Plans'!#REF!</definedName>
    <definedName name="Prem15UUU">'[3]Dates, Plans'!#REF!</definedName>
    <definedName name="Prem16M" localSheetId="0">'[3]Dates, Plans'!#REF!</definedName>
    <definedName name="Prem16M">'[3]Dates, Plans'!#REF!</definedName>
    <definedName name="Prem16MM" localSheetId="0">'[3]Dates, Plans'!#REF!</definedName>
    <definedName name="Prem16MM">'[3]Dates, Plans'!#REF!</definedName>
    <definedName name="Prem16MMM" localSheetId="0">'[3]Dates, Plans'!#REF!</definedName>
    <definedName name="Prem16MMM">'[3]Dates, Plans'!#REF!</definedName>
    <definedName name="Prem16MMU" localSheetId="0">'[3]Dates, Plans'!#REF!</definedName>
    <definedName name="Prem16MMU">'[3]Dates, Plans'!#REF!</definedName>
    <definedName name="Prem16MU" localSheetId="0">'[3]Dates, Plans'!#REF!</definedName>
    <definedName name="Prem16MU">'[3]Dates, Plans'!#REF!</definedName>
    <definedName name="Prem16MUU" localSheetId="0">'[3]Dates, Plans'!#REF!</definedName>
    <definedName name="Prem16MUU">'[3]Dates, Plans'!#REF!</definedName>
    <definedName name="Prem16U" localSheetId="0">'[3]Dates, Plans'!#REF!</definedName>
    <definedName name="Prem16U">'[3]Dates, Plans'!#REF!</definedName>
    <definedName name="Prem16UU" localSheetId="0">'[3]Dates, Plans'!#REF!</definedName>
    <definedName name="Prem16UU">'[3]Dates, Plans'!#REF!</definedName>
    <definedName name="Prem16UUU" localSheetId="0">'[3]Dates, Plans'!#REF!</definedName>
    <definedName name="Prem16UUU">'[3]Dates, Plans'!#REF!</definedName>
    <definedName name="Prem1M" localSheetId="0">'[3]Dates, Plans'!#REF!</definedName>
    <definedName name="Prem1M">'[3]Dates, Plans'!#REF!</definedName>
    <definedName name="Prem1MM" localSheetId="0">'[3]Dates, Plans'!#REF!</definedName>
    <definedName name="Prem1MM">'[3]Dates, Plans'!#REF!</definedName>
    <definedName name="Prem1MMM" localSheetId="0">'[3]Dates, Plans'!#REF!</definedName>
    <definedName name="Prem1MMM">'[3]Dates, Plans'!#REF!</definedName>
    <definedName name="Prem1MMU" localSheetId="0">'[3]Dates, Plans'!#REF!</definedName>
    <definedName name="Prem1MMU">'[3]Dates, Plans'!#REF!</definedName>
    <definedName name="Prem1MU" localSheetId="0">'[3]Dates, Plans'!#REF!</definedName>
    <definedName name="Prem1MU">'[3]Dates, Plans'!#REF!</definedName>
    <definedName name="Prem1MUU" localSheetId="0">'[3]Dates, Plans'!#REF!</definedName>
    <definedName name="Prem1MUU">'[3]Dates, Plans'!#REF!</definedName>
    <definedName name="Prem1U" localSheetId="0">'[3]Dates, Plans'!#REF!</definedName>
    <definedName name="Prem1U">'[3]Dates, Plans'!#REF!</definedName>
    <definedName name="Prem1UU" localSheetId="0">'[3]Dates, Plans'!#REF!</definedName>
    <definedName name="Prem1UU">'[3]Dates, Plans'!#REF!</definedName>
    <definedName name="Prem1UUU" localSheetId="0">'[3]Dates, Plans'!#REF!</definedName>
    <definedName name="Prem1UUU">'[3]Dates, Plans'!#REF!</definedName>
    <definedName name="Prem2M" localSheetId="0">'[3]Dates, Plans'!#REF!</definedName>
    <definedName name="Prem2M">'[3]Dates, Plans'!#REF!</definedName>
    <definedName name="Prem2MM" localSheetId="0">'[3]Dates, Plans'!#REF!</definedName>
    <definedName name="Prem2MM">'[3]Dates, Plans'!#REF!</definedName>
    <definedName name="Prem2MMM" localSheetId="0">'[3]Dates, Plans'!#REF!</definedName>
    <definedName name="Prem2MMM">'[3]Dates, Plans'!#REF!</definedName>
    <definedName name="Prem2MMU" localSheetId="0">'[3]Dates, Plans'!#REF!</definedName>
    <definedName name="Prem2MMU">'[3]Dates, Plans'!#REF!</definedName>
    <definedName name="Prem2MU" localSheetId="0">'[3]Dates, Plans'!#REF!</definedName>
    <definedName name="Prem2MU">'[3]Dates, Plans'!#REF!</definedName>
    <definedName name="Prem2MUU" localSheetId="0">'[3]Dates, Plans'!#REF!</definedName>
    <definedName name="Prem2MUU">'[3]Dates, Plans'!#REF!</definedName>
    <definedName name="Prem2U" localSheetId="0">'[3]Dates, Plans'!#REF!</definedName>
    <definedName name="Prem2U">'[3]Dates, Plans'!#REF!</definedName>
    <definedName name="Prem2UU" localSheetId="0">'[3]Dates, Plans'!#REF!</definedName>
    <definedName name="Prem2UU">'[3]Dates, Plans'!#REF!</definedName>
    <definedName name="Prem2UUU" localSheetId="0">'[3]Dates, Plans'!#REF!</definedName>
    <definedName name="Prem2UUU">'[3]Dates, Plans'!#REF!</definedName>
    <definedName name="Prem3M" localSheetId="0">'[3]Dates, Plans'!#REF!</definedName>
    <definedName name="Prem3M">'[3]Dates, Plans'!#REF!</definedName>
    <definedName name="Prem3MM" localSheetId="0">'[3]Dates, Plans'!#REF!</definedName>
    <definedName name="Prem3MM">'[3]Dates, Plans'!#REF!</definedName>
    <definedName name="Prem3MMM" localSheetId="0">'[3]Dates, Plans'!#REF!</definedName>
    <definedName name="Prem3MMM">'[3]Dates, Plans'!#REF!</definedName>
    <definedName name="Prem3MMU" localSheetId="0">'[3]Dates, Plans'!#REF!</definedName>
    <definedName name="Prem3MMU">'[3]Dates, Plans'!#REF!</definedName>
    <definedName name="Prem3MU" localSheetId="0">'[3]Dates, Plans'!#REF!</definedName>
    <definedName name="Prem3MU">'[3]Dates, Plans'!#REF!</definedName>
    <definedName name="Prem3MUU" localSheetId="0">'[3]Dates, Plans'!#REF!</definedName>
    <definedName name="Prem3MUU">'[3]Dates, Plans'!#REF!</definedName>
    <definedName name="Prem3U" localSheetId="0">'[3]Dates, Plans'!#REF!</definedName>
    <definedName name="Prem3U">'[3]Dates, Plans'!#REF!</definedName>
    <definedName name="Prem3UU" localSheetId="0">'[3]Dates, Plans'!#REF!</definedName>
    <definedName name="Prem3UU">'[3]Dates, Plans'!#REF!</definedName>
    <definedName name="Prem3UUU" localSheetId="0">'[3]Dates, Plans'!#REF!</definedName>
    <definedName name="Prem3UUU">'[3]Dates, Plans'!#REF!</definedName>
    <definedName name="Prem4M" localSheetId="0">'[3]Dates, Plans'!#REF!</definedName>
    <definedName name="Prem4M">'[3]Dates, Plans'!#REF!</definedName>
    <definedName name="Prem4MM" localSheetId="0">'[3]Dates, Plans'!#REF!</definedName>
    <definedName name="Prem4MM">'[3]Dates, Plans'!#REF!</definedName>
    <definedName name="Prem4MMM" localSheetId="0">'[3]Dates, Plans'!#REF!</definedName>
    <definedName name="Prem4MMM">'[3]Dates, Plans'!#REF!</definedName>
    <definedName name="Prem4MMU" localSheetId="0">'[3]Dates, Plans'!#REF!</definedName>
    <definedName name="Prem4MMU">'[3]Dates, Plans'!#REF!</definedName>
    <definedName name="Prem4MU" localSheetId="0">'[3]Dates, Plans'!#REF!</definedName>
    <definedName name="Prem4MU">'[3]Dates, Plans'!#REF!</definedName>
    <definedName name="Prem4MUU" localSheetId="0">'[3]Dates, Plans'!#REF!</definedName>
    <definedName name="Prem4MUU">'[3]Dates, Plans'!#REF!</definedName>
    <definedName name="Prem4U" localSheetId="0">'[3]Dates, Plans'!#REF!</definedName>
    <definedName name="Prem4U">'[3]Dates, Plans'!#REF!</definedName>
    <definedName name="Prem4UU" localSheetId="0">'[3]Dates, Plans'!#REF!</definedName>
    <definedName name="Prem4UU">'[3]Dates, Plans'!#REF!</definedName>
    <definedName name="Prem4UUU" localSheetId="0">'[3]Dates, Plans'!#REF!</definedName>
    <definedName name="Prem4UUU">'[3]Dates, Plans'!#REF!</definedName>
    <definedName name="Prem5M" localSheetId="0">'[3]Dates, Plans'!#REF!</definedName>
    <definedName name="Prem5M">'[3]Dates, Plans'!#REF!</definedName>
    <definedName name="Prem5MM" localSheetId="0">'[3]Dates, Plans'!#REF!</definedName>
    <definedName name="Prem5MM">'[3]Dates, Plans'!#REF!</definedName>
    <definedName name="Prem5MMM" localSheetId="0">'[3]Dates, Plans'!#REF!</definedName>
    <definedName name="Prem5MMM">'[3]Dates, Plans'!#REF!</definedName>
    <definedName name="Prem5MMU" localSheetId="0">'[3]Dates, Plans'!#REF!</definedName>
    <definedName name="Prem5MMU">'[3]Dates, Plans'!#REF!</definedName>
    <definedName name="Prem5MU" localSheetId="0">'[3]Dates, Plans'!#REF!</definedName>
    <definedName name="Prem5MU">'[3]Dates, Plans'!#REF!</definedName>
    <definedName name="Prem5MUU" localSheetId="0">'[3]Dates, Plans'!#REF!</definedName>
    <definedName name="Prem5MUU">'[3]Dates, Plans'!#REF!</definedName>
    <definedName name="Prem5U" localSheetId="0">'[3]Dates, Plans'!#REF!</definedName>
    <definedName name="Prem5U">'[3]Dates, Plans'!#REF!</definedName>
    <definedName name="Prem5UU" localSheetId="0">'[3]Dates, Plans'!#REF!</definedName>
    <definedName name="Prem5UU">'[3]Dates, Plans'!#REF!</definedName>
    <definedName name="Prem5UUU" localSheetId="0">'[3]Dates, Plans'!#REF!</definedName>
    <definedName name="Prem5UUU">'[3]Dates, Plans'!#REF!</definedName>
    <definedName name="Prem6M" localSheetId="0">'[3]Dates, Plans'!#REF!</definedName>
    <definedName name="Prem6M">'[3]Dates, Plans'!#REF!</definedName>
    <definedName name="Prem6MM" localSheetId="0">'[3]Dates, Plans'!#REF!</definedName>
    <definedName name="Prem6MM">'[3]Dates, Plans'!#REF!</definedName>
    <definedName name="Prem6MMM" localSheetId="0">'[3]Dates, Plans'!#REF!</definedName>
    <definedName name="Prem6MMM">'[3]Dates, Plans'!#REF!</definedName>
    <definedName name="Prem6MMU" localSheetId="0">'[3]Dates, Plans'!#REF!</definedName>
    <definedName name="Prem6MMU">'[3]Dates, Plans'!#REF!</definedName>
    <definedName name="Prem6MU" localSheetId="0">'[3]Dates, Plans'!#REF!</definedName>
    <definedName name="Prem6MU">'[3]Dates, Plans'!#REF!</definedName>
    <definedName name="Prem6MUU" localSheetId="0">'[3]Dates, Plans'!#REF!</definedName>
    <definedName name="Prem6MUU">'[3]Dates, Plans'!#REF!</definedName>
    <definedName name="Prem6U" localSheetId="0">'[3]Dates, Plans'!#REF!</definedName>
    <definedName name="Prem6U">'[3]Dates, Plans'!#REF!</definedName>
    <definedName name="Prem6UU" localSheetId="0">'[3]Dates, Plans'!#REF!</definedName>
    <definedName name="Prem6UU">'[3]Dates, Plans'!#REF!</definedName>
    <definedName name="Prem6UUU" localSheetId="0">'[3]Dates, Plans'!#REF!</definedName>
    <definedName name="Prem6UUU">'[3]Dates, Plans'!#REF!</definedName>
    <definedName name="Prem7M" localSheetId="0">'[3]Dates, Plans'!#REF!</definedName>
    <definedName name="Prem7M">'[3]Dates, Plans'!#REF!</definedName>
    <definedName name="Prem7MM" localSheetId="0">'[3]Dates, Plans'!#REF!</definedName>
    <definedName name="Prem7MM">'[3]Dates, Plans'!#REF!</definedName>
    <definedName name="Prem7MMM" localSheetId="0">'[3]Dates, Plans'!#REF!</definedName>
    <definedName name="Prem7MMM">'[3]Dates, Plans'!#REF!</definedName>
    <definedName name="Prem7MMU" localSheetId="0">'[3]Dates, Plans'!#REF!</definedName>
    <definedName name="Prem7MMU">'[3]Dates, Plans'!#REF!</definedName>
    <definedName name="Prem7MU" localSheetId="0">'[3]Dates, Plans'!#REF!</definedName>
    <definedName name="Prem7MU">'[3]Dates, Plans'!#REF!</definedName>
    <definedName name="Prem7MUU" localSheetId="0">'[3]Dates, Plans'!#REF!</definedName>
    <definedName name="Prem7MUU">'[3]Dates, Plans'!#REF!</definedName>
    <definedName name="Prem7U" localSheetId="0">'[3]Dates, Plans'!#REF!</definedName>
    <definedName name="Prem7U">'[3]Dates, Plans'!#REF!</definedName>
    <definedName name="Prem7UU" localSheetId="0">'[3]Dates, Plans'!#REF!</definedName>
    <definedName name="Prem7UU">'[3]Dates, Plans'!#REF!</definedName>
    <definedName name="Prem7UUU" localSheetId="0">'[3]Dates, Plans'!#REF!</definedName>
    <definedName name="Prem7UUU">'[3]Dates, Plans'!#REF!</definedName>
    <definedName name="Prem8M" localSheetId="0">'[3]Dates, Plans'!#REF!</definedName>
    <definedName name="Prem8M">'[3]Dates, Plans'!#REF!</definedName>
    <definedName name="Prem8MM" localSheetId="0">'[3]Dates, Plans'!#REF!</definedName>
    <definedName name="Prem8MM">'[3]Dates, Plans'!#REF!</definedName>
    <definedName name="Prem8MMM" localSheetId="0">'[3]Dates, Plans'!#REF!</definedName>
    <definedName name="Prem8MMM">'[3]Dates, Plans'!#REF!</definedName>
    <definedName name="Prem8MMU" localSheetId="0">'[3]Dates, Plans'!#REF!</definedName>
    <definedName name="Prem8MMU">'[3]Dates, Plans'!#REF!</definedName>
    <definedName name="Prem8MU" localSheetId="0">'[3]Dates, Plans'!#REF!</definedName>
    <definedName name="Prem8MU">'[3]Dates, Plans'!#REF!</definedName>
    <definedName name="Prem8MUU" localSheetId="0">'[3]Dates, Plans'!#REF!</definedName>
    <definedName name="Prem8MUU">'[3]Dates, Plans'!#REF!</definedName>
    <definedName name="Prem8U" localSheetId="0">'[3]Dates, Plans'!#REF!</definedName>
    <definedName name="Prem8U">'[3]Dates, Plans'!#REF!</definedName>
    <definedName name="Prem8UU" localSheetId="0">'[3]Dates, Plans'!#REF!</definedName>
    <definedName name="Prem8UU">'[3]Dates, Plans'!#REF!</definedName>
    <definedName name="Prem8UUU" localSheetId="0">'[3]Dates, Plans'!#REF!</definedName>
    <definedName name="Prem8UUU">'[3]Dates, Plans'!#REF!</definedName>
    <definedName name="Prem9M" localSheetId="0">'[3]Dates, Plans'!#REF!</definedName>
    <definedName name="Prem9M">'[3]Dates, Plans'!#REF!</definedName>
    <definedName name="Prem9MM" localSheetId="0">'[3]Dates, Plans'!#REF!</definedName>
    <definedName name="Prem9MM">'[3]Dates, Plans'!#REF!</definedName>
    <definedName name="Prem9MMM" localSheetId="0">'[3]Dates, Plans'!#REF!</definedName>
    <definedName name="Prem9MMM">'[3]Dates, Plans'!#REF!</definedName>
    <definedName name="Prem9MMU" localSheetId="0">'[3]Dates, Plans'!#REF!</definedName>
    <definedName name="Prem9MMU">'[3]Dates, Plans'!#REF!</definedName>
    <definedName name="Prem9MU" localSheetId="0">'[3]Dates, Plans'!#REF!</definedName>
    <definedName name="Prem9MU">'[3]Dates, Plans'!#REF!</definedName>
    <definedName name="Prem9MUU" localSheetId="0">'[3]Dates, Plans'!#REF!</definedName>
    <definedName name="Prem9MUU">'[3]Dates, Plans'!#REF!</definedName>
    <definedName name="Prem9U" localSheetId="0">'[3]Dates, Plans'!#REF!</definedName>
    <definedName name="Prem9U">'[3]Dates, Plans'!#REF!</definedName>
    <definedName name="Prem9UU" localSheetId="0">'[3]Dates, Plans'!#REF!</definedName>
    <definedName name="Prem9UU">'[3]Dates, Plans'!#REF!</definedName>
    <definedName name="Prem9UUU" localSheetId="0">'[3]Dates, Plans'!#REF!</definedName>
    <definedName name="Prem9UUU">'[3]Dates, Plans'!#REF!</definedName>
    <definedName name="_xlnm.Print_Area" localSheetId="0">'Total Budget'!$A$1:$I$372</definedName>
    <definedName name="_xlnm.Print_Titles" localSheetId="0">'Total Budget'!$1:$5</definedName>
    <definedName name="reinsur" localSheetId="0">#REF!</definedName>
    <definedName name="reinsur">#REF!</definedName>
    <definedName name="RenewalYear">'[4]Exhibit 1a'!$F$16</definedName>
    <definedName name="risk" localSheetId="0">#REF!</definedName>
    <definedName name="risk">#REF!</definedName>
    <definedName name="risk1" localSheetId="0">#REF!</definedName>
    <definedName name="risk1">#REF!</definedName>
    <definedName name="risk1ytd" localSheetId="0">#REF!</definedName>
    <definedName name="risk1ytd">#REF!</definedName>
    <definedName name="riskytd" localSheetId="0">#REF!</definedName>
    <definedName name="riskytd">#REF!</definedName>
    <definedName name="Share10M" localSheetId="0">'[3]Dates, Plans'!#REF!</definedName>
    <definedName name="Share10M">'[3]Dates, Plans'!#REF!</definedName>
    <definedName name="Share10MM" localSheetId="0">'[3]Dates, Plans'!#REF!</definedName>
    <definedName name="Share10MM">'[3]Dates, Plans'!#REF!</definedName>
    <definedName name="Share10MMM" localSheetId="0">'[3]Dates, Plans'!#REF!</definedName>
    <definedName name="Share10MMM">'[3]Dates, Plans'!#REF!</definedName>
    <definedName name="Share10MMU" localSheetId="0">'[3]Dates, Plans'!#REF!</definedName>
    <definedName name="Share10MMU">'[3]Dates, Plans'!#REF!</definedName>
    <definedName name="Share10MU" localSheetId="0">'[3]Dates, Plans'!#REF!</definedName>
    <definedName name="Share10MU">'[3]Dates, Plans'!#REF!</definedName>
    <definedName name="Share10MUU" localSheetId="0">'[3]Dates, Plans'!#REF!</definedName>
    <definedName name="Share10MUU">'[3]Dates, Plans'!#REF!</definedName>
    <definedName name="Share10U" localSheetId="0">'[3]Dates, Plans'!#REF!</definedName>
    <definedName name="Share10U">'[3]Dates, Plans'!#REF!</definedName>
    <definedName name="Share10UU" localSheetId="0">'[3]Dates, Plans'!#REF!</definedName>
    <definedName name="Share10UU">'[3]Dates, Plans'!#REF!</definedName>
    <definedName name="Share10UUU" localSheetId="0">'[3]Dates, Plans'!#REF!</definedName>
    <definedName name="Share10UUU">'[3]Dates, Plans'!#REF!</definedName>
    <definedName name="Share11M" localSheetId="0">'[3]Dates, Plans'!#REF!</definedName>
    <definedName name="Share11M">'[3]Dates, Plans'!#REF!</definedName>
    <definedName name="Share11MM" localSheetId="0">'[3]Dates, Plans'!#REF!</definedName>
    <definedName name="Share11MM">'[3]Dates, Plans'!#REF!</definedName>
    <definedName name="Share11MMM" localSheetId="0">'[3]Dates, Plans'!#REF!</definedName>
    <definedName name="Share11MMM">'[3]Dates, Plans'!#REF!</definedName>
    <definedName name="Share11MMU" localSheetId="0">'[3]Dates, Plans'!#REF!</definedName>
    <definedName name="Share11MMU">'[3]Dates, Plans'!#REF!</definedName>
    <definedName name="Share11MU" localSheetId="0">'[3]Dates, Plans'!#REF!</definedName>
    <definedName name="Share11MU">'[3]Dates, Plans'!#REF!</definedName>
    <definedName name="Share11MUU" localSheetId="0">'[3]Dates, Plans'!#REF!</definedName>
    <definedName name="Share11MUU">'[3]Dates, Plans'!#REF!</definedName>
    <definedName name="Share11U" localSheetId="0">'[3]Dates, Plans'!#REF!</definedName>
    <definedName name="Share11U">'[3]Dates, Plans'!#REF!</definedName>
    <definedName name="Share11UU" localSheetId="0">'[3]Dates, Plans'!#REF!</definedName>
    <definedName name="Share11UU">'[3]Dates, Plans'!#REF!</definedName>
    <definedName name="Share11UUU" localSheetId="0">'[3]Dates, Plans'!#REF!</definedName>
    <definedName name="Share11UUU">'[3]Dates, Plans'!#REF!</definedName>
    <definedName name="Share12M" localSheetId="0">'[3]Dates, Plans'!#REF!</definedName>
    <definedName name="Share12M">'[3]Dates, Plans'!#REF!</definedName>
    <definedName name="Share12MM" localSheetId="0">'[3]Dates, Plans'!#REF!</definedName>
    <definedName name="Share12MM">'[3]Dates, Plans'!#REF!</definedName>
    <definedName name="Share12MMM" localSheetId="0">'[3]Dates, Plans'!#REF!</definedName>
    <definedName name="Share12MMM">'[3]Dates, Plans'!#REF!</definedName>
    <definedName name="Share12MMU" localSheetId="0">'[3]Dates, Plans'!#REF!</definedName>
    <definedName name="Share12MMU">'[3]Dates, Plans'!#REF!</definedName>
    <definedName name="Share12MU" localSheetId="0">'[3]Dates, Plans'!#REF!</definedName>
    <definedName name="Share12MU">'[3]Dates, Plans'!#REF!</definedName>
    <definedName name="Share12MUU" localSheetId="0">'[3]Dates, Plans'!#REF!</definedName>
    <definedName name="Share12MUU">'[3]Dates, Plans'!#REF!</definedName>
    <definedName name="Share12U" localSheetId="0">'[3]Dates, Plans'!#REF!</definedName>
    <definedName name="Share12U">'[3]Dates, Plans'!#REF!</definedName>
    <definedName name="Share12UU" localSheetId="0">'[3]Dates, Plans'!#REF!</definedName>
    <definedName name="Share12UU">'[3]Dates, Plans'!#REF!</definedName>
    <definedName name="Share12UUU" localSheetId="0">'[3]Dates, Plans'!#REF!</definedName>
    <definedName name="Share12UUU">'[3]Dates, Plans'!#REF!</definedName>
    <definedName name="Share13M" localSheetId="0">'[3]Dates, Plans'!#REF!</definedName>
    <definedName name="Share13M">'[3]Dates, Plans'!#REF!</definedName>
    <definedName name="Share13MM" localSheetId="0">'[3]Dates, Plans'!#REF!</definedName>
    <definedName name="Share13MM">'[3]Dates, Plans'!#REF!</definedName>
    <definedName name="Share13MMM" localSheetId="0">'[3]Dates, Plans'!#REF!</definedName>
    <definedName name="Share13MMM">'[3]Dates, Plans'!#REF!</definedName>
    <definedName name="Share13MMU" localSheetId="0">'[3]Dates, Plans'!#REF!</definedName>
    <definedName name="Share13MMU">'[3]Dates, Plans'!#REF!</definedName>
    <definedName name="Share13MU" localSheetId="0">'[3]Dates, Plans'!#REF!</definedName>
    <definedName name="Share13MU">'[3]Dates, Plans'!#REF!</definedName>
    <definedName name="Share13MUU" localSheetId="0">'[3]Dates, Plans'!#REF!</definedName>
    <definedName name="Share13MUU">'[3]Dates, Plans'!#REF!</definedName>
    <definedName name="Share13U" localSheetId="0">'[3]Dates, Plans'!#REF!</definedName>
    <definedName name="Share13U">'[3]Dates, Plans'!#REF!</definedName>
    <definedName name="Share13UU" localSheetId="0">'[3]Dates, Plans'!#REF!</definedName>
    <definedName name="Share13UU">'[3]Dates, Plans'!#REF!</definedName>
    <definedName name="Share13UUU" localSheetId="0">'[3]Dates, Plans'!#REF!</definedName>
    <definedName name="Share13UUU">'[3]Dates, Plans'!#REF!</definedName>
    <definedName name="Share14M" localSheetId="0">'[3]Dates, Plans'!#REF!</definedName>
    <definedName name="Share14M">'[3]Dates, Plans'!#REF!</definedName>
    <definedName name="Share14MM" localSheetId="0">'[3]Dates, Plans'!#REF!</definedName>
    <definedName name="Share14MM">'[3]Dates, Plans'!#REF!</definedName>
    <definedName name="Share14MMM" localSheetId="0">'[3]Dates, Plans'!#REF!</definedName>
    <definedName name="Share14MMM">'[3]Dates, Plans'!#REF!</definedName>
    <definedName name="Share14MMU" localSheetId="0">'[3]Dates, Plans'!#REF!</definedName>
    <definedName name="Share14MMU">'[3]Dates, Plans'!#REF!</definedName>
    <definedName name="Share14MU" localSheetId="0">'[3]Dates, Plans'!#REF!</definedName>
    <definedName name="Share14MU">'[3]Dates, Plans'!#REF!</definedName>
    <definedName name="Share14MUU" localSheetId="0">'[3]Dates, Plans'!#REF!</definedName>
    <definedName name="Share14MUU">'[3]Dates, Plans'!#REF!</definedName>
    <definedName name="Share14U" localSheetId="0">'[3]Dates, Plans'!#REF!</definedName>
    <definedName name="Share14U">'[3]Dates, Plans'!#REF!</definedName>
    <definedName name="Share14UU" localSheetId="0">'[3]Dates, Plans'!#REF!</definedName>
    <definedName name="Share14UU">'[3]Dates, Plans'!#REF!</definedName>
    <definedName name="Share14UUU" localSheetId="0">'[3]Dates, Plans'!#REF!</definedName>
    <definedName name="Share14UUU">'[3]Dates, Plans'!#REF!</definedName>
    <definedName name="Share15MM" localSheetId="0">'[3]Dates, Plans'!#REF!</definedName>
    <definedName name="Share15MM">'[3]Dates, Plans'!#REF!</definedName>
    <definedName name="Share9MM" localSheetId="0">'[3]Dates, Plans'!#REF!</definedName>
    <definedName name="Share9MM">'[3]Dates, Plans'!#REF!</definedName>
    <definedName name="sql_paid_units" localSheetId="0">#REF!</definedName>
    <definedName name="sql_paid_units">#REF!</definedName>
    <definedName name="STAFF" localSheetId="0">#REF!</definedName>
    <definedName name="STAFF">#REF!</definedName>
    <definedName name="Step_2_to_get_TOS" localSheetId="0">#REF!</definedName>
    <definedName name="Step_2_to_get_TOS">#REF!</definedName>
    <definedName name="tosmapping" localSheetId="0">#REF!</definedName>
    <definedName name="tosmapping">#REF!</definedName>
    <definedName name="TOTAL___CORPORATE" localSheetId="0">#REF!</definedName>
    <definedName name="TOTAL___CORPORATE">#REF!</definedName>
    <definedName name="wrn.kairen." localSheetId="0" hidden="1">{#N/A,#N/A,FALSE,"Non Medicare Results UC";#N/A,#N/A,FALSE,"Non Medicare Projection UC";#N/A,#N/A,FALSE,"Non Medicare Results BOB";#N/A,#N/A,FALSE,"Non Medicare Projection BOB";#N/A,#N/A,FALSE,"Medicare Risk Results UC";#N/A,#N/A,FALSE,"Medicare Risk Projection UC";#N/A,#N/A,FALSE,"Medicare Risk Results BOB";#N/A,#N/A,FALSE,"Medicare Risk Projection BOB";#N/A,#N/A,FALSE,"Medicare Cost Results UC";#N/A,#N/A,FALSE,"Medicare Cost Projection UC";#N/A,#N/A,FALSE,"Medicare Cost Results BOB";#N/A,#N/A,FALSE,"Medicare Cost Projection BOB";#N/A,#N/A,FALSE,"pmpm";#N/A,#N/A,FALSE,"Enrollment by Tier";#N/A,#N/A,FALSE,"Mnthly Mmbershp UC Actives";#N/A,#N/A,FALSE,"Mnthly Mmbershp UC Medicare";#N/A,#N/A,FALSE,"Mnthly Mmbershp BOB Actives";#N/A,#N/A,FALSE,"out_drug";#N/A,#N/A,FALSE,"area_adj";#N/A,#N/A,FALSE,"util_s";#N/A,#N/A,FALSE,"util_p";#N/A,#N/A,FALSE,"Care_Mg";#N/A,#N/A,FALSE,"Large Claims Non Medicare";#N/A,#N/A,FALSE,"Large Claims Medicare";#N/A,#N/A,FALSE,"rx_nmed_uc";#N/A,#N/A,FALSE,"mo_nmed";#N/A,#N/A,FALSE,"rx_med_uc";#N/A,#N/A,FALSE,"mo_med_uc";#N/A,#N/A,FALSE,"rx_diag_uc";#N/A,#N/A,FALSE,"rx_diag_med_uc";#N/A,#N/A,FALSE,"HEDIS";#N/A,#N/A,FALSE,"GHAA"}</definedName>
    <definedName name="wrn.kairen." hidden="1">{#N/A,#N/A,FALSE,"Non Medicare Results UC";#N/A,#N/A,FALSE,"Non Medicare Projection UC";#N/A,#N/A,FALSE,"Non Medicare Results BOB";#N/A,#N/A,FALSE,"Non Medicare Projection BOB";#N/A,#N/A,FALSE,"Medicare Risk Results UC";#N/A,#N/A,FALSE,"Medicare Risk Projection UC";#N/A,#N/A,FALSE,"Medicare Risk Results BOB";#N/A,#N/A,FALSE,"Medicare Risk Projection BOB";#N/A,#N/A,FALSE,"Medicare Cost Results UC";#N/A,#N/A,FALSE,"Medicare Cost Projection UC";#N/A,#N/A,FALSE,"Medicare Cost Results BOB";#N/A,#N/A,FALSE,"Medicare Cost Projection BOB";#N/A,#N/A,FALSE,"pmpm";#N/A,#N/A,FALSE,"Enrollment by Tier";#N/A,#N/A,FALSE,"Mnthly Mmbershp UC Actives";#N/A,#N/A,FALSE,"Mnthly Mmbershp UC Medicare";#N/A,#N/A,FALSE,"Mnthly Mmbershp BOB Actives";#N/A,#N/A,FALSE,"out_drug";#N/A,#N/A,FALSE,"area_adj";#N/A,#N/A,FALSE,"util_s";#N/A,#N/A,FALSE,"util_p";#N/A,#N/A,FALSE,"Care_Mg";#N/A,#N/A,FALSE,"Large Claims Non Medicare";#N/A,#N/A,FALSE,"Large Claims Medicare";#N/A,#N/A,FALSE,"rx_nmed_uc";#N/A,#N/A,FALSE,"mo_nmed";#N/A,#N/A,FALSE,"rx_med_uc";#N/A,#N/A,FALSE,"mo_med_uc";#N/A,#N/A,FALSE,"rx_diag_uc";#N/A,#N/A,FALSE,"rx_diag_med_uc";#N/A,#N/A,FALSE,"HEDIS";#N/A,#N/A,FALSE,"GHAA"}</definedName>
    <definedName name="wrn.renewal." localSheetId="0" hidden="1">{#N/A,#N/A,FALSE,"Non Medicare Results UC";#N/A,#N/A,FALSE,"Non Medicare Projection UC";#N/A,#N/A,FALSE,"Non Medicare Results BOB";#N/A,#N/A,FALSE,"Non Medicare Projection BOB";#N/A,#N/A,FALSE,"Medicare Risk Results UC";#N/A,#N/A,FALSE,"Medicare Risk Projection UC";#N/A,#N/A,FALSE,"Medicare Risk Results BOB";#N/A,#N/A,FALSE,"Medicare Risk Projection BOB";#N/A,#N/A,FALSE,"Medicare Cost Results UC";#N/A,#N/A,FALSE,"Medicare Cost Projection UC";#N/A,#N/A,FALSE,"Medicare Cost Results BOB";#N/A,#N/A,FALSE,"Medicare Cost Projection BOB";#N/A,#N/A,FALSE,"pmpm";#N/A,#N/A,FALSE,"Trend";#N/A,#N/A,FALSE,"Enrollment by Tier";#N/A,#N/A,FALSE,"Mnthly Mmbershp UC Actives";#N/A,#N/A,FALSE,"Mnthly Mmbershp UC Medicare";#N/A,#N/A,FALSE,"Mnthly Mmbershp BOB Actives";#N/A,#N/A,FALSE,"out_drug";#N/A,#N/A,FALSE,"area_adj";#N/A,#N/A,FALSE,"util_s";#N/A,#N/A,FALSE,"util_p";#N/A,#N/A,FALSE,"Care_Mg";#N/A,#N/A,FALSE,"Large Claims Non Medicare";#N/A,#N/A,FALSE,"Large Claims Medicare";#N/A,#N/A,FALSE,"UC med ctr";#N/A,#N/A,FALSE,"other phys";#N/A,#N/A,FALSE,"util_admit nmed";#N/A,#N/A,FALSE,"util_admit medr";#N/A,#N/A,FALSE,"util_admit_medc";#N/A,#N/A,FALSE,"util_clms nmed";#N/A,#N/A,FALSE,"util_clms medr";#N/A,#N/A,FALSE,"util_clms_medc";#N/A,#N/A,FALSE,"cap_nmed";#N/A,#N/A,FALSE,"cap_med";#N/A,#N/A,FALSE,"cap_medc";#N/A,#N/A,FALSE,"rx_nmed_uc";#N/A,#N/A,FALSE,"mo_nmed";#N/A,#N/A,FALSE,"rx_med_uc";#N/A,#N/A,FALSE,"mo_med_uc";#N/A,#N/A,FALSE,"rx_diag_uc";#N/A,#N/A,FALSE,"rx_diag_med_uc";#N/A,#N/A,FALSE,"GHAA";#N/A,#N/A,FALSE,"HEDIS"}</definedName>
    <definedName name="wrn.renewal." hidden="1">{#N/A,#N/A,FALSE,"Non Medicare Results UC";#N/A,#N/A,FALSE,"Non Medicare Projection UC";#N/A,#N/A,FALSE,"Non Medicare Results BOB";#N/A,#N/A,FALSE,"Non Medicare Projection BOB";#N/A,#N/A,FALSE,"Medicare Risk Results UC";#N/A,#N/A,FALSE,"Medicare Risk Projection UC";#N/A,#N/A,FALSE,"Medicare Risk Results BOB";#N/A,#N/A,FALSE,"Medicare Risk Projection BOB";#N/A,#N/A,FALSE,"Medicare Cost Results UC";#N/A,#N/A,FALSE,"Medicare Cost Projection UC";#N/A,#N/A,FALSE,"Medicare Cost Results BOB";#N/A,#N/A,FALSE,"Medicare Cost Projection BOB";#N/A,#N/A,FALSE,"pmpm";#N/A,#N/A,FALSE,"Trend";#N/A,#N/A,FALSE,"Enrollment by Tier";#N/A,#N/A,FALSE,"Mnthly Mmbershp UC Actives";#N/A,#N/A,FALSE,"Mnthly Mmbershp UC Medicare";#N/A,#N/A,FALSE,"Mnthly Mmbershp BOB Actives";#N/A,#N/A,FALSE,"out_drug";#N/A,#N/A,FALSE,"area_adj";#N/A,#N/A,FALSE,"util_s";#N/A,#N/A,FALSE,"util_p";#N/A,#N/A,FALSE,"Care_Mg";#N/A,#N/A,FALSE,"Large Claims Non Medicare";#N/A,#N/A,FALSE,"Large Claims Medicare";#N/A,#N/A,FALSE,"UC med ctr";#N/A,#N/A,FALSE,"other phys";#N/A,#N/A,FALSE,"util_admit nmed";#N/A,#N/A,FALSE,"util_admit medr";#N/A,#N/A,FALSE,"util_admit_medc";#N/A,#N/A,FALSE,"util_clms nmed";#N/A,#N/A,FALSE,"util_clms medr";#N/A,#N/A,FALSE,"util_clms_medc";#N/A,#N/A,FALSE,"cap_nmed";#N/A,#N/A,FALSE,"cap_med";#N/A,#N/A,FALSE,"cap_medc";#N/A,#N/A,FALSE,"rx_nmed_uc";#N/A,#N/A,FALSE,"mo_nmed";#N/A,#N/A,FALSE,"rx_med_uc";#N/A,#N/A,FALSE,"mo_med_uc";#N/A,#N/A,FALSE,"rx_diag_uc";#N/A,#N/A,FALSE,"rx_diag_med_uc";#N/A,#N/A,FALSE,"GHAA";#N/A,#N/A,FALSE,"HEDI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25" i="6" l="1"/>
  <c r="I326" i="6"/>
  <c r="I327" i="6"/>
  <c r="I328" i="6"/>
  <c r="G325" i="6"/>
  <c r="G326" i="6"/>
  <c r="G327" i="6"/>
  <c r="G328" i="6"/>
  <c r="E325" i="6"/>
  <c r="E326" i="6"/>
  <c r="E327" i="6"/>
  <c r="E328" i="6"/>
  <c r="C325" i="6"/>
  <c r="C326" i="6"/>
  <c r="C327" i="6"/>
  <c r="C328" i="6"/>
  <c r="I324" i="6"/>
  <c r="H324" i="6"/>
  <c r="G324" i="6"/>
  <c r="F324" i="6"/>
  <c r="E324" i="6"/>
  <c r="D324" i="6"/>
  <c r="C324" i="6"/>
  <c r="J383" i="6"/>
  <c r="J384" i="6"/>
  <c r="J385" i="6"/>
  <c r="G384" i="6"/>
  <c r="G385" i="6"/>
  <c r="L385" i="6" s="1"/>
  <c r="G383" i="6"/>
  <c r="G382" i="6"/>
  <c r="J382" i="6" s="1"/>
  <c r="L382" i="6" s="1"/>
  <c r="F384" i="6"/>
  <c r="F385" i="6"/>
  <c r="F382" i="6"/>
  <c r="F383" i="6"/>
  <c r="A77" i="6"/>
  <c r="A76" i="6"/>
  <c r="A75" i="6"/>
  <c r="E74" i="6"/>
  <c r="A74" i="6"/>
  <c r="I73" i="6"/>
  <c r="I74" i="6" s="1"/>
  <c r="H73" i="6"/>
  <c r="G73" i="6"/>
  <c r="G74" i="6" s="1"/>
  <c r="F73" i="6"/>
  <c r="E73" i="6"/>
  <c r="E75" i="6" s="1"/>
  <c r="D73" i="6"/>
  <c r="C73" i="6"/>
  <c r="C74" i="6" s="1"/>
  <c r="C75" i="6" s="1"/>
  <c r="B73" i="6"/>
  <c r="A73" i="6"/>
  <c r="L388" i="6"/>
  <c r="I388" i="6"/>
  <c r="F388" i="6"/>
  <c r="L384" i="6" l="1"/>
  <c r="L383" i="6"/>
  <c r="I385" i="6"/>
  <c r="I384" i="6"/>
  <c r="I383" i="6"/>
  <c r="I382" i="6"/>
  <c r="C77" i="6"/>
  <c r="C76" i="6"/>
  <c r="E76" i="6"/>
  <c r="E77" i="6" s="1"/>
  <c r="G75" i="6"/>
  <c r="I75" i="6"/>
  <c r="I52" i="9"/>
  <c r="I51" i="9"/>
  <c r="I50" i="9"/>
  <c r="G52" i="9"/>
  <c r="G51" i="9"/>
  <c r="G50" i="9"/>
  <c r="E52" i="9"/>
  <c r="E51" i="9"/>
  <c r="E50" i="9"/>
  <c r="C53" i="9"/>
  <c r="I77" i="6" l="1"/>
  <c r="I76" i="6"/>
  <c r="G76" i="6"/>
  <c r="G77" i="6" s="1"/>
  <c r="E53" i="9"/>
  <c r="G53" i="9"/>
  <c r="I53" i="9"/>
  <c r="B61" i="9" l="1"/>
  <c r="B62" i="9"/>
  <c r="B63" i="9"/>
  <c r="I20" i="9" l="1"/>
  <c r="H20" i="9"/>
  <c r="G20" i="9"/>
  <c r="F20" i="9"/>
  <c r="E20" i="9"/>
  <c r="D20" i="9"/>
  <c r="C20" i="9"/>
  <c r="B20" i="9"/>
  <c r="A26" i="9" l="1"/>
  <c r="A25" i="9"/>
  <c r="A24" i="9"/>
  <c r="A23" i="9"/>
  <c r="A22" i="9"/>
  <c r="F22" i="9"/>
  <c r="F50" i="9" s="1"/>
  <c r="E22" i="9"/>
  <c r="E23" i="9" s="1"/>
  <c r="E24" i="9" s="1"/>
  <c r="E25" i="9" s="1"/>
  <c r="C22" i="9"/>
  <c r="C50" i="9" s="1"/>
  <c r="I308" i="6"/>
  <c r="H308" i="6"/>
  <c r="G308" i="6"/>
  <c r="G309" i="6" s="1"/>
  <c r="F308" i="6"/>
  <c r="E308" i="6"/>
  <c r="E309" i="6" s="1"/>
  <c r="D308" i="6"/>
  <c r="C308" i="6"/>
  <c r="C309" i="6" s="1"/>
  <c r="B308" i="6"/>
  <c r="I290" i="6"/>
  <c r="H290" i="6"/>
  <c r="G290" i="6"/>
  <c r="G291" i="6" s="1"/>
  <c r="F290" i="6"/>
  <c r="E290" i="6"/>
  <c r="E291" i="6" s="1"/>
  <c r="D290" i="6"/>
  <c r="C290" i="6"/>
  <c r="C291" i="6" s="1"/>
  <c r="B290" i="6"/>
  <c r="A186" i="6"/>
  <c r="A185" i="6"/>
  <c r="A184" i="6"/>
  <c r="A183" i="6"/>
  <c r="A182" i="6"/>
  <c r="B315" i="6"/>
  <c r="B317" i="6" s="1"/>
  <c r="I43" i="9"/>
  <c r="I45" i="9" s="1"/>
  <c r="G43" i="9"/>
  <c r="G358" i="6" s="1"/>
  <c r="E43" i="9"/>
  <c r="E45" i="9" s="1"/>
  <c r="C43" i="9"/>
  <c r="C358" i="6" s="1"/>
  <c r="I22" i="9"/>
  <c r="I23" i="9" s="1"/>
  <c r="H315" i="6"/>
  <c r="H317" i="6" s="1"/>
  <c r="G315" i="6"/>
  <c r="G317" i="6" s="1"/>
  <c r="G318" i="6" s="1"/>
  <c r="G319" i="6" s="1"/>
  <c r="F315" i="6"/>
  <c r="F317" i="6" s="1"/>
  <c r="E315" i="6"/>
  <c r="E317" i="6" s="1"/>
  <c r="C315" i="6"/>
  <c r="C317" i="6" s="1"/>
  <c r="C318" i="6" s="1"/>
  <c r="B22" i="9"/>
  <c r="B50" i="9" s="1"/>
  <c r="I387" i="6" l="1"/>
  <c r="I395" i="6" s="1"/>
  <c r="I396" i="6" s="1"/>
  <c r="I397" i="6" s="1"/>
  <c r="I358" i="6"/>
  <c r="I46" i="9"/>
  <c r="I47" i="9" s="1"/>
  <c r="G45" i="9"/>
  <c r="E292" i="6"/>
  <c r="E293" i="6" s="1"/>
  <c r="E294" i="6" s="1"/>
  <c r="I309" i="6"/>
  <c r="I310" i="6" s="1"/>
  <c r="I311" i="6" s="1"/>
  <c r="I312" i="6" s="1"/>
  <c r="G292" i="6"/>
  <c r="G293" i="6" s="1"/>
  <c r="G294" i="6" s="1"/>
  <c r="I315" i="6"/>
  <c r="I317" i="6" s="1"/>
  <c r="I318" i="6" s="1"/>
  <c r="G22" i="9"/>
  <c r="C45" i="9"/>
  <c r="C52" i="9" s="1"/>
  <c r="H22" i="9"/>
  <c r="H50" i="9" s="1"/>
  <c r="E358" i="6"/>
  <c r="D22" i="9"/>
  <c r="D50" i="9" s="1"/>
  <c r="E46" i="9"/>
  <c r="E54" i="9" s="1"/>
  <c r="E26" i="9"/>
  <c r="C23" i="9"/>
  <c r="I24" i="9"/>
  <c r="I25" i="9" s="1"/>
  <c r="D315" i="6"/>
  <c r="D317" i="6" s="1"/>
  <c r="C310" i="6"/>
  <c r="I291" i="6"/>
  <c r="I292" i="6" s="1"/>
  <c r="C292" i="6"/>
  <c r="E310" i="6"/>
  <c r="G310" i="6"/>
  <c r="C319" i="6"/>
  <c r="C320" i="6" s="1"/>
  <c r="E318" i="6"/>
  <c r="G320" i="6"/>
  <c r="A258" i="6"/>
  <c r="A257" i="6"/>
  <c r="A256" i="6"/>
  <c r="A255" i="6"/>
  <c r="I254" i="6"/>
  <c r="H254" i="6"/>
  <c r="G254" i="6"/>
  <c r="G255" i="6" s="1"/>
  <c r="F254" i="6"/>
  <c r="E254" i="6"/>
  <c r="E255" i="6" s="1"/>
  <c r="E256" i="6" s="1"/>
  <c r="D254" i="6"/>
  <c r="C254" i="6"/>
  <c r="C255" i="6" s="1"/>
  <c r="C256" i="6" s="1"/>
  <c r="B254" i="6"/>
  <c r="A254" i="6"/>
  <c r="A321" i="6"/>
  <c r="A320" i="6"/>
  <c r="A319" i="6"/>
  <c r="A318" i="6"/>
  <c r="A317" i="6"/>
  <c r="G359" i="6"/>
  <c r="G360" i="6" s="1"/>
  <c r="C359" i="6"/>
  <c r="I272" i="6"/>
  <c r="H272" i="6"/>
  <c r="G272" i="6"/>
  <c r="F272" i="6"/>
  <c r="E272" i="6"/>
  <c r="E273" i="6" s="1"/>
  <c r="E274" i="6" s="1"/>
  <c r="D272" i="6"/>
  <c r="C272" i="6"/>
  <c r="C273" i="6" s="1"/>
  <c r="B272" i="6"/>
  <c r="I19" i="6"/>
  <c r="H19" i="6"/>
  <c r="G19" i="6"/>
  <c r="F19" i="6"/>
  <c r="E19" i="6"/>
  <c r="E20" i="6" s="1"/>
  <c r="E21" i="6" s="1"/>
  <c r="D19" i="6"/>
  <c r="B19" i="6"/>
  <c r="I200" i="6"/>
  <c r="H200" i="6"/>
  <c r="G200" i="6"/>
  <c r="F200" i="6"/>
  <c r="E200" i="6"/>
  <c r="E201" i="6" s="1"/>
  <c r="E202" i="6" s="1"/>
  <c r="D200" i="6"/>
  <c r="C200" i="6"/>
  <c r="C201" i="6" s="1"/>
  <c r="B200" i="6"/>
  <c r="I236" i="6"/>
  <c r="I237" i="6" s="1"/>
  <c r="H236" i="6"/>
  <c r="G236" i="6"/>
  <c r="G237" i="6" s="1"/>
  <c r="F236" i="6"/>
  <c r="E236" i="6"/>
  <c r="E237" i="6" s="1"/>
  <c r="D236" i="6"/>
  <c r="B236" i="6"/>
  <c r="C236" i="6"/>
  <c r="C237" i="6" s="1"/>
  <c r="I182" i="6"/>
  <c r="I183" i="6" s="1"/>
  <c r="H182" i="6"/>
  <c r="G182" i="6"/>
  <c r="G183" i="6" s="1"/>
  <c r="F182" i="6"/>
  <c r="E182" i="6"/>
  <c r="E183" i="6" s="1"/>
  <c r="D182" i="6"/>
  <c r="C182" i="6"/>
  <c r="C183" i="6" s="1"/>
  <c r="B182" i="6"/>
  <c r="I218" i="6"/>
  <c r="I219" i="6" s="1"/>
  <c r="H218" i="6"/>
  <c r="G218" i="6"/>
  <c r="G219" i="6" s="1"/>
  <c r="F218" i="6"/>
  <c r="E218" i="6"/>
  <c r="E219" i="6" s="1"/>
  <c r="D218" i="6"/>
  <c r="C218" i="6"/>
  <c r="C219" i="6" s="1"/>
  <c r="B218" i="6"/>
  <c r="I164" i="6"/>
  <c r="I165" i="6" s="1"/>
  <c r="H164" i="6"/>
  <c r="G164" i="6"/>
  <c r="G165" i="6" s="1"/>
  <c r="F164" i="6"/>
  <c r="E164" i="6"/>
  <c r="E165" i="6" s="1"/>
  <c r="D164" i="6"/>
  <c r="C164" i="6"/>
  <c r="C165" i="6" s="1"/>
  <c r="B164" i="6"/>
  <c r="I146" i="6"/>
  <c r="I147" i="6" s="1"/>
  <c r="H146" i="6"/>
  <c r="G146" i="6"/>
  <c r="G147" i="6" s="1"/>
  <c r="F146" i="6"/>
  <c r="E146" i="6"/>
  <c r="E147" i="6" s="1"/>
  <c r="D146" i="6"/>
  <c r="B146" i="6"/>
  <c r="C146" i="6"/>
  <c r="C147" i="6" s="1"/>
  <c r="I127" i="6"/>
  <c r="I128" i="6" s="1"/>
  <c r="H127" i="6"/>
  <c r="G127" i="6"/>
  <c r="G128" i="6" s="1"/>
  <c r="F127" i="6"/>
  <c r="E127" i="6"/>
  <c r="E128" i="6" s="1"/>
  <c r="D127" i="6"/>
  <c r="C127" i="6"/>
  <c r="C128" i="6" s="1"/>
  <c r="B127" i="6"/>
  <c r="I37" i="6"/>
  <c r="H37" i="6"/>
  <c r="G37" i="6"/>
  <c r="F37" i="6"/>
  <c r="E37" i="6"/>
  <c r="D37" i="6"/>
  <c r="B37" i="6"/>
  <c r="C37" i="6"/>
  <c r="I55" i="6"/>
  <c r="I56" i="6" s="1"/>
  <c r="H55" i="6"/>
  <c r="G55" i="6"/>
  <c r="G56" i="6" s="1"/>
  <c r="F55" i="6"/>
  <c r="E55" i="6"/>
  <c r="E56" i="6" s="1"/>
  <c r="D55" i="6"/>
  <c r="B55" i="6"/>
  <c r="C55" i="6"/>
  <c r="C56" i="6" s="1"/>
  <c r="I91" i="6"/>
  <c r="I92" i="6" s="1"/>
  <c r="G91" i="6"/>
  <c r="G92" i="6" s="1"/>
  <c r="E91" i="6"/>
  <c r="E92" i="6" s="1"/>
  <c r="H91" i="6"/>
  <c r="F91" i="6"/>
  <c r="D91" i="6"/>
  <c r="B91" i="6"/>
  <c r="C109" i="6"/>
  <c r="C110" i="6" s="1"/>
  <c r="E109" i="6"/>
  <c r="E110" i="6" s="1"/>
  <c r="G109" i="6"/>
  <c r="G110" i="6" s="1"/>
  <c r="I109" i="6"/>
  <c r="I110" i="6" s="1"/>
  <c r="H109" i="6"/>
  <c r="F109" i="6"/>
  <c r="D109" i="6"/>
  <c r="B109" i="6"/>
  <c r="E359" i="6" l="1"/>
  <c r="E360" i="6" s="1"/>
  <c r="F387" i="6"/>
  <c r="F395" i="6" s="1"/>
  <c r="F396" i="6" s="1"/>
  <c r="F397" i="6" s="1"/>
  <c r="L387" i="6"/>
  <c r="L395" i="6" s="1"/>
  <c r="L396" i="6" s="1"/>
  <c r="L397" i="6" s="1"/>
  <c r="E55" i="9"/>
  <c r="E56" i="9" s="1"/>
  <c r="I54" i="9"/>
  <c r="C46" i="9"/>
  <c r="C47" i="9" s="1"/>
  <c r="G46" i="9"/>
  <c r="G47" i="9" s="1"/>
  <c r="G23" i="9"/>
  <c r="C360" i="6"/>
  <c r="C366" i="6"/>
  <c r="C24" i="9"/>
  <c r="C25" i="9" s="1"/>
  <c r="C51" i="9"/>
  <c r="E47" i="9"/>
  <c r="C321" i="6"/>
  <c r="I293" i="6"/>
  <c r="I294" i="6" s="1"/>
  <c r="G311" i="6"/>
  <c r="G312" i="6" s="1"/>
  <c r="E311" i="6"/>
  <c r="E312" i="6" s="1"/>
  <c r="C293" i="6"/>
  <c r="C294" i="6" s="1"/>
  <c r="C311" i="6"/>
  <c r="C312" i="6" s="1"/>
  <c r="I319" i="6"/>
  <c r="G321" i="6"/>
  <c r="E319" i="6"/>
  <c r="C257" i="6"/>
  <c r="C258" i="6" s="1"/>
  <c r="E257" i="6"/>
  <c r="E258" i="6" s="1"/>
  <c r="I255" i="6"/>
  <c r="I256" i="6" s="1"/>
  <c r="G256" i="6"/>
  <c r="E366" i="6"/>
  <c r="G366" i="6"/>
  <c r="E275" i="6"/>
  <c r="E276" i="6" s="1"/>
  <c r="I273" i="6"/>
  <c r="I274" i="6" s="1"/>
  <c r="G273" i="6"/>
  <c r="G274" i="6" s="1"/>
  <c r="E22" i="6"/>
  <c r="E23" i="6" s="1"/>
  <c r="I20" i="6"/>
  <c r="I21" i="6" s="1"/>
  <c r="G20" i="6"/>
  <c r="G21" i="6" s="1"/>
  <c r="E203" i="6"/>
  <c r="E204" i="6" s="1"/>
  <c r="I201" i="6"/>
  <c r="I202" i="6" s="1"/>
  <c r="G201" i="6"/>
  <c r="G202" i="6" s="1"/>
  <c r="I55" i="9" l="1"/>
  <c r="I56" i="9" s="1"/>
  <c r="I58" i="9" s="1"/>
  <c r="E58" i="9"/>
  <c r="C54" i="9"/>
  <c r="C55" i="9" s="1"/>
  <c r="G24" i="9"/>
  <c r="G25" i="9" s="1"/>
  <c r="G54" i="9" s="1"/>
  <c r="I26" i="9"/>
  <c r="C26" i="9"/>
  <c r="E320" i="6"/>
  <c r="E321" i="6" s="1"/>
  <c r="I320" i="6"/>
  <c r="I257" i="6"/>
  <c r="I258" i="6" s="1"/>
  <c r="G257" i="6"/>
  <c r="G258" i="6" s="1"/>
  <c r="G275" i="6"/>
  <c r="G276" i="6" s="1"/>
  <c r="I275" i="6"/>
  <c r="I276" i="6" s="1"/>
  <c r="G22" i="6"/>
  <c r="G23" i="6" s="1"/>
  <c r="I22" i="6"/>
  <c r="I23" i="6" s="1"/>
  <c r="G203" i="6"/>
  <c r="G204" i="6" s="1"/>
  <c r="I203" i="6"/>
  <c r="I204" i="6" s="1"/>
  <c r="G55" i="9" l="1"/>
  <c r="G56" i="9" s="1"/>
  <c r="G58" i="9" s="1"/>
  <c r="C56" i="9"/>
  <c r="G26" i="9"/>
  <c r="I321" i="6"/>
  <c r="I38" i="6"/>
  <c r="G38" i="6"/>
  <c r="E38" i="6"/>
  <c r="C38" i="6"/>
  <c r="E365" i="6" l="1"/>
  <c r="I365" i="6"/>
  <c r="G365" i="6"/>
  <c r="C19" i="6"/>
  <c r="C20" i="6" s="1"/>
  <c r="C58" i="9" l="1"/>
  <c r="I359" i="6"/>
  <c r="I366" i="6" l="1"/>
  <c r="I360" i="6"/>
  <c r="E361" i="6"/>
  <c r="A236" i="6"/>
  <c r="A237" i="6"/>
  <c r="A238" i="6"/>
  <c r="A239" i="6"/>
  <c r="A240" i="6"/>
  <c r="G361" i="6" l="1"/>
  <c r="C238" i="6"/>
  <c r="E111" i="6"/>
  <c r="E112" i="6" s="1"/>
  <c r="I361" i="6"/>
  <c r="C239" i="6" l="1"/>
  <c r="C240" i="6" s="1"/>
  <c r="C361" i="6" l="1"/>
  <c r="A312" i="6" l="1"/>
  <c r="A311" i="6"/>
  <c r="A310" i="6"/>
  <c r="A309" i="6"/>
  <c r="A308" i="6"/>
  <c r="A294" i="6"/>
  <c r="A293" i="6"/>
  <c r="A292" i="6"/>
  <c r="A291" i="6"/>
  <c r="A290" i="6"/>
  <c r="A276" i="6"/>
  <c r="A275" i="6"/>
  <c r="A274" i="6"/>
  <c r="A273" i="6"/>
  <c r="A272" i="6"/>
  <c r="A23" i="6"/>
  <c r="A22" i="6"/>
  <c r="A21" i="6"/>
  <c r="A20" i="6"/>
  <c r="A19" i="6"/>
  <c r="A204" i="6"/>
  <c r="A203" i="6"/>
  <c r="A202" i="6"/>
  <c r="A201" i="6"/>
  <c r="A200" i="6"/>
  <c r="I238" i="6"/>
  <c r="I239" i="6" s="1"/>
  <c r="E184" i="6"/>
  <c r="E185" i="6" s="1"/>
  <c r="A222" i="6"/>
  <c r="A221" i="6"/>
  <c r="A220" i="6"/>
  <c r="A219" i="6"/>
  <c r="A218" i="6"/>
  <c r="A168" i="6"/>
  <c r="A167" i="6"/>
  <c r="A166" i="6"/>
  <c r="A165" i="6"/>
  <c r="A164" i="6"/>
  <c r="A150" i="6"/>
  <c r="A149" i="6"/>
  <c r="A148" i="6"/>
  <c r="A147" i="6"/>
  <c r="I148" i="6"/>
  <c r="I149" i="6" s="1"/>
  <c r="A146" i="6"/>
  <c r="A131" i="6"/>
  <c r="A130" i="6"/>
  <c r="A129" i="6"/>
  <c r="A128" i="6"/>
  <c r="E129" i="6"/>
  <c r="E130" i="6" s="1"/>
  <c r="A127" i="6"/>
  <c r="A113" i="6"/>
  <c r="A112" i="6"/>
  <c r="A111" i="6"/>
  <c r="A110" i="6"/>
  <c r="G111" i="6"/>
  <c r="G112" i="6" s="1"/>
  <c r="A109" i="6"/>
  <c r="A95" i="6"/>
  <c r="A94" i="6"/>
  <c r="A93" i="6"/>
  <c r="A92" i="6"/>
  <c r="G93" i="6"/>
  <c r="G94" i="6" s="1"/>
  <c r="E93" i="6"/>
  <c r="E94" i="6" s="1"/>
  <c r="C91" i="6"/>
  <c r="A91" i="6"/>
  <c r="A59" i="6"/>
  <c r="A58" i="6"/>
  <c r="A57" i="6"/>
  <c r="A56" i="6"/>
  <c r="I57" i="6"/>
  <c r="I58" i="6" s="1"/>
  <c r="E57" i="6"/>
  <c r="E58" i="6" s="1"/>
  <c r="A55" i="6"/>
  <c r="A41" i="6"/>
  <c r="A40" i="6"/>
  <c r="A39" i="6"/>
  <c r="A38" i="6"/>
  <c r="A37" i="6"/>
  <c r="H363" i="6"/>
  <c r="F363" i="6"/>
  <c r="D363" i="6"/>
  <c r="B363" i="6"/>
  <c r="B324" i="6" l="1"/>
  <c r="B364" i="6" s="1"/>
  <c r="C92" i="6"/>
  <c r="D364" i="6"/>
  <c r="F364" i="6"/>
  <c r="H364" i="6"/>
  <c r="E364" i="6"/>
  <c r="E367" i="6" s="1"/>
  <c r="G364" i="6"/>
  <c r="G367" i="6" s="1"/>
  <c r="I364" i="6"/>
  <c r="I367" i="6" s="1"/>
  <c r="G166" i="6"/>
  <c r="G167" i="6" s="1"/>
  <c r="E148" i="6"/>
  <c r="E149" i="6" s="1"/>
  <c r="I129" i="6"/>
  <c r="I130" i="6" s="1"/>
  <c r="E238" i="6"/>
  <c r="E239" i="6" s="1"/>
  <c r="I111" i="6"/>
  <c r="I112" i="6" s="1"/>
  <c r="I220" i="6"/>
  <c r="I221" i="6" s="1"/>
  <c r="G184" i="6"/>
  <c r="G185" i="6" s="1"/>
  <c r="I93" i="6"/>
  <c r="I94" i="6" s="1"/>
  <c r="C184" i="6"/>
  <c r="E59" i="6"/>
  <c r="I59" i="6"/>
  <c r="E95" i="6"/>
  <c r="E131" i="6"/>
  <c r="E186" i="6"/>
  <c r="I150" i="6"/>
  <c r="F331" i="6"/>
  <c r="B331" i="6"/>
  <c r="E220" i="6"/>
  <c r="E221" i="6" s="1"/>
  <c r="E39" i="6"/>
  <c r="I39" i="6"/>
  <c r="G57" i="6"/>
  <c r="G58" i="6" s="1"/>
  <c r="I166" i="6"/>
  <c r="I167" i="6" s="1"/>
  <c r="G95" i="6"/>
  <c r="G220" i="6"/>
  <c r="G221" i="6" s="1"/>
  <c r="I240" i="6"/>
  <c r="H331" i="6"/>
  <c r="G39" i="6"/>
  <c r="C39" i="6"/>
  <c r="C57" i="6"/>
  <c r="C58" i="6" s="1"/>
  <c r="G113" i="6"/>
  <c r="C166" i="6"/>
  <c r="C167" i="6" s="1"/>
  <c r="D331" i="6"/>
  <c r="G129" i="6"/>
  <c r="G130" i="6" s="1"/>
  <c r="G148" i="6"/>
  <c r="G149" i="6" s="1"/>
  <c r="C274" i="6"/>
  <c r="I184" i="6"/>
  <c r="I185" i="6" s="1"/>
  <c r="G238" i="6"/>
  <c r="G239" i="6" s="1"/>
  <c r="I375" i="6" l="1"/>
  <c r="G375" i="6"/>
  <c r="E375" i="6"/>
  <c r="I40" i="6"/>
  <c r="C40" i="6"/>
  <c r="E40" i="6"/>
  <c r="G40" i="6"/>
  <c r="C185" i="6"/>
  <c r="C186" i="6" s="1"/>
  <c r="I131" i="6"/>
  <c r="C364" i="6"/>
  <c r="C275" i="6"/>
  <c r="C276" i="6" s="1"/>
  <c r="G186" i="6"/>
  <c r="C202" i="6"/>
  <c r="C203" i="6" s="1"/>
  <c r="I222" i="6"/>
  <c r="G168" i="6"/>
  <c r="E150" i="6"/>
  <c r="E240" i="6"/>
  <c r="I95" i="6"/>
  <c r="C93" i="6"/>
  <c r="C94" i="6" s="1"/>
  <c r="C129" i="6"/>
  <c r="C148" i="6"/>
  <c r="C111" i="6"/>
  <c r="C112" i="6" s="1"/>
  <c r="I113" i="6"/>
  <c r="E166" i="6"/>
  <c r="E167" i="6" s="1"/>
  <c r="G59" i="6"/>
  <c r="E222" i="6"/>
  <c r="G240" i="6"/>
  <c r="I186" i="6"/>
  <c r="I168" i="6"/>
  <c r="G150" i="6"/>
  <c r="G131" i="6"/>
  <c r="C21" i="6"/>
  <c r="C22" i="6" s="1"/>
  <c r="G222" i="6"/>
  <c r="C220" i="6"/>
  <c r="C221" i="6" s="1"/>
  <c r="E113" i="6"/>
  <c r="E41" i="6" l="1"/>
  <c r="C130" i="6"/>
  <c r="C131" i="6" s="1"/>
  <c r="C365" i="6"/>
  <c r="C375" i="6" s="1"/>
  <c r="C149" i="6"/>
  <c r="C95" i="6"/>
  <c r="C59" i="6"/>
  <c r="C168" i="6"/>
  <c r="C41" i="6"/>
  <c r="I41" i="6"/>
  <c r="C367" i="6" l="1"/>
  <c r="E368" i="6"/>
  <c r="G368" i="6"/>
  <c r="I368" i="6"/>
  <c r="C204" i="6"/>
  <c r="G41" i="6"/>
  <c r="E168" i="6"/>
  <c r="C113" i="6"/>
  <c r="C150" i="6"/>
  <c r="C222" i="6"/>
  <c r="C23" i="6"/>
  <c r="G376" i="6" l="1"/>
  <c r="G369" i="6"/>
  <c r="I376" i="6"/>
  <c r="I369" i="6"/>
  <c r="I370" i="6" s="1"/>
  <c r="I372" i="6" s="1"/>
  <c r="E376" i="6"/>
  <c r="E369" i="6"/>
  <c r="C368" i="6"/>
  <c r="C376" i="6" s="1"/>
  <c r="C369" i="6" l="1"/>
  <c r="G370" i="6"/>
  <c r="G372" i="6" s="1"/>
  <c r="E370" i="6"/>
  <c r="E372" i="6" s="1"/>
  <c r="C370" i="6" l="1"/>
  <c r="C372" i="6" s="1"/>
  <c r="C395" i="6"/>
  <c r="C396" i="6" s="1"/>
  <c r="C397" i="6" s="1"/>
</calcChain>
</file>

<file path=xl/sharedStrings.xml><?xml version="1.0" encoding="utf-8"?>
<sst xmlns="http://schemas.openxmlformats.org/spreadsheetml/2006/main" count="361" uniqueCount="108">
  <si>
    <t>Corporate Allocation</t>
  </si>
  <si>
    <t>FTE</t>
  </si>
  <si>
    <t>1) Functions</t>
  </si>
  <si>
    <t>$</t>
  </si>
  <si>
    <t>[Title]</t>
  </si>
  <si>
    <t>[Function 15]</t>
  </si>
  <si>
    <t>[Function 16]</t>
  </si>
  <si>
    <t>Staffing</t>
  </si>
  <si>
    <t>Fringe</t>
  </si>
  <si>
    <t>Personnel &amp; Fringe</t>
  </si>
  <si>
    <t>Total Staffing Costs</t>
  </si>
  <si>
    <t>Auditing</t>
  </si>
  <si>
    <t>Equipment</t>
  </si>
  <si>
    <t>Furniture</t>
  </si>
  <si>
    <t>Insurance</t>
  </si>
  <si>
    <t>Legal</t>
  </si>
  <si>
    <t>Maintenance &amp; Repair</t>
  </si>
  <si>
    <t>Office Supplies</t>
  </si>
  <si>
    <t>PCA Outreach &amp; Training</t>
  </si>
  <si>
    <t>Payroll &amp; Provider Processing</t>
  </si>
  <si>
    <t>Postage</t>
  </si>
  <si>
    <t>Professional &amp; Consultant Services</t>
  </si>
  <si>
    <t>Rent / Utilities</t>
  </si>
  <si>
    <t>Telecommunications</t>
  </si>
  <si>
    <t>Travel/Vehicle Mileage</t>
  </si>
  <si>
    <t>Fidelity Bond</t>
  </si>
  <si>
    <t>Phone/Fax</t>
  </si>
  <si>
    <t>Total Operating Expenses + Corp. Alloc.</t>
  </si>
  <si>
    <t>Total Salaries</t>
  </si>
  <si>
    <t>Total Fringe</t>
  </si>
  <si>
    <t>Total Corporate Allocation</t>
  </si>
  <si>
    <t>GRAND TOTAL</t>
  </si>
  <si>
    <t>Year 1</t>
  </si>
  <si>
    <t>Year 2</t>
  </si>
  <si>
    <t>Year 3</t>
  </si>
  <si>
    <t>Fringe as Percent of Salaries</t>
  </si>
  <si>
    <t>Taxes</t>
  </si>
  <si>
    <t>EVV</t>
  </si>
  <si>
    <t>Information Systems/IT</t>
  </si>
  <si>
    <t>Title</t>
  </si>
  <si>
    <t>[title]</t>
  </si>
  <si>
    <t>Total Salary Costs</t>
  </si>
  <si>
    <t>[list item here]</t>
  </si>
  <si>
    <t>Total Other Non-Labor Costs</t>
  </si>
  <si>
    <t>EVV Staffing</t>
  </si>
  <si>
    <t>Staffing auto-fill from EVV Detail tab</t>
  </si>
  <si>
    <t>[Function 17]</t>
  </si>
  <si>
    <t>Notes:</t>
  </si>
  <si>
    <t>1. Enrollment projections are subject to change.</t>
  </si>
  <si>
    <t>2. Expenditures are reported in future dollars and will not be evaluated based on the net present value.</t>
  </si>
  <si>
    <t>Subcontractor Services</t>
  </si>
  <si>
    <t>Personnel and Fringe</t>
  </si>
  <si>
    <t>5) EVV Budget</t>
  </si>
  <si>
    <t>TOTAL EVV BUDGET</t>
  </si>
  <si>
    <t>EVV Operating Expenses (auto-fill from EVV Detail tab)</t>
  </si>
  <si>
    <t>do not overwrite, fills from Total Budget tab</t>
  </si>
  <si>
    <t>4) Key Information</t>
  </si>
  <si>
    <t>3. Start-up costs are limited to administration.</t>
  </si>
  <si>
    <t>Other Direct Expenses</t>
  </si>
  <si>
    <t>Total Other Direct Expenses</t>
  </si>
  <si>
    <t>3) TOTAL ESTIMATED BUDGET</t>
  </si>
  <si>
    <t>Close out fee for terminations or transfers</t>
  </si>
  <si>
    <t>Set up/training fee for new particiants hiring staff</t>
  </si>
  <si>
    <t>Total Contract Value (Flat Fee Proposal)</t>
  </si>
  <si>
    <t>[Other]</t>
  </si>
  <si>
    <t>Transition Period</t>
  </si>
  <si>
    <t>Employer Related Services</t>
  </si>
  <si>
    <t>Payroll Services</t>
  </si>
  <si>
    <t>Management of Individual Budgets</t>
  </si>
  <si>
    <t>DSS Claims Processing</t>
  </si>
  <si>
    <t>DSS Provider Recruitment &amp; Credentialing</t>
  </si>
  <si>
    <t>DSS Collection of Co-payments</t>
  </si>
  <si>
    <t>DDS Claims Submission &amp; Revenue Reporting</t>
  </si>
  <si>
    <t>ADS Invoice Processing</t>
  </si>
  <si>
    <t>ADS Provider Credentialing</t>
  </si>
  <si>
    <t>Customer Care</t>
  </si>
  <si>
    <t>Quality Management</t>
  </si>
  <si>
    <t>Reporting, Technology, &amp; Data Management</t>
  </si>
  <si>
    <t>PMPM &amp; Flat Fee Budget</t>
  </si>
  <si>
    <t>Management of Pass-Through Accounts</t>
  </si>
  <si>
    <t>Flat Fee Functions</t>
  </si>
  <si>
    <t>PMPM Functions</t>
  </si>
  <si>
    <t xml:space="preserve">   Monthly Fee</t>
  </si>
  <si>
    <t xml:space="preserve">    Monthly Fee</t>
  </si>
  <si>
    <t>Annual Cost</t>
  </si>
  <si>
    <t>Total Estimated Flat Fee &amp; PMPM Budget</t>
  </si>
  <si>
    <t>Year 1 Participants</t>
  </si>
  <si>
    <t>Year 2 Participants</t>
  </si>
  <si>
    <t>Year 3 Participants</t>
  </si>
  <si>
    <t>[Function]</t>
  </si>
  <si>
    <t>Subtotal Non-Labor Expenses</t>
  </si>
  <si>
    <t>Total Non-Labor Expenses</t>
  </si>
  <si>
    <t>Cost Response Option 1</t>
  </si>
  <si>
    <t>Cost Response Option 2</t>
  </si>
  <si>
    <t>Contract Value w/o Profit</t>
  </si>
  <si>
    <t>Workers Compensation Insurance</t>
  </si>
  <si>
    <t>EVV Labor &amp; Non-Labor (auto-fill from EVV Detail)</t>
  </si>
  <si>
    <t>Collection of Co-pays</t>
  </si>
  <si>
    <t>Profit</t>
  </si>
  <si>
    <t xml:space="preserve">Profit  </t>
  </si>
  <si>
    <t xml:space="preserve">Profit   </t>
  </si>
  <si>
    <t>Participants with payroll and individual budgets with providers/vendor payments</t>
  </si>
  <si>
    <t>Participants with individual budgets and providers/vendor payments, no payroll</t>
  </si>
  <si>
    <t>Non-Labor Admistrative Expenses</t>
  </si>
  <si>
    <t>2) Non-Labor Administrative Expenses</t>
  </si>
  <si>
    <t>Workers Compensation Insurance(auto-fill from Option 1)</t>
  </si>
  <si>
    <t>Administrative Services</t>
  </si>
  <si>
    <t>[Name of the Respondent 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</si>
</sst>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_);_(&quot;$&quot;* \(#,##0\);_(&quot;$&quot;* &quot;-&quot;??_);_(@_)"/>
    <numFmt numFmtId="166" formatCode="_(&quot;$&quot;* #,##0.00_);_(&quot;$&quot;* \(#,##0.00\);_(&quot;$&quot;* &quot;-&quot;_);_(@_)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 Unicode MS"/>
      <family val="2"/>
    </font>
    <font>
      <b/>
      <sz val="11"/>
      <color indexed="63"/>
      <name val="Calibri"/>
      <family val="2"/>
    </font>
    <font>
      <sz val="8"/>
      <name val="MS Sans Serif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9"/>
      <color theme="1"/>
      <name val="Calibri"/>
      <family val="2"/>
    </font>
    <font>
      <b/>
      <u/>
      <sz val="14"/>
      <color theme="1"/>
      <name val="Calibri"/>
      <family val="2"/>
    </font>
    <font>
      <b/>
      <sz val="11"/>
      <name val="Calibri"/>
      <family val="2"/>
    </font>
    <font>
      <sz val="11"/>
      <color rgb="FF0070C0"/>
      <name val="Calibri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9"/>
      <color rgb="FF0000FF"/>
      <name val="Calibri"/>
      <family val="2"/>
    </font>
    <font>
      <b/>
      <sz val="11"/>
      <name val="Arial"/>
      <family val="2"/>
    </font>
    <font>
      <sz val="11"/>
      <color rgb="FF0000FF"/>
      <name val="Calibri"/>
      <family val="2"/>
    </font>
    <font>
      <sz val="14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8DB4E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6" fillId="0" borderId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4" borderId="0" applyNumberFormat="0" applyBorder="0" applyAlignment="0" applyProtection="0"/>
    <xf numFmtId="0" fontId="8" fillId="8" borderId="0" applyNumberFormat="0" applyBorder="0" applyAlignment="0" applyProtection="0"/>
    <xf numFmtId="0" fontId="9" fillId="25" borderId="19" applyNumberFormat="0" applyAlignment="0" applyProtection="0"/>
    <xf numFmtId="0" fontId="10" fillId="26" borderId="20" applyNumberFormat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9" borderId="0" applyNumberFormat="0" applyBorder="0" applyAlignment="0" applyProtection="0"/>
    <xf numFmtId="0" fontId="14" fillId="0" borderId="21" applyNumberFormat="0" applyFill="0" applyAlignment="0" applyProtection="0"/>
    <xf numFmtId="0" fontId="15" fillId="0" borderId="22" applyNumberFormat="0" applyFill="0" applyAlignment="0" applyProtection="0"/>
    <xf numFmtId="0" fontId="16" fillId="0" borderId="23" applyNumberFormat="0" applyFill="0" applyAlignment="0" applyProtection="0"/>
    <xf numFmtId="0" fontId="16" fillId="0" borderId="0" applyNumberFormat="0" applyFill="0" applyBorder="0" applyAlignment="0" applyProtection="0"/>
    <xf numFmtId="0" fontId="17" fillId="12" borderId="19" applyNumberFormat="0" applyAlignment="0" applyProtection="0"/>
    <xf numFmtId="0" fontId="18" fillId="0" borderId="24" applyNumberFormat="0" applyFill="0" applyAlignment="0" applyProtection="0"/>
    <xf numFmtId="0" fontId="19" fillId="2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 applyFont="0"/>
    <xf numFmtId="0" fontId="4" fillId="0" borderId="0" applyFont="0"/>
    <xf numFmtId="0" fontId="11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0" fillId="0" borderId="0"/>
    <xf numFmtId="0" fontId="4" fillId="28" borderId="25" applyNumberFormat="0" applyFont="0" applyAlignment="0" applyProtection="0"/>
    <xf numFmtId="0" fontId="21" fillId="25" borderId="26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/>
    <xf numFmtId="0" fontId="5" fillId="0" borderId="27" applyNumberFormat="0" applyFill="0" applyAlignment="0" applyProtection="0"/>
    <xf numFmtId="0" fontId="2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8">
    <xf numFmtId="0" fontId="0" fillId="0" borderId="0" xfId="0"/>
    <xf numFmtId="42" fontId="26" fillId="0" borderId="0" xfId="4" applyNumberFormat="1" applyFont="1" applyFill="1" applyBorder="1"/>
    <xf numFmtId="0" fontId="26" fillId="0" borderId="0" xfId="4" applyFont="1" applyFill="1" applyBorder="1"/>
    <xf numFmtId="43" fontId="25" fillId="30" borderId="12" xfId="1" applyFont="1" applyFill="1" applyBorder="1"/>
    <xf numFmtId="42" fontId="26" fillId="30" borderId="8" xfId="2" applyNumberFormat="1" applyFont="1" applyFill="1" applyBorder="1"/>
    <xf numFmtId="0" fontId="28" fillId="29" borderId="13" xfId="4" applyFont="1" applyFill="1" applyBorder="1" applyAlignment="1">
      <alignment horizontal="center" vertical="center"/>
    </xf>
    <xf numFmtId="0" fontId="29" fillId="0" borderId="0" xfId="4" quotePrefix="1" applyFont="1"/>
    <xf numFmtId="42" fontId="26" fillId="0" borderId="0" xfId="4" applyNumberFormat="1" applyFont="1"/>
    <xf numFmtId="0" fontId="30" fillId="0" borderId="0" xfId="4" applyFont="1" applyFill="1" applyAlignment="1">
      <alignment horizontal="centerContinuous"/>
    </xf>
    <xf numFmtId="0" fontId="26" fillId="0" borderId="0" xfId="4" applyFont="1" applyFill="1" applyAlignment="1">
      <alignment horizontal="center"/>
    </xf>
    <xf numFmtId="42" fontId="26" fillId="0" borderId="0" xfId="4" applyNumberFormat="1" applyFont="1" applyFill="1" applyAlignment="1">
      <alignment horizontal="center"/>
    </xf>
    <xf numFmtId="0" fontId="25" fillId="3" borderId="3" xfId="4" applyFont="1" applyFill="1" applyBorder="1" applyAlignment="1">
      <alignment horizontal="center" vertical="center" wrapText="1"/>
    </xf>
    <xf numFmtId="0" fontId="25" fillId="0" borderId="0" xfId="4" applyFont="1" applyFill="1" applyBorder="1"/>
    <xf numFmtId="0" fontId="25" fillId="3" borderId="6" xfId="4" applyFont="1" applyFill="1" applyBorder="1" applyAlignment="1">
      <alignment horizontal="center" vertical="center" wrapText="1"/>
    </xf>
    <xf numFmtId="0" fontId="25" fillId="3" borderId="7" xfId="4" applyFont="1" applyFill="1" applyBorder="1" applyAlignment="1">
      <alignment horizontal="center" vertical="center" wrapText="1"/>
    </xf>
    <xf numFmtId="42" fontId="25" fillId="3" borderId="8" xfId="4" applyNumberFormat="1" applyFont="1" applyFill="1" applyBorder="1" applyAlignment="1">
      <alignment horizontal="center" vertical="center" wrapText="1"/>
    </xf>
    <xf numFmtId="42" fontId="25" fillId="3" borderId="13" xfId="4" applyNumberFormat="1" applyFont="1" applyFill="1" applyBorder="1" applyAlignment="1">
      <alignment horizontal="center" vertical="center" wrapText="1"/>
    </xf>
    <xf numFmtId="0" fontId="25" fillId="0" borderId="10" xfId="4" applyFont="1" applyFill="1" applyBorder="1" applyAlignment="1">
      <alignment horizontal="left" vertical="center" wrapText="1"/>
    </xf>
    <xf numFmtId="0" fontId="25" fillId="0" borderId="12" xfId="4" applyFont="1" applyFill="1" applyBorder="1" applyAlignment="1">
      <alignment horizontal="center" vertical="center" wrapText="1"/>
    </xf>
    <xf numFmtId="42" fontId="25" fillId="0" borderId="8" xfId="4" applyNumberFormat="1" applyFont="1" applyFill="1" applyBorder="1" applyAlignment="1">
      <alignment horizontal="center" vertical="center" wrapText="1"/>
    </xf>
    <xf numFmtId="42" fontId="25" fillId="0" borderId="13" xfId="4" applyNumberFormat="1" applyFont="1" applyFill="1" applyBorder="1" applyAlignment="1">
      <alignment horizontal="center" vertical="center" wrapText="1"/>
    </xf>
    <xf numFmtId="1" fontId="26" fillId="2" borderId="10" xfId="5" applyNumberFormat="1" applyFont="1" applyFill="1" applyBorder="1" applyAlignment="1">
      <alignment horizontal="left" wrapText="1" indent="1"/>
    </xf>
    <xf numFmtId="43" fontId="26" fillId="2" borderId="12" xfId="1" applyFont="1" applyFill="1" applyBorder="1"/>
    <xf numFmtId="42" fontId="26" fillId="2" borderId="8" xfId="4" applyNumberFormat="1" applyFont="1" applyFill="1" applyBorder="1"/>
    <xf numFmtId="42" fontId="26" fillId="2" borderId="13" xfId="4" applyNumberFormat="1" applyFont="1" applyFill="1" applyBorder="1"/>
    <xf numFmtId="1" fontId="26" fillId="0" borderId="12" xfId="5" applyNumberFormat="1" applyFont="1" applyFill="1" applyBorder="1" applyAlignment="1">
      <alignment horizontal="left" wrapText="1"/>
    </xf>
    <xf numFmtId="43" fontId="26" fillId="0" borderId="12" xfId="1" applyFont="1" applyFill="1" applyBorder="1"/>
    <xf numFmtId="42" fontId="26" fillId="0" borderId="8" xfId="4" applyNumberFormat="1" applyFont="1" applyBorder="1"/>
    <xf numFmtId="42" fontId="26" fillId="0" borderId="13" xfId="4" applyNumberFormat="1" applyFont="1" applyBorder="1"/>
    <xf numFmtId="1" fontId="25" fillId="30" borderId="12" xfId="5" applyNumberFormat="1" applyFont="1" applyFill="1" applyBorder="1" applyAlignment="1">
      <alignment wrapText="1"/>
    </xf>
    <xf numFmtId="1" fontId="25" fillId="30" borderId="12" xfId="5" applyNumberFormat="1" applyFont="1" applyFill="1" applyBorder="1" applyAlignment="1">
      <alignment horizontal="right" wrapText="1"/>
    </xf>
    <xf numFmtId="0" fontId="27" fillId="0" borderId="12" xfId="0" applyFont="1" applyBorder="1" applyAlignment="1">
      <alignment vertical="center" wrapText="1"/>
    </xf>
    <xf numFmtId="0" fontId="26" fillId="0" borderId="12" xfId="4" applyFont="1" applyBorder="1"/>
    <xf numFmtId="42" fontId="26" fillId="0" borderId="15" xfId="2" applyNumberFormat="1" applyFont="1" applyBorder="1"/>
    <xf numFmtId="42" fontId="26" fillId="0" borderId="14" xfId="2" applyNumberFormat="1" applyFont="1" applyBorder="1"/>
    <xf numFmtId="42" fontId="26" fillId="30" borderId="13" xfId="2" applyNumberFormat="1" applyFont="1" applyFill="1" applyBorder="1"/>
    <xf numFmtId="1" fontId="26" fillId="0" borderId="0" xfId="5" applyNumberFormat="1" applyFont="1" applyFill="1" applyBorder="1" applyAlignment="1">
      <alignment horizontal="left" wrapText="1" indent="1"/>
    </xf>
    <xf numFmtId="44" fontId="26" fillId="0" borderId="8" xfId="2" applyFont="1" applyBorder="1"/>
    <xf numFmtId="1" fontId="25" fillId="4" borderId="12" xfId="5" applyNumberFormat="1" applyFont="1" applyFill="1" applyBorder="1" applyAlignment="1">
      <alignment wrapText="1"/>
    </xf>
    <xf numFmtId="1" fontId="25" fillId="4" borderId="12" xfId="5" applyNumberFormat="1" applyFont="1" applyFill="1" applyBorder="1" applyAlignment="1">
      <alignment horizontal="right" wrapText="1"/>
    </xf>
    <xf numFmtId="0" fontId="26" fillId="0" borderId="0" xfId="4" applyNumberFormat="1" applyFont="1" applyAlignment="1">
      <alignment horizontal="left"/>
    </xf>
    <xf numFmtId="0" fontId="26" fillId="0" borderId="0" xfId="4" applyNumberFormat="1" applyFont="1" applyBorder="1" applyAlignment="1">
      <alignment horizontal="left"/>
    </xf>
    <xf numFmtId="0" fontId="26" fillId="0" borderId="29" xfId="4" applyNumberFormat="1" applyFont="1" applyBorder="1" applyAlignment="1">
      <alignment horizontal="left"/>
    </xf>
    <xf numFmtId="0" fontId="26" fillId="0" borderId="0" xfId="4" applyNumberFormat="1" applyFont="1" applyFill="1" applyBorder="1" applyAlignment="1">
      <alignment horizontal="left"/>
    </xf>
    <xf numFmtId="0" fontId="26" fillId="0" borderId="0" xfId="4" applyFont="1"/>
    <xf numFmtId="1" fontId="26" fillId="0" borderId="12" xfId="5" applyNumberFormat="1" applyFont="1" applyFill="1" applyBorder="1" applyAlignment="1">
      <alignment horizontal="left" wrapText="1" indent="1"/>
    </xf>
    <xf numFmtId="42" fontId="26" fillId="2" borderId="15" xfId="4" applyNumberFormat="1" applyFont="1" applyFill="1" applyBorder="1"/>
    <xf numFmtId="0" fontId="26" fillId="0" borderId="12" xfId="4" applyFont="1" applyFill="1" applyBorder="1"/>
    <xf numFmtId="1" fontId="25" fillId="0" borderId="1" xfId="5" applyNumberFormat="1" applyFont="1" applyFill="1" applyBorder="1" applyAlignment="1">
      <alignment horizontal="left" wrapText="1"/>
    </xf>
    <xf numFmtId="0" fontId="26" fillId="0" borderId="0" xfId="4" applyFont="1" applyBorder="1"/>
    <xf numFmtId="42" fontId="26" fillId="0" borderId="29" xfId="4" applyNumberFormat="1" applyFont="1" applyFill="1" applyBorder="1"/>
    <xf numFmtId="0" fontId="25" fillId="5" borderId="12" xfId="4" applyNumberFormat="1" applyFont="1" applyFill="1" applyBorder="1" applyAlignment="1">
      <alignment horizontal="center" vertical="center"/>
    </xf>
    <xf numFmtId="0" fontId="25" fillId="0" borderId="0" xfId="4" applyNumberFormat="1" applyFont="1" applyFill="1" applyBorder="1" applyAlignment="1">
      <alignment horizontal="left" vertical="center"/>
    </xf>
    <xf numFmtId="0" fontId="25" fillId="5" borderId="12" xfId="4" applyFont="1" applyFill="1" applyBorder="1" applyAlignment="1">
      <alignment horizontal="left" indent="1"/>
    </xf>
    <xf numFmtId="43" fontId="25" fillId="6" borderId="7" xfId="4" applyNumberFormat="1" applyFont="1" applyFill="1" applyBorder="1"/>
    <xf numFmtId="42" fontId="25" fillId="6" borderId="8" xfId="4" applyNumberFormat="1" applyFont="1" applyFill="1" applyBorder="1"/>
    <xf numFmtId="0" fontId="25" fillId="5" borderId="16" xfId="4" applyFont="1" applyFill="1" applyBorder="1" applyAlignment="1">
      <alignment horizontal="left" indent="1"/>
    </xf>
    <xf numFmtId="0" fontId="25" fillId="6" borderId="9" xfId="4" applyFont="1" applyFill="1" applyBorder="1"/>
    <xf numFmtId="0" fontId="25" fillId="6" borderId="7" xfId="4" applyFont="1" applyFill="1" applyBorder="1"/>
    <xf numFmtId="0" fontId="25" fillId="5" borderId="12" xfId="4" applyFont="1" applyFill="1" applyBorder="1" applyAlignment="1"/>
    <xf numFmtId="0" fontId="25" fillId="6" borderId="11" xfId="4" applyFont="1" applyFill="1" applyBorder="1"/>
    <xf numFmtId="42" fontId="25" fillId="6" borderId="11" xfId="4" applyNumberFormat="1" applyFont="1" applyFill="1" applyBorder="1"/>
    <xf numFmtId="0" fontId="25" fillId="5" borderId="2" xfId="4" applyFont="1" applyFill="1" applyBorder="1" applyAlignment="1"/>
    <xf numFmtId="0" fontId="25" fillId="6" borderId="17" xfId="4" applyFont="1" applyFill="1" applyBorder="1"/>
    <xf numFmtId="42" fontId="25" fillId="6" borderId="18" xfId="4" applyNumberFormat="1" applyFont="1" applyFill="1" applyBorder="1"/>
    <xf numFmtId="42" fontId="26" fillId="0" borderId="0" xfId="4" applyNumberFormat="1" applyFont="1" applyBorder="1" applyAlignment="1">
      <alignment horizontal="left"/>
    </xf>
    <xf numFmtId="166" fontId="25" fillId="0" borderId="0" xfId="4" applyNumberFormat="1" applyFont="1" applyBorder="1" applyAlignment="1">
      <alignment horizontal="left"/>
    </xf>
    <xf numFmtId="166" fontId="26" fillId="0" borderId="0" xfId="4" applyNumberFormat="1" applyFont="1" applyBorder="1" applyAlignment="1">
      <alignment horizontal="left"/>
    </xf>
    <xf numFmtId="42" fontId="26" fillId="0" borderId="0" xfId="1" applyNumberFormat="1" applyFont="1" applyFill="1" applyBorder="1" applyAlignment="1">
      <alignment horizontal="left"/>
    </xf>
    <xf numFmtId="42" fontId="26" fillId="0" borderId="0" xfId="4" applyNumberFormat="1" applyFont="1" applyFill="1" applyBorder="1" applyAlignment="1">
      <alignment horizontal="left"/>
    </xf>
    <xf numFmtId="0" fontId="26" fillId="0" borderId="1" xfId="4" applyFont="1" applyBorder="1"/>
    <xf numFmtId="42" fontId="26" fillId="0" borderId="0" xfId="3" applyNumberFormat="1" applyFont="1" applyFill="1" applyBorder="1" applyAlignment="1">
      <alignment horizontal="left"/>
    </xf>
    <xf numFmtId="42" fontId="26" fillId="0" borderId="0" xfId="4" applyNumberFormat="1" applyFont="1" applyFill="1" applyAlignment="1">
      <alignment horizontal="left"/>
    </xf>
    <xf numFmtId="0" fontId="26" fillId="0" borderId="0" xfId="4" applyNumberFormat="1" applyFont="1" applyFill="1" applyAlignment="1">
      <alignment horizontal="left"/>
    </xf>
    <xf numFmtId="165" fontId="26" fillId="30" borderId="8" xfId="2" applyNumberFormat="1" applyFont="1" applyFill="1" applyBorder="1"/>
    <xf numFmtId="42" fontId="26" fillId="30" borderId="15" xfId="2" applyNumberFormat="1" applyFont="1" applyFill="1" applyBorder="1"/>
    <xf numFmtId="42" fontId="26" fillId="30" borderId="14" xfId="2" applyNumberFormat="1" applyFont="1" applyFill="1" applyBorder="1"/>
    <xf numFmtId="0" fontId="31" fillId="3" borderId="31" xfId="4" applyFont="1" applyFill="1" applyBorder="1" applyAlignment="1">
      <alignment horizontal="center" vertical="center" wrapText="1"/>
    </xf>
    <xf numFmtId="0" fontId="31" fillId="0" borderId="32" xfId="4" applyFont="1" applyBorder="1" applyAlignment="1">
      <alignment horizontal="center" vertical="center"/>
    </xf>
    <xf numFmtId="0" fontId="31" fillId="0" borderId="7" xfId="4" applyFont="1" applyBorder="1" applyAlignment="1">
      <alignment horizontal="center" vertical="center" wrapText="1"/>
    </xf>
    <xf numFmtId="42" fontId="31" fillId="0" borderId="8" xfId="4" applyNumberFormat="1" applyFont="1" applyBorder="1" applyAlignment="1">
      <alignment horizontal="center" vertical="center" wrapText="1"/>
    </xf>
    <xf numFmtId="0" fontId="31" fillId="0" borderId="8" xfId="4" applyFont="1" applyBorder="1" applyAlignment="1">
      <alignment horizontal="center" vertical="center" wrapText="1"/>
    </xf>
    <xf numFmtId="0" fontId="31" fillId="0" borderId="12" xfId="4" applyFont="1" applyBorder="1" applyAlignment="1">
      <alignment horizontal="center" vertical="center" wrapText="1"/>
    </xf>
    <xf numFmtId="1" fontId="5" fillId="0" borderId="33" xfId="5" applyNumberFormat="1" applyFont="1" applyBorder="1"/>
    <xf numFmtId="43" fontId="5" fillId="0" borderId="12" xfId="1" applyFont="1" applyFill="1" applyBorder="1" applyAlignment="1"/>
    <xf numFmtId="42" fontId="3" fillId="0" borderId="8" xfId="4" applyNumberFormat="1" applyBorder="1"/>
    <xf numFmtId="1" fontId="5" fillId="3" borderId="32" xfId="5" applyNumberFormat="1" applyFont="1" applyFill="1" applyBorder="1"/>
    <xf numFmtId="43" fontId="5" fillId="3" borderId="12" xfId="4" applyNumberFormat="1" applyFont="1" applyFill="1" applyBorder="1"/>
    <xf numFmtId="42" fontId="5" fillId="3" borderId="8" xfId="2" applyNumberFormat="1" applyFont="1" applyFill="1" applyBorder="1" applyAlignment="1"/>
    <xf numFmtId="1" fontId="5" fillId="0" borderId="34" xfId="5" applyNumberFormat="1" applyFont="1" applyBorder="1"/>
    <xf numFmtId="43" fontId="5" fillId="0" borderId="1" xfId="4" applyNumberFormat="1" applyFont="1" applyBorder="1"/>
    <xf numFmtId="42" fontId="5" fillId="0" borderId="35" xfId="2" applyNumberFormat="1" applyFont="1" applyFill="1" applyBorder="1" applyAlignment="1"/>
    <xf numFmtId="0" fontId="3" fillId="0" borderId="12" xfId="4" applyBorder="1"/>
    <xf numFmtId="42" fontId="3" fillId="0" borderId="15" xfId="2" applyNumberFormat="1" applyFont="1" applyBorder="1"/>
    <xf numFmtId="42" fontId="32" fillId="0" borderId="15" xfId="2" applyNumberFormat="1" applyFont="1" applyBorder="1"/>
    <xf numFmtId="0" fontId="33" fillId="0" borderId="32" xfId="0" applyFont="1" applyBorder="1" applyAlignment="1">
      <alignment vertical="center" wrapText="1"/>
    </xf>
    <xf numFmtId="0" fontId="34" fillId="0" borderId="32" xfId="0" applyFont="1" applyBorder="1" applyAlignment="1">
      <alignment horizontal="left" vertical="center" wrapText="1" indent="2"/>
    </xf>
    <xf numFmtId="42" fontId="26" fillId="0" borderId="8" xfId="4" applyNumberFormat="1" applyFont="1" applyFill="1" applyBorder="1"/>
    <xf numFmtId="1" fontId="25" fillId="0" borderId="12" xfId="5" applyNumberFormat="1" applyFont="1" applyFill="1" applyBorder="1" applyAlignment="1">
      <alignment horizontal="right" wrapText="1"/>
    </xf>
    <xf numFmtId="43" fontId="25" fillId="0" borderId="12" xfId="1" applyFont="1" applyFill="1" applyBorder="1"/>
    <xf numFmtId="42" fontId="26" fillId="0" borderId="8" xfId="2" applyNumberFormat="1" applyFont="1" applyFill="1" applyBorder="1"/>
    <xf numFmtId="42" fontId="26" fillId="0" borderId="30" xfId="2" applyNumberFormat="1" applyFont="1" applyFill="1" applyBorder="1"/>
    <xf numFmtId="43" fontId="25" fillId="5" borderId="12" xfId="4" applyNumberFormat="1" applyFont="1" applyFill="1" applyBorder="1" applyAlignment="1"/>
    <xf numFmtId="42" fontId="25" fillId="5" borderId="8" xfId="2" applyNumberFormat="1" applyFont="1" applyFill="1" applyBorder="1" applyAlignment="1"/>
    <xf numFmtId="1" fontId="26" fillId="31" borderId="10" xfId="5" applyNumberFormat="1" applyFont="1" applyFill="1" applyBorder="1" applyAlignment="1">
      <alignment horizontal="left" wrapText="1" indent="1"/>
    </xf>
    <xf numFmtId="43" fontId="26" fillId="31" borderId="12" xfId="1" applyFont="1" applyFill="1" applyBorder="1"/>
    <xf numFmtId="42" fontId="26" fillId="31" borderId="8" xfId="4" applyNumberFormat="1" applyFont="1" applyFill="1" applyBorder="1"/>
    <xf numFmtId="42" fontId="26" fillId="31" borderId="13" xfId="4" applyNumberFormat="1" applyFont="1" applyFill="1" applyBorder="1"/>
    <xf numFmtId="0" fontId="26" fillId="31" borderId="12" xfId="4" applyFont="1" applyFill="1" applyBorder="1"/>
    <xf numFmtId="42" fontId="26" fillId="31" borderId="15" xfId="4" applyNumberFormat="1" applyFont="1" applyFill="1" applyBorder="1"/>
    <xf numFmtId="42" fontId="26" fillId="31" borderId="14" xfId="4" applyNumberFormat="1" applyFont="1" applyFill="1" applyBorder="1"/>
    <xf numFmtId="17" fontId="35" fillId="0" borderId="0" xfId="0" applyNumberFormat="1" applyFont="1" applyAlignment="1">
      <alignment horizontal="left"/>
    </xf>
    <xf numFmtId="17" fontId="4" fillId="0" borderId="0" xfId="0" applyNumberFormat="1" applyFont="1" applyAlignment="1">
      <alignment horizontal="left"/>
    </xf>
    <xf numFmtId="0" fontId="4" fillId="0" borderId="0" xfId="0" applyFont="1"/>
    <xf numFmtId="0" fontId="36" fillId="0" borderId="0" xfId="0" applyFont="1"/>
    <xf numFmtId="1" fontId="26" fillId="32" borderId="12" xfId="5" applyNumberFormat="1" applyFont="1" applyFill="1" applyBorder="1" applyAlignment="1">
      <alignment horizontal="left" wrapText="1" indent="1"/>
    </xf>
    <xf numFmtId="0" fontId="31" fillId="32" borderId="32" xfId="4" applyFont="1" applyFill="1" applyBorder="1" applyAlignment="1">
      <alignment horizontal="left" vertical="center"/>
    </xf>
    <xf numFmtId="1" fontId="3" fillId="2" borderId="32" xfId="5" applyNumberFormat="1" applyFont="1" applyFill="1" applyBorder="1" applyAlignment="1">
      <alignment horizontal="left" wrapText="1" indent="1"/>
    </xf>
    <xf numFmtId="43" fontId="32" fillId="2" borderId="12" xfId="1" applyFont="1" applyFill="1" applyBorder="1"/>
    <xf numFmtId="42" fontId="32" fillId="2" borderId="8" xfId="4" applyNumberFormat="1" applyFont="1" applyFill="1" applyBorder="1"/>
    <xf numFmtId="0" fontId="3" fillId="2" borderId="12" xfId="4" applyFill="1" applyBorder="1"/>
    <xf numFmtId="42" fontId="32" fillId="2" borderId="15" xfId="2" applyNumberFormat="1" applyFont="1" applyFill="1" applyBorder="1"/>
    <xf numFmtId="164" fontId="26" fillId="32" borderId="0" xfId="3" applyNumberFormat="1" applyFont="1" applyFill="1" applyBorder="1"/>
    <xf numFmtId="166" fontId="38" fillId="0" borderId="0" xfId="4" applyNumberFormat="1" applyFont="1" applyBorder="1" applyAlignment="1">
      <alignment horizontal="left"/>
    </xf>
    <xf numFmtId="0" fontId="27" fillId="33" borderId="12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/>
    </xf>
    <xf numFmtId="8" fontId="26" fillId="0" borderId="0" xfId="4" applyNumberFormat="1" applyFont="1" applyFill="1" applyBorder="1" applyAlignment="1">
      <alignment horizontal="right"/>
    </xf>
    <xf numFmtId="0" fontId="31" fillId="33" borderId="31" xfId="4" applyFont="1" applyFill="1" applyBorder="1" applyAlignment="1">
      <alignment horizontal="center" vertical="center" wrapText="1"/>
    </xf>
    <xf numFmtId="0" fontId="33" fillId="33" borderId="32" xfId="0" applyFont="1" applyFill="1" applyBorder="1" applyAlignment="1">
      <alignment horizontal="left" vertical="center" wrapText="1"/>
    </xf>
    <xf numFmtId="0" fontId="3" fillId="33" borderId="12" xfId="4" applyFill="1" applyBorder="1"/>
    <xf numFmtId="42" fontId="3" fillId="33" borderId="15" xfId="2" applyNumberFormat="1" applyFont="1" applyFill="1" applyBorder="1"/>
    <xf numFmtId="14" fontId="26" fillId="0" borderId="0" xfId="4" applyNumberFormat="1" applyFont="1" applyBorder="1" applyAlignment="1">
      <alignment horizontal="left"/>
    </xf>
    <xf numFmtId="0" fontId="37" fillId="0" borderId="0" xfId="0" applyFont="1"/>
    <xf numFmtId="164" fontId="26" fillId="30" borderId="0" xfId="3" applyNumberFormat="1" applyFont="1" applyFill="1" applyBorder="1" applyAlignment="1">
      <alignment horizontal="right"/>
    </xf>
    <xf numFmtId="44" fontId="26" fillId="2" borderId="13" xfId="2" applyFont="1" applyFill="1" applyBorder="1" applyAlignment="1">
      <alignment horizontal="left"/>
    </xf>
    <xf numFmtId="0" fontId="25" fillId="5" borderId="13" xfId="4" applyNumberFormat="1" applyFont="1" applyFill="1" applyBorder="1" applyAlignment="1">
      <alignment horizontal="center" wrapText="1"/>
    </xf>
    <xf numFmtId="0" fontId="25" fillId="33" borderId="13" xfId="4" applyNumberFormat="1" applyFont="1" applyFill="1" applyBorder="1" applyAlignment="1">
      <alignment horizontal="center" vertical="center"/>
    </xf>
    <xf numFmtId="166" fontId="25" fillId="33" borderId="11" xfId="4" applyNumberFormat="1" applyFont="1" applyFill="1" applyBorder="1" applyAlignment="1">
      <alignment horizontal="left"/>
    </xf>
    <xf numFmtId="42" fontId="26" fillId="33" borderId="11" xfId="4" applyNumberFormat="1" applyFont="1" applyFill="1" applyBorder="1" applyAlignment="1">
      <alignment horizontal="left"/>
    </xf>
    <xf numFmtId="0" fontId="26" fillId="33" borderId="11" xfId="4" applyNumberFormat="1" applyFont="1" applyFill="1" applyBorder="1" applyAlignment="1">
      <alignment horizontal="left"/>
    </xf>
    <xf numFmtId="166" fontId="26" fillId="33" borderId="11" xfId="4" applyNumberFormat="1" applyFont="1" applyFill="1" applyBorder="1" applyAlignment="1">
      <alignment horizontal="left"/>
    </xf>
    <xf numFmtId="166" fontId="25" fillId="33" borderId="14" xfId="4" applyNumberFormat="1" applyFont="1" applyFill="1" applyBorder="1" applyAlignment="1">
      <alignment horizontal="left"/>
    </xf>
    <xf numFmtId="42" fontId="26" fillId="33" borderId="30" xfId="4" applyNumberFormat="1" applyFont="1" applyFill="1" applyBorder="1" applyAlignment="1">
      <alignment horizontal="left"/>
    </xf>
    <xf numFmtId="0" fontId="26" fillId="0" borderId="13" xfId="4" applyFont="1" applyBorder="1"/>
    <xf numFmtId="164" fontId="40" fillId="2" borderId="13" xfId="3" applyNumberFormat="1" applyFont="1" applyFill="1" applyBorder="1"/>
    <xf numFmtId="164" fontId="40" fillId="0" borderId="0" xfId="3" applyNumberFormat="1" applyFont="1" applyFill="1" applyBorder="1"/>
    <xf numFmtId="1" fontId="26" fillId="2" borderId="12" xfId="5" applyNumberFormat="1" applyFont="1" applyFill="1" applyBorder="1" applyAlignment="1">
      <alignment horizontal="left" wrapText="1" indent="1"/>
    </xf>
    <xf numFmtId="0" fontId="26" fillId="5" borderId="14" xfId="4" applyNumberFormat="1" applyFont="1" applyFill="1" applyBorder="1" applyAlignment="1">
      <alignment horizontal="left"/>
    </xf>
    <xf numFmtId="0" fontId="26" fillId="0" borderId="30" xfId="4" applyNumberFormat="1" applyFont="1" applyBorder="1" applyAlignment="1">
      <alignment horizontal="left"/>
    </xf>
    <xf numFmtId="0" fontId="26" fillId="0" borderId="14" xfId="4" applyNumberFormat="1" applyFont="1" applyBorder="1" applyAlignment="1">
      <alignment horizontal="left"/>
    </xf>
    <xf numFmtId="0" fontId="26" fillId="0" borderId="14" xfId="4" applyNumberFormat="1" applyFont="1" applyFill="1" applyBorder="1" applyAlignment="1">
      <alignment horizontal="left"/>
    </xf>
    <xf numFmtId="0" fontId="25" fillId="0" borderId="13" xfId="4" applyNumberFormat="1" applyFont="1" applyFill="1" applyBorder="1" applyAlignment="1">
      <alignment horizontal="center" wrapText="1"/>
    </xf>
    <xf numFmtId="0" fontId="26" fillId="33" borderId="14" xfId="4" applyNumberFormat="1" applyFont="1" applyFill="1" applyBorder="1" applyAlignment="1">
      <alignment horizontal="left"/>
    </xf>
    <xf numFmtId="0" fontId="25" fillId="33" borderId="13" xfId="4" applyNumberFormat="1" applyFont="1" applyFill="1" applyBorder="1" applyAlignment="1">
      <alignment horizontal="center" wrapText="1"/>
    </xf>
    <xf numFmtId="0" fontId="25" fillId="33" borderId="30" xfId="4" applyNumberFormat="1" applyFont="1" applyFill="1" applyBorder="1" applyAlignment="1">
      <alignment horizontal="center" vertical="center"/>
    </xf>
    <xf numFmtId="44" fontId="26" fillId="2" borderId="37" xfId="2" applyFont="1" applyFill="1" applyBorder="1" applyAlignment="1">
      <alignment horizontal="left"/>
    </xf>
    <xf numFmtId="0" fontId="25" fillId="5" borderId="30" xfId="4" applyNumberFormat="1" applyFont="1" applyFill="1" applyBorder="1" applyAlignment="1">
      <alignment horizontal="center" vertical="center"/>
    </xf>
    <xf numFmtId="44" fontId="26" fillId="0" borderId="0" xfId="2" applyFont="1" applyFill="1" applyBorder="1" applyAlignment="1">
      <alignment horizontal="left"/>
    </xf>
    <xf numFmtId="42" fontId="25" fillId="6" borderId="13" xfId="4" applyNumberFormat="1" applyFont="1" applyFill="1" applyBorder="1"/>
    <xf numFmtId="42" fontId="25" fillId="5" borderId="13" xfId="4" applyNumberFormat="1" applyFont="1" applyFill="1" applyBorder="1"/>
    <xf numFmtId="42" fontId="25" fillId="5" borderId="13" xfId="4" applyNumberFormat="1" applyFont="1" applyFill="1" applyBorder="1" applyAlignment="1">
      <alignment horizontal="center" wrapText="1"/>
    </xf>
    <xf numFmtId="0" fontId="26" fillId="2" borderId="36" xfId="4" applyNumberFormat="1" applyFont="1" applyFill="1" applyBorder="1" applyAlignment="1">
      <alignment horizontal="left"/>
    </xf>
    <xf numFmtId="44" fontId="26" fillId="30" borderId="37" xfId="2" applyFont="1" applyFill="1" applyBorder="1" applyAlignment="1">
      <alignment horizontal="left"/>
    </xf>
    <xf numFmtId="44" fontId="26" fillId="30" borderId="13" xfId="2" applyFont="1" applyFill="1" applyBorder="1" applyAlignment="1">
      <alignment horizontal="left"/>
    </xf>
    <xf numFmtId="0" fontId="25" fillId="0" borderId="30" xfId="4" applyNumberFormat="1" applyFont="1" applyFill="1" applyBorder="1" applyAlignment="1">
      <alignment horizontal="center" vertical="center"/>
    </xf>
    <xf numFmtId="0" fontId="26" fillId="2" borderId="14" xfId="4" applyNumberFormat="1" applyFont="1" applyFill="1" applyBorder="1" applyAlignment="1">
      <alignment horizontal="left"/>
    </xf>
    <xf numFmtId="0" fontId="26" fillId="30" borderId="36" xfId="4" applyNumberFormat="1" applyFont="1" applyFill="1" applyBorder="1" applyAlignment="1">
      <alignment horizontal="left"/>
    </xf>
    <xf numFmtId="0" fontId="26" fillId="30" borderId="14" xfId="4" applyNumberFormat="1" applyFont="1" applyFill="1" applyBorder="1" applyAlignment="1">
      <alignment horizontal="left"/>
    </xf>
    <xf numFmtId="14" fontId="41" fillId="0" borderId="0" xfId="4" applyNumberFormat="1" applyFont="1" applyFill="1" applyAlignment="1">
      <alignment horizontal="left"/>
    </xf>
    <xf numFmtId="0" fontId="26" fillId="32" borderId="36" xfId="4" applyNumberFormat="1" applyFont="1" applyFill="1" applyBorder="1" applyAlignment="1">
      <alignment horizontal="left"/>
    </xf>
    <xf numFmtId="0" fontId="26" fillId="32" borderId="38" xfId="4" applyNumberFormat="1" applyFont="1" applyFill="1" applyBorder="1" applyAlignment="1">
      <alignment horizontal="left"/>
    </xf>
    <xf numFmtId="44" fontId="26" fillId="32" borderId="37" xfId="2" applyFont="1" applyFill="1" applyBorder="1" applyAlignment="1">
      <alignment horizontal="left"/>
    </xf>
    <xf numFmtId="44" fontId="26" fillId="32" borderId="13" xfId="2" applyFont="1" applyFill="1" applyBorder="1" applyAlignment="1">
      <alignment horizontal="left"/>
    </xf>
    <xf numFmtId="0" fontId="26" fillId="32" borderId="0" xfId="4" applyNumberFormat="1" applyFont="1" applyFill="1" applyBorder="1" applyAlignment="1">
      <alignment horizontal="left"/>
    </xf>
    <xf numFmtId="0" fontId="25" fillId="5" borderId="30" xfId="4" applyNumberFormat="1" applyFont="1" applyFill="1" applyBorder="1" applyAlignment="1">
      <alignment horizontal="left" vertical="center"/>
    </xf>
    <xf numFmtId="37" fontId="26" fillId="30" borderId="13" xfId="1" applyNumberFormat="1" applyFont="1" applyFill="1" applyBorder="1" applyAlignment="1">
      <alignment horizontal="right"/>
    </xf>
    <xf numFmtId="37" fontId="26" fillId="30" borderId="13" xfId="2" applyNumberFormat="1" applyFont="1" applyFill="1" applyBorder="1" applyAlignment="1">
      <alignment horizontal="left"/>
    </xf>
    <xf numFmtId="0" fontId="25" fillId="3" borderId="4" xfId="4" applyFont="1" applyFill="1" applyBorder="1" applyAlignment="1">
      <alignment horizontal="center" wrapText="1"/>
    </xf>
    <xf numFmtId="0" fontId="25" fillId="3" borderId="5" xfId="4" applyFont="1" applyFill="1" applyBorder="1" applyAlignment="1">
      <alignment horizontal="center" wrapText="1"/>
    </xf>
    <xf numFmtId="0" fontId="25" fillId="3" borderId="28" xfId="4" applyFont="1" applyFill="1" applyBorder="1" applyAlignment="1">
      <alignment horizontal="center" wrapText="1"/>
    </xf>
    <xf numFmtId="0" fontId="25" fillId="5" borderId="12" xfId="4" applyFont="1" applyFill="1" applyBorder="1" applyAlignment="1">
      <alignment horizontal="center" vertical="center"/>
    </xf>
    <xf numFmtId="0" fontId="25" fillId="5" borderId="15" xfId="4" applyFont="1" applyFill="1" applyBorder="1" applyAlignment="1">
      <alignment horizontal="center" vertical="center"/>
    </xf>
    <xf numFmtId="0" fontId="25" fillId="5" borderId="14" xfId="4" applyFont="1" applyFill="1" applyBorder="1" applyAlignment="1">
      <alignment horizontal="center" vertical="center"/>
    </xf>
    <xf numFmtId="0" fontId="25" fillId="3" borderId="12" xfId="4" applyFont="1" applyFill="1" applyBorder="1" applyAlignment="1">
      <alignment horizontal="center" vertical="center"/>
    </xf>
    <xf numFmtId="0" fontId="25" fillId="3" borderId="15" xfId="4" applyFont="1" applyFill="1" applyBorder="1" applyAlignment="1">
      <alignment horizontal="center" vertical="center"/>
    </xf>
    <xf numFmtId="0" fontId="25" fillId="3" borderId="14" xfId="4" applyFont="1" applyFill="1" applyBorder="1" applyAlignment="1">
      <alignment horizontal="center" vertical="center"/>
    </xf>
    <xf numFmtId="0" fontId="3" fillId="3" borderId="4" xfId="4" applyFill="1" applyBorder="1" applyAlignment="1">
      <alignment horizontal="center" wrapText="1"/>
    </xf>
    <xf numFmtId="0" fontId="3" fillId="3" borderId="5" xfId="4" applyFill="1" applyBorder="1" applyAlignment="1">
      <alignment horizontal="center" wrapText="1"/>
    </xf>
  </cellXfs>
  <cellStyles count="161">
    <cellStyle name="20% - Accent1 2" xfId="6" xr:uid="{00000000-0005-0000-0000-000000000000}"/>
    <cellStyle name="20% - Accent2 2" xfId="7" xr:uid="{00000000-0005-0000-0000-000001000000}"/>
    <cellStyle name="20% - Accent3 2" xfId="8" xr:uid="{00000000-0005-0000-0000-000002000000}"/>
    <cellStyle name="20% - Accent4 2" xfId="9" xr:uid="{00000000-0005-0000-0000-000003000000}"/>
    <cellStyle name="20% - Accent5 2" xfId="10" xr:uid="{00000000-0005-0000-0000-000004000000}"/>
    <cellStyle name="20% - Accent6 2" xfId="11" xr:uid="{00000000-0005-0000-0000-000005000000}"/>
    <cellStyle name="40% - Accent1 2" xfId="12" xr:uid="{00000000-0005-0000-0000-000006000000}"/>
    <cellStyle name="40% - Accent2 2" xfId="13" xr:uid="{00000000-0005-0000-0000-000007000000}"/>
    <cellStyle name="40% - Accent3 2" xfId="14" xr:uid="{00000000-0005-0000-0000-000008000000}"/>
    <cellStyle name="40% - Accent4 2" xfId="15" xr:uid="{00000000-0005-0000-0000-000009000000}"/>
    <cellStyle name="40% - Accent5 2" xfId="16" xr:uid="{00000000-0005-0000-0000-00000A000000}"/>
    <cellStyle name="40% - Accent6 2" xfId="17" xr:uid="{00000000-0005-0000-0000-00000B000000}"/>
    <cellStyle name="60% - Accent1 2" xfId="18" xr:uid="{00000000-0005-0000-0000-00000C000000}"/>
    <cellStyle name="60% - Accent2 2" xfId="19" xr:uid="{00000000-0005-0000-0000-00000D000000}"/>
    <cellStyle name="60% - Accent3 2" xfId="20" xr:uid="{00000000-0005-0000-0000-00000E000000}"/>
    <cellStyle name="60% - Accent4 2" xfId="21" xr:uid="{00000000-0005-0000-0000-00000F000000}"/>
    <cellStyle name="60% - Accent5 2" xfId="22" xr:uid="{00000000-0005-0000-0000-000010000000}"/>
    <cellStyle name="60% - Accent6 2" xfId="23" xr:uid="{00000000-0005-0000-0000-000011000000}"/>
    <cellStyle name="Accent1 2" xfId="24" xr:uid="{00000000-0005-0000-0000-000012000000}"/>
    <cellStyle name="Accent2 2" xfId="25" xr:uid="{00000000-0005-0000-0000-000013000000}"/>
    <cellStyle name="Accent3 2" xfId="26" xr:uid="{00000000-0005-0000-0000-000014000000}"/>
    <cellStyle name="Accent4 2" xfId="27" xr:uid="{00000000-0005-0000-0000-000015000000}"/>
    <cellStyle name="Accent5 2" xfId="28" xr:uid="{00000000-0005-0000-0000-000016000000}"/>
    <cellStyle name="Accent6 2" xfId="29" xr:uid="{00000000-0005-0000-0000-000017000000}"/>
    <cellStyle name="Bad 2" xfId="30" xr:uid="{00000000-0005-0000-0000-000018000000}"/>
    <cellStyle name="Calculation 2" xfId="31" xr:uid="{00000000-0005-0000-0000-000019000000}"/>
    <cellStyle name="Check Cell 2" xfId="32" xr:uid="{00000000-0005-0000-0000-00001A000000}"/>
    <cellStyle name="Comma" xfId="1" builtinId="3"/>
    <cellStyle name="Comma 2" xfId="33" xr:uid="{00000000-0005-0000-0000-00001C000000}"/>
    <cellStyle name="Comma 2 2" xfId="34" xr:uid="{00000000-0005-0000-0000-00001D000000}"/>
    <cellStyle name="Comma 3" xfId="35" xr:uid="{00000000-0005-0000-0000-00001E000000}"/>
    <cellStyle name="Comma 3 2" xfId="36" xr:uid="{00000000-0005-0000-0000-00001F000000}"/>
    <cellStyle name="Comma 3 2 2" xfId="37" xr:uid="{00000000-0005-0000-0000-000020000000}"/>
    <cellStyle name="Comma 3 2 2 2" xfId="115" xr:uid="{38EEEE30-3832-4B45-AEE8-9426C80CAF4E}"/>
    <cellStyle name="Comma 3 2 3" xfId="38" xr:uid="{00000000-0005-0000-0000-000021000000}"/>
    <cellStyle name="Comma 3 2 3 2" xfId="116" xr:uid="{3931116A-43A9-4D3A-AF0E-4AF34143795A}"/>
    <cellStyle name="Comma 3 2 4" xfId="39" xr:uid="{00000000-0005-0000-0000-000022000000}"/>
    <cellStyle name="Comma 3 2 4 2" xfId="117" xr:uid="{B68A423E-28FC-47E5-B63E-74E7CCA2F99B}"/>
    <cellStyle name="Comma 3 2 5" xfId="114" xr:uid="{909D1FDA-E99F-46FF-AE26-64BC2605FFB5}"/>
    <cellStyle name="Comma 3 3" xfId="40" xr:uid="{00000000-0005-0000-0000-000023000000}"/>
    <cellStyle name="Comma 3 3 2" xfId="118" xr:uid="{29239508-68CF-4D33-B727-3F2AF5AAE42F}"/>
    <cellStyle name="Comma 3 4" xfId="41" xr:uid="{00000000-0005-0000-0000-000024000000}"/>
    <cellStyle name="Comma 3 4 2" xfId="119" xr:uid="{525FBD95-676B-4300-BB78-906D8AFBFB34}"/>
    <cellStyle name="Comma 3 5" xfId="42" xr:uid="{00000000-0005-0000-0000-000025000000}"/>
    <cellStyle name="Comma 3 5 2" xfId="120" xr:uid="{F3ED0529-CADE-4C2C-B09C-B960DA4A5919}"/>
    <cellStyle name="Comma 3 6" xfId="113" xr:uid="{DACA4AF0-04F1-437A-BF61-0A648DDD2AAD}"/>
    <cellStyle name="Currency" xfId="2" builtinId="4"/>
    <cellStyle name="Currency 2" xfId="43" xr:uid="{00000000-0005-0000-0000-000027000000}"/>
    <cellStyle name="Currency 2 2" xfId="44" xr:uid="{00000000-0005-0000-0000-000028000000}"/>
    <cellStyle name="Currency 3" xfId="45" xr:uid="{00000000-0005-0000-0000-000029000000}"/>
    <cellStyle name="Currency 3 2" xfId="46" xr:uid="{00000000-0005-0000-0000-00002A000000}"/>
    <cellStyle name="Currency 4" xfId="47" xr:uid="{00000000-0005-0000-0000-00002B000000}"/>
    <cellStyle name="Currency 5" xfId="48" xr:uid="{00000000-0005-0000-0000-00002C000000}"/>
    <cellStyle name="Explanatory Text 2" xfId="49" xr:uid="{00000000-0005-0000-0000-00002D000000}"/>
    <cellStyle name="Good 2" xfId="50" xr:uid="{00000000-0005-0000-0000-00002E000000}"/>
    <cellStyle name="Heading 1 2" xfId="51" xr:uid="{00000000-0005-0000-0000-00002F000000}"/>
    <cellStyle name="Heading 2 2" xfId="52" xr:uid="{00000000-0005-0000-0000-000030000000}"/>
    <cellStyle name="Heading 3 2" xfId="53" xr:uid="{00000000-0005-0000-0000-000031000000}"/>
    <cellStyle name="Heading 4 2" xfId="54" xr:uid="{00000000-0005-0000-0000-000032000000}"/>
    <cellStyle name="Input 2" xfId="55" xr:uid="{00000000-0005-0000-0000-000033000000}"/>
    <cellStyle name="Linked Cell 2" xfId="56" xr:uid="{00000000-0005-0000-0000-000034000000}"/>
    <cellStyle name="Neutral 2" xfId="57" xr:uid="{00000000-0005-0000-0000-000035000000}"/>
    <cellStyle name="Normal" xfId="0" builtinId="0"/>
    <cellStyle name="Normal 12" xfId="58" xr:uid="{00000000-0005-0000-0000-000037000000}"/>
    <cellStyle name="Normal 12 2" xfId="59" xr:uid="{00000000-0005-0000-0000-000038000000}"/>
    <cellStyle name="Normal 12 2 2" xfId="60" xr:uid="{00000000-0005-0000-0000-000039000000}"/>
    <cellStyle name="Normal 12 2 2 2" xfId="123" xr:uid="{35D99F1E-245B-495A-8206-EBA7C169C41E}"/>
    <cellStyle name="Normal 12 2 3" xfId="61" xr:uid="{00000000-0005-0000-0000-00003A000000}"/>
    <cellStyle name="Normal 12 2 3 2" xfId="124" xr:uid="{CFD2C83B-2A27-4104-A622-B94AD8314FD8}"/>
    <cellStyle name="Normal 12 2 4" xfId="62" xr:uid="{00000000-0005-0000-0000-00003B000000}"/>
    <cellStyle name="Normal 12 2 4 2" xfId="125" xr:uid="{E4D03990-FEDF-4366-9B68-F1AC94D1A1A2}"/>
    <cellStyle name="Normal 12 2 5" xfId="122" xr:uid="{875A8A72-86CE-48FD-B302-2FA78B65DB88}"/>
    <cellStyle name="Normal 12 3" xfId="63" xr:uid="{00000000-0005-0000-0000-00003C000000}"/>
    <cellStyle name="Normal 12 3 2" xfId="126" xr:uid="{25A9DE53-06B5-48FB-8439-CB732CD1E112}"/>
    <cellStyle name="Normal 12 4" xfId="64" xr:uid="{00000000-0005-0000-0000-00003D000000}"/>
    <cellStyle name="Normal 12 4 2" xfId="127" xr:uid="{4FD39C11-2FF1-44EE-91C0-8C794547A025}"/>
    <cellStyle name="Normal 12 5" xfId="65" xr:uid="{00000000-0005-0000-0000-00003E000000}"/>
    <cellStyle name="Normal 12 5 2" xfId="128" xr:uid="{3FB08B22-22C7-4999-AF25-FAAB524E3C65}"/>
    <cellStyle name="Normal 12 6" xfId="121" xr:uid="{0CACA4A6-831C-4DAE-B9AC-6E11D390C74C}"/>
    <cellStyle name="Normal 2" xfId="66" xr:uid="{00000000-0005-0000-0000-00003F000000}"/>
    <cellStyle name="Normal 2 2" xfId="67" xr:uid="{00000000-0005-0000-0000-000040000000}"/>
    <cellStyle name="Normal 2 3" xfId="68" xr:uid="{00000000-0005-0000-0000-000041000000}"/>
    <cellStyle name="Normal 3" xfId="69" xr:uid="{00000000-0005-0000-0000-000042000000}"/>
    <cellStyle name="Normal 3 2" xfId="70" xr:uid="{00000000-0005-0000-0000-000043000000}"/>
    <cellStyle name="Normal 3 2 2" xfId="71" xr:uid="{00000000-0005-0000-0000-000044000000}"/>
    <cellStyle name="Normal 3 2 2 2" xfId="72" xr:uid="{00000000-0005-0000-0000-000045000000}"/>
    <cellStyle name="Normal 3 2 2 2 2" xfId="131" xr:uid="{89133FD4-5943-4C0F-8AA4-F3623B7309A0}"/>
    <cellStyle name="Normal 3 2 2 3" xfId="73" xr:uid="{00000000-0005-0000-0000-000046000000}"/>
    <cellStyle name="Normal 3 2 2 3 2" xfId="132" xr:uid="{F39BB80C-596A-43AC-81CA-C0E67250DB4A}"/>
    <cellStyle name="Normal 3 2 2 4" xfId="74" xr:uid="{00000000-0005-0000-0000-000047000000}"/>
    <cellStyle name="Normal 3 2 2 4 2" xfId="133" xr:uid="{1F00A492-8AAC-43CD-A823-0D72A00E9CD0}"/>
    <cellStyle name="Normal 3 2 2 5" xfId="130" xr:uid="{609BA2A2-BDDA-40F7-AB51-0F267692CB4A}"/>
    <cellStyle name="Normal 3 2 3" xfId="75" xr:uid="{00000000-0005-0000-0000-000048000000}"/>
    <cellStyle name="Normal 3 2 3 2" xfId="134" xr:uid="{B0D20E26-B33C-4939-9B5F-BF61A0AF0F40}"/>
    <cellStyle name="Normal 3 2 4" xfId="76" xr:uid="{00000000-0005-0000-0000-000049000000}"/>
    <cellStyle name="Normal 3 2 4 2" xfId="135" xr:uid="{08E62BFE-3FE8-45AC-9386-4B8268A0BABA}"/>
    <cellStyle name="Normal 3 2 5" xfId="77" xr:uid="{00000000-0005-0000-0000-00004A000000}"/>
    <cellStyle name="Normal 3 2 5 2" xfId="136" xr:uid="{4962C3C9-1A22-4C03-9550-568DF42FC924}"/>
    <cellStyle name="Normal 3 2 6" xfId="129" xr:uid="{073947CB-30C7-4B3D-8EEA-98B4D25301E5}"/>
    <cellStyle name="Normal 3 3" xfId="78" xr:uid="{00000000-0005-0000-0000-00004B000000}"/>
    <cellStyle name="Normal 3 3 2" xfId="79" xr:uid="{00000000-0005-0000-0000-00004C000000}"/>
    <cellStyle name="Normal 3 3 2 2" xfId="138" xr:uid="{967F6BD1-BBA1-4F78-9836-32F6F0EFAA36}"/>
    <cellStyle name="Normal 3 3 3" xfId="80" xr:uid="{00000000-0005-0000-0000-00004D000000}"/>
    <cellStyle name="Normal 3 3 3 2" xfId="139" xr:uid="{E144429D-9AB5-454A-8E7D-604E92F2CB47}"/>
    <cellStyle name="Normal 3 3 4" xfId="81" xr:uid="{00000000-0005-0000-0000-00004E000000}"/>
    <cellStyle name="Normal 3 3 4 2" xfId="140" xr:uid="{309588EC-9401-4219-B7DE-BA7CBA93170C}"/>
    <cellStyle name="Normal 3 3 5" xfId="137" xr:uid="{EC9BA323-E914-49EE-9795-561EA0539AE0}"/>
    <cellStyle name="Normal 3 4" xfId="82" xr:uid="{00000000-0005-0000-0000-00004F000000}"/>
    <cellStyle name="Normal 3 4 2" xfId="83" xr:uid="{00000000-0005-0000-0000-000050000000}"/>
    <cellStyle name="Normal 3 4 2 2" xfId="142" xr:uid="{3762BF3D-514A-4E1F-910E-B859A42AC0E4}"/>
    <cellStyle name="Normal 3 4 3" xfId="84" xr:uid="{00000000-0005-0000-0000-000051000000}"/>
    <cellStyle name="Normal 3 4 3 2" xfId="143" xr:uid="{7EEF8EEA-4691-492B-AF9F-50290E6E2A08}"/>
    <cellStyle name="Normal 3 4 4" xfId="85" xr:uid="{00000000-0005-0000-0000-000052000000}"/>
    <cellStyle name="Normal 3 4 4 2" xfId="144" xr:uid="{D62A6577-EE07-47C7-978C-558A67457B4F}"/>
    <cellStyle name="Normal 3 4 5" xfId="141" xr:uid="{70EA4A8C-EE2B-4E92-B541-7767A07388FA}"/>
    <cellStyle name="Normal 4" xfId="86" xr:uid="{00000000-0005-0000-0000-000053000000}"/>
    <cellStyle name="Normal 5" xfId="87" xr:uid="{00000000-0005-0000-0000-000054000000}"/>
    <cellStyle name="Normal 5 2" xfId="88" xr:uid="{00000000-0005-0000-0000-000055000000}"/>
    <cellStyle name="Normal 5 2 2" xfId="89" xr:uid="{00000000-0005-0000-0000-000056000000}"/>
    <cellStyle name="Normal 5 2 2 2" xfId="147" xr:uid="{0A6CD68D-10FA-4984-B1AF-841EBCB8A499}"/>
    <cellStyle name="Normal 5 2 3" xfId="90" xr:uid="{00000000-0005-0000-0000-000057000000}"/>
    <cellStyle name="Normal 5 2 3 2" xfId="148" xr:uid="{34A0FBF4-916A-4A58-B0EE-E224FF22115C}"/>
    <cellStyle name="Normal 5 2 4" xfId="91" xr:uid="{00000000-0005-0000-0000-000058000000}"/>
    <cellStyle name="Normal 5 2 4 2" xfId="149" xr:uid="{D7834FDF-E6F7-4AF5-AA2C-D2CF3C5CB56D}"/>
    <cellStyle name="Normal 5 2 5" xfId="146" xr:uid="{3FFCB5AE-F9B3-45FE-BF72-4519C6D40D31}"/>
    <cellStyle name="Normal 5 3" xfId="92" xr:uid="{00000000-0005-0000-0000-000059000000}"/>
    <cellStyle name="Normal 5 3 2" xfId="150" xr:uid="{6D87A63A-F89B-46F6-81BD-275159581065}"/>
    <cellStyle name="Normal 5 4" xfId="93" xr:uid="{00000000-0005-0000-0000-00005A000000}"/>
    <cellStyle name="Normal 5 4 2" xfId="151" xr:uid="{2398CB7C-AF95-4D7F-9DD1-93DCA58A1F12}"/>
    <cellStyle name="Normal 5 5" xfId="94" xr:uid="{00000000-0005-0000-0000-00005B000000}"/>
    <cellStyle name="Normal 5 5 2" xfId="152" xr:uid="{6E45D0A9-97D8-463C-AE25-305E01C4B7E4}"/>
    <cellStyle name="Normal 5 6" xfId="145" xr:uid="{CEF0A9A9-26A3-4003-BB27-DAD3857684AE}"/>
    <cellStyle name="Normal 6" xfId="95" xr:uid="{00000000-0005-0000-0000-00005C000000}"/>
    <cellStyle name="Normal 9" xfId="96" xr:uid="{00000000-0005-0000-0000-00005D000000}"/>
    <cellStyle name="Normal_Small Commercial Pricing Model 6-19-00 Version" xfId="5" xr:uid="{00000000-0005-0000-0000-00005E000000}"/>
    <cellStyle name="Normal_VO CT Connecticut Budget with Staffing Assumptions 120610" xfId="4" xr:uid="{00000000-0005-0000-0000-00005F000000}"/>
    <cellStyle name="Note 2" xfId="97" xr:uid="{00000000-0005-0000-0000-000060000000}"/>
    <cellStyle name="Output 2" xfId="98" xr:uid="{00000000-0005-0000-0000-000061000000}"/>
    <cellStyle name="Percent" xfId="3" builtinId="5"/>
    <cellStyle name="Percent 2" xfId="99" xr:uid="{00000000-0005-0000-0000-000063000000}"/>
    <cellStyle name="Percent 2 2" xfId="100" xr:uid="{00000000-0005-0000-0000-000064000000}"/>
    <cellStyle name="Percent 3" xfId="101" xr:uid="{00000000-0005-0000-0000-000065000000}"/>
    <cellStyle name="Percent 3 2" xfId="102" xr:uid="{00000000-0005-0000-0000-000066000000}"/>
    <cellStyle name="Percent 3 2 2" xfId="103" xr:uid="{00000000-0005-0000-0000-000067000000}"/>
    <cellStyle name="Percent 3 2 2 2" xfId="155" xr:uid="{70D72B50-5D23-4AB0-A682-5CAE6487EDC5}"/>
    <cellStyle name="Percent 3 2 3" xfId="104" xr:uid="{00000000-0005-0000-0000-000068000000}"/>
    <cellStyle name="Percent 3 2 3 2" xfId="156" xr:uid="{45699B8F-B5E6-45E4-8487-6313C55B397D}"/>
    <cellStyle name="Percent 3 2 4" xfId="105" xr:uid="{00000000-0005-0000-0000-000069000000}"/>
    <cellStyle name="Percent 3 2 4 2" xfId="157" xr:uid="{2C24E2D2-C0C6-4244-8117-DEB25C41376A}"/>
    <cellStyle name="Percent 3 2 5" xfId="154" xr:uid="{0B9B9D55-B6A6-497A-AFE3-B47BF37BE38D}"/>
    <cellStyle name="Percent 3 3" xfId="106" xr:uid="{00000000-0005-0000-0000-00006A000000}"/>
    <cellStyle name="Percent 3 3 2" xfId="158" xr:uid="{09947F70-C30F-438D-9FB6-9EBC35E73904}"/>
    <cellStyle name="Percent 3 4" xfId="107" xr:uid="{00000000-0005-0000-0000-00006B000000}"/>
    <cellStyle name="Percent 3 4 2" xfId="159" xr:uid="{366E4F7E-F567-4688-B742-C419D5DEB47D}"/>
    <cellStyle name="Percent 3 5" xfId="108" xr:uid="{00000000-0005-0000-0000-00006C000000}"/>
    <cellStyle name="Percent 3 5 2" xfId="160" xr:uid="{0CC85697-8BE2-4E7B-99E3-4FAC3C27AEE5}"/>
    <cellStyle name="Percent 3 6" xfId="153" xr:uid="{25D4C166-E1E5-46A7-AFF1-6FDF5AAE87A6}"/>
    <cellStyle name="Small" xfId="109" xr:uid="{00000000-0005-0000-0000-00006D000000}"/>
    <cellStyle name="Title 2" xfId="110" xr:uid="{00000000-0005-0000-0000-00006E000000}"/>
    <cellStyle name="Total 2" xfId="111" xr:uid="{00000000-0005-0000-0000-00006F000000}"/>
    <cellStyle name="Warning Text 2" xfId="112" xr:uid="{00000000-0005-0000-0000-000070000000}"/>
  </cellStyles>
  <dxfs count="0"/>
  <tableStyles count="0" defaultTableStyle="TableStyleMedium2" defaultPivotStyle="PivotStyleLight16"/>
  <colors>
    <mruColors>
      <color rgb="FFB7DEE8"/>
      <color rgb="FFFFFFCC"/>
      <color rgb="FFCCFFCC"/>
      <color rgb="FF8DB4E2"/>
      <color rgb="FF0000FF"/>
      <color rgb="FF0070C0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S-FS001\Fiscal-Budget$\Documents%20and%20Settings\jmays\Local%20Settings\Temporary%20Internet%20Files\OLK7F\NW3%20Combined%20%202004%20for%202005%20Projection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S-FS001\Fiscal-Budget$\Stephen\Uwrite\PA%20-%20Northwest\NW%20PA%20Medicaid%20Underwriting%20FINAL%205-27-0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r0.deloitteonline.com/WINDOWS/Temporary%20Internet%20Files/OLKF221/QMD01-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S-FS001\Fiscal-Budget$\HCAS\HEALTH\CLIENTS\UC2006\Renewals\RFR%20Final\Health%20Net\Fin_Ex_HMO_0604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-TANF"/>
      <sheetName val="B-HB"/>
      <sheetName val="B-SSIHH"/>
      <sheetName val="B-SSIwo"/>
      <sheetName val="B-FedGA"/>
      <sheetName val="B-CN"/>
      <sheetName val="B-MN"/>
      <sheetName val="B-Total"/>
      <sheetName val="Sheet2"/>
      <sheetName val="Sheet1"/>
      <sheetName val="MMEs"/>
      <sheetName val="PDCLMS"/>
      <sheetName val="UNITS"/>
      <sheetName val="print info"/>
    </sheetNames>
    <sheetDataSet>
      <sheetData sheetId="0">
        <row r="4">
          <cell r="A4" t="str">
            <v>Projected 2007/2008 Utilization and Claims Costs</v>
          </cell>
        </row>
      </sheetData>
      <sheetData sheetId="1">
        <row r="15">
          <cell r="G15">
            <v>126119</v>
          </cell>
        </row>
      </sheetData>
      <sheetData sheetId="2">
        <row r="15">
          <cell r="G15">
            <v>65615</v>
          </cell>
        </row>
      </sheetData>
      <sheetData sheetId="3">
        <row r="15">
          <cell r="G15">
            <v>97816</v>
          </cell>
        </row>
      </sheetData>
      <sheetData sheetId="4">
        <row r="10">
          <cell r="E10" t="str">
            <v>Base Cost 7/1/04 - 06/30/05</v>
          </cell>
        </row>
      </sheetData>
      <sheetData sheetId="5">
        <row r="15">
          <cell r="G15">
            <v>9392</v>
          </cell>
        </row>
      </sheetData>
      <sheetData sheetId="6">
        <row r="15">
          <cell r="G15">
            <v>5218</v>
          </cell>
        </row>
      </sheetData>
      <sheetData sheetId="7" refreshError="1"/>
      <sheetData sheetId="8" refreshError="1"/>
      <sheetData sheetId="9" refreshError="1"/>
      <sheetData sheetId="10">
        <row r="15">
          <cell r="AN15">
            <v>504594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nce to State Offer"/>
      <sheetName val="NW3 VBH Budget as of 1-07"/>
      <sheetName val="Unit Costs"/>
      <sheetName val="Medical Budget 10-18version"/>
      <sheetName val="Medical Cost Projection"/>
      <sheetName val="NW3 Actuary Summary 10-13-06"/>
      <sheetName val="By Line Item"/>
      <sheetName val="Kara's By Department (2)"/>
      <sheetName val="NW3 FY 2009"/>
      <sheetName val="NW3 Rates"/>
      <sheetName val="Unit Cost Rate Change Impact"/>
      <sheetName val="TSS Savings"/>
      <sheetName val="Offer Rates"/>
      <sheetName val="NW Medical Budget 4-1-08"/>
      <sheetName val="Northwest"/>
      <sheetName val="Expected Med Budget 5-07"/>
      <sheetName val="Expected Loss FY 2008"/>
      <sheetName val="By Department"/>
      <sheetName val="Assumptions"/>
      <sheetName val="Scenarios"/>
      <sheetName val="Staffing"/>
      <sheetName val="Capital"/>
      <sheetName val="Proposed Staffing"/>
      <sheetName val="Laverne's Proposed staffing"/>
      <sheetName val="Salaries from HR"/>
      <sheetName val="Current PA Salaries"/>
      <sheetName val="Membership"/>
      <sheetName val="2006 Budget by Svc Ctr"/>
      <sheetName val="IT Summary3"/>
      <sheetName val="IT Summary2"/>
      <sheetName val="TANF"/>
      <sheetName val="Healthy Beginnings"/>
      <sheetName val="BHRS Cost Adjustment"/>
      <sheetName val="ICSI All 3 Counties (2)"/>
      <sheetName val="Medical Budget wICSI&amp;MA Adjst"/>
      <sheetName val="SSI+HH W_Medicare"/>
      <sheetName val="SSI+HH W_O Medicare"/>
      <sheetName val="Federal GA"/>
      <sheetName val="Cat. Needy State"/>
      <sheetName val="Med. Needy"/>
      <sheetName val="Total - All Historical"/>
      <sheetName val="Total -- All Historical ck"/>
      <sheetName val="Med Proj. NOTES &amp; PricingIssues"/>
      <sheetName val="VBHPA Unit Cost 2006"/>
      <sheetName val="Summary - Historical"/>
      <sheetName val="Utilization &amp; PMPM Summary"/>
      <sheetName val="VBH-PA experience"/>
      <sheetName val="Outpatient breakout"/>
      <sheetName val="D &amp; A IOP_Partial_ICM"/>
      <sheetName val="VO vs Mercer Rates"/>
      <sheetName val="VO vs Mercer Rates check"/>
      <sheetName val="MobileMeds"/>
      <sheetName val="LSW-LCSW"/>
      <sheetName val="Admin Distribute"/>
      <sheetName val="Admin Distribute BAFO"/>
      <sheetName val="ICSI $'s for FY 2005-2006"/>
      <sheetName val="Ancillary breakout"/>
      <sheetName val="Sheet1"/>
      <sheetName val="Other breakout"/>
      <sheetName val="2005 VBH-PA Unit Costs"/>
      <sheetName val="2005 VBH-PA"/>
      <sheetName val="2004 VBH-PA"/>
      <sheetName val="2003 VBH-P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s, Plans"/>
      <sheetName val="AMed"/>
      <sheetName val="EMed"/>
      <sheetName val="Univ"/>
      <sheetName val="Actives"/>
      <sheetName val="Ann"/>
      <sheetName val="CampusMC"/>
      <sheetName val="Campus"/>
      <sheetName val="Medctr"/>
      <sheetName val="Other"/>
      <sheetName val="Labs"/>
      <sheetName val="Berk"/>
      <sheetName val="DvPR"/>
      <sheetName val="Davis"/>
      <sheetName val="DvMC"/>
      <sheetName val="IrPR"/>
      <sheetName val="Irv"/>
      <sheetName val="IrMC"/>
      <sheetName val="LAPR"/>
      <sheetName val="LA"/>
      <sheetName val="LAMC"/>
      <sheetName val="Mcd"/>
      <sheetName val="Riv"/>
      <sheetName val="SDPR"/>
      <sheetName val="SD"/>
      <sheetName val="SDMC"/>
      <sheetName val="SFPR"/>
      <sheetName val="SF"/>
      <sheetName val="SFMC"/>
      <sheetName val="SB"/>
      <sheetName val="SC"/>
      <sheetName val="ANR"/>
      <sheetName val="ASUCLA"/>
      <sheetName val="Hast"/>
      <sheetName val="OP"/>
      <sheetName val="LBL"/>
      <sheetName val="LLNL"/>
      <sheetName val="LANL"/>
      <sheetName val="UCRS"/>
      <sheetName val="PERS"/>
      <sheetName val="DPAnn"/>
      <sheetName val="Market - By Loc"/>
      <sheetName val="Market - By Sub"/>
    </sheetNames>
    <sheetDataSet>
      <sheetData sheetId="0">
        <row r="7">
          <cell r="B7" t="str">
            <v>BluePremier HMO - NM</v>
          </cell>
        </row>
        <row r="10">
          <cell r="B10" t="str">
            <v>Core - CA</v>
          </cell>
        </row>
        <row r="11">
          <cell r="B11" t="str">
            <v>Core - NM</v>
          </cell>
        </row>
        <row r="12">
          <cell r="B12" t="str">
            <v>Health Net</v>
          </cell>
        </row>
        <row r="13">
          <cell r="B13" t="str">
            <v>High Option</v>
          </cell>
        </row>
        <row r="14">
          <cell r="B14" t="str">
            <v>Kaiser - CA</v>
          </cell>
        </row>
        <row r="15">
          <cell r="B15" t="str">
            <v>Kaiser Umbrella - CA</v>
          </cell>
        </row>
        <row r="16">
          <cell r="B16" t="str">
            <v>Kaiser Umbrella - NM</v>
          </cell>
        </row>
        <row r="17">
          <cell r="B17" t="str">
            <v>Kaiser Mid-Atlantic</v>
          </cell>
        </row>
        <row r="18">
          <cell r="B18" t="str">
            <v>PacifiCare of California</v>
          </cell>
        </row>
        <row r="19">
          <cell r="B19" t="str">
            <v>PacifiCare of Nevada</v>
          </cell>
        </row>
        <row r="20">
          <cell r="B20" t="str">
            <v>UC Care</v>
          </cell>
        </row>
        <row r="21">
          <cell r="B21" t="str">
            <v>WHA</v>
          </cell>
        </row>
        <row r="22">
          <cell r="B22" t="str">
            <v>Reserved #1</v>
          </cell>
        </row>
      </sheetData>
      <sheetData sheetId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Exhibit 1a"/>
      <sheetName val="Exhibit 1b"/>
      <sheetName val="Exhibit 1c"/>
      <sheetName val="Exhibit 2a"/>
      <sheetName val="Exhibit 2b"/>
      <sheetName val="Exhibit 2c"/>
      <sheetName val="Exhibit 2d"/>
      <sheetName val="Exhibit 3"/>
      <sheetName val="Exhibit 4"/>
      <sheetName val="Exhibit 5"/>
      <sheetName val="Exhibit 6"/>
      <sheetName val="Exhibit 7"/>
      <sheetName val="Exhibit 8"/>
      <sheetName val="Exhibit 9"/>
      <sheetName val="Exhibit 10"/>
      <sheetName val="Exhibit 11"/>
      <sheetName val="Exhibit 12a"/>
      <sheetName val="Exhibit 12b"/>
      <sheetName val="Exhibit 13a"/>
      <sheetName val="Exhibit 13b"/>
      <sheetName val="Exhibit 14a"/>
      <sheetName val="Exhibit 14b"/>
      <sheetName val="Exhibit 15a"/>
      <sheetName val="Exhibit 15b"/>
      <sheetName val="Exhibit 15c"/>
      <sheetName val="Exhibit 16"/>
      <sheetName val="Exhibit 17"/>
      <sheetName val="Exhibit 18"/>
      <sheetName val="Exhibit 19"/>
      <sheetName val="Exhibit 20"/>
      <sheetName val="Exhibit 21"/>
      <sheetName val="Exhibit 22a"/>
      <sheetName val="Exhibit 22b"/>
      <sheetName val="Exhibit 22c"/>
      <sheetName val="Exhibit 23a"/>
      <sheetName val="Exhibit 23b"/>
      <sheetName val="Exhibit 23c"/>
      <sheetName val="Exhibit 24"/>
    </sheetNames>
    <sheetDataSet>
      <sheetData sheetId="0" refreshError="1"/>
      <sheetData sheetId="1">
        <row r="16">
          <cell r="F16">
            <v>2007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66"/>
  <sheetViews>
    <sheetView tabSelected="1" topLeftCell="A305" zoomScale="80" zoomScaleNormal="80" zoomScaleSheetLayoutView="90" workbookViewId="0">
      <selection activeCell="B317" sqref="B317"/>
    </sheetView>
  </sheetViews>
  <sheetFormatPr defaultColWidth="9.1796875" defaultRowHeight="14.5" x14ac:dyDescent="0.35"/>
  <cols>
    <col min="1" max="1" width="41.7265625" style="40" customWidth="1"/>
    <col min="2" max="2" width="27" style="40" customWidth="1"/>
    <col min="3" max="3" width="17.26953125" style="40" customWidth="1"/>
    <col min="4" max="4" width="13.81640625" style="40" customWidth="1"/>
    <col min="5" max="5" width="15" style="40" customWidth="1"/>
    <col min="6" max="6" width="14.26953125" style="40" customWidth="1"/>
    <col min="7" max="7" width="13.81640625" style="40" bestFit="1" customWidth="1"/>
    <col min="8" max="8" width="15.1796875" style="40" customWidth="1"/>
    <col min="9" max="9" width="17.26953125" style="40" customWidth="1"/>
    <col min="10" max="10" width="13.7265625" style="43" customWidth="1"/>
    <col min="11" max="11" width="17.1796875" style="43" customWidth="1"/>
    <col min="12" max="12" width="14.26953125" style="43" customWidth="1"/>
    <col min="13" max="16384" width="9.1796875" style="43"/>
  </cols>
  <sheetData>
    <row r="1" spans="1:9" s="2" customFormat="1" ht="15.5" x14ac:dyDescent="0.35">
      <c r="A1" s="5" t="s">
        <v>107</v>
      </c>
      <c r="B1" s="6"/>
      <c r="C1" s="7"/>
      <c r="D1" s="6"/>
      <c r="E1" s="7"/>
      <c r="F1" s="6"/>
      <c r="G1" s="7"/>
      <c r="H1" s="6"/>
      <c r="I1" s="7"/>
    </row>
    <row r="2" spans="1:9" s="2" customFormat="1" ht="18.5" x14ac:dyDescent="0.45">
      <c r="A2" s="8"/>
      <c r="B2" s="8"/>
      <c r="C2" s="8"/>
      <c r="D2" s="8"/>
      <c r="E2" s="8"/>
      <c r="F2" s="8"/>
      <c r="G2" s="8"/>
      <c r="H2" s="8"/>
      <c r="I2" s="8"/>
    </row>
    <row r="3" spans="1:9" s="2" customFormat="1" ht="39" customHeight="1" thickBot="1" x14ac:dyDescent="0.5">
      <c r="A3" s="168" t="s">
        <v>92</v>
      </c>
      <c r="B3" s="9"/>
      <c r="C3" s="10"/>
      <c r="D3" s="9"/>
      <c r="E3" s="10"/>
      <c r="F3" s="9"/>
      <c r="G3" s="10"/>
      <c r="H3" s="9"/>
      <c r="I3" s="10"/>
    </row>
    <row r="4" spans="1:9" s="12" customFormat="1" x14ac:dyDescent="0.35">
      <c r="A4" s="11"/>
      <c r="B4" s="177" t="s">
        <v>65</v>
      </c>
      <c r="C4" s="178"/>
      <c r="D4" s="177" t="s">
        <v>32</v>
      </c>
      <c r="E4" s="178"/>
      <c r="F4" s="177" t="s">
        <v>33</v>
      </c>
      <c r="G4" s="178"/>
      <c r="H4" s="177" t="s">
        <v>34</v>
      </c>
      <c r="I4" s="179"/>
    </row>
    <row r="5" spans="1:9" s="12" customFormat="1" x14ac:dyDescent="0.35">
      <c r="A5" s="13" t="s">
        <v>2</v>
      </c>
      <c r="B5" s="14" t="s">
        <v>1</v>
      </c>
      <c r="C5" s="15" t="s">
        <v>3</v>
      </c>
      <c r="D5" s="14" t="s">
        <v>1</v>
      </c>
      <c r="E5" s="15" t="s">
        <v>3</v>
      </c>
      <c r="F5" s="14" t="s">
        <v>1</v>
      </c>
      <c r="G5" s="15" t="s">
        <v>3</v>
      </c>
      <c r="H5" s="14" t="s">
        <v>1</v>
      </c>
      <c r="I5" s="16" t="s">
        <v>3</v>
      </c>
    </row>
    <row r="6" spans="1:9" s="2" customFormat="1" ht="7.5" customHeight="1" x14ac:dyDescent="0.35">
      <c r="A6" s="25"/>
      <c r="B6" s="26"/>
      <c r="C6" s="27"/>
      <c r="D6" s="26"/>
      <c r="E6" s="27"/>
      <c r="F6" s="26"/>
      <c r="G6" s="27"/>
      <c r="H6" s="26"/>
      <c r="I6" s="28"/>
    </row>
    <row r="7" spans="1:9" s="2" customFormat="1" x14ac:dyDescent="0.35">
      <c r="A7" s="17" t="s">
        <v>66</v>
      </c>
      <c r="B7" s="18"/>
      <c r="C7" s="19"/>
      <c r="D7" s="18"/>
      <c r="E7" s="19"/>
      <c r="F7" s="18"/>
      <c r="G7" s="19"/>
      <c r="H7" s="18"/>
      <c r="I7" s="20"/>
    </row>
    <row r="8" spans="1:9" s="2" customFormat="1" x14ac:dyDescent="0.35">
      <c r="A8" s="21" t="s">
        <v>4</v>
      </c>
      <c r="B8" s="22">
        <v>0</v>
      </c>
      <c r="C8" s="23">
        <v>0</v>
      </c>
      <c r="D8" s="22">
        <v>0</v>
      </c>
      <c r="E8" s="23">
        <v>0</v>
      </c>
      <c r="F8" s="22">
        <v>0</v>
      </c>
      <c r="G8" s="23">
        <v>0</v>
      </c>
      <c r="H8" s="22">
        <v>0</v>
      </c>
      <c r="I8" s="24">
        <v>0</v>
      </c>
    </row>
    <row r="9" spans="1:9" s="2" customFormat="1" x14ac:dyDescent="0.35">
      <c r="A9" s="21" t="s">
        <v>4</v>
      </c>
      <c r="B9" s="22">
        <v>0</v>
      </c>
      <c r="C9" s="23">
        <v>0</v>
      </c>
      <c r="D9" s="22">
        <v>0</v>
      </c>
      <c r="E9" s="23">
        <v>0</v>
      </c>
      <c r="F9" s="22">
        <v>0</v>
      </c>
      <c r="G9" s="23">
        <v>0</v>
      </c>
      <c r="H9" s="22">
        <v>0</v>
      </c>
      <c r="I9" s="24">
        <v>0</v>
      </c>
    </row>
    <row r="10" spans="1:9" s="2" customFormat="1" x14ac:dyDescent="0.35">
      <c r="A10" s="21" t="s">
        <v>4</v>
      </c>
      <c r="B10" s="22">
        <v>0</v>
      </c>
      <c r="C10" s="23">
        <v>0</v>
      </c>
      <c r="D10" s="22">
        <v>0</v>
      </c>
      <c r="E10" s="23">
        <v>0</v>
      </c>
      <c r="F10" s="22">
        <v>0</v>
      </c>
      <c r="G10" s="23">
        <v>0</v>
      </c>
      <c r="H10" s="22">
        <v>0</v>
      </c>
      <c r="I10" s="24">
        <v>0</v>
      </c>
    </row>
    <row r="11" spans="1:9" s="2" customFormat="1" x14ac:dyDescent="0.35">
      <c r="A11" s="21" t="s">
        <v>4</v>
      </c>
      <c r="B11" s="22">
        <v>0</v>
      </c>
      <c r="C11" s="23">
        <v>0</v>
      </c>
      <c r="D11" s="22">
        <v>0</v>
      </c>
      <c r="E11" s="23">
        <v>0</v>
      </c>
      <c r="F11" s="22">
        <v>0</v>
      </c>
      <c r="G11" s="23">
        <v>0</v>
      </c>
      <c r="H11" s="22">
        <v>0</v>
      </c>
      <c r="I11" s="24">
        <v>0</v>
      </c>
    </row>
    <row r="12" spans="1:9" s="2" customFormat="1" x14ac:dyDescent="0.35">
      <c r="A12" s="21" t="s">
        <v>4</v>
      </c>
      <c r="B12" s="22">
        <v>0</v>
      </c>
      <c r="C12" s="23">
        <v>0</v>
      </c>
      <c r="D12" s="22">
        <v>0</v>
      </c>
      <c r="E12" s="23">
        <v>0</v>
      </c>
      <c r="F12" s="22">
        <v>0</v>
      </c>
      <c r="G12" s="23">
        <v>0</v>
      </c>
      <c r="H12" s="22">
        <v>0</v>
      </c>
      <c r="I12" s="24">
        <v>0</v>
      </c>
    </row>
    <row r="13" spans="1:9" s="2" customFormat="1" x14ac:dyDescent="0.35">
      <c r="A13" s="21" t="s">
        <v>4</v>
      </c>
      <c r="B13" s="22">
        <v>0</v>
      </c>
      <c r="C13" s="23">
        <v>0</v>
      </c>
      <c r="D13" s="22">
        <v>0</v>
      </c>
      <c r="E13" s="23">
        <v>0</v>
      </c>
      <c r="F13" s="22">
        <v>0</v>
      </c>
      <c r="G13" s="23">
        <v>0</v>
      </c>
      <c r="H13" s="22">
        <v>0</v>
      </c>
      <c r="I13" s="24">
        <v>0</v>
      </c>
    </row>
    <row r="14" spans="1:9" s="2" customFormat="1" x14ac:dyDescent="0.35">
      <c r="A14" s="21" t="s">
        <v>4</v>
      </c>
      <c r="B14" s="22">
        <v>0</v>
      </c>
      <c r="C14" s="23">
        <v>0</v>
      </c>
      <c r="D14" s="22">
        <v>0</v>
      </c>
      <c r="E14" s="23">
        <v>0</v>
      </c>
      <c r="F14" s="22">
        <v>0</v>
      </c>
      <c r="G14" s="23">
        <v>0</v>
      </c>
      <c r="H14" s="22">
        <v>0</v>
      </c>
      <c r="I14" s="24">
        <v>0</v>
      </c>
    </row>
    <row r="15" spans="1:9" s="2" customFormat="1" x14ac:dyDescent="0.35">
      <c r="A15" s="21" t="s">
        <v>4</v>
      </c>
      <c r="B15" s="22">
        <v>0</v>
      </c>
      <c r="C15" s="23">
        <v>0</v>
      </c>
      <c r="D15" s="22">
        <v>0</v>
      </c>
      <c r="E15" s="23">
        <v>0</v>
      </c>
      <c r="F15" s="22">
        <v>0</v>
      </c>
      <c r="G15" s="23">
        <v>0</v>
      </c>
      <c r="H15" s="22">
        <v>0</v>
      </c>
      <c r="I15" s="24">
        <v>0</v>
      </c>
    </row>
    <row r="16" spans="1:9" s="2" customFormat="1" x14ac:dyDescent="0.35">
      <c r="A16" s="21" t="s">
        <v>4</v>
      </c>
      <c r="B16" s="22">
        <v>0</v>
      </c>
      <c r="C16" s="23">
        <v>0</v>
      </c>
      <c r="D16" s="22">
        <v>0</v>
      </c>
      <c r="E16" s="23">
        <v>0</v>
      </c>
      <c r="F16" s="22">
        <v>0</v>
      </c>
      <c r="G16" s="23">
        <v>0</v>
      </c>
      <c r="H16" s="22">
        <v>0</v>
      </c>
      <c r="I16" s="24">
        <v>0</v>
      </c>
    </row>
    <row r="17" spans="1:9" s="2" customFormat="1" x14ac:dyDescent="0.35">
      <c r="A17" s="21" t="s">
        <v>4</v>
      </c>
      <c r="B17" s="22">
        <v>0</v>
      </c>
      <c r="C17" s="23">
        <v>0</v>
      </c>
      <c r="D17" s="22">
        <v>0</v>
      </c>
      <c r="E17" s="23">
        <v>0</v>
      </c>
      <c r="F17" s="22">
        <v>0</v>
      </c>
      <c r="G17" s="23">
        <v>0</v>
      </c>
      <c r="H17" s="22">
        <v>0</v>
      </c>
      <c r="I17" s="24">
        <v>0</v>
      </c>
    </row>
    <row r="18" spans="1:9" s="2" customFormat="1" ht="7.9" customHeight="1" x14ac:dyDescent="0.35">
      <c r="A18" s="25"/>
      <c r="B18" s="26"/>
      <c r="C18" s="27"/>
      <c r="D18" s="26"/>
      <c r="E18" s="23"/>
      <c r="F18" s="26"/>
      <c r="G18" s="27"/>
      <c r="H18" s="26"/>
      <c r="I18" s="28"/>
    </row>
    <row r="19" spans="1:9" s="2" customFormat="1" x14ac:dyDescent="0.35">
      <c r="A19" s="29" t="str">
        <f>"Subtotal Staffing "&amp;A7</f>
        <v>Subtotal Staffing Employer Related Services</v>
      </c>
      <c r="B19" s="3">
        <f t="shared" ref="B19:I19" si="0">SUM(B8:B18)</f>
        <v>0</v>
      </c>
      <c r="C19" s="4">
        <f t="shared" si="0"/>
        <v>0</v>
      </c>
      <c r="D19" s="3">
        <f t="shared" si="0"/>
        <v>0</v>
      </c>
      <c r="E19" s="4">
        <f t="shared" si="0"/>
        <v>0</v>
      </c>
      <c r="F19" s="3">
        <f t="shared" si="0"/>
        <v>0</v>
      </c>
      <c r="G19" s="4">
        <f t="shared" si="0"/>
        <v>0</v>
      </c>
      <c r="H19" s="3">
        <f t="shared" si="0"/>
        <v>0</v>
      </c>
      <c r="I19" s="4">
        <f t="shared" si="0"/>
        <v>0</v>
      </c>
    </row>
    <row r="20" spans="1:9" s="2" customFormat="1" x14ac:dyDescent="0.35">
      <c r="A20" s="29" t="str">
        <f>"Fringe Benefits "&amp;A7</f>
        <v>Fringe Benefits Employer Related Services</v>
      </c>
      <c r="B20" s="3"/>
      <c r="C20" s="4">
        <f>+C19*$B$375</f>
        <v>0</v>
      </c>
      <c r="D20" s="3"/>
      <c r="E20" s="4">
        <f>+E19*$B$375</f>
        <v>0</v>
      </c>
      <c r="F20" s="3"/>
      <c r="G20" s="4">
        <f>+G19*$B$375</f>
        <v>0</v>
      </c>
      <c r="H20" s="3"/>
      <c r="I20" s="4">
        <f>+I19*$B$375</f>
        <v>0</v>
      </c>
    </row>
    <row r="21" spans="1:9" s="2" customFormat="1" ht="29" x14ac:dyDescent="0.35">
      <c r="A21" s="29" t="str">
        <f>"Total  "&amp;A7&amp;" Personnel &amp; Fringe"</f>
        <v>Total  Employer Related Services Personnel &amp; Fringe</v>
      </c>
      <c r="B21" s="3"/>
      <c r="C21" s="4">
        <f>C19+C20</f>
        <v>0</v>
      </c>
      <c r="D21" s="3"/>
      <c r="E21" s="4">
        <f>E19+E20</f>
        <v>0</v>
      </c>
      <c r="F21" s="3"/>
      <c r="G21" s="4">
        <f>G19+G20</f>
        <v>0</v>
      </c>
      <c r="H21" s="3"/>
      <c r="I21" s="4">
        <f>I19+I20</f>
        <v>0</v>
      </c>
    </row>
    <row r="22" spans="1:9" s="2" customFormat="1" x14ac:dyDescent="0.35">
      <c r="A22" s="29" t="str">
        <f>"Corporate Allocation "&amp;A7</f>
        <v>Corporate Allocation Employer Related Services</v>
      </c>
      <c r="B22" s="3"/>
      <c r="C22" s="4">
        <f>+C21*$B$376</f>
        <v>0</v>
      </c>
      <c r="D22" s="3"/>
      <c r="E22" s="4">
        <f>+E21*$B$376</f>
        <v>0</v>
      </c>
      <c r="F22" s="3"/>
      <c r="G22" s="4">
        <f>+G21*$B$376</f>
        <v>0</v>
      </c>
      <c r="H22" s="3"/>
      <c r="I22" s="4">
        <f>+I21*$B$376</f>
        <v>0</v>
      </c>
    </row>
    <row r="23" spans="1:9" s="2" customFormat="1" x14ac:dyDescent="0.35">
      <c r="A23" s="30" t="str">
        <f>"Total  "&amp;A7&amp;" Staffing Costs"</f>
        <v>Total  Employer Related Services Staffing Costs</v>
      </c>
      <c r="B23" s="3"/>
      <c r="C23" s="4">
        <f>C21+C22</f>
        <v>0</v>
      </c>
      <c r="D23" s="3"/>
      <c r="E23" s="4">
        <f>E21+E22</f>
        <v>0</v>
      </c>
      <c r="F23" s="3"/>
      <c r="G23" s="4">
        <f>G21+G22</f>
        <v>0</v>
      </c>
      <c r="H23" s="3"/>
      <c r="I23" s="4">
        <f>I21+I22</f>
        <v>0</v>
      </c>
    </row>
    <row r="24" spans="1:9" s="2" customFormat="1" ht="7.9" customHeight="1" x14ac:dyDescent="0.35">
      <c r="A24" s="31"/>
      <c r="B24" s="32"/>
      <c r="C24" s="33"/>
      <c r="D24" s="32"/>
      <c r="E24" s="33"/>
      <c r="F24" s="32"/>
      <c r="G24" s="33"/>
      <c r="H24" s="32"/>
      <c r="I24" s="34"/>
    </row>
    <row r="25" spans="1:9" s="2" customFormat="1" x14ac:dyDescent="0.35">
      <c r="A25" s="17" t="s">
        <v>67</v>
      </c>
      <c r="B25" s="18"/>
      <c r="C25" s="19"/>
      <c r="D25" s="18"/>
      <c r="E25" s="19"/>
      <c r="F25" s="18"/>
      <c r="G25" s="19"/>
      <c r="H25" s="18"/>
      <c r="I25" s="20"/>
    </row>
    <row r="26" spans="1:9" s="2" customFormat="1" x14ac:dyDescent="0.35">
      <c r="A26" s="21" t="s">
        <v>4</v>
      </c>
      <c r="B26" s="22">
        <v>0</v>
      </c>
      <c r="C26" s="23">
        <v>0</v>
      </c>
      <c r="D26" s="22">
        <v>0</v>
      </c>
      <c r="E26" s="23">
        <v>0</v>
      </c>
      <c r="F26" s="22">
        <v>0</v>
      </c>
      <c r="G26" s="23">
        <v>0</v>
      </c>
      <c r="H26" s="22">
        <v>0</v>
      </c>
      <c r="I26" s="24">
        <v>0</v>
      </c>
    </row>
    <row r="27" spans="1:9" s="2" customFormat="1" x14ac:dyDescent="0.35">
      <c r="A27" s="21" t="s">
        <v>4</v>
      </c>
      <c r="B27" s="22">
        <v>0</v>
      </c>
      <c r="C27" s="23">
        <v>0</v>
      </c>
      <c r="D27" s="22">
        <v>0</v>
      </c>
      <c r="E27" s="23">
        <v>0</v>
      </c>
      <c r="F27" s="22">
        <v>0</v>
      </c>
      <c r="G27" s="23">
        <v>0</v>
      </c>
      <c r="H27" s="22">
        <v>0</v>
      </c>
      <c r="I27" s="24">
        <v>0</v>
      </c>
    </row>
    <row r="28" spans="1:9" s="2" customFormat="1" x14ac:dyDescent="0.35">
      <c r="A28" s="21" t="s">
        <v>4</v>
      </c>
      <c r="B28" s="22">
        <v>0</v>
      </c>
      <c r="C28" s="23">
        <v>0</v>
      </c>
      <c r="D28" s="22">
        <v>0</v>
      </c>
      <c r="E28" s="23">
        <v>0</v>
      </c>
      <c r="F28" s="22">
        <v>0</v>
      </c>
      <c r="G28" s="23">
        <v>0</v>
      </c>
      <c r="H28" s="22">
        <v>0</v>
      </c>
      <c r="I28" s="24">
        <v>0</v>
      </c>
    </row>
    <row r="29" spans="1:9" s="2" customFormat="1" x14ac:dyDescent="0.35">
      <c r="A29" s="21" t="s">
        <v>4</v>
      </c>
      <c r="B29" s="22">
        <v>0</v>
      </c>
      <c r="C29" s="23">
        <v>0</v>
      </c>
      <c r="D29" s="22">
        <v>0</v>
      </c>
      <c r="E29" s="23">
        <v>0</v>
      </c>
      <c r="F29" s="22">
        <v>0</v>
      </c>
      <c r="G29" s="23">
        <v>0</v>
      </c>
      <c r="H29" s="22">
        <v>0</v>
      </c>
      <c r="I29" s="24">
        <v>0</v>
      </c>
    </row>
    <row r="30" spans="1:9" s="2" customFormat="1" x14ac:dyDescent="0.35">
      <c r="A30" s="21" t="s">
        <v>4</v>
      </c>
      <c r="B30" s="22">
        <v>0</v>
      </c>
      <c r="C30" s="23">
        <v>0</v>
      </c>
      <c r="D30" s="22">
        <v>0</v>
      </c>
      <c r="E30" s="23">
        <v>0</v>
      </c>
      <c r="F30" s="22">
        <v>0</v>
      </c>
      <c r="G30" s="23">
        <v>0</v>
      </c>
      <c r="H30" s="22">
        <v>0</v>
      </c>
      <c r="I30" s="24">
        <v>0</v>
      </c>
    </row>
    <row r="31" spans="1:9" s="2" customFormat="1" x14ac:dyDescent="0.35">
      <c r="A31" s="21" t="s">
        <v>4</v>
      </c>
      <c r="B31" s="22">
        <v>0</v>
      </c>
      <c r="C31" s="23">
        <v>0</v>
      </c>
      <c r="D31" s="22">
        <v>0</v>
      </c>
      <c r="E31" s="23">
        <v>0</v>
      </c>
      <c r="F31" s="22">
        <v>0</v>
      </c>
      <c r="G31" s="23">
        <v>0</v>
      </c>
      <c r="H31" s="22">
        <v>0</v>
      </c>
      <c r="I31" s="24">
        <v>0</v>
      </c>
    </row>
    <row r="32" spans="1:9" s="2" customFormat="1" x14ac:dyDescent="0.35">
      <c r="A32" s="21" t="s">
        <v>4</v>
      </c>
      <c r="B32" s="22">
        <v>0</v>
      </c>
      <c r="C32" s="23">
        <v>0</v>
      </c>
      <c r="D32" s="22">
        <v>0</v>
      </c>
      <c r="E32" s="23">
        <v>0</v>
      </c>
      <c r="F32" s="22">
        <v>0</v>
      </c>
      <c r="G32" s="23">
        <v>0</v>
      </c>
      <c r="H32" s="22">
        <v>0</v>
      </c>
      <c r="I32" s="24">
        <v>0</v>
      </c>
    </row>
    <row r="33" spans="1:9" s="2" customFormat="1" x14ac:dyDescent="0.35">
      <c r="A33" s="21" t="s">
        <v>4</v>
      </c>
      <c r="B33" s="22">
        <v>0</v>
      </c>
      <c r="C33" s="23">
        <v>0</v>
      </c>
      <c r="D33" s="22">
        <v>0</v>
      </c>
      <c r="E33" s="23">
        <v>0</v>
      </c>
      <c r="F33" s="22">
        <v>0</v>
      </c>
      <c r="G33" s="23">
        <v>0</v>
      </c>
      <c r="H33" s="22">
        <v>0</v>
      </c>
      <c r="I33" s="24">
        <v>0</v>
      </c>
    </row>
    <row r="34" spans="1:9" s="2" customFormat="1" x14ac:dyDescent="0.35">
      <c r="A34" s="21" t="s">
        <v>4</v>
      </c>
      <c r="B34" s="22">
        <v>0</v>
      </c>
      <c r="C34" s="23">
        <v>0</v>
      </c>
      <c r="D34" s="22">
        <v>0</v>
      </c>
      <c r="E34" s="23">
        <v>0</v>
      </c>
      <c r="F34" s="22">
        <v>0</v>
      </c>
      <c r="G34" s="23">
        <v>0</v>
      </c>
      <c r="H34" s="22">
        <v>0</v>
      </c>
      <c r="I34" s="24">
        <v>0</v>
      </c>
    </row>
    <row r="35" spans="1:9" s="2" customFormat="1" x14ac:dyDescent="0.35">
      <c r="A35" s="21" t="s">
        <v>4</v>
      </c>
      <c r="B35" s="22">
        <v>0</v>
      </c>
      <c r="C35" s="23">
        <v>0</v>
      </c>
      <c r="D35" s="22">
        <v>0</v>
      </c>
      <c r="E35" s="23">
        <v>0</v>
      </c>
      <c r="F35" s="22">
        <v>0</v>
      </c>
      <c r="G35" s="23">
        <v>0</v>
      </c>
      <c r="H35" s="22">
        <v>0</v>
      </c>
      <c r="I35" s="24">
        <v>0</v>
      </c>
    </row>
    <row r="36" spans="1:9" s="2" customFormat="1" ht="7.9" customHeight="1" x14ac:dyDescent="0.35">
      <c r="A36" s="25"/>
      <c r="B36" s="26"/>
      <c r="C36" s="27"/>
      <c r="D36" s="26"/>
      <c r="E36" s="27"/>
      <c r="F36" s="26"/>
      <c r="G36" s="27"/>
      <c r="H36" s="26"/>
      <c r="I36" s="28"/>
    </row>
    <row r="37" spans="1:9" s="2" customFormat="1" x14ac:dyDescent="0.35">
      <c r="A37" s="29" t="str">
        <f>"Subtotal Staffing "&amp;A25</f>
        <v>Subtotal Staffing Payroll Services</v>
      </c>
      <c r="B37" s="3">
        <f t="shared" ref="B37:I37" si="1">SUM(B26:B36)</f>
        <v>0</v>
      </c>
      <c r="C37" s="4">
        <f t="shared" si="1"/>
        <v>0</v>
      </c>
      <c r="D37" s="3">
        <f t="shared" si="1"/>
        <v>0</v>
      </c>
      <c r="E37" s="4">
        <f t="shared" si="1"/>
        <v>0</v>
      </c>
      <c r="F37" s="3">
        <f t="shared" si="1"/>
        <v>0</v>
      </c>
      <c r="G37" s="4">
        <f t="shared" si="1"/>
        <v>0</v>
      </c>
      <c r="H37" s="3">
        <f t="shared" si="1"/>
        <v>0</v>
      </c>
      <c r="I37" s="4">
        <f t="shared" si="1"/>
        <v>0</v>
      </c>
    </row>
    <row r="38" spans="1:9" s="2" customFormat="1" x14ac:dyDescent="0.35">
      <c r="A38" s="29" t="str">
        <f>"Fringe Benefits "&amp;A25</f>
        <v>Fringe Benefits Payroll Services</v>
      </c>
      <c r="B38" s="3"/>
      <c r="C38" s="4">
        <f>+C37*$B$375</f>
        <v>0</v>
      </c>
      <c r="D38" s="3"/>
      <c r="E38" s="4">
        <f>+E37*$B$375</f>
        <v>0</v>
      </c>
      <c r="F38" s="3"/>
      <c r="G38" s="4">
        <f>+G37*$B$375</f>
        <v>0</v>
      </c>
      <c r="H38" s="3"/>
      <c r="I38" s="4">
        <f>+I37*$B$375</f>
        <v>0</v>
      </c>
    </row>
    <row r="39" spans="1:9" s="2" customFormat="1" x14ac:dyDescent="0.35">
      <c r="A39" s="29" t="str">
        <f>"Total  "&amp;A25&amp;" Personnel &amp; Fringe"</f>
        <v>Total  Payroll Services Personnel &amp; Fringe</v>
      </c>
      <c r="B39" s="3"/>
      <c r="C39" s="4">
        <f>C37+C38</f>
        <v>0</v>
      </c>
      <c r="D39" s="3"/>
      <c r="E39" s="4">
        <f>E37+E38</f>
        <v>0</v>
      </c>
      <c r="F39" s="3"/>
      <c r="G39" s="4">
        <f>G37+G38</f>
        <v>0</v>
      </c>
      <c r="H39" s="3"/>
      <c r="I39" s="4">
        <f>I37+I38</f>
        <v>0</v>
      </c>
    </row>
    <row r="40" spans="1:9" s="2" customFormat="1" x14ac:dyDescent="0.35">
      <c r="A40" s="29" t="str">
        <f>"Corporate Allocation "&amp;A25</f>
        <v>Corporate Allocation Payroll Services</v>
      </c>
      <c r="B40" s="3"/>
      <c r="C40" s="4">
        <f>+C39*$B$376</f>
        <v>0</v>
      </c>
      <c r="D40" s="3"/>
      <c r="E40" s="4">
        <f>+E39*$B$376</f>
        <v>0</v>
      </c>
      <c r="F40" s="3"/>
      <c r="G40" s="4">
        <f>+G39*$B$376</f>
        <v>0</v>
      </c>
      <c r="H40" s="3"/>
      <c r="I40" s="4">
        <f>+I39*$B$376</f>
        <v>0</v>
      </c>
    </row>
    <row r="41" spans="1:9" s="2" customFormat="1" x14ac:dyDescent="0.35">
      <c r="A41" s="30" t="str">
        <f>"Total  "&amp;A25&amp;" Staffing Costs"</f>
        <v>Total  Payroll Services Staffing Costs</v>
      </c>
      <c r="B41" s="3"/>
      <c r="C41" s="4">
        <f>C39+C40</f>
        <v>0</v>
      </c>
      <c r="D41" s="3"/>
      <c r="E41" s="4">
        <f>E39+E40</f>
        <v>0</v>
      </c>
      <c r="F41" s="3"/>
      <c r="G41" s="4">
        <f>G39+G40</f>
        <v>0</v>
      </c>
      <c r="H41" s="3"/>
      <c r="I41" s="4">
        <f>I39+I40</f>
        <v>0</v>
      </c>
    </row>
    <row r="42" spans="1:9" s="2" customFormat="1" ht="7.9" customHeight="1" x14ac:dyDescent="0.35">
      <c r="A42" s="31"/>
      <c r="B42" s="32"/>
      <c r="C42" s="33"/>
      <c r="D42" s="32"/>
      <c r="E42" s="33"/>
      <c r="F42" s="32"/>
      <c r="G42" s="33"/>
      <c r="H42" s="32"/>
      <c r="I42" s="34"/>
    </row>
    <row r="43" spans="1:9" s="2" customFormat="1" x14ac:dyDescent="0.35">
      <c r="A43" s="17" t="s">
        <v>68</v>
      </c>
      <c r="B43" s="18"/>
      <c r="C43" s="19"/>
      <c r="D43" s="18"/>
      <c r="E43" s="19"/>
      <c r="F43" s="18"/>
      <c r="G43" s="19"/>
      <c r="H43" s="18"/>
      <c r="I43" s="20"/>
    </row>
    <row r="44" spans="1:9" s="2" customFormat="1" x14ac:dyDescent="0.35">
      <c r="A44" s="21" t="s">
        <v>4</v>
      </c>
      <c r="B44" s="22">
        <v>0</v>
      </c>
      <c r="C44" s="23">
        <v>0</v>
      </c>
      <c r="D44" s="22">
        <v>0</v>
      </c>
      <c r="E44" s="23">
        <v>0</v>
      </c>
      <c r="F44" s="22">
        <v>0</v>
      </c>
      <c r="G44" s="23">
        <v>0</v>
      </c>
      <c r="H44" s="22">
        <v>0</v>
      </c>
      <c r="I44" s="24">
        <v>0</v>
      </c>
    </row>
    <row r="45" spans="1:9" s="2" customFormat="1" x14ac:dyDescent="0.35">
      <c r="A45" s="21" t="s">
        <v>4</v>
      </c>
      <c r="B45" s="22">
        <v>0</v>
      </c>
      <c r="C45" s="23">
        <v>0</v>
      </c>
      <c r="D45" s="22">
        <v>0</v>
      </c>
      <c r="E45" s="23">
        <v>0</v>
      </c>
      <c r="F45" s="22">
        <v>0</v>
      </c>
      <c r="G45" s="23">
        <v>0</v>
      </c>
      <c r="H45" s="22">
        <v>0</v>
      </c>
      <c r="I45" s="24">
        <v>0</v>
      </c>
    </row>
    <row r="46" spans="1:9" s="2" customFormat="1" x14ac:dyDescent="0.35">
      <c r="A46" s="21" t="s">
        <v>4</v>
      </c>
      <c r="B46" s="22">
        <v>0</v>
      </c>
      <c r="C46" s="23">
        <v>0</v>
      </c>
      <c r="D46" s="22">
        <v>0</v>
      </c>
      <c r="E46" s="23">
        <v>0</v>
      </c>
      <c r="F46" s="22">
        <v>0</v>
      </c>
      <c r="G46" s="23">
        <v>0</v>
      </c>
      <c r="H46" s="22">
        <v>0</v>
      </c>
      <c r="I46" s="24">
        <v>0</v>
      </c>
    </row>
    <row r="47" spans="1:9" s="2" customFormat="1" x14ac:dyDescent="0.35">
      <c r="A47" s="21" t="s">
        <v>4</v>
      </c>
      <c r="B47" s="22">
        <v>0</v>
      </c>
      <c r="C47" s="23">
        <v>0</v>
      </c>
      <c r="D47" s="22">
        <v>0</v>
      </c>
      <c r="E47" s="23">
        <v>0</v>
      </c>
      <c r="F47" s="22">
        <v>0</v>
      </c>
      <c r="G47" s="23">
        <v>0</v>
      </c>
      <c r="H47" s="22">
        <v>0</v>
      </c>
      <c r="I47" s="24">
        <v>0</v>
      </c>
    </row>
    <row r="48" spans="1:9" s="2" customFormat="1" x14ac:dyDescent="0.35">
      <c r="A48" s="21" t="s">
        <v>4</v>
      </c>
      <c r="B48" s="22">
        <v>0</v>
      </c>
      <c r="C48" s="23">
        <v>0</v>
      </c>
      <c r="D48" s="22">
        <v>0</v>
      </c>
      <c r="E48" s="23">
        <v>0</v>
      </c>
      <c r="F48" s="22">
        <v>0</v>
      </c>
      <c r="G48" s="23">
        <v>0</v>
      </c>
      <c r="H48" s="22">
        <v>0</v>
      </c>
      <c r="I48" s="24">
        <v>0</v>
      </c>
    </row>
    <row r="49" spans="1:9" s="2" customFormat="1" x14ac:dyDescent="0.35">
      <c r="A49" s="21" t="s">
        <v>4</v>
      </c>
      <c r="B49" s="22">
        <v>0</v>
      </c>
      <c r="C49" s="23">
        <v>0</v>
      </c>
      <c r="D49" s="22">
        <v>0</v>
      </c>
      <c r="E49" s="23">
        <v>0</v>
      </c>
      <c r="F49" s="22">
        <v>0</v>
      </c>
      <c r="G49" s="23">
        <v>0</v>
      </c>
      <c r="H49" s="22">
        <v>0</v>
      </c>
      <c r="I49" s="24">
        <v>0</v>
      </c>
    </row>
    <row r="50" spans="1:9" s="2" customFormat="1" x14ac:dyDescent="0.35">
      <c r="A50" s="21" t="s">
        <v>4</v>
      </c>
      <c r="B50" s="22">
        <v>0</v>
      </c>
      <c r="C50" s="23">
        <v>0</v>
      </c>
      <c r="D50" s="22">
        <v>0</v>
      </c>
      <c r="E50" s="23">
        <v>0</v>
      </c>
      <c r="F50" s="22">
        <v>0</v>
      </c>
      <c r="G50" s="23">
        <v>0</v>
      </c>
      <c r="H50" s="22">
        <v>0</v>
      </c>
      <c r="I50" s="24">
        <v>0</v>
      </c>
    </row>
    <row r="51" spans="1:9" s="2" customFormat="1" x14ac:dyDescent="0.35">
      <c r="A51" s="21" t="s">
        <v>4</v>
      </c>
      <c r="B51" s="22">
        <v>0</v>
      </c>
      <c r="C51" s="23">
        <v>0</v>
      </c>
      <c r="D51" s="22">
        <v>0</v>
      </c>
      <c r="E51" s="23">
        <v>0</v>
      </c>
      <c r="F51" s="22">
        <v>0</v>
      </c>
      <c r="G51" s="23">
        <v>0</v>
      </c>
      <c r="H51" s="22">
        <v>0</v>
      </c>
      <c r="I51" s="24">
        <v>0</v>
      </c>
    </row>
    <row r="52" spans="1:9" s="2" customFormat="1" x14ac:dyDescent="0.35">
      <c r="A52" s="21" t="s">
        <v>4</v>
      </c>
      <c r="B52" s="22">
        <v>0</v>
      </c>
      <c r="C52" s="23">
        <v>0</v>
      </c>
      <c r="D52" s="22">
        <v>0</v>
      </c>
      <c r="E52" s="23">
        <v>0</v>
      </c>
      <c r="F52" s="22">
        <v>0</v>
      </c>
      <c r="G52" s="23">
        <v>0</v>
      </c>
      <c r="H52" s="22">
        <v>0</v>
      </c>
      <c r="I52" s="24">
        <v>0</v>
      </c>
    </row>
    <row r="53" spans="1:9" s="2" customFormat="1" x14ac:dyDescent="0.35">
      <c r="A53" s="21" t="s">
        <v>4</v>
      </c>
      <c r="B53" s="22">
        <v>0</v>
      </c>
      <c r="C53" s="23">
        <v>0</v>
      </c>
      <c r="D53" s="22">
        <v>0</v>
      </c>
      <c r="E53" s="23">
        <v>0</v>
      </c>
      <c r="F53" s="22">
        <v>0</v>
      </c>
      <c r="G53" s="23">
        <v>0</v>
      </c>
      <c r="H53" s="22">
        <v>0</v>
      </c>
      <c r="I53" s="24">
        <v>0</v>
      </c>
    </row>
    <row r="54" spans="1:9" s="2" customFormat="1" ht="7.9" customHeight="1" x14ac:dyDescent="0.35">
      <c r="A54" s="25"/>
      <c r="B54" s="26"/>
      <c r="C54" s="27"/>
      <c r="D54" s="26"/>
      <c r="E54" s="27"/>
      <c r="F54" s="26"/>
      <c r="G54" s="27"/>
      <c r="H54" s="26"/>
      <c r="I54" s="28"/>
    </row>
    <row r="55" spans="1:9" s="2" customFormat="1" ht="29" x14ac:dyDescent="0.35">
      <c r="A55" s="29" t="str">
        <f>"Subtotal Staffing "&amp;A43</f>
        <v>Subtotal Staffing Management of Individual Budgets</v>
      </c>
      <c r="B55" s="3">
        <f t="shared" ref="B55:I55" si="2">SUM(B44:B54)</f>
        <v>0</v>
      </c>
      <c r="C55" s="4">
        <f t="shared" si="2"/>
        <v>0</v>
      </c>
      <c r="D55" s="3">
        <f t="shared" si="2"/>
        <v>0</v>
      </c>
      <c r="E55" s="4">
        <f t="shared" si="2"/>
        <v>0</v>
      </c>
      <c r="F55" s="3">
        <f t="shared" si="2"/>
        <v>0</v>
      </c>
      <c r="G55" s="4">
        <f t="shared" si="2"/>
        <v>0</v>
      </c>
      <c r="H55" s="3">
        <f t="shared" si="2"/>
        <v>0</v>
      </c>
      <c r="I55" s="4">
        <f t="shared" si="2"/>
        <v>0</v>
      </c>
    </row>
    <row r="56" spans="1:9" s="2" customFormat="1" ht="29" x14ac:dyDescent="0.35">
      <c r="A56" s="29" t="str">
        <f>"Fringe Benefits "&amp;A43</f>
        <v>Fringe Benefits Management of Individual Budgets</v>
      </c>
      <c r="B56" s="3"/>
      <c r="C56" s="4">
        <f>+C55*$B$375</f>
        <v>0</v>
      </c>
      <c r="D56" s="3"/>
      <c r="E56" s="4">
        <f>+E55*$B$375</f>
        <v>0</v>
      </c>
      <c r="F56" s="3"/>
      <c r="G56" s="4">
        <f>+G55*$B$375</f>
        <v>0</v>
      </c>
      <c r="H56" s="3"/>
      <c r="I56" s="4">
        <f>+I55*$B$375</f>
        <v>0</v>
      </c>
    </row>
    <row r="57" spans="1:9" s="2" customFormat="1" ht="29" x14ac:dyDescent="0.35">
      <c r="A57" s="29" t="str">
        <f>"Total  "&amp;A43&amp;" Personnel &amp; Fringe"</f>
        <v>Total  Management of Individual Budgets Personnel &amp; Fringe</v>
      </c>
      <c r="B57" s="3"/>
      <c r="C57" s="4">
        <f>C55+C56</f>
        <v>0</v>
      </c>
      <c r="D57" s="3"/>
      <c r="E57" s="4">
        <f>E55+E56</f>
        <v>0</v>
      </c>
      <c r="F57" s="3"/>
      <c r="G57" s="4">
        <f>G55+G56</f>
        <v>0</v>
      </c>
      <c r="H57" s="3"/>
      <c r="I57" s="35">
        <f>I55+I56</f>
        <v>0</v>
      </c>
    </row>
    <row r="58" spans="1:9" s="2" customFormat="1" ht="29" x14ac:dyDescent="0.35">
      <c r="A58" s="29" t="str">
        <f>"Corporate Allocation "&amp;A43</f>
        <v>Corporate Allocation Management of Individual Budgets</v>
      </c>
      <c r="B58" s="3"/>
      <c r="C58" s="4">
        <f>+C57*$B$376</f>
        <v>0</v>
      </c>
      <c r="D58" s="3"/>
      <c r="E58" s="4">
        <f>+E57*$B$376</f>
        <v>0</v>
      </c>
      <c r="F58" s="3"/>
      <c r="G58" s="4">
        <f>+G57*$B$376</f>
        <v>0</v>
      </c>
      <c r="H58" s="3"/>
      <c r="I58" s="4">
        <f>+I57*$B$376</f>
        <v>0</v>
      </c>
    </row>
    <row r="59" spans="1:9" s="2" customFormat="1" ht="29" x14ac:dyDescent="0.35">
      <c r="A59" s="30" t="str">
        <f>"Total  "&amp;A43&amp;" Staffing Costs"</f>
        <v>Total  Management of Individual Budgets Staffing Costs</v>
      </c>
      <c r="B59" s="3"/>
      <c r="C59" s="4">
        <f>C57+C58</f>
        <v>0</v>
      </c>
      <c r="D59" s="3"/>
      <c r="E59" s="4">
        <f>E57+E58</f>
        <v>0</v>
      </c>
      <c r="F59" s="3"/>
      <c r="G59" s="4">
        <f>G57+G58</f>
        <v>0</v>
      </c>
      <c r="H59" s="3"/>
      <c r="I59" s="35">
        <f>I57+I58</f>
        <v>0</v>
      </c>
    </row>
    <row r="60" spans="1:9" s="2" customFormat="1" ht="7.9" customHeight="1" x14ac:dyDescent="0.35">
      <c r="A60" s="31"/>
      <c r="B60" s="32"/>
      <c r="C60" s="33"/>
      <c r="D60" s="32"/>
      <c r="E60" s="33"/>
      <c r="F60" s="32"/>
      <c r="G60" s="33"/>
      <c r="H60" s="32"/>
      <c r="I60" s="34"/>
    </row>
    <row r="61" spans="1:9" s="2" customFormat="1" x14ac:dyDescent="0.35">
      <c r="A61" s="17" t="s">
        <v>106</v>
      </c>
      <c r="B61" s="18"/>
      <c r="C61" s="19"/>
      <c r="D61" s="18"/>
      <c r="E61" s="19"/>
      <c r="F61" s="18"/>
      <c r="G61" s="19"/>
      <c r="H61" s="18"/>
      <c r="I61" s="20"/>
    </row>
    <row r="62" spans="1:9" s="2" customFormat="1" x14ac:dyDescent="0.35">
      <c r="A62" s="21" t="s">
        <v>4</v>
      </c>
      <c r="B62" s="22">
        <v>0</v>
      </c>
      <c r="C62" s="23">
        <v>0</v>
      </c>
      <c r="D62" s="22">
        <v>0</v>
      </c>
      <c r="E62" s="23">
        <v>0</v>
      </c>
      <c r="F62" s="22">
        <v>0</v>
      </c>
      <c r="G62" s="23">
        <v>0</v>
      </c>
      <c r="H62" s="22">
        <v>0</v>
      </c>
      <c r="I62" s="24">
        <v>0</v>
      </c>
    </row>
    <row r="63" spans="1:9" s="2" customFormat="1" x14ac:dyDescent="0.35">
      <c r="A63" s="21" t="s">
        <v>4</v>
      </c>
      <c r="B63" s="22">
        <v>0</v>
      </c>
      <c r="C63" s="23">
        <v>0</v>
      </c>
      <c r="D63" s="22">
        <v>0</v>
      </c>
      <c r="E63" s="23">
        <v>0</v>
      </c>
      <c r="F63" s="22">
        <v>0</v>
      </c>
      <c r="G63" s="23">
        <v>0</v>
      </c>
      <c r="H63" s="22">
        <v>0</v>
      </c>
      <c r="I63" s="24">
        <v>0</v>
      </c>
    </row>
    <row r="64" spans="1:9" s="2" customFormat="1" x14ac:dyDescent="0.35">
      <c r="A64" s="21" t="s">
        <v>4</v>
      </c>
      <c r="B64" s="22">
        <v>0</v>
      </c>
      <c r="C64" s="23">
        <v>0</v>
      </c>
      <c r="D64" s="22">
        <v>0</v>
      </c>
      <c r="E64" s="23">
        <v>0</v>
      </c>
      <c r="F64" s="22">
        <v>0</v>
      </c>
      <c r="G64" s="23">
        <v>0</v>
      </c>
      <c r="H64" s="22">
        <v>0</v>
      </c>
      <c r="I64" s="24">
        <v>0</v>
      </c>
    </row>
    <row r="65" spans="1:9" s="2" customFormat="1" x14ac:dyDescent="0.35">
      <c r="A65" s="21" t="s">
        <v>4</v>
      </c>
      <c r="B65" s="22">
        <v>0</v>
      </c>
      <c r="C65" s="23">
        <v>0</v>
      </c>
      <c r="D65" s="22">
        <v>0</v>
      </c>
      <c r="E65" s="23">
        <v>0</v>
      </c>
      <c r="F65" s="22">
        <v>0</v>
      </c>
      <c r="G65" s="23">
        <v>0</v>
      </c>
      <c r="H65" s="22">
        <v>0</v>
      </c>
      <c r="I65" s="24">
        <v>0</v>
      </c>
    </row>
    <row r="66" spans="1:9" s="2" customFormat="1" x14ac:dyDescent="0.35">
      <c r="A66" s="21" t="s">
        <v>4</v>
      </c>
      <c r="B66" s="22">
        <v>0</v>
      </c>
      <c r="C66" s="23">
        <v>0</v>
      </c>
      <c r="D66" s="22">
        <v>0</v>
      </c>
      <c r="E66" s="23">
        <v>0</v>
      </c>
      <c r="F66" s="22">
        <v>0</v>
      </c>
      <c r="G66" s="23">
        <v>0</v>
      </c>
      <c r="H66" s="22">
        <v>0</v>
      </c>
      <c r="I66" s="24">
        <v>0</v>
      </c>
    </row>
    <row r="67" spans="1:9" s="2" customFormat="1" x14ac:dyDescent="0.35">
      <c r="A67" s="21" t="s">
        <v>4</v>
      </c>
      <c r="B67" s="22">
        <v>0</v>
      </c>
      <c r="C67" s="23">
        <v>0</v>
      </c>
      <c r="D67" s="22">
        <v>0</v>
      </c>
      <c r="E67" s="23">
        <v>0</v>
      </c>
      <c r="F67" s="22">
        <v>0</v>
      </c>
      <c r="G67" s="23">
        <v>0</v>
      </c>
      <c r="H67" s="22">
        <v>0</v>
      </c>
      <c r="I67" s="24">
        <v>0</v>
      </c>
    </row>
    <row r="68" spans="1:9" s="2" customFormat="1" x14ac:dyDescent="0.35">
      <c r="A68" s="21" t="s">
        <v>4</v>
      </c>
      <c r="B68" s="22">
        <v>0</v>
      </c>
      <c r="C68" s="23">
        <v>0</v>
      </c>
      <c r="D68" s="22">
        <v>0</v>
      </c>
      <c r="E68" s="23">
        <v>0</v>
      </c>
      <c r="F68" s="22">
        <v>0</v>
      </c>
      <c r="G68" s="23">
        <v>0</v>
      </c>
      <c r="H68" s="22">
        <v>0</v>
      </c>
      <c r="I68" s="24">
        <v>0</v>
      </c>
    </row>
    <row r="69" spans="1:9" s="2" customFormat="1" x14ac:dyDescent="0.35">
      <c r="A69" s="21" t="s">
        <v>4</v>
      </c>
      <c r="B69" s="22">
        <v>0</v>
      </c>
      <c r="C69" s="23">
        <v>0</v>
      </c>
      <c r="D69" s="22">
        <v>0</v>
      </c>
      <c r="E69" s="23">
        <v>0</v>
      </c>
      <c r="F69" s="22">
        <v>0</v>
      </c>
      <c r="G69" s="23">
        <v>0</v>
      </c>
      <c r="H69" s="22">
        <v>0</v>
      </c>
      <c r="I69" s="24">
        <v>0</v>
      </c>
    </row>
    <row r="70" spans="1:9" s="2" customFormat="1" x14ac:dyDescent="0.35">
      <c r="A70" s="21" t="s">
        <v>4</v>
      </c>
      <c r="B70" s="22">
        <v>0</v>
      </c>
      <c r="C70" s="23">
        <v>0</v>
      </c>
      <c r="D70" s="22">
        <v>0</v>
      </c>
      <c r="E70" s="23">
        <v>0</v>
      </c>
      <c r="F70" s="22">
        <v>0</v>
      </c>
      <c r="G70" s="23">
        <v>0</v>
      </c>
      <c r="H70" s="22">
        <v>0</v>
      </c>
      <c r="I70" s="24">
        <v>0</v>
      </c>
    </row>
    <row r="71" spans="1:9" s="2" customFormat="1" x14ac:dyDescent="0.35">
      <c r="A71" s="21" t="s">
        <v>4</v>
      </c>
      <c r="B71" s="22">
        <v>0</v>
      </c>
      <c r="C71" s="23">
        <v>0</v>
      </c>
      <c r="D71" s="22">
        <v>0</v>
      </c>
      <c r="E71" s="23">
        <v>0</v>
      </c>
      <c r="F71" s="22">
        <v>0</v>
      </c>
      <c r="G71" s="23">
        <v>0</v>
      </c>
      <c r="H71" s="22">
        <v>0</v>
      </c>
      <c r="I71" s="24">
        <v>0</v>
      </c>
    </row>
    <row r="72" spans="1:9" s="2" customFormat="1" ht="7.9" customHeight="1" x14ac:dyDescent="0.35">
      <c r="A72" s="25"/>
      <c r="B72" s="26"/>
      <c r="C72" s="27"/>
      <c r="D72" s="26"/>
      <c r="E72" s="27"/>
      <c r="F72" s="26"/>
      <c r="G72" s="27"/>
      <c r="H72" s="26"/>
      <c r="I72" s="28"/>
    </row>
    <row r="73" spans="1:9" s="2" customFormat="1" x14ac:dyDescent="0.35">
      <c r="A73" s="29" t="str">
        <f>"Subtotal Staffing "&amp;A61</f>
        <v>Subtotal Staffing Administrative Services</v>
      </c>
      <c r="B73" s="3">
        <f t="shared" ref="B73:I73" si="3">SUM(B62:B72)</f>
        <v>0</v>
      </c>
      <c r="C73" s="4">
        <f t="shared" si="3"/>
        <v>0</v>
      </c>
      <c r="D73" s="3">
        <f t="shared" si="3"/>
        <v>0</v>
      </c>
      <c r="E73" s="4">
        <f t="shared" si="3"/>
        <v>0</v>
      </c>
      <c r="F73" s="3">
        <f t="shared" si="3"/>
        <v>0</v>
      </c>
      <c r="G73" s="4">
        <f t="shared" si="3"/>
        <v>0</v>
      </c>
      <c r="H73" s="3">
        <f t="shared" si="3"/>
        <v>0</v>
      </c>
      <c r="I73" s="4">
        <f t="shared" si="3"/>
        <v>0</v>
      </c>
    </row>
    <row r="74" spans="1:9" s="2" customFormat="1" x14ac:dyDescent="0.35">
      <c r="A74" s="29" t="str">
        <f>"Fringe Benefits "&amp;A61</f>
        <v>Fringe Benefits Administrative Services</v>
      </c>
      <c r="B74" s="3"/>
      <c r="C74" s="4">
        <f>+C73*$B$375</f>
        <v>0</v>
      </c>
      <c r="D74" s="3"/>
      <c r="E74" s="4">
        <f>+E73*$B$375</f>
        <v>0</v>
      </c>
      <c r="F74" s="3"/>
      <c r="G74" s="4">
        <f>+G73*$B$375</f>
        <v>0</v>
      </c>
      <c r="H74" s="3"/>
      <c r="I74" s="4">
        <f>+I73*$B$375</f>
        <v>0</v>
      </c>
    </row>
    <row r="75" spans="1:9" s="2" customFormat="1" ht="29" x14ac:dyDescent="0.35">
      <c r="A75" s="29" t="str">
        <f>"Total  "&amp;A61&amp;" Personnel &amp; Fringe"</f>
        <v>Total  Administrative Services Personnel &amp; Fringe</v>
      </c>
      <c r="B75" s="3"/>
      <c r="C75" s="4">
        <f>C73+C74</f>
        <v>0</v>
      </c>
      <c r="D75" s="3"/>
      <c r="E75" s="4">
        <f>E73+E74</f>
        <v>0</v>
      </c>
      <c r="F75" s="3"/>
      <c r="G75" s="4">
        <f>G73+G74</f>
        <v>0</v>
      </c>
      <c r="H75" s="3"/>
      <c r="I75" s="35">
        <f>I73+I74</f>
        <v>0</v>
      </c>
    </row>
    <row r="76" spans="1:9" s="2" customFormat="1" x14ac:dyDescent="0.35">
      <c r="A76" s="29" t="str">
        <f>"Corporate Allocation "&amp;A61</f>
        <v>Corporate Allocation Administrative Services</v>
      </c>
      <c r="B76" s="3"/>
      <c r="C76" s="4">
        <f>+C75*$B$376</f>
        <v>0</v>
      </c>
      <c r="D76" s="3"/>
      <c r="E76" s="4">
        <f>+E75*$B$376</f>
        <v>0</v>
      </c>
      <c r="F76" s="3"/>
      <c r="G76" s="4">
        <f>+G75*$B$376</f>
        <v>0</v>
      </c>
      <c r="H76" s="3"/>
      <c r="I76" s="4">
        <f>+I75*$B$376</f>
        <v>0</v>
      </c>
    </row>
    <row r="77" spans="1:9" s="2" customFormat="1" x14ac:dyDescent="0.35">
      <c r="A77" s="30" t="str">
        <f>"Total  "&amp;A61&amp;" Staffing Costs"</f>
        <v>Total  Administrative Services Staffing Costs</v>
      </c>
      <c r="B77" s="3"/>
      <c r="C77" s="4">
        <f>C75+C76</f>
        <v>0</v>
      </c>
      <c r="D77" s="3"/>
      <c r="E77" s="4">
        <f>E75+E76</f>
        <v>0</v>
      </c>
      <c r="F77" s="3"/>
      <c r="G77" s="4">
        <f>G75+G76</f>
        <v>0</v>
      </c>
      <c r="H77" s="3"/>
      <c r="I77" s="35">
        <f>I75+I76</f>
        <v>0</v>
      </c>
    </row>
    <row r="78" spans="1:9" s="2" customFormat="1" ht="7.9" customHeight="1" x14ac:dyDescent="0.35">
      <c r="A78" s="31"/>
      <c r="B78" s="32"/>
      <c r="C78" s="33"/>
      <c r="D78" s="32"/>
      <c r="E78" s="33"/>
      <c r="F78" s="32"/>
      <c r="G78" s="33"/>
      <c r="H78" s="32"/>
      <c r="I78" s="34"/>
    </row>
    <row r="79" spans="1:9" s="2" customFormat="1" x14ac:dyDescent="0.35">
      <c r="A79" s="17" t="s">
        <v>69</v>
      </c>
      <c r="B79" s="18"/>
      <c r="C79" s="19"/>
      <c r="D79" s="18"/>
      <c r="E79" s="19"/>
      <c r="F79" s="18"/>
      <c r="G79" s="19"/>
      <c r="H79" s="18"/>
      <c r="I79" s="20"/>
    </row>
    <row r="80" spans="1:9" s="36" customFormat="1" x14ac:dyDescent="0.35">
      <c r="A80" s="21" t="s">
        <v>4</v>
      </c>
      <c r="B80" s="22">
        <v>0</v>
      </c>
      <c r="C80" s="23">
        <v>0</v>
      </c>
      <c r="D80" s="22">
        <v>0</v>
      </c>
      <c r="E80" s="23">
        <v>0</v>
      </c>
      <c r="F80" s="22">
        <v>0</v>
      </c>
      <c r="G80" s="23">
        <v>0</v>
      </c>
      <c r="H80" s="22">
        <v>0</v>
      </c>
      <c r="I80" s="24">
        <v>0</v>
      </c>
    </row>
    <row r="81" spans="1:9" s="36" customFormat="1" x14ac:dyDescent="0.35">
      <c r="A81" s="21" t="s">
        <v>4</v>
      </c>
      <c r="B81" s="22">
        <v>0</v>
      </c>
      <c r="C81" s="23">
        <v>0</v>
      </c>
      <c r="D81" s="22">
        <v>0</v>
      </c>
      <c r="E81" s="23">
        <v>0</v>
      </c>
      <c r="F81" s="22">
        <v>0</v>
      </c>
      <c r="G81" s="23">
        <v>0</v>
      </c>
      <c r="H81" s="22">
        <v>0</v>
      </c>
      <c r="I81" s="24">
        <v>0</v>
      </c>
    </row>
    <row r="82" spans="1:9" s="36" customFormat="1" x14ac:dyDescent="0.35">
      <c r="A82" s="21" t="s">
        <v>4</v>
      </c>
      <c r="B82" s="22">
        <v>0</v>
      </c>
      <c r="C82" s="23">
        <v>0</v>
      </c>
      <c r="D82" s="22">
        <v>0</v>
      </c>
      <c r="E82" s="23">
        <v>0</v>
      </c>
      <c r="F82" s="22">
        <v>0</v>
      </c>
      <c r="G82" s="23">
        <v>0</v>
      </c>
      <c r="H82" s="22">
        <v>0</v>
      </c>
      <c r="I82" s="24">
        <v>0</v>
      </c>
    </row>
    <row r="83" spans="1:9" s="36" customFormat="1" x14ac:dyDescent="0.35">
      <c r="A83" s="21" t="s">
        <v>4</v>
      </c>
      <c r="B83" s="22">
        <v>0</v>
      </c>
      <c r="C83" s="23">
        <v>0</v>
      </c>
      <c r="D83" s="22">
        <v>0</v>
      </c>
      <c r="E83" s="23">
        <v>0</v>
      </c>
      <c r="F83" s="22">
        <v>0</v>
      </c>
      <c r="G83" s="23">
        <v>0</v>
      </c>
      <c r="H83" s="22">
        <v>0</v>
      </c>
      <c r="I83" s="24">
        <v>0</v>
      </c>
    </row>
    <row r="84" spans="1:9" s="36" customFormat="1" x14ac:dyDescent="0.35">
      <c r="A84" s="21" t="s">
        <v>4</v>
      </c>
      <c r="B84" s="22">
        <v>0</v>
      </c>
      <c r="C84" s="23">
        <v>0</v>
      </c>
      <c r="D84" s="22">
        <v>0</v>
      </c>
      <c r="E84" s="23">
        <v>0</v>
      </c>
      <c r="F84" s="22">
        <v>0</v>
      </c>
      <c r="G84" s="23">
        <v>0</v>
      </c>
      <c r="H84" s="22">
        <v>0</v>
      </c>
      <c r="I84" s="24">
        <v>0</v>
      </c>
    </row>
    <row r="85" spans="1:9" s="36" customFormat="1" x14ac:dyDescent="0.35">
      <c r="A85" s="21" t="s">
        <v>4</v>
      </c>
      <c r="B85" s="22">
        <v>0</v>
      </c>
      <c r="C85" s="23">
        <v>0</v>
      </c>
      <c r="D85" s="22">
        <v>0</v>
      </c>
      <c r="E85" s="23">
        <v>0</v>
      </c>
      <c r="F85" s="22">
        <v>0</v>
      </c>
      <c r="G85" s="23">
        <v>0</v>
      </c>
      <c r="H85" s="22">
        <v>0</v>
      </c>
      <c r="I85" s="24">
        <v>0</v>
      </c>
    </row>
    <row r="86" spans="1:9" s="36" customFormat="1" x14ac:dyDescent="0.35">
      <c r="A86" s="21" t="s">
        <v>4</v>
      </c>
      <c r="B86" s="22">
        <v>0</v>
      </c>
      <c r="C86" s="23">
        <v>0</v>
      </c>
      <c r="D86" s="22">
        <v>0</v>
      </c>
      <c r="E86" s="23">
        <v>0</v>
      </c>
      <c r="F86" s="22">
        <v>0</v>
      </c>
      <c r="G86" s="23">
        <v>0</v>
      </c>
      <c r="H86" s="22">
        <v>0</v>
      </c>
      <c r="I86" s="24">
        <v>0</v>
      </c>
    </row>
    <row r="87" spans="1:9" s="36" customFormat="1" x14ac:dyDescent="0.35">
      <c r="A87" s="21" t="s">
        <v>4</v>
      </c>
      <c r="B87" s="22">
        <v>0</v>
      </c>
      <c r="C87" s="23">
        <v>0</v>
      </c>
      <c r="D87" s="22">
        <v>0</v>
      </c>
      <c r="E87" s="23">
        <v>0</v>
      </c>
      <c r="F87" s="22">
        <v>0</v>
      </c>
      <c r="G87" s="23">
        <v>0</v>
      </c>
      <c r="H87" s="22">
        <v>0</v>
      </c>
      <c r="I87" s="24">
        <v>0</v>
      </c>
    </row>
    <row r="88" spans="1:9" s="36" customFormat="1" x14ac:dyDescent="0.35">
      <c r="A88" s="21" t="s">
        <v>4</v>
      </c>
      <c r="B88" s="22">
        <v>0</v>
      </c>
      <c r="C88" s="23">
        <v>0</v>
      </c>
      <c r="D88" s="22">
        <v>0</v>
      </c>
      <c r="E88" s="23">
        <v>0</v>
      </c>
      <c r="F88" s="22">
        <v>0</v>
      </c>
      <c r="G88" s="23">
        <v>0</v>
      </c>
      <c r="H88" s="22">
        <v>0</v>
      </c>
      <c r="I88" s="24">
        <v>0</v>
      </c>
    </row>
    <row r="89" spans="1:9" s="36" customFormat="1" x14ac:dyDescent="0.35">
      <c r="A89" s="21" t="s">
        <v>4</v>
      </c>
      <c r="B89" s="22">
        <v>0</v>
      </c>
      <c r="C89" s="23">
        <v>0</v>
      </c>
      <c r="D89" s="22">
        <v>0</v>
      </c>
      <c r="E89" s="23">
        <v>0</v>
      </c>
      <c r="F89" s="22">
        <v>0</v>
      </c>
      <c r="G89" s="23">
        <v>0</v>
      </c>
      <c r="H89" s="22">
        <v>0</v>
      </c>
      <c r="I89" s="24">
        <v>0</v>
      </c>
    </row>
    <row r="90" spans="1:9" s="2" customFormat="1" ht="7.9" customHeight="1" x14ac:dyDescent="0.35">
      <c r="A90" s="25"/>
      <c r="B90" s="26"/>
      <c r="C90" s="27"/>
      <c r="D90" s="26"/>
      <c r="E90" s="27"/>
      <c r="F90" s="26"/>
      <c r="G90" s="37"/>
      <c r="H90" s="26"/>
      <c r="I90" s="28"/>
    </row>
    <row r="91" spans="1:9" s="2" customFormat="1" x14ac:dyDescent="0.35">
      <c r="A91" s="29" t="str">
        <f>"Subtotal Staffing "&amp;A79</f>
        <v>Subtotal Staffing DSS Claims Processing</v>
      </c>
      <c r="B91" s="3">
        <f t="shared" ref="B91:I91" si="4">SUM(B80:B90)</f>
        <v>0</v>
      </c>
      <c r="C91" s="4">
        <f t="shared" si="4"/>
        <v>0</v>
      </c>
      <c r="D91" s="3">
        <f t="shared" si="4"/>
        <v>0</v>
      </c>
      <c r="E91" s="4">
        <f t="shared" si="4"/>
        <v>0</v>
      </c>
      <c r="F91" s="3">
        <f t="shared" si="4"/>
        <v>0</v>
      </c>
      <c r="G91" s="4">
        <f t="shared" si="4"/>
        <v>0</v>
      </c>
      <c r="H91" s="3">
        <f t="shared" si="4"/>
        <v>0</v>
      </c>
      <c r="I91" s="4">
        <f t="shared" si="4"/>
        <v>0</v>
      </c>
    </row>
    <row r="92" spans="1:9" s="2" customFormat="1" x14ac:dyDescent="0.35">
      <c r="A92" s="29" t="str">
        <f>"Fringe Benefits "&amp;A79</f>
        <v>Fringe Benefits DSS Claims Processing</v>
      </c>
      <c r="B92" s="3"/>
      <c r="C92" s="4">
        <f>+C91*$B$375</f>
        <v>0</v>
      </c>
      <c r="D92" s="3"/>
      <c r="E92" s="4">
        <f>+E91*$B$375</f>
        <v>0</v>
      </c>
      <c r="F92" s="3"/>
      <c r="G92" s="4">
        <f>+G91*$B$375</f>
        <v>0</v>
      </c>
      <c r="H92" s="3"/>
      <c r="I92" s="4">
        <f>+I91*$B$375</f>
        <v>0</v>
      </c>
    </row>
    <row r="93" spans="1:9" s="2" customFormat="1" x14ac:dyDescent="0.35">
      <c r="A93" s="29" t="str">
        <f>"Total  "&amp;A79&amp;" Personnel &amp; Fringe"</f>
        <v>Total  DSS Claims Processing Personnel &amp; Fringe</v>
      </c>
      <c r="B93" s="3"/>
      <c r="C93" s="4">
        <f>C91+C92</f>
        <v>0</v>
      </c>
      <c r="D93" s="3"/>
      <c r="E93" s="4">
        <f>E91+E92</f>
        <v>0</v>
      </c>
      <c r="F93" s="3"/>
      <c r="G93" s="4">
        <f>G91+G92</f>
        <v>0</v>
      </c>
      <c r="H93" s="3"/>
      <c r="I93" s="35">
        <f>I91+I92</f>
        <v>0</v>
      </c>
    </row>
    <row r="94" spans="1:9" s="2" customFormat="1" x14ac:dyDescent="0.35">
      <c r="A94" s="29" t="str">
        <f>"Corporate Allocation "&amp;A79</f>
        <v>Corporate Allocation DSS Claims Processing</v>
      </c>
      <c r="B94" s="3"/>
      <c r="C94" s="4">
        <f>+C93*$B$376</f>
        <v>0</v>
      </c>
      <c r="D94" s="3"/>
      <c r="E94" s="4">
        <f>+E93*$B$376</f>
        <v>0</v>
      </c>
      <c r="F94" s="3"/>
      <c r="G94" s="4">
        <f>+G93*$B$376</f>
        <v>0</v>
      </c>
      <c r="H94" s="3"/>
      <c r="I94" s="4">
        <f>+I93*$B$376</f>
        <v>0</v>
      </c>
    </row>
    <row r="95" spans="1:9" s="2" customFormat="1" x14ac:dyDescent="0.35">
      <c r="A95" s="30" t="str">
        <f>"Total  "&amp;A79&amp;" Staffing Costs"</f>
        <v>Total  DSS Claims Processing Staffing Costs</v>
      </c>
      <c r="B95" s="3"/>
      <c r="C95" s="4">
        <f>C93+C94</f>
        <v>0</v>
      </c>
      <c r="D95" s="3"/>
      <c r="E95" s="4">
        <f>E93+E94</f>
        <v>0</v>
      </c>
      <c r="F95" s="3"/>
      <c r="G95" s="4">
        <f>G93+G94</f>
        <v>0</v>
      </c>
      <c r="H95" s="3"/>
      <c r="I95" s="35">
        <f>I93+I94</f>
        <v>0</v>
      </c>
    </row>
    <row r="96" spans="1:9" s="2" customFormat="1" ht="7.9" customHeight="1" x14ac:dyDescent="0.35">
      <c r="A96" s="31"/>
      <c r="B96" s="32"/>
      <c r="C96" s="33"/>
      <c r="D96" s="32"/>
      <c r="E96" s="33"/>
      <c r="F96" s="32"/>
      <c r="G96" s="33"/>
      <c r="H96" s="32"/>
      <c r="I96" s="34"/>
    </row>
    <row r="97" spans="1:9" s="2" customFormat="1" x14ac:dyDescent="0.35">
      <c r="A97" s="17" t="s">
        <v>70</v>
      </c>
      <c r="B97" s="18"/>
      <c r="C97" s="19"/>
      <c r="D97" s="18"/>
      <c r="E97" s="19"/>
      <c r="F97" s="18"/>
      <c r="G97" s="19"/>
      <c r="H97" s="18"/>
      <c r="I97" s="20"/>
    </row>
    <row r="98" spans="1:9" s="2" customFormat="1" x14ac:dyDescent="0.35">
      <c r="A98" s="21" t="s">
        <v>4</v>
      </c>
      <c r="B98" s="22">
        <v>0</v>
      </c>
      <c r="C98" s="23">
        <v>0</v>
      </c>
      <c r="D98" s="22">
        <v>0</v>
      </c>
      <c r="E98" s="23">
        <v>0</v>
      </c>
      <c r="F98" s="22">
        <v>0</v>
      </c>
      <c r="G98" s="23">
        <v>0</v>
      </c>
      <c r="H98" s="22">
        <v>0</v>
      </c>
      <c r="I98" s="24">
        <v>0</v>
      </c>
    </row>
    <row r="99" spans="1:9" s="2" customFormat="1" ht="15" customHeight="1" x14ac:dyDescent="0.35">
      <c r="A99" s="21" t="s">
        <v>4</v>
      </c>
      <c r="B99" s="22">
        <v>0</v>
      </c>
      <c r="C99" s="23">
        <v>0</v>
      </c>
      <c r="D99" s="22">
        <v>0</v>
      </c>
      <c r="E99" s="23">
        <v>0</v>
      </c>
      <c r="F99" s="22">
        <v>0</v>
      </c>
      <c r="G99" s="23">
        <v>0</v>
      </c>
      <c r="H99" s="22">
        <v>0</v>
      </c>
      <c r="I99" s="24">
        <v>0</v>
      </c>
    </row>
    <row r="100" spans="1:9" s="2" customFormat="1" x14ac:dyDescent="0.35">
      <c r="A100" s="21" t="s">
        <v>4</v>
      </c>
      <c r="B100" s="22">
        <v>0</v>
      </c>
      <c r="C100" s="23">
        <v>0</v>
      </c>
      <c r="D100" s="22">
        <v>0</v>
      </c>
      <c r="E100" s="23">
        <v>0</v>
      </c>
      <c r="F100" s="22">
        <v>0</v>
      </c>
      <c r="G100" s="23">
        <v>0</v>
      </c>
      <c r="H100" s="22">
        <v>0</v>
      </c>
      <c r="I100" s="24">
        <v>0</v>
      </c>
    </row>
    <row r="101" spans="1:9" s="2" customFormat="1" x14ac:dyDescent="0.35">
      <c r="A101" s="21" t="s">
        <v>4</v>
      </c>
      <c r="B101" s="22">
        <v>0</v>
      </c>
      <c r="C101" s="23">
        <v>0</v>
      </c>
      <c r="D101" s="22">
        <v>0</v>
      </c>
      <c r="E101" s="23">
        <v>0</v>
      </c>
      <c r="F101" s="22">
        <v>0</v>
      </c>
      <c r="G101" s="23">
        <v>0</v>
      </c>
      <c r="H101" s="22">
        <v>0</v>
      </c>
      <c r="I101" s="24">
        <v>0</v>
      </c>
    </row>
    <row r="102" spans="1:9" s="2" customFormat="1" x14ac:dyDescent="0.35">
      <c r="A102" s="21" t="s">
        <v>4</v>
      </c>
      <c r="B102" s="22">
        <v>0</v>
      </c>
      <c r="C102" s="23">
        <v>0</v>
      </c>
      <c r="D102" s="22">
        <v>0</v>
      </c>
      <c r="E102" s="23">
        <v>0</v>
      </c>
      <c r="F102" s="22">
        <v>0</v>
      </c>
      <c r="G102" s="23">
        <v>0</v>
      </c>
      <c r="H102" s="22">
        <v>0</v>
      </c>
      <c r="I102" s="24">
        <v>0</v>
      </c>
    </row>
    <row r="103" spans="1:9" s="2" customFormat="1" x14ac:dyDescent="0.35">
      <c r="A103" s="21" t="s">
        <v>4</v>
      </c>
      <c r="B103" s="22">
        <v>0</v>
      </c>
      <c r="C103" s="23">
        <v>0</v>
      </c>
      <c r="D103" s="22">
        <v>0</v>
      </c>
      <c r="E103" s="23">
        <v>0</v>
      </c>
      <c r="F103" s="22">
        <v>0</v>
      </c>
      <c r="G103" s="23">
        <v>0</v>
      </c>
      <c r="H103" s="22">
        <v>0</v>
      </c>
      <c r="I103" s="24">
        <v>0</v>
      </c>
    </row>
    <row r="104" spans="1:9" s="2" customFormat="1" x14ac:dyDescent="0.35">
      <c r="A104" s="21" t="s">
        <v>4</v>
      </c>
      <c r="B104" s="22">
        <v>0</v>
      </c>
      <c r="C104" s="23">
        <v>0</v>
      </c>
      <c r="D104" s="22">
        <v>0</v>
      </c>
      <c r="E104" s="23">
        <v>0</v>
      </c>
      <c r="F104" s="22">
        <v>0</v>
      </c>
      <c r="G104" s="23">
        <v>0</v>
      </c>
      <c r="H104" s="22">
        <v>0</v>
      </c>
      <c r="I104" s="24">
        <v>0</v>
      </c>
    </row>
    <row r="105" spans="1:9" s="2" customFormat="1" x14ac:dyDescent="0.35">
      <c r="A105" s="21" t="s">
        <v>4</v>
      </c>
      <c r="B105" s="22">
        <v>0</v>
      </c>
      <c r="C105" s="23">
        <v>0</v>
      </c>
      <c r="D105" s="22">
        <v>0</v>
      </c>
      <c r="E105" s="23">
        <v>0</v>
      </c>
      <c r="F105" s="22">
        <v>0</v>
      </c>
      <c r="G105" s="23">
        <v>0</v>
      </c>
      <c r="H105" s="22">
        <v>0</v>
      </c>
      <c r="I105" s="24">
        <v>0</v>
      </c>
    </row>
    <row r="106" spans="1:9" s="2" customFormat="1" x14ac:dyDescent="0.35">
      <c r="A106" s="21" t="s">
        <v>4</v>
      </c>
      <c r="B106" s="22">
        <v>0</v>
      </c>
      <c r="C106" s="23">
        <v>0</v>
      </c>
      <c r="D106" s="22">
        <v>0</v>
      </c>
      <c r="E106" s="23">
        <v>0</v>
      </c>
      <c r="F106" s="22">
        <v>0</v>
      </c>
      <c r="G106" s="23">
        <v>0</v>
      </c>
      <c r="H106" s="22">
        <v>0</v>
      </c>
      <c r="I106" s="24">
        <v>0</v>
      </c>
    </row>
    <row r="107" spans="1:9" s="2" customFormat="1" x14ac:dyDescent="0.35">
      <c r="A107" s="21" t="s">
        <v>4</v>
      </c>
      <c r="B107" s="22">
        <v>0</v>
      </c>
      <c r="C107" s="23">
        <v>0</v>
      </c>
      <c r="D107" s="22">
        <v>0</v>
      </c>
      <c r="E107" s="23">
        <v>0</v>
      </c>
      <c r="F107" s="22">
        <v>0</v>
      </c>
      <c r="G107" s="23">
        <v>0</v>
      </c>
      <c r="H107" s="22">
        <v>0</v>
      </c>
      <c r="I107" s="24">
        <v>0</v>
      </c>
    </row>
    <row r="108" spans="1:9" s="2" customFormat="1" ht="7.9" customHeight="1" x14ac:dyDescent="0.35">
      <c r="A108" s="25"/>
      <c r="B108" s="26"/>
      <c r="C108" s="27"/>
      <c r="D108" s="26"/>
      <c r="E108" s="27"/>
      <c r="F108" s="26"/>
      <c r="G108" s="27"/>
      <c r="H108" s="26"/>
      <c r="I108" s="28"/>
    </row>
    <row r="109" spans="1:9" s="2" customFormat="1" ht="29" x14ac:dyDescent="0.35">
      <c r="A109" s="29" t="str">
        <f>"Subtotal Staffing "&amp;A97</f>
        <v>Subtotal Staffing DSS Provider Recruitment &amp; Credentialing</v>
      </c>
      <c r="B109" s="3">
        <f t="shared" ref="B109:I109" si="5">SUM(B98:B107)</f>
        <v>0</v>
      </c>
      <c r="C109" s="35">
        <f t="shared" si="5"/>
        <v>0</v>
      </c>
      <c r="D109" s="3">
        <f t="shared" si="5"/>
        <v>0</v>
      </c>
      <c r="E109" s="35">
        <f t="shared" si="5"/>
        <v>0</v>
      </c>
      <c r="F109" s="3">
        <f t="shared" si="5"/>
        <v>0</v>
      </c>
      <c r="G109" s="35">
        <f t="shared" si="5"/>
        <v>0</v>
      </c>
      <c r="H109" s="3">
        <f t="shared" si="5"/>
        <v>0</v>
      </c>
      <c r="I109" s="35">
        <f t="shared" si="5"/>
        <v>0</v>
      </c>
    </row>
    <row r="110" spans="1:9" s="2" customFormat="1" ht="29" x14ac:dyDescent="0.35">
      <c r="A110" s="29" t="str">
        <f>"Fringe Benefits "&amp;A97</f>
        <v>Fringe Benefits DSS Provider Recruitment &amp; Credentialing</v>
      </c>
      <c r="B110" s="3"/>
      <c r="C110" s="4">
        <f>+C109*$B$375</f>
        <v>0</v>
      </c>
      <c r="D110" s="3"/>
      <c r="E110" s="4">
        <f>+E109*$B$375</f>
        <v>0</v>
      </c>
      <c r="F110" s="3"/>
      <c r="G110" s="4">
        <f>+G109*$B$375</f>
        <v>0</v>
      </c>
      <c r="H110" s="3"/>
      <c r="I110" s="4">
        <f>+I109*$B$375</f>
        <v>0</v>
      </c>
    </row>
    <row r="111" spans="1:9" s="2" customFormat="1" ht="29" x14ac:dyDescent="0.35">
      <c r="A111" s="29" t="str">
        <f>"Total  "&amp;A97&amp;" Personnel &amp; Fringe"</f>
        <v>Total  DSS Provider Recruitment &amp; Credentialing Personnel &amp; Fringe</v>
      </c>
      <c r="B111" s="3"/>
      <c r="C111" s="4">
        <f>C109+C110</f>
        <v>0</v>
      </c>
      <c r="D111" s="3"/>
      <c r="E111" s="4">
        <f>E109+E110</f>
        <v>0</v>
      </c>
      <c r="F111" s="3"/>
      <c r="G111" s="4">
        <f>G109+G110</f>
        <v>0</v>
      </c>
      <c r="H111" s="3"/>
      <c r="I111" s="35">
        <f>I109+I110</f>
        <v>0</v>
      </c>
    </row>
    <row r="112" spans="1:9" s="2" customFormat="1" ht="29" x14ac:dyDescent="0.35">
      <c r="A112" s="29" t="str">
        <f>"Corporate Allocation "&amp;A97</f>
        <v>Corporate Allocation DSS Provider Recruitment &amp; Credentialing</v>
      </c>
      <c r="B112" s="3"/>
      <c r="C112" s="4">
        <f>+C111*$B$376</f>
        <v>0</v>
      </c>
      <c r="D112" s="3"/>
      <c r="E112" s="4">
        <f>+E111*$B$376</f>
        <v>0</v>
      </c>
      <c r="F112" s="3"/>
      <c r="G112" s="4">
        <f>+G111*$B$376</f>
        <v>0</v>
      </c>
      <c r="H112" s="3"/>
      <c r="I112" s="4">
        <f>+I111*$B$376</f>
        <v>0</v>
      </c>
    </row>
    <row r="113" spans="1:9" s="2" customFormat="1" ht="29" x14ac:dyDescent="0.35">
      <c r="A113" s="30" t="str">
        <f>"Total  "&amp;A97&amp;" Staffing Costs"</f>
        <v>Total  DSS Provider Recruitment &amp; Credentialing Staffing Costs</v>
      </c>
      <c r="B113" s="3"/>
      <c r="C113" s="4">
        <f>C111+C112</f>
        <v>0</v>
      </c>
      <c r="D113" s="3"/>
      <c r="E113" s="4">
        <f>E111+E112</f>
        <v>0</v>
      </c>
      <c r="F113" s="3"/>
      <c r="G113" s="4">
        <f>G111+G112</f>
        <v>0</v>
      </c>
      <c r="H113" s="3"/>
      <c r="I113" s="35">
        <f>I111+I112</f>
        <v>0</v>
      </c>
    </row>
    <row r="114" spans="1:9" s="2" customFormat="1" ht="7.9" customHeight="1" x14ac:dyDescent="0.35">
      <c r="A114" s="31"/>
      <c r="B114" s="32"/>
      <c r="C114" s="33"/>
      <c r="D114" s="32"/>
      <c r="E114" s="33"/>
      <c r="F114" s="32"/>
      <c r="G114" s="33"/>
      <c r="H114" s="32"/>
      <c r="I114" s="34"/>
    </row>
    <row r="115" spans="1:9" s="2" customFormat="1" x14ac:dyDescent="0.35">
      <c r="A115" s="17" t="s">
        <v>71</v>
      </c>
      <c r="B115" s="18"/>
      <c r="C115" s="19"/>
      <c r="D115" s="18"/>
      <c r="E115" s="19"/>
      <c r="F115" s="18"/>
      <c r="G115" s="19"/>
      <c r="H115" s="18"/>
      <c r="I115" s="20"/>
    </row>
    <row r="116" spans="1:9" s="2" customFormat="1" x14ac:dyDescent="0.35">
      <c r="A116" s="21" t="s">
        <v>4</v>
      </c>
      <c r="B116" s="22">
        <v>0</v>
      </c>
      <c r="C116" s="23">
        <v>0</v>
      </c>
      <c r="D116" s="22">
        <v>0</v>
      </c>
      <c r="E116" s="23">
        <v>0</v>
      </c>
      <c r="F116" s="22">
        <v>0</v>
      </c>
      <c r="G116" s="23">
        <v>0</v>
      </c>
      <c r="H116" s="22">
        <v>0</v>
      </c>
      <c r="I116" s="24">
        <v>0</v>
      </c>
    </row>
    <row r="117" spans="1:9" s="2" customFormat="1" x14ac:dyDescent="0.35">
      <c r="A117" s="21" t="s">
        <v>4</v>
      </c>
      <c r="B117" s="22">
        <v>0</v>
      </c>
      <c r="C117" s="23">
        <v>0</v>
      </c>
      <c r="D117" s="22">
        <v>0</v>
      </c>
      <c r="E117" s="23">
        <v>0</v>
      </c>
      <c r="F117" s="22">
        <v>0</v>
      </c>
      <c r="G117" s="23">
        <v>0</v>
      </c>
      <c r="H117" s="22">
        <v>0</v>
      </c>
      <c r="I117" s="24">
        <v>0</v>
      </c>
    </row>
    <row r="118" spans="1:9" s="2" customFormat="1" x14ac:dyDescent="0.35">
      <c r="A118" s="21" t="s">
        <v>4</v>
      </c>
      <c r="B118" s="22">
        <v>0</v>
      </c>
      <c r="C118" s="23">
        <v>0</v>
      </c>
      <c r="D118" s="22">
        <v>0</v>
      </c>
      <c r="E118" s="23">
        <v>0</v>
      </c>
      <c r="F118" s="22">
        <v>0</v>
      </c>
      <c r="G118" s="23">
        <v>0</v>
      </c>
      <c r="H118" s="22">
        <v>0</v>
      </c>
      <c r="I118" s="24">
        <v>0</v>
      </c>
    </row>
    <row r="119" spans="1:9" s="2" customFormat="1" x14ac:dyDescent="0.35">
      <c r="A119" s="21" t="s">
        <v>4</v>
      </c>
      <c r="B119" s="22">
        <v>0</v>
      </c>
      <c r="C119" s="23">
        <v>0</v>
      </c>
      <c r="D119" s="22">
        <v>0</v>
      </c>
      <c r="E119" s="23">
        <v>0</v>
      </c>
      <c r="F119" s="22">
        <v>0</v>
      </c>
      <c r="G119" s="23">
        <v>0</v>
      </c>
      <c r="H119" s="22">
        <v>0</v>
      </c>
      <c r="I119" s="24">
        <v>0</v>
      </c>
    </row>
    <row r="120" spans="1:9" s="2" customFormat="1" x14ac:dyDescent="0.35">
      <c r="A120" s="21" t="s">
        <v>4</v>
      </c>
      <c r="B120" s="22">
        <v>0</v>
      </c>
      <c r="C120" s="23">
        <v>0</v>
      </c>
      <c r="D120" s="22">
        <v>0</v>
      </c>
      <c r="E120" s="23">
        <v>0</v>
      </c>
      <c r="F120" s="22">
        <v>0</v>
      </c>
      <c r="G120" s="23">
        <v>0</v>
      </c>
      <c r="H120" s="22">
        <v>0</v>
      </c>
      <c r="I120" s="24">
        <v>0</v>
      </c>
    </row>
    <row r="121" spans="1:9" s="2" customFormat="1" x14ac:dyDescent="0.35">
      <c r="A121" s="21" t="s">
        <v>4</v>
      </c>
      <c r="B121" s="22">
        <v>0</v>
      </c>
      <c r="C121" s="23">
        <v>0</v>
      </c>
      <c r="D121" s="22">
        <v>0</v>
      </c>
      <c r="E121" s="23">
        <v>0</v>
      </c>
      <c r="F121" s="22">
        <v>0</v>
      </c>
      <c r="G121" s="23">
        <v>0</v>
      </c>
      <c r="H121" s="22">
        <v>0</v>
      </c>
      <c r="I121" s="24">
        <v>0</v>
      </c>
    </row>
    <row r="122" spans="1:9" s="2" customFormat="1" x14ac:dyDescent="0.35">
      <c r="A122" s="21" t="s">
        <v>4</v>
      </c>
      <c r="B122" s="22">
        <v>0</v>
      </c>
      <c r="C122" s="23">
        <v>0</v>
      </c>
      <c r="D122" s="22">
        <v>0</v>
      </c>
      <c r="E122" s="23">
        <v>0</v>
      </c>
      <c r="F122" s="22">
        <v>0</v>
      </c>
      <c r="G122" s="23">
        <v>0</v>
      </c>
      <c r="H122" s="22">
        <v>0</v>
      </c>
      <c r="I122" s="24">
        <v>0</v>
      </c>
    </row>
    <row r="123" spans="1:9" s="2" customFormat="1" x14ac:dyDescent="0.35">
      <c r="A123" s="21" t="s">
        <v>4</v>
      </c>
      <c r="B123" s="22">
        <v>0</v>
      </c>
      <c r="C123" s="23">
        <v>0</v>
      </c>
      <c r="D123" s="22">
        <v>0</v>
      </c>
      <c r="E123" s="23">
        <v>0</v>
      </c>
      <c r="F123" s="22">
        <v>0</v>
      </c>
      <c r="G123" s="23">
        <v>0</v>
      </c>
      <c r="H123" s="22">
        <v>0</v>
      </c>
      <c r="I123" s="24">
        <v>0</v>
      </c>
    </row>
    <row r="124" spans="1:9" s="2" customFormat="1" ht="15" customHeight="1" x14ac:dyDescent="0.35">
      <c r="A124" s="21" t="s">
        <v>4</v>
      </c>
      <c r="B124" s="22">
        <v>0</v>
      </c>
      <c r="C124" s="23">
        <v>0</v>
      </c>
      <c r="D124" s="22">
        <v>0</v>
      </c>
      <c r="E124" s="23">
        <v>0</v>
      </c>
      <c r="F124" s="22">
        <v>0</v>
      </c>
      <c r="G124" s="23">
        <v>0</v>
      </c>
      <c r="H124" s="22">
        <v>0</v>
      </c>
      <c r="I124" s="24">
        <v>0</v>
      </c>
    </row>
    <row r="125" spans="1:9" s="2" customFormat="1" ht="15" customHeight="1" x14ac:dyDescent="0.35">
      <c r="A125" s="21" t="s">
        <v>4</v>
      </c>
      <c r="B125" s="22">
        <v>0</v>
      </c>
      <c r="C125" s="23">
        <v>0</v>
      </c>
      <c r="D125" s="22">
        <v>0</v>
      </c>
      <c r="E125" s="23">
        <v>0</v>
      </c>
      <c r="F125" s="22">
        <v>0</v>
      </c>
      <c r="G125" s="23">
        <v>0</v>
      </c>
      <c r="H125" s="22">
        <v>0</v>
      </c>
      <c r="I125" s="24">
        <v>0</v>
      </c>
    </row>
    <row r="126" spans="1:9" s="2" customFormat="1" ht="7.9" customHeight="1" x14ac:dyDescent="0.35">
      <c r="A126" s="25"/>
      <c r="B126" s="26"/>
      <c r="C126" s="27"/>
      <c r="D126" s="26"/>
      <c r="E126" s="27"/>
      <c r="F126" s="26"/>
      <c r="G126" s="27"/>
      <c r="H126" s="26"/>
      <c r="I126" s="28"/>
    </row>
    <row r="127" spans="1:9" s="2" customFormat="1" x14ac:dyDescent="0.35">
      <c r="A127" s="29" t="str">
        <f>"Subtotal Staffing "&amp;A115</f>
        <v>Subtotal Staffing DSS Collection of Co-payments</v>
      </c>
      <c r="B127" s="3">
        <f t="shared" ref="B127:I127" si="6">SUM(B116:B126)</f>
        <v>0</v>
      </c>
      <c r="C127" s="4">
        <f t="shared" si="6"/>
        <v>0</v>
      </c>
      <c r="D127" s="3">
        <f t="shared" si="6"/>
        <v>0</v>
      </c>
      <c r="E127" s="4">
        <f t="shared" si="6"/>
        <v>0</v>
      </c>
      <c r="F127" s="3">
        <f t="shared" si="6"/>
        <v>0</v>
      </c>
      <c r="G127" s="4">
        <f t="shared" si="6"/>
        <v>0</v>
      </c>
      <c r="H127" s="3">
        <f t="shared" si="6"/>
        <v>0</v>
      </c>
      <c r="I127" s="4">
        <f t="shared" si="6"/>
        <v>0</v>
      </c>
    </row>
    <row r="128" spans="1:9" s="2" customFormat="1" x14ac:dyDescent="0.35">
      <c r="A128" s="29" t="str">
        <f>"Fringe Benefits "&amp;A115</f>
        <v>Fringe Benefits DSS Collection of Co-payments</v>
      </c>
      <c r="B128" s="3"/>
      <c r="C128" s="4">
        <f>+C127*$B$375</f>
        <v>0</v>
      </c>
      <c r="D128" s="3"/>
      <c r="E128" s="4">
        <f>+E127*$B$375</f>
        <v>0</v>
      </c>
      <c r="F128" s="3"/>
      <c r="G128" s="4">
        <f>+G127*$B$375</f>
        <v>0</v>
      </c>
      <c r="H128" s="3"/>
      <c r="I128" s="4">
        <f>+I127*$B$375</f>
        <v>0</v>
      </c>
    </row>
    <row r="129" spans="1:9" s="2" customFormat="1" ht="29" x14ac:dyDescent="0.35">
      <c r="A129" s="29" t="str">
        <f>"Total  "&amp;A115&amp;" Personnel &amp; Fringe"</f>
        <v>Total  DSS Collection of Co-payments Personnel &amp; Fringe</v>
      </c>
      <c r="B129" s="3"/>
      <c r="C129" s="4">
        <f>C127+C128</f>
        <v>0</v>
      </c>
      <c r="D129" s="3"/>
      <c r="E129" s="4">
        <f>E127+E128</f>
        <v>0</v>
      </c>
      <c r="F129" s="3"/>
      <c r="G129" s="4">
        <f>G127+G128</f>
        <v>0</v>
      </c>
      <c r="H129" s="3"/>
      <c r="I129" s="35">
        <f>I127+I128</f>
        <v>0</v>
      </c>
    </row>
    <row r="130" spans="1:9" s="2" customFormat="1" ht="29" x14ac:dyDescent="0.35">
      <c r="A130" s="29" t="str">
        <f>"Corporate Allocation "&amp;A115</f>
        <v>Corporate Allocation DSS Collection of Co-payments</v>
      </c>
      <c r="B130" s="3"/>
      <c r="C130" s="4">
        <f>+C129*$B$376</f>
        <v>0</v>
      </c>
      <c r="D130" s="3"/>
      <c r="E130" s="4">
        <f>+E129*$B$376</f>
        <v>0</v>
      </c>
      <c r="F130" s="3"/>
      <c r="G130" s="4">
        <f>+G129*$B$376</f>
        <v>0</v>
      </c>
      <c r="H130" s="3"/>
      <c r="I130" s="4">
        <f>+I129*$B$376</f>
        <v>0</v>
      </c>
    </row>
    <row r="131" spans="1:9" s="2" customFormat="1" ht="29" x14ac:dyDescent="0.35">
      <c r="A131" s="30" t="str">
        <f>"Total  "&amp;A115&amp;" Staffing Costs"</f>
        <v>Total  DSS Collection of Co-payments Staffing Costs</v>
      </c>
      <c r="B131" s="3"/>
      <c r="C131" s="4">
        <f>C129+C130</f>
        <v>0</v>
      </c>
      <c r="D131" s="3"/>
      <c r="E131" s="4">
        <f>E129+E130</f>
        <v>0</v>
      </c>
      <c r="F131" s="3"/>
      <c r="G131" s="4">
        <f>G129+G130</f>
        <v>0</v>
      </c>
      <c r="H131" s="3"/>
      <c r="I131" s="35">
        <f>I129+I130</f>
        <v>0</v>
      </c>
    </row>
    <row r="132" spans="1:9" s="2" customFormat="1" ht="7.9" customHeight="1" x14ac:dyDescent="0.35">
      <c r="A132" s="31"/>
      <c r="B132" s="32"/>
      <c r="C132" s="33"/>
      <c r="D132" s="32"/>
      <c r="E132" s="33"/>
      <c r="F132" s="32"/>
      <c r="G132" s="33"/>
      <c r="H132" s="32"/>
      <c r="I132" s="34"/>
    </row>
    <row r="133" spans="1:9" s="2" customFormat="1" x14ac:dyDescent="0.35">
      <c r="A133" s="17" t="s">
        <v>72</v>
      </c>
      <c r="B133" s="18"/>
      <c r="C133" s="19"/>
      <c r="D133" s="18"/>
      <c r="E133" s="19"/>
      <c r="F133" s="18"/>
      <c r="G133" s="19"/>
      <c r="H133" s="18"/>
      <c r="I133" s="20"/>
    </row>
    <row r="134" spans="1:9" s="2" customFormat="1" x14ac:dyDescent="0.35">
      <c r="A134" s="21" t="s">
        <v>4</v>
      </c>
      <c r="B134" s="22">
        <v>0</v>
      </c>
      <c r="C134" s="23">
        <v>0</v>
      </c>
      <c r="D134" s="22">
        <v>0</v>
      </c>
      <c r="E134" s="23">
        <v>0</v>
      </c>
      <c r="F134" s="22">
        <v>0</v>
      </c>
      <c r="G134" s="23">
        <v>0</v>
      </c>
      <c r="H134" s="22">
        <v>0</v>
      </c>
      <c r="I134" s="24">
        <v>0</v>
      </c>
    </row>
    <row r="135" spans="1:9" s="2" customFormat="1" x14ac:dyDescent="0.35">
      <c r="A135" s="21" t="s">
        <v>4</v>
      </c>
      <c r="B135" s="22">
        <v>0</v>
      </c>
      <c r="C135" s="23">
        <v>0</v>
      </c>
      <c r="D135" s="22">
        <v>0</v>
      </c>
      <c r="E135" s="23">
        <v>0</v>
      </c>
      <c r="F135" s="22">
        <v>0</v>
      </c>
      <c r="G135" s="23">
        <v>0</v>
      </c>
      <c r="H135" s="22">
        <v>0</v>
      </c>
      <c r="I135" s="24">
        <v>0</v>
      </c>
    </row>
    <row r="136" spans="1:9" s="2" customFormat="1" x14ac:dyDescent="0.35">
      <c r="A136" s="21" t="s">
        <v>4</v>
      </c>
      <c r="B136" s="22">
        <v>0</v>
      </c>
      <c r="C136" s="23">
        <v>0</v>
      </c>
      <c r="D136" s="22">
        <v>0</v>
      </c>
      <c r="E136" s="23">
        <v>0</v>
      </c>
      <c r="F136" s="22">
        <v>0</v>
      </c>
      <c r="G136" s="23">
        <v>0</v>
      </c>
      <c r="H136" s="22">
        <v>0</v>
      </c>
      <c r="I136" s="24">
        <v>0</v>
      </c>
    </row>
    <row r="137" spans="1:9" s="2" customFormat="1" x14ac:dyDescent="0.35">
      <c r="A137" s="21" t="s">
        <v>4</v>
      </c>
      <c r="B137" s="22">
        <v>0</v>
      </c>
      <c r="C137" s="23">
        <v>0</v>
      </c>
      <c r="D137" s="22">
        <v>0</v>
      </c>
      <c r="E137" s="23">
        <v>0</v>
      </c>
      <c r="F137" s="22">
        <v>0</v>
      </c>
      <c r="G137" s="23">
        <v>0</v>
      </c>
      <c r="H137" s="22">
        <v>0</v>
      </c>
      <c r="I137" s="24">
        <v>0</v>
      </c>
    </row>
    <row r="138" spans="1:9" s="2" customFormat="1" x14ac:dyDescent="0.35">
      <c r="A138" s="21" t="s">
        <v>4</v>
      </c>
      <c r="B138" s="22">
        <v>0</v>
      </c>
      <c r="C138" s="23">
        <v>0</v>
      </c>
      <c r="D138" s="22">
        <v>0</v>
      </c>
      <c r="E138" s="23">
        <v>0</v>
      </c>
      <c r="F138" s="22">
        <v>0</v>
      </c>
      <c r="G138" s="23">
        <v>0</v>
      </c>
      <c r="H138" s="22">
        <v>0</v>
      </c>
      <c r="I138" s="24">
        <v>0</v>
      </c>
    </row>
    <row r="139" spans="1:9" s="2" customFormat="1" x14ac:dyDescent="0.35">
      <c r="A139" s="21" t="s">
        <v>4</v>
      </c>
      <c r="B139" s="22">
        <v>0</v>
      </c>
      <c r="C139" s="23">
        <v>0</v>
      </c>
      <c r="D139" s="22">
        <v>0</v>
      </c>
      <c r="E139" s="23">
        <v>0</v>
      </c>
      <c r="F139" s="22">
        <v>0</v>
      </c>
      <c r="G139" s="23">
        <v>0</v>
      </c>
      <c r="H139" s="22">
        <v>0</v>
      </c>
      <c r="I139" s="24">
        <v>0</v>
      </c>
    </row>
    <row r="140" spans="1:9" s="2" customFormat="1" x14ac:dyDescent="0.35">
      <c r="A140" s="21" t="s">
        <v>4</v>
      </c>
      <c r="B140" s="22">
        <v>0</v>
      </c>
      <c r="C140" s="23">
        <v>0</v>
      </c>
      <c r="D140" s="22">
        <v>0</v>
      </c>
      <c r="E140" s="23">
        <v>0</v>
      </c>
      <c r="F140" s="22">
        <v>0</v>
      </c>
      <c r="G140" s="23">
        <v>0</v>
      </c>
      <c r="H140" s="22">
        <v>0</v>
      </c>
      <c r="I140" s="24">
        <v>0</v>
      </c>
    </row>
    <row r="141" spans="1:9" s="2" customFormat="1" x14ac:dyDescent="0.35">
      <c r="A141" s="21" t="s">
        <v>4</v>
      </c>
      <c r="B141" s="22">
        <v>0</v>
      </c>
      <c r="C141" s="23">
        <v>0</v>
      </c>
      <c r="D141" s="22">
        <v>0</v>
      </c>
      <c r="E141" s="23">
        <v>0</v>
      </c>
      <c r="F141" s="22">
        <v>0</v>
      </c>
      <c r="G141" s="23">
        <v>0</v>
      </c>
      <c r="H141" s="22">
        <v>0</v>
      </c>
      <c r="I141" s="24">
        <v>0</v>
      </c>
    </row>
    <row r="142" spans="1:9" s="2" customFormat="1" x14ac:dyDescent="0.35">
      <c r="A142" s="21" t="s">
        <v>4</v>
      </c>
      <c r="B142" s="22">
        <v>0</v>
      </c>
      <c r="C142" s="23">
        <v>0</v>
      </c>
      <c r="D142" s="22">
        <v>0</v>
      </c>
      <c r="E142" s="23">
        <v>0</v>
      </c>
      <c r="F142" s="22">
        <v>0</v>
      </c>
      <c r="G142" s="23">
        <v>0</v>
      </c>
      <c r="H142" s="22">
        <v>0</v>
      </c>
      <c r="I142" s="24">
        <v>0</v>
      </c>
    </row>
    <row r="143" spans="1:9" s="2" customFormat="1" x14ac:dyDescent="0.35">
      <c r="A143" s="21" t="s">
        <v>4</v>
      </c>
      <c r="B143" s="22">
        <v>0</v>
      </c>
      <c r="C143" s="23">
        <v>0</v>
      </c>
      <c r="D143" s="22">
        <v>0</v>
      </c>
      <c r="E143" s="23">
        <v>0</v>
      </c>
      <c r="F143" s="22">
        <v>0</v>
      </c>
      <c r="G143" s="23">
        <v>0</v>
      </c>
      <c r="H143" s="22">
        <v>0</v>
      </c>
      <c r="I143" s="24">
        <v>0</v>
      </c>
    </row>
    <row r="144" spans="1:9" ht="15" hidden="1" customHeight="1" x14ac:dyDescent="0.35">
      <c r="H144" s="41"/>
      <c r="I144" s="42"/>
    </row>
    <row r="145" spans="1:9" s="2" customFormat="1" ht="7.9" customHeight="1" x14ac:dyDescent="0.35">
      <c r="A145" s="25"/>
      <c r="B145" s="26"/>
      <c r="C145" s="27"/>
      <c r="D145" s="26"/>
      <c r="E145" s="27"/>
      <c r="F145" s="26"/>
      <c r="G145" s="27"/>
      <c r="H145" s="26"/>
      <c r="I145" s="28"/>
    </row>
    <row r="146" spans="1:9" s="2" customFormat="1" ht="29" x14ac:dyDescent="0.35">
      <c r="A146" s="29" t="str">
        <f>"Subtotal Staffing "&amp;A133</f>
        <v>Subtotal Staffing DDS Claims Submission &amp; Revenue Reporting</v>
      </c>
      <c r="B146" s="3">
        <f t="shared" ref="B146:I146" si="7">SUM(B134:B145)</f>
        <v>0</v>
      </c>
      <c r="C146" s="4">
        <f t="shared" si="7"/>
        <v>0</v>
      </c>
      <c r="D146" s="3">
        <f t="shared" si="7"/>
        <v>0</v>
      </c>
      <c r="E146" s="4">
        <f t="shared" si="7"/>
        <v>0</v>
      </c>
      <c r="F146" s="3">
        <f t="shared" si="7"/>
        <v>0</v>
      </c>
      <c r="G146" s="4">
        <f t="shared" si="7"/>
        <v>0</v>
      </c>
      <c r="H146" s="3">
        <f t="shared" si="7"/>
        <v>0</v>
      </c>
      <c r="I146" s="4">
        <f t="shared" si="7"/>
        <v>0</v>
      </c>
    </row>
    <row r="147" spans="1:9" s="2" customFormat="1" ht="29" x14ac:dyDescent="0.35">
      <c r="A147" s="29" t="str">
        <f>"Fringe Benefits "&amp;A133</f>
        <v>Fringe Benefits DDS Claims Submission &amp; Revenue Reporting</v>
      </c>
      <c r="B147" s="3"/>
      <c r="C147" s="4">
        <f>+C146*$B$375</f>
        <v>0</v>
      </c>
      <c r="D147" s="3"/>
      <c r="E147" s="4">
        <f>+E146*$B$375</f>
        <v>0</v>
      </c>
      <c r="F147" s="3"/>
      <c r="G147" s="4">
        <f>+G146*$B$375</f>
        <v>0</v>
      </c>
      <c r="H147" s="3"/>
      <c r="I147" s="4">
        <f>+I146*$B$375</f>
        <v>0</v>
      </c>
    </row>
    <row r="148" spans="1:9" s="2" customFormat="1" ht="29" x14ac:dyDescent="0.35">
      <c r="A148" s="29" t="str">
        <f>"Total  "&amp;A133&amp;" Personnel &amp; Fringe"</f>
        <v>Total  DDS Claims Submission &amp; Revenue Reporting Personnel &amp; Fringe</v>
      </c>
      <c r="B148" s="3"/>
      <c r="C148" s="4">
        <f>C146+C147</f>
        <v>0</v>
      </c>
      <c r="D148" s="3"/>
      <c r="E148" s="4">
        <f>E146+E147</f>
        <v>0</v>
      </c>
      <c r="F148" s="3"/>
      <c r="G148" s="4">
        <f>G146+G147</f>
        <v>0</v>
      </c>
      <c r="H148" s="3"/>
      <c r="I148" s="35">
        <f>I146+I147</f>
        <v>0</v>
      </c>
    </row>
    <row r="149" spans="1:9" s="2" customFormat="1" ht="29" x14ac:dyDescent="0.35">
      <c r="A149" s="29" t="str">
        <f>"Corporate Allocation "&amp;A133</f>
        <v>Corporate Allocation DDS Claims Submission &amp; Revenue Reporting</v>
      </c>
      <c r="B149" s="3"/>
      <c r="C149" s="4">
        <f>+C148*$B$376</f>
        <v>0</v>
      </c>
      <c r="D149" s="3"/>
      <c r="E149" s="4">
        <f>+E148*$B$376</f>
        <v>0</v>
      </c>
      <c r="F149" s="3"/>
      <c r="G149" s="4">
        <f>+G148*$B$376</f>
        <v>0</v>
      </c>
      <c r="H149" s="3"/>
      <c r="I149" s="4">
        <f>+I148*$B$376</f>
        <v>0</v>
      </c>
    </row>
    <row r="150" spans="1:9" s="2" customFormat="1" ht="29" x14ac:dyDescent="0.35">
      <c r="A150" s="30" t="str">
        <f>"Total  "&amp;A133&amp;" Staffing Costs"</f>
        <v>Total  DDS Claims Submission &amp; Revenue Reporting Staffing Costs</v>
      </c>
      <c r="B150" s="3"/>
      <c r="C150" s="4">
        <f>C148+C149</f>
        <v>0</v>
      </c>
      <c r="D150" s="3"/>
      <c r="E150" s="4">
        <f>E148+E149</f>
        <v>0</v>
      </c>
      <c r="F150" s="3"/>
      <c r="G150" s="4">
        <f>G148+G149</f>
        <v>0</v>
      </c>
      <c r="H150" s="3"/>
      <c r="I150" s="35">
        <f>I148+I149</f>
        <v>0</v>
      </c>
    </row>
    <row r="151" spans="1:9" s="2" customFormat="1" ht="7.9" customHeight="1" x14ac:dyDescent="0.35">
      <c r="A151" s="31"/>
      <c r="B151" s="32"/>
      <c r="C151" s="33"/>
      <c r="D151" s="32"/>
      <c r="E151" s="33"/>
      <c r="F151" s="32"/>
      <c r="G151" s="33"/>
      <c r="H151" s="32"/>
      <c r="I151" s="34"/>
    </row>
    <row r="152" spans="1:9" s="2" customFormat="1" x14ac:dyDescent="0.35">
      <c r="A152" s="17" t="s">
        <v>73</v>
      </c>
      <c r="B152" s="18"/>
      <c r="C152" s="19"/>
      <c r="D152" s="18"/>
      <c r="E152" s="19"/>
      <c r="F152" s="18"/>
      <c r="G152" s="19"/>
      <c r="H152" s="18"/>
      <c r="I152" s="20"/>
    </row>
    <row r="153" spans="1:9" s="2" customFormat="1" x14ac:dyDescent="0.35">
      <c r="A153" s="21" t="s">
        <v>4</v>
      </c>
      <c r="B153" s="22">
        <v>0</v>
      </c>
      <c r="C153" s="23">
        <v>0</v>
      </c>
      <c r="D153" s="22">
        <v>0</v>
      </c>
      <c r="E153" s="23">
        <v>0</v>
      </c>
      <c r="F153" s="22">
        <v>0</v>
      </c>
      <c r="G153" s="23">
        <v>0</v>
      </c>
      <c r="H153" s="22">
        <v>0</v>
      </c>
      <c r="I153" s="24">
        <v>0</v>
      </c>
    </row>
    <row r="154" spans="1:9" s="2" customFormat="1" x14ac:dyDescent="0.35">
      <c r="A154" s="21" t="s">
        <v>4</v>
      </c>
      <c r="B154" s="22">
        <v>0</v>
      </c>
      <c r="C154" s="23">
        <v>0</v>
      </c>
      <c r="D154" s="22">
        <v>0</v>
      </c>
      <c r="E154" s="23">
        <v>0</v>
      </c>
      <c r="F154" s="22">
        <v>0</v>
      </c>
      <c r="G154" s="23">
        <v>0</v>
      </c>
      <c r="H154" s="22">
        <v>0</v>
      </c>
      <c r="I154" s="24">
        <v>0</v>
      </c>
    </row>
    <row r="155" spans="1:9" s="2" customFormat="1" x14ac:dyDescent="0.35">
      <c r="A155" s="21" t="s">
        <v>4</v>
      </c>
      <c r="B155" s="22">
        <v>0</v>
      </c>
      <c r="C155" s="23">
        <v>0</v>
      </c>
      <c r="D155" s="22">
        <v>0</v>
      </c>
      <c r="E155" s="23">
        <v>0</v>
      </c>
      <c r="F155" s="22">
        <v>0</v>
      </c>
      <c r="G155" s="23">
        <v>0</v>
      </c>
      <c r="H155" s="22">
        <v>0</v>
      </c>
      <c r="I155" s="24">
        <v>0</v>
      </c>
    </row>
    <row r="156" spans="1:9" s="2" customFormat="1" x14ac:dyDescent="0.35">
      <c r="A156" s="21" t="s">
        <v>4</v>
      </c>
      <c r="B156" s="22">
        <v>0</v>
      </c>
      <c r="C156" s="23">
        <v>0</v>
      </c>
      <c r="D156" s="22">
        <v>0</v>
      </c>
      <c r="E156" s="23">
        <v>0</v>
      </c>
      <c r="F156" s="22">
        <v>0</v>
      </c>
      <c r="G156" s="23">
        <v>0</v>
      </c>
      <c r="H156" s="22">
        <v>0</v>
      </c>
      <c r="I156" s="24">
        <v>0</v>
      </c>
    </row>
    <row r="157" spans="1:9" s="2" customFormat="1" x14ac:dyDescent="0.35">
      <c r="A157" s="21" t="s">
        <v>4</v>
      </c>
      <c r="B157" s="22">
        <v>0</v>
      </c>
      <c r="C157" s="23">
        <v>0</v>
      </c>
      <c r="D157" s="22">
        <v>0</v>
      </c>
      <c r="E157" s="23">
        <v>0</v>
      </c>
      <c r="F157" s="22">
        <v>0</v>
      </c>
      <c r="G157" s="23">
        <v>0</v>
      </c>
      <c r="H157" s="22">
        <v>0</v>
      </c>
      <c r="I157" s="24">
        <v>0</v>
      </c>
    </row>
    <row r="158" spans="1:9" s="2" customFormat="1" x14ac:dyDescent="0.35">
      <c r="A158" s="21" t="s">
        <v>4</v>
      </c>
      <c r="B158" s="22">
        <v>0</v>
      </c>
      <c r="C158" s="23">
        <v>0</v>
      </c>
      <c r="D158" s="22">
        <v>0</v>
      </c>
      <c r="E158" s="23">
        <v>0</v>
      </c>
      <c r="F158" s="22">
        <v>0</v>
      </c>
      <c r="G158" s="23">
        <v>0</v>
      </c>
      <c r="H158" s="22">
        <v>0</v>
      </c>
      <c r="I158" s="24">
        <v>0</v>
      </c>
    </row>
    <row r="159" spans="1:9" s="2" customFormat="1" x14ac:dyDescent="0.35">
      <c r="A159" s="21" t="s">
        <v>4</v>
      </c>
      <c r="B159" s="22">
        <v>0</v>
      </c>
      <c r="C159" s="23">
        <v>0</v>
      </c>
      <c r="D159" s="22">
        <v>0</v>
      </c>
      <c r="E159" s="23">
        <v>0</v>
      </c>
      <c r="F159" s="22">
        <v>0</v>
      </c>
      <c r="G159" s="23">
        <v>0</v>
      </c>
      <c r="H159" s="22">
        <v>0</v>
      </c>
      <c r="I159" s="24">
        <v>0</v>
      </c>
    </row>
    <row r="160" spans="1:9" s="2" customFormat="1" x14ac:dyDescent="0.35">
      <c r="A160" s="21" t="s">
        <v>4</v>
      </c>
      <c r="B160" s="22">
        <v>0</v>
      </c>
      <c r="C160" s="23">
        <v>0</v>
      </c>
      <c r="D160" s="22">
        <v>0</v>
      </c>
      <c r="E160" s="23">
        <v>0</v>
      </c>
      <c r="F160" s="22">
        <v>0</v>
      </c>
      <c r="G160" s="23">
        <v>0</v>
      </c>
      <c r="H160" s="22">
        <v>0</v>
      </c>
      <c r="I160" s="24">
        <v>0</v>
      </c>
    </row>
    <row r="161" spans="1:9" s="2" customFormat="1" ht="15" customHeight="1" x14ac:dyDescent="0.35">
      <c r="A161" s="21" t="s">
        <v>4</v>
      </c>
      <c r="B161" s="22">
        <v>0</v>
      </c>
      <c r="C161" s="23">
        <v>0</v>
      </c>
      <c r="D161" s="22">
        <v>0</v>
      </c>
      <c r="E161" s="23">
        <v>0</v>
      </c>
      <c r="F161" s="22">
        <v>0</v>
      </c>
      <c r="G161" s="23">
        <v>0</v>
      </c>
      <c r="H161" s="22">
        <v>0</v>
      </c>
      <c r="I161" s="24">
        <v>0</v>
      </c>
    </row>
    <row r="162" spans="1:9" s="2" customFormat="1" ht="15" customHeight="1" x14ac:dyDescent="0.35">
      <c r="A162" s="21" t="s">
        <v>4</v>
      </c>
      <c r="B162" s="22">
        <v>0</v>
      </c>
      <c r="C162" s="23">
        <v>0</v>
      </c>
      <c r="D162" s="22">
        <v>0</v>
      </c>
      <c r="E162" s="23">
        <v>0</v>
      </c>
      <c r="F162" s="22">
        <v>0</v>
      </c>
      <c r="G162" s="23">
        <v>0</v>
      </c>
      <c r="H162" s="22">
        <v>0</v>
      </c>
      <c r="I162" s="24">
        <v>0</v>
      </c>
    </row>
    <row r="163" spans="1:9" s="2" customFormat="1" ht="7.9" customHeight="1" x14ac:dyDescent="0.35">
      <c r="A163" s="25"/>
      <c r="B163" s="26"/>
      <c r="C163" s="27"/>
      <c r="D163" s="26"/>
      <c r="E163" s="27"/>
      <c r="F163" s="26"/>
      <c r="G163" s="27"/>
      <c r="H163" s="26"/>
      <c r="I163" s="28"/>
    </row>
    <row r="164" spans="1:9" s="2" customFormat="1" x14ac:dyDescent="0.35">
      <c r="A164" s="29" t="str">
        <f>"Subtotal Staffing "&amp;A152</f>
        <v>Subtotal Staffing ADS Invoice Processing</v>
      </c>
      <c r="B164" s="3">
        <f t="shared" ref="B164:I164" si="8">SUM(B153:B163)</f>
        <v>0</v>
      </c>
      <c r="C164" s="4">
        <f t="shared" si="8"/>
        <v>0</v>
      </c>
      <c r="D164" s="3">
        <f t="shared" si="8"/>
        <v>0</v>
      </c>
      <c r="E164" s="4">
        <f t="shared" si="8"/>
        <v>0</v>
      </c>
      <c r="F164" s="3">
        <f t="shared" si="8"/>
        <v>0</v>
      </c>
      <c r="G164" s="4">
        <f t="shared" si="8"/>
        <v>0</v>
      </c>
      <c r="H164" s="3">
        <f t="shared" si="8"/>
        <v>0</v>
      </c>
      <c r="I164" s="4">
        <f t="shared" si="8"/>
        <v>0</v>
      </c>
    </row>
    <row r="165" spans="1:9" s="2" customFormat="1" x14ac:dyDescent="0.35">
      <c r="A165" s="29" t="str">
        <f>"Fringe Benefits "&amp;A152</f>
        <v>Fringe Benefits ADS Invoice Processing</v>
      </c>
      <c r="B165" s="3"/>
      <c r="C165" s="4">
        <f>+C164*$B$375</f>
        <v>0</v>
      </c>
      <c r="D165" s="3"/>
      <c r="E165" s="4">
        <f>+E164*$B$375</f>
        <v>0</v>
      </c>
      <c r="F165" s="3"/>
      <c r="G165" s="4">
        <f>+G164*$B$375</f>
        <v>0</v>
      </c>
      <c r="H165" s="3"/>
      <c r="I165" s="4">
        <f>+I164*$B$375</f>
        <v>0</v>
      </c>
    </row>
    <row r="166" spans="1:9" s="2" customFormat="1" ht="29" x14ac:dyDescent="0.35">
      <c r="A166" s="29" t="str">
        <f>"Total  "&amp;A152&amp;" Personnel &amp; Fringe"</f>
        <v>Total  ADS Invoice Processing Personnel &amp; Fringe</v>
      </c>
      <c r="B166" s="3"/>
      <c r="C166" s="4">
        <f>C164+C165</f>
        <v>0</v>
      </c>
      <c r="D166" s="3"/>
      <c r="E166" s="4">
        <f>E164+E165</f>
        <v>0</v>
      </c>
      <c r="F166" s="3"/>
      <c r="G166" s="4">
        <f>G164+G165</f>
        <v>0</v>
      </c>
      <c r="H166" s="3"/>
      <c r="I166" s="35">
        <f>I164+I165</f>
        <v>0</v>
      </c>
    </row>
    <row r="167" spans="1:9" s="2" customFormat="1" x14ac:dyDescent="0.35">
      <c r="A167" s="29" t="str">
        <f>"Corporate Allocation "&amp;A152</f>
        <v>Corporate Allocation ADS Invoice Processing</v>
      </c>
      <c r="B167" s="3"/>
      <c r="C167" s="4">
        <f>+C166*$B$376</f>
        <v>0</v>
      </c>
      <c r="D167" s="3"/>
      <c r="E167" s="4">
        <f>+E166*$B$376</f>
        <v>0</v>
      </c>
      <c r="F167" s="3"/>
      <c r="G167" s="4">
        <f>+G166*$B$376</f>
        <v>0</v>
      </c>
      <c r="H167" s="3"/>
      <c r="I167" s="4">
        <f>+I166*$B$376</f>
        <v>0</v>
      </c>
    </row>
    <row r="168" spans="1:9" s="2" customFormat="1" x14ac:dyDescent="0.35">
      <c r="A168" s="30" t="str">
        <f>"Total  "&amp;A152&amp;" Staffing Costs"</f>
        <v>Total  ADS Invoice Processing Staffing Costs</v>
      </c>
      <c r="B168" s="3"/>
      <c r="C168" s="4">
        <f>C166+C167</f>
        <v>0</v>
      </c>
      <c r="D168" s="3"/>
      <c r="E168" s="4">
        <f>E166+E167</f>
        <v>0</v>
      </c>
      <c r="F168" s="3"/>
      <c r="G168" s="4">
        <f>G166+G167</f>
        <v>0</v>
      </c>
      <c r="H168" s="3"/>
      <c r="I168" s="35">
        <f>I166+I167</f>
        <v>0</v>
      </c>
    </row>
    <row r="169" spans="1:9" s="2" customFormat="1" ht="7.9" customHeight="1" x14ac:dyDescent="0.35">
      <c r="A169" s="31"/>
      <c r="B169" s="32"/>
      <c r="C169" s="33"/>
      <c r="D169" s="32"/>
      <c r="E169" s="33"/>
      <c r="F169" s="32"/>
      <c r="G169" s="33"/>
      <c r="H169" s="32"/>
      <c r="I169" s="34"/>
    </row>
    <row r="170" spans="1:9" s="2" customFormat="1" x14ac:dyDescent="0.35">
      <c r="A170" s="17" t="s">
        <v>74</v>
      </c>
      <c r="B170" s="18"/>
      <c r="C170" s="19"/>
      <c r="D170" s="18"/>
      <c r="E170" s="19"/>
      <c r="F170" s="18"/>
      <c r="G170" s="19"/>
      <c r="H170" s="18"/>
      <c r="I170" s="20"/>
    </row>
    <row r="171" spans="1:9" s="2" customFormat="1" x14ac:dyDescent="0.35">
      <c r="A171" s="21" t="s">
        <v>4</v>
      </c>
      <c r="B171" s="22">
        <v>0</v>
      </c>
      <c r="C171" s="23">
        <v>0</v>
      </c>
      <c r="D171" s="22">
        <v>0</v>
      </c>
      <c r="E171" s="23">
        <v>0</v>
      </c>
      <c r="F171" s="22">
        <v>0</v>
      </c>
      <c r="G171" s="23">
        <v>0</v>
      </c>
      <c r="H171" s="22">
        <v>0</v>
      </c>
      <c r="I171" s="24">
        <v>0</v>
      </c>
    </row>
    <row r="172" spans="1:9" s="2" customFormat="1" x14ac:dyDescent="0.35">
      <c r="A172" s="21" t="s">
        <v>4</v>
      </c>
      <c r="B172" s="22">
        <v>0</v>
      </c>
      <c r="C172" s="23">
        <v>0</v>
      </c>
      <c r="D172" s="22">
        <v>0</v>
      </c>
      <c r="E172" s="23">
        <v>0</v>
      </c>
      <c r="F172" s="22">
        <v>0</v>
      </c>
      <c r="G172" s="23">
        <v>0</v>
      </c>
      <c r="H172" s="22">
        <v>0</v>
      </c>
      <c r="I172" s="24">
        <v>0</v>
      </c>
    </row>
    <row r="173" spans="1:9" s="2" customFormat="1" x14ac:dyDescent="0.35">
      <c r="A173" s="21" t="s">
        <v>4</v>
      </c>
      <c r="B173" s="22">
        <v>0</v>
      </c>
      <c r="C173" s="23">
        <v>0</v>
      </c>
      <c r="D173" s="22">
        <v>0</v>
      </c>
      <c r="E173" s="23">
        <v>0</v>
      </c>
      <c r="F173" s="22">
        <v>0</v>
      </c>
      <c r="G173" s="23">
        <v>0</v>
      </c>
      <c r="H173" s="22">
        <v>0</v>
      </c>
      <c r="I173" s="24">
        <v>0</v>
      </c>
    </row>
    <row r="174" spans="1:9" s="2" customFormat="1" x14ac:dyDescent="0.35">
      <c r="A174" s="21" t="s">
        <v>4</v>
      </c>
      <c r="B174" s="22">
        <v>0</v>
      </c>
      <c r="C174" s="23">
        <v>0</v>
      </c>
      <c r="D174" s="22">
        <v>0</v>
      </c>
      <c r="E174" s="23">
        <v>0</v>
      </c>
      <c r="F174" s="22">
        <v>0</v>
      </c>
      <c r="G174" s="23">
        <v>0</v>
      </c>
      <c r="H174" s="22">
        <v>0</v>
      </c>
      <c r="I174" s="24">
        <v>0</v>
      </c>
    </row>
    <row r="175" spans="1:9" s="2" customFormat="1" x14ac:dyDescent="0.35">
      <c r="A175" s="21" t="s">
        <v>4</v>
      </c>
      <c r="B175" s="22">
        <v>0</v>
      </c>
      <c r="C175" s="23">
        <v>0</v>
      </c>
      <c r="D175" s="22">
        <v>0</v>
      </c>
      <c r="E175" s="23">
        <v>0</v>
      </c>
      <c r="F175" s="22">
        <v>0</v>
      </c>
      <c r="G175" s="23">
        <v>0</v>
      </c>
      <c r="H175" s="22">
        <v>0</v>
      </c>
      <c r="I175" s="24">
        <v>0</v>
      </c>
    </row>
    <row r="176" spans="1:9" s="2" customFormat="1" x14ac:dyDescent="0.35">
      <c r="A176" s="21" t="s">
        <v>4</v>
      </c>
      <c r="B176" s="22">
        <v>0</v>
      </c>
      <c r="C176" s="23">
        <v>0</v>
      </c>
      <c r="D176" s="22">
        <v>0</v>
      </c>
      <c r="E176" s="23">
        <v>0</v>
      </c>
      <c r="F176" s="22">
        <v>0</v>
      </c>
      <c r="G176" s="23">
        <v>0</v>
      </c>
      <c r="H176" s="22">
        <v>0</v>
      </c>
      <c r="I176" s="24">
        <v>0</v>
      </c>
    </row>
    <row r="177" spans="1:9" s="2" customFormat="1" x14ac:dyDescent="0.35">
      <c r="A177" s="21" t="s">
        <v>4</v>
      </c>
      <c r="B177" s="22">
        <v>0</v>
      </c>
      <c r="C177" s="23">
        <v>0</v>
      </c>
      <c r="D177" s="22">
        <v>0</v>
      </c>
      <c r="E177" s="23">
        <v>0</v>
      </c>
      <c r="F177" s="22">
        <v>0</v>
      </c>
      <c r="G177" s="23">
        <v>0</v>
      </c>
      <c r="H177" s="22">
        <v>0</v>
      </c>
      <c r="I177" s="24">
        <v>0</v>
      </c>
    </row>
    <row r="178" spans="1:9" s="2" customFormat="1" x14ac:dyDescent="0.35">
      <c r="A178" s="21" t="s">
        <v>4</v>
      </c>
      <c r="B178" s="22">
        <v>0</v>
      </c>
      <c r="C178" s="23">
        <v>0</v>
      </c>
      <c r="D178" s="22">
        <v>0</v>
      </c>
      <c r="E178" s="23">
        <v>0</v>
      </c>
      <c r="F178" s="22">
        <v>0</v>
      </c>
      <c r="G178" s="23">
        <v>0</v>
      </c>
      <c r="H178" s="22">
        <v>0</v>
      </c>
      <c r="I178" s="24">
        <v>0</v>
      </c>
    </row>
    <row r="179" spans="1:9" s="2" customFormat="1" x14ac:dyDescent="0.35">
      <c r="A179" s="21" t="s">
        <v>4</v>
      </c>
      <c r="B179" s="22">
        <v>0</v>
      </c>
      <c r="C179" s="23">
        <v>0</v>
      </c>
      <c r="D179" s="22">
        <v>0</v>
      </c>
      <c r="E179" s="23">
        <v>0</v>
      </c>
      <c r="F179" s="22">
        <v>0</v>
      </c>
      <c r="G179" s="23">
        <v>0</v>
      </c>
      <c r="H179" s="22">
        <v>0</v>
      </c>
      <c r="I179" s="24">
        <v>0</v>
      </c>
    </row>
    <row r="180" spans="1:9" s="2" customFormat="1" ht="15" customHeight="1" x14ac:dyDescent="0.35">
      <c r="A180" s="21" t="s">
        <v>4</v>
      </c>
      <c r="B180" s="22">
        <v>0</v>
      </c>
      <c r="C180" s="23">
        <v>0</v>
      </c>
      <c r="D180" s="22">
        <v>0</v>
      </c>
      <c r="E180" s="23">
        <v>0</v>
      </c>
      <c r="F180" s="22">
        <v>0</v>
      </c>
      <c r="G180" s="23">
        <v>0</v>
      </c>
      <c r="H180" s="22">
        <v>0</v>
      </c>
      <c r="I180" s="24">
        <v>0</v>
      </c>
    </row>
    <row r="181" spans="1:9" s="2" customFormat="1" ht="7.5" customHeight="1" x14ac:dyDescent="0.35">
      <c r="A181" s="25"/>
      <c r="B181" s="26"/>
      <c r="C181" s="27"/>
      <c r="D181" s="26"/>
      <c r="E181" s="27"/>
      <c r="F181" s="26"/>
      <c r="G181" s="27"/>
      <c r="H181" s="26"/>
      <c r="I181" s="28"/>
    </row>
    <row r="182" spans="1:9" s="2" customFormat="1" x14ac:dyDescent="0.35">
      <c r="A182" s="29" t="str">
        <f>"Subtotal Staffing "&amp;A170</f>
        <v>Subtotal Staffing ADS Provider Credentialing</v>
      </c>
      <c r="B182" s="3">
        <f t="shared" ref="B182:I182" si="9">SUM(B171:B181)</f>
        <v>0</v>
      </c>
      <c r="C182" s="4">
        <f t="shared" si="9"/>
        <v>0</v>
      </c>
      <c r="D182" s="3">
        <f t="shared" si="9"/>
        <v>0</v>
      </c>
      <c r="E182" s="4">
        <f t="shared" si="9"/>
        <v>0</v>
      </c>
      <c r="F182" s="3">
        <f t="shared" si="9"/>
        <v>0</v>
      </c>
      <c r="G182" s="4">
        <f t="shared" si="9"/>
        <v>0</v>
      </c>
      <c r="H182" s="3">
        <f t="shared" si="9"/>
        <v>0</v>
      </c>
      <c r="I182" s="4">
        <f t="shared" si="9"/>
        <v>0</v>
      </c>
    </row>
    <row r="183" spans="1:9" s="2" customFormat="1" x14ac:dyDescent="0.35">
      <c r="A183" s="29" t="str">
        <f>"Fringe Benefits "&amp;A170</f>
        <v>Fringe Benefits ADS Provider Credentialing</v>
      </c>
      <c r="B183" s="3"/>
      <c r="C183" s="4">
        <f>C182*$B$375</f>
        <v>0</v>
      </c>
      <c r="D183" s="3"/>
      <c r="E183" s="4">
        <f>E182*$B$375</f>
        <v>0</v>
      </c>
      <c r="F183" s="3"/>
      <c r="G183" s="4">
        <f>G182*$B$375</f>
        <v>0</v>
      </c>
      <c r="H183" s="3"/>
      <c r="I183" s="4">
        <f>I182*$B$375</f>
        <v>0</v>
      </c>
    </row>
    <row r="184" spans="1:9" s="2" customFormat="1" ht="29" x14ac:dyDescent="0.35">
      <c r="A184" s="29" t="str">
        <f>"Total  "&amp;A170&amp;" Personnel &amp; Fringe"</f>
        <v>Total  ADS Provider Credentialing Personnel &amp; Fringe</v>
      </c>
      <c r="B184" s="3"/>
      <c r="C184" s="4">
        <f>C182+C183</f>
        <v>0</v>
      </c>
      <c r="D184" s="3"/>
      <c r="E184" s="4">
        <f>E182+E183</f>
        <v>0</v>
      </c>
      <c r="F184" s="3"/>
      <c r="G184" s="4">
        <f>G182+G183</f>
        <v>0</v>
      </c>
      <c r="H184" s="3"/>
      <c r="I184" s="35">
        <f>I182+I183</f>
        <v>0</v>
      </c>
    </row>
    <row r="185" spans="1:9" s="2" customFormat="1" ht="29" x14ac:dyDescent="0.35">
      <c r="A185" s="29" t="str">
        <f>"Corporate Allocation "&amp;A170</f>
        <v>Corporate Allocation ADS Provider Credentialing</v>
      </c>
      <c r="B185" s="3"/>
      <c r="C185" s="74">
        <f>C184*$B$376</f>
        <v>0</v>
      </c>
      <c r="D185" s="3"/>
      <c r="E185" s="74">
        <f>E184*$B$376</f>
        <v>0</v>
      </c>
      <c r="F185" s="3"/>
      <c r="G185" s="74">
        <f>G184*$B$376</f>
        <v>0</v>
      </c>
      <c r="H185" s="3"/>
      <c r="I185" s="74">
        <f>I184*$B$376</f>
        <v>0</v>
      </c>
    </row>
    <row r="186" spans="1:9" s="2" customFormat="1" x14ac:dyDescent="0.35">
      <c r="A186" s="30" t="str">
        <f>"Total  "&amp;A170&amp;" Staffing Costs"</f>
        <v>Total  ADS Provider Credentialing Staffing Costs</v>
      </c>
      <c r="B186" s="3"/>
      <c r="C186" s="4">
        <f>C184+C185</f>
        <v>0</v>
      </c>
      <c r="D186" s="3"/>
      <c r="E186" s="4">
        <f>E184+E185</f>
        <v>0</v>
      </c>
      <c r="F186" s="3"/>
      <c r="G186" s="4">
        <f>G184+G185</f>
        <v>0</v>
      </c>
      <c r="H186" s="3"/>
      <c r="I186" s="35">
        <f>I184+I185</f>
        <v>0</v>
      </c>
    </row>
    <row r="187" spans="1:9" s="2" customFormat="1" ht="7.9" customHeight="1" x14ac:dyDescent="0.35">
      <c r="A187" s="31"/>
      <c r="B187" s="32"/>
      <c r="C187" s="33"/>
      <c r="D187" s="32"/>
      <c r="E187" s="33"/>
      <c r="F187" s="32"/>
      <c r="G187" s="33"/>
      <c r="H187" s="32"/>
      <c r="I187" s="34"/>
    </row>
    <row r="188" spans="1:9" s="2" customFormat="1" x14ac:dyDescent="0.35">
      <c r="A188" s="17" t="s">
        <v>75</v>
      </c>
      <c r="B188" s="18"/>
      <c r="C188" s="19"/>
      <c r="D188" s="18"/>
      <c r="E188" s="19"/>
      <c r="F188" s="18"/>
      <c r="G188" s="19"/>
      <c r="H188" s="18"/>
      <c r="I188" s="20"/>
    </row>
    <row r="189" spans="1:9" s="2" customFormat="1" x14ac:dyDescent="0.35">
      <c r="A189" s="21" t="s">
        <v>4</v>
      </c>
      <c r="B189" s="22">
        <v>0</v>
      </c>
      <c r="C189" s="23">
        <v>0</v>
      </c>
      <c r="D189" s="22">
        <v>0</v>
      </c>
      <c r="E189" s="23">
        <v>0</v>
      </c>
      <c r="F189" s="22">
        <v>0</v>
      </c>
      <c r="G189" s="23">
        <v>0</v>
      </c>
      <c r="H189" s="22">
        <v>0</v>
      </c>
      <c r="I189" s="24">
        <v>0</v>
      </c>
    </row>
    <row r="190" spans="1:9" s="2" customFormat="1" x14ac:dyDescent="0.35">
      <c r="A190" s="21" t="s">
        <v>4</v>
      </c>
      <c r="B190" s="22">
        <v>0</v>
      </c>
      <c r="C190" s="23">
        <v>0</v>
      </c>
      <c r="D190" s="22">
        <v>0</v>
      </c>
      <c r="E190" s="23">
        <v>0</v>
      </c>
      <c r="F190" s="22">
        <v>0</v>
      </c>
      <c r="G190" s="23">
        <v>0</v>
      </c>
      <c r="H190" s="22">
        <v>0</v>
      </c>
      <c r="I190" s="24">
        <v>0</v>
      </c>
    </row>
    <row r="191" spans="1:9" s="2" customFormat="1" x14ac:dyDescent="0.35">
      <c r="A191" s="21" t="s">
        <v>4</v>
      </c>
      <c r="B191" s="22">
        <v>0</v>
      </c>
      <c r="C191" s="23">
        <v>0</v>
      </c>
      <c r="D191" s="22">
        <v>0</v>
      </c>
      <c r="E191" s="23">
        <v>0</v>
      </c>
      <c r="F191" s="22">
        <v>0</v>
      </c>
      <c r="G191" s="23">
        <v>0</v>
      </c>
      <c r="H191" s="22">
        <v>0</v>
      </c>
      <c r="I191" s="24">
        <v>0</v>
      </c>
    </row>
    <row r="192" spans="1:9" s="2" customFormat="1" x14ac:dyDescent="0.35">
      <c r="A192" s="21" t="s">
        <v>4</v>
      </c>
      <c r="B192" s="22">
        <v>0</v>
      </c>
      <c r="C192" s="23">
        <v>0</v>
      </c>
      <c r="D192" s="22">
        <v>0</v>
      </c>
      <c r="E192" s="23">
        <v>0</v>
      </c>
      <c r="F192" s="22">
        <v>0</v>
      </c>
      <c r="G192" s="23">
        <v>0</v>
      </c>
      <c r="H192" s="22">
        <v>0</v>
      </c>
      <c r="I192" s="24">
        <v>0</v>
      </c>
    </row>
    <row r="193" spans="1:9" s="2" customFormat="1" x14ac:dyDescent="0.35">
      <c r="A193" s="21" t="s">
        <v>4</v>
      </c>
      <c r="B193" s="22">
        <v>0</v>
      </c>
      <c r="C193" s="23">
        <v>0</v>
      </c>
      <c r="D193" s="22">
        <v>0</v>
      </c>
      <c r="E193" s="23">
        <v>0</v>
      </c>
      <c r="F193" s="22">
        <v>0</v>
      </c>
      <c r="G193" s="23">
        <v>0</v>
      </c>
      <c r="H193" s="22">
        <v>0</v>
      </c>
      <c r="I193" s="24">
        <v>0</v>
      </c>
    </row>
    <row r="194" spans="1:9" s="2" customFormat="1" x14ac:dyDescent="0.35">
      <c r="A194" s="21" t="s">
        <v>4</v>
      </c>
      <c r="B194" s="22">
        <v>0</v>
      </c>
      <c r="C194" s="23">
        <v>0</v>
      </c>
      <c r="D194" s="22">
        <v>0</v>
      </c>
      <c r="E194" s="23">
        <v>0</v>
      </c>
      <c r="F194" s="22">
        <v>0</v>
      </c>
      <c r="G194" s="23">
        <v>0</v>
      </c>
      <c r="H194" s="22">
        <v>0</v>
      </c>
      <c r="I194" s="24">
        <v>0</v>
      </c>
    </row>
    <row r="195" spans="1:9" s="2" customFormat="1" x14ac:dyDescent="0.35">
      <c r="A195" s="21" t="s">
        <v>4</v>
      </c>
      <c r="B195" s="22">
        <v>0</v>
      </c>
      <c r="C195" s="23">
        <v>0</v>
      </c>
      <c r="D195" s="22">
        <v>0</v>
      </c>
      <c r="E195" s="23">
        <v>0</v>
      </c>
      <c r="F195" s="22">
        <v>0</v>
      </c>
      <c r="G195" s="23">
        <v>0</v>
      </c>
      <c r="H195" s="22">
        <v>0</v>
      </c>
      <c r="I195" s="24">
        <v>0</v>
      </c>
    </row>
    <row r="196" spans="1:9" s="2" customFormat="1" x14ac:dyDescent="0.35">
      <c r="A196" s="21" t="s">
        <v>4</v>
      </c>
      <c r="B196" s="22">
        <v>0</v>
      </c>
      <c r="C196" s="23">
        <v>0</v>
      </c>
      <c r="D196" s="22">
        <v>0</v>
      </c>
      <c r="E196" s="23">
        <v>0</v>
      </c>
      <c r="F196" s="22">
        <v>0</v>
      </c>
      <c r="G196" s="23">
        <v>0</v>
      </c>
      <c r="H196" s="22">
        <v>0</v>
      </c>
      <c r="I196" s="24">
        <v>0</v>
      </c>
    </row>
    <row r="197" spans="1:9" s="2" customFormat="1" x14ac:dyDescent="0.35">
      <c r="A197" s="21" t="s">
        <v>4</v>
      </c>
      <c r="B197" s="22">
        <v>0</v>
      </c>
      <c r="C197" s="23">
        <v>0</v>
      </c>
      <c r="D197" s="22">
        <v>0</v>
      </c>
      <c r="E197" s="23">
        <v>0</v>
      </c>
      <c r="F197" s="22">
        <v>0</v>
      </c>
      <c r="G197" s="23">
        <v>0</v>
      </c>
      <c r="H197" s="22">
        <v>0</v>
      </c>
      <c r="I197" s="24">
        <v>0</v>
      </c>
    </row>
    <row r="198" spans="1:9" s="2" customFormat="1" x14ac:dyDescent="0.35">
      <c r="A198" s="21" t="s">
        <v>4</v>
      </c>
      <c r="B198" s="22">
        <v>0</v>
      </c>
      <c r="C198" s="23">
        <v>0</v>
      </c>
      <c r="D198" s="22">
        <v>0</v>
      </c>
      <c r="E198" s="23">
        <v>0</v>
      </c>
      <c r="F198" s="22">
        <v>0</v>
      </c>
      <c r="G198" s="23">
        <v>0</v>
      </c>
      <c r="H198" s="22">
        <v>0</v>
      </c>
      <c r="I198" s="24">
        <v>0</v>
      </c>
    </row>
    <row r="199" spans="1:9" s="2" customFormat="1" ht="7.9" customHeight="1" x14ac:dyDescent="0.35">
      <c r="A199" s="25"/>
      <c r="B199" s="26"/>
      <c r="C199" s="27"/>
      <c r="D199" s="26"/>
      <c r="E199" s="27"/>
      <c r="F199" s="26"/>
      <c r="G199" s="27"/>
      <c r="H199" s="26"/>
      <c r="I199" s="28"/>
    </row>
    <row r="200" spans="1:9" s="2" customFormat="1" x14ac:dyDescent="0.35">
      <c r="A200" s="29" t="str">
        <f>"Subtotal Staffing "&amp;A188</f>
        <v>Subtotal Staffing Customer Care</v>
      </c>
      <c r="B200" s="3">
        <f t="shared" ref="B200:I200" si="10">SUM(B189:B199)</f>
        <v>0</v>
      </c>
      <c r="C200" s="4">
        <f t="shared" si="10"/>
        <v>0</v>
      </c>
      <c r="D200" s="3">
        <f t="shared" si="10"/>
        <v>0</v>
      </c>
      <c r="E200" s="4">
        <f t="shared" si="10"/>
        <v>0</v>
      </c>
      <c r="F200" s="3">
        <f t="shared" si="10"/>
        <v>0</v>
      </c>
      <c r="G200" s="4">
        <f t="shared" si="10"/>
        <v>0</v>
      </c>
      <c r="H200" s="3">
        <f t="shared" si="10"/>
        <v>0</v>
      </c>
      <c r="I200" s="4">
        <f t="shared" si="10"/>
        <v>0</v>
      </c>
    </row>
    <row r="201" spans="1:9" s="2" customFormat="1" x14ac:dyDescent="0.35">
      <c r="A201" s="29" t="str">
        <f>"Fringe Benefits "&amp;A188</f>
        <v>Fringe Benefits Customer Care</v>
      </c>
      <c r="B201" s="3"/>
      <c r="C201" s="4">
        <f>+C200*$B$375</f>
        <v>0</v>
      </c>
      <c r="D201" s="3"/>
      <c r="E201" s="4">
        <f>+E200*$B$375</f>
        <v>0</v>
      </c>
      <c r="F201" s="3"/>
      <c r="G201" s="4">
        <f>+G200*$B$375</f>
        <v>0</v>
      </c>
      <c r="H201" s="3"/>
      <c r="I201" s="4">
        <f>+I200*$B$375</f>
        <v>0</v>
      </c>
    </row>
    <row r="202" spans="1:9" s="2" customFormat="1" x14ac:dyDescent="0.35">
      <c r="A202" s="29" t="str">
        <f>"Total  "&amp;A188&amp;" Personnel &amp; Fringe"</f>
        <v>Total  Customer Care Personnel &amp; Fringe</v>
      </c>
      <c r="B202" s="3"/>
      <c r="C202" s="4">
        <f>C200+C201</f>
        <v>0</v>
      </c>
      <c r="D202" s="3"/>
      <c r="E202" s="4">
        <f>E200+E201</f>
        <v>0</v>
      </c>
      <c r="F202" s="3"/>
      <c r="G202" s="4">
        <f>G200+G201</f>
        <v>0</v>
      </c>
      <c r="H202" s="3"/>
      <c r="I202" s="4">
        <f>I200+I201</f>
        <v>0</v>
      </c>
    </row>
    <row r="203" spans="1:9" s="2" customFormat="1" x14ac:dyDescent="0.35">
      <c r="A203" s="29" t="str">
        <f>"Corporate Allocation "&amp;A188</f>
        <v>Corporate Allocation Customer Care</v>
      </c>
      <c r="B203" s="3"/>
      <c r="C203" s="4">
        <f>+C202*$B$376</f>
        <v>0</v>
      </c>
      <c r="D203" s="3"/>
      <c r="E203" s="4">
        <f>+E202*$B$376</f>
        <v>0</v>
      </c>
      <c r="F203" s="3"/>
      <c r="G203" s="4">
        <f>+G202*$B$376</f>
        <v>0</v>
      </c>
      <c r="H203" s="3"/>
      <c r="I203" s="4">
        <f>+I202*$B$376</f>
        <v>0</v>
      </c>
    </row>
    <row r="204" spans="1:9" s="2" customFormat="1" x14ac:dyDescent="0.35">
      <c r="A204" s="30" t="str">
        <f>"Total  "&amp;A188&amp;" Staffing Costs"</f>
        <v>Total  Customer Care Staffing Costs</v>
      </c>
      <c r="B204" s="3"/>
      <c r="C204" s="4">
        <f>C202+C203</f>
        <v>0</v>
      </c>
      <c r="D204" s="3"/>
      <c r="E204" s="4">
        <f>E202+E203</f>
        <v>0</v>
      </c>
      <c r="F204" s="3"/>
      <c r="G204" s="4">
        <f>G202+G203</f>
        <v>0</v>
      </c>
      <c r="H204" s="3"/>
      <c r="I204" s="4">
        <f>I202+I203</f>
        <v>0</v>
      </c>
    </row>
    <row r="205" spans="1:9" s="2" customFormat="1" ht="5.5" customHeight="1" x14ac:dyDescent="0.35">
      <c r="A205" s="98"/>
      <c r="B205" s="99"/>
      <c r="C205" s="100"/>
      <c r="D205" s="99"/>
      <c r="E205" s="100"/>
      <c r="F205" s="99"/>
      <c r="G205" s="100"/>
      <c r="H205" s="99"/>
      <c r="I205" s="101"/>
    </row>
    <row r="206" spans="1:9" s="2" customFormat="1" x14ac:dyDescent="0.35">
      <c r="A206" s="17" t="s">
        <v>76</v>
      </c>
      <c r="B206" s="18"/>
      <c r="C206" s="19"/>
      <c r="D206" s="18"/>
      <c r="E206" s="19"/>
      <c r="F206" s="18"/>
      <c r="G206" s="19"/>
      <c r="H206" s="18"/>
      <c r="I206" s="20"/>
    </row>
    <row r="207" spans="1:9" s="2" customFormat="1" x14ac:dyDescent="0.35">
      <c r="A207" s="21" t="s">
        <v>4</v>
      </c>
      <c r="B207" s="22">
        <v>0</v>
      </c>
      <c r="C207" s="23">
        <v>0</v>
      </c>
      <c r="D207" s="22">
        <v>0</v>
      </c>
      <c r="E207" s="23">
        <v>0</v>
      </c>
      <c r="F207" s="22">
        <v>0</v>
      </c>
      <c r="G207" s="23">
        <v>0</v>
      </c>
      <c r="H207" s="22">
        <v>0</v>
      </c>
      <c r="I207" s="24">
        <v>0</v>
      </c>
    </row>
    <row r="208" spans="1:9" s="2" customFormat="1" x14ac:dyDescent="0.35">
      <c r="A208" s="21" t="s">
        <v>4</v>
      </c>
      <c r="B208" s="22">
        <v>0</v>
      </c>
      <c r="C208" s="23">
        <v>0</v>
      </c>
      <c r="D208" s="22">
        <v>0</v>
      </c>
      <c r="E208" s="23">
        <v>0</v>
      </c>
      <c r="F208" s="22">
        <v>0</v>
      </c>
      <c r="G208" s="23">
        <v>0</v>
      </c>
      <c r="H208" s="22">
        <v>0</v>
      </c>
      <c r="I208" s="24">
        <v>0</v>
      </c>
    </row>
    <row r="209" spans="1:9" s="2" customFormat="1" x14ac:dyDescent="0.35">
      <c r="A209" s="21" t="s">
        <v>4</v>
      </c>
      <c r="B209" s="22">
        <v>0</v>
      </c>
      <c r="C209" s="23">
        <v>0</v>
      </c>
      <c r="D209" s="22">
        <v>0</v>
      </c>
      <c r="E209" s="23">
        <v>0</v>
      </c>
      <c r="F209" s="22">
        <v>0</v>
      </c>
      <c r="G209" s="23">
        <v>0</v>
      </c>
      <c r="H209" s="22">
        <v>0</v>
      </c>
      <c r="I209" s="24">
        <v>0</v>
      </c>
    </row>
    <row r="210" spans="1:9" s="2" customFormat="1" x14ac:dyDescent="0.35">
      <c r="A210" s="21" t="s">
        <v>4</v>
      </c>
      <c r="B210" s="22">
        <v>0</v>
      </c>
      <c r="C210" s="23">
        <v>0</v>
      </c>
      <c r="D210" s="22">
        <v>0</v>
      </c>
      <c r="E210" s="23">
        <v>0</v>
      </c>
      <c r="F210" s="22">
        <v>0</v>
      </c>
      <c r="G210" s="23">
        <v>0</v>
      </c>
      <c r="H210" s="22">
        <v>0</v>
      </c>
      <c r="I210" s="24">
        <v>0</v>
      </c>
    </row>
    <row r="211" spans="1:9" s="36" customFormat="1" ht="15" customHeight="1" x14ac:dyDescent="0.35">
      <c r="A211" s="21" t="s">
        <v>4</v>
      </c>
      <c r="B211" s="22">
        <v>0</v>
      </c>
      <c r="C211" s="23">
        <v>0</v>
      </c>
      <c r="D211" s="22">
        <v>0</v>
      </c>
      <c r="E211" s="23">
        <v>0</v>
      </c>
      <c r="F211" s="22">
        <v>0</v>
      </c>
      <c r="G211" s="23">
        <v>0</v>
      </c>
      <c r="H211" s="22">
        <v>0</v>
      </c>
      <c r="I211" s="24">
        <v>0</v>
      </c>
    </row>
    <row r="212" spans="1:9" s="2" customFormat="1" x14ac:dyDescent="0.35">
      <c r="A212" s="21" t="s">
        <v>4</v>
      </c>
      <c r="B212" s="22">
        <v>0</v>
      </c>
      <c r="C212" s="23">
        <v>0</v>
      </c>
      <c r="D212" s="22">
        <v>0</v>
      </c>
      <c r="E212" s="23">
        <v>0</v>
      </c>
      <c r="F212" s="22">
        <v>0</v>
      </c>
      <c r="G212" s="23">
        <v>0</v>
      </c>
      <c r="H212" s="22">
        <v>0</v>
      </c>
      <c r="I212" s="24">
        <v>0</v>
      </c>
    </row>
    <row r="213" spans="1:9" s="36" customFormat="1" ht="15" customHeight="1" x14ac:dyDescent="0.35">
      <c r="A213" s="21" t="s">
        <v>4</v>
      </c>
      <c r="B213" s="22">
        <v>0</v>
      </c>
      <c r="C213" s="23">
        <v>0</v>
      </c>
      <c r="D213" s="22">
        <v>0</v>
      </c>
      <c r="E213" s="23">
        <v>0</v>
      </c>
      <c r="F213" s="22">
        <v>0</v>
      </c>
      <c r="G213" s="23">
        <v>0</v>
      </c>
      <c r="H213" s="22">
        <v>0</v>
      </c>
      <c r="I213" s="24">
        <v>0</v>
      </c>
    </row>
    <row r="214" spans="1:9" s="36" customFormat="1" ht="15" customHeight="1" x14ac:dyDescent="0.35">
      <c r="A214" s="21" t="s">
        <v>4</v>
      </c>
      <c r="B214" s="22">
        <v>0</v>
      </c>
      <c r="C214" s="23">
        <v>0</v>
      </c>
      <c r="D214" s="22">
        <v>0</v>
      </c>
      <c r="E214" s="23">
        <v>0</v>
      </c>
      <c r="F214" s="22">
        <v>0</v>
      </c>
      <c r="G214" s="23">
        <v>0</v>
      </c>
      <c r="H214" s="22">
        <v>0</v>
      </c>
      <c r="I214" s="24">
        <v>0</v>
      </c>
    </row>
    <row r="215" spans="1:9" s="36" customFormat="1" ht="15" customHeight="1" x14ac:dyDescent="0.35">
      <c r="A215" s="21" t="s">
        <v>4</v>
      </c>
      <c r="B215" s="22">
        <v>0</v>
      </c>
      <c r="C215" s="23">
        <v>0</v>
      </c>
      <c r="D215" s="22">
        <v>0</v>
      </c>
      <c r="E215" s="23">
        <v>0</v>
      </c>
      <c r="F215" s="22">
        <v>0</v>
      </c>
      <c r="G215" s="23">
        <v>0</v>
      </c>
      <c r="H215" s="22">
        <v>0</v>
      </c>
      <c r="I215" s="24">
        <v>0</v>
      </c>
    </row>
    <row r="216" spans="1:9" s="36" customFormat="1" ht="15" customHeight="1" x14ac:dyDescent="0.35">
      <c r="A216" s="21" t="s">
        <v>4</v>
      </c>
      <c r="B216" s="22">
        <v>0</v>
      </c>
      <c r="C216" s="23">
        <v>0</v>
      </c>
      <c r="D216" s="22">
        <v>0</v>
      </c>
      <c r="E216" s="23">
        <v>0</v>
      </c>
      <c r="F216" s="22">
        <v>0</v>
      </c>
      <c r="G216" s="23">
        <v>0</v>
      </c>
      <c r="H216" s="22">
        <v>0</v>
      </c>
      <c r="I216" s="24">
        <v>0</v>
      </c>
    </row>
    <row r="217" spans="1:9" s="2" customFormat="1" ht="7.9" customHeight="1" x14ac:dyDescent="0.35">
      <c r="A217" s="25"/>
      <c r="B217" s="26"/>
      <c r="C217" s="27"/>
      <c r="D217" s="26"/>
      <c r="E217" s="27"/>
      <c r="F217" s="26"/>
      <c r="G217" s="27"/>
      <c r="H217" s="26"/>
      <c r="I217" s="28"/>
    </row>
    <row r="218" spans="1:9" s="2" customFormat="1" x14ac:dyDescent="0.35">
      <c r="A218" s="29" t="str">
        <f>"Subtotal Staffing "&amp;A206</f>
        <v>Subtotal Staffing Quality Management</v>
      </c>
      <c r="B218" s="3">
        <f t="shared" ref="B218:I218" si="11">SUM(B207:B217)</f>
        <v>0</v>
      </c>
      <c r="C218" s="4">
        <f t="shared" si="11"/>
        <v>0</v>
      </c>
      <c r="D218" s="3">
        <f t="shared" si="11"/>
        <v>0</v>
      </c>
      <c r="E218" s="4">
        <f t="shared" si="11"/>
        <v>0</v>
      </c>
      <c r="F218" s="3">
        <f t="shared" si="11"/>
        <v>0</v>
      </c>
      <c r="G218" s="4">
        <f t="shared" si="11"/>
        <v>0</v>
      </c>
      <c r="H218" s="3">
        <f t="shared" si="11"/>
        <v>0</v>
      </c>
      <c r="I218" s="4">
        <f t="shared" si="11"/>
        <v>0</v>
      </c>
    </row>
    <row r="219" spans="1:9" s="2" customFormat="1" x14ac:dyDescent="0.35">
      <c r="A219" s="29" t="str">
        <f>"Fringe Benefits "&amp;A206</f>
        <v>Fringe Benefits Quality Management</v>
      </c>
      <c r="B219" s="3"/>
      <c r="C219" s="4">
        <f>+C218*$B$375</f>
        <v>0</v>
      </c>
      <c r="D219" s="3"/>
      <c r="E219" s="4">
        <f>+E218*$B$375</f>
        <v>0</v>
      </c>
      <c r="F219" s="3"/>
      <c r="G219" s="4">
        <f>+G218*$B$375</f>
        <v>0</v>
      </c>
      <c r="H219" s="3"/>
      <c r="I219" s="4">
        <f>+I218*$B$375</f>
        <v>0</v>
      </c>
    </row>
    <row r="220" spans="1:9" s="2" customFormat="1" x14ac:dyDescent="0.35">
      <c r="A220" s="29" t="str">
        <f>"Total  "&amp;A206&amp;" Personnel &amp; Fringe"</f>
        <v>Total  Quality Management Personnel &amp; Fringe</v>
      </c>
      <c r="B220" s="3"/>
      <c r="C220" s="4">
        <f>C218+C219</f>
        <v>0</v>
      </c>
      <c r="D220" s="3"/>
      <c r="E220" s="4">
        <f>E218+E219</f>
        <v>0</v>
      </c>
      <c r="F220" s="3"/>
      <c r="G220" s="4">
        <f>G218+G219</f>
        <v>0</v>
      </c>
      <c r="H220" s="3"/>
      <c r="I220" s="35">
        <f>I218+I219</f>
        <v>0</v>
      </c>
    </row>
    <row r="221" spans="1:9" s="2" customFormat="1" x14ac:dyDescent="0.35">
      <c r="A221" s="29" t="str">
        <f>"Corporate Allocation "&amp;A206</f>
        <v>Corporate Allocation Quality Management</v>
      </c>
      <c r="B221" s="3"/>
      <c r="C221" s="4">
        <f>+C220*$B$376</f>
        <v>0</v>
      </c>
      <c r="D221" s="3"/>
      <c r="E221" s="4">
        <f>+E220*$B$376</f>
        <v>0</v>
      </c>
      <c r="F221" s="3"/>
      <c r="G221" s="4">
        <f>+G220*$B$376</f>
        <v>0</v>
      </c>
      <c r="H221" s="3"/>
      <c r="I221" s="4">
        <f>+I220*$B$376</f>
        <v>0</v>
      </c>
    </row>
    <row r="222" spans="1:9" s="2" customFormat="1" x14ac:dyDescent="0.35">
      <c r="A222" s="30" t="str">
        <f>"Total  "&amp;A206&amp;" Staffing Costs"</f>
        <v>Total  Quality Management Staffing Costs</v>
      </c>
      <c r="B222" s="3"/>
      <c r="C222" s="4">
        <f>C220+C221</f>
        <v>0</v>
      </c>
      <c r="D222" s="3"/>
      <c r="E222" s="4">
        <f>E220+E221</f>
        <v>0</v>
      </c>
      <c r="F222" s="3"/>
      <c r="G222" s="4">
        <f>G220+G221</f>
        <v>0</v>
      </c>
      <c r="H222" s="3"/>
      <c r="I222" s="35">
        <f>I220+I221</f>
        <v>0</v>
      </c>
    </row>
    <row r="223" spans="1:9" s="2" customFormat="1" ht="7.9" customHeight="1" x14ac:dyDescent="0.35">
      <c r="A223" s="31"/>
      <c r="B223" s="32"/>
      <c r="C223" s="33"/>
      <c r="D223" s="32"/>
      <c r="E223" s="33"/>
      <c r="F223" s="32"/>
      <c r="G223" s="33"/>
      <c r="H223" s="32"/>
      <c r="I223" s="34"/>
    </row>
    <row r="224" spans="1:9" s="2" customFormat="1" x14ac:dyDescent="0.35">
      <c r="A224" s="17" t="s">
        <v>77</v>
      </c>
      <c r="B224" s="18"/>
      <c r="C224" s="19"/>
      <c r="D224" s="18"/>
      <c r="E224" s="19"/>
      <c r="F224" s="18"/>
      <c r="G224" s="19"/>
      <c r="H224" s="18"/>
      <c r="I224" s="20"/>
    </row>
    <row r="225" spans="1:9" s="2" customFormat="1" x14ac:dyDescent="0.35">
      <c r="A225" s="21" t="s">
        <v>4</v>
      </c>
      <c r="B225" s="22">
        <v>0</v>
      </c>
      <c r="C225" s="23">
        <v>0</v>
      </c>
      <c r="D225" s="22">
        <v>0</v>
      </c>
      <c r="E225" s="23">
        <v>0</v>
      </c>
      <c r="F225" s="22">
        <v>0</v>
      </c>
      <c r="G225" s="23">
        <v>0</v>
      </c>
      <c r="H225" s="22">
        <v>0</v>
      </c>
      <c r="I225" s="24">
        <v>0</v>
      </c>
    </row>
    <row r="226" spans="1:9" s="2" customFormat="1" x14ac:dyDescent="0.35">
      <c r="A226" s="21" t="s">
        <v>4</v>
      </c>
      <c r="B226" s="22">
        <v>0</v>
      </c>
      <c r="C226" s="23">
        <v>0</v>
      </c>
      <c r="D226" s="22">
        <v>0</v>
      </c>
      <c r="E226" s="23">
        <v>0</v>
      </c>
      <c r="F226" s="22">
        <v>0</v>
      </c>
      <c r="G226" s="23">
        <v>0</v>
      </c>
      <c r="H226" s="22">
        <v>0</v>
      </c>
      <c r="I226" s="24">
        <v>0</v>
      </c>
    </row>
    <row r="227" spans="1:9" s="2" customFormat="1" x14ac:dyDescent="0.35">
      <c r="A227" s="21" t="s">
        <v>4</v>
      </c>
      <c r="B227" s="22">
        <v>0</v>
      </c>
      <c r="C227" s="23">
        <v>0</v>
      </c>
      <c r="D227" s="22">
        <v>0</v>
      </c>
      <c r="E227" s="23">
        <v>0</v>
      </c>
      <c r="F227" s="22">
        <v>0</v>
      </c>
      <c r="G227" s="23">
        <v>0</v>
      </c>
      <c r="H227" s="22">
        <v>0</v>
      </c>
      <c r="I227" s="24">
        <v>0</v>
      </c>
    </row>
    <row r="228" spans="1:9" s="2" customFormat="1" x14ac:dyDescent="0.35">
      <c r="A228" s="21" t="s">
        <v>4</v>
      </c>
      <c r="B228" s="22">
        <v>0</v>
      </c>
      <c r="C228" s="23">
        <v>0</v>
      </c>
      <c r="D228" s="22">
        <v>0</v>
      </c>
      <c r="E228" s="23">
        <v>0</v>
      </c>
      <c r="F228" s="22">
        <v>0</v>
      </c>
      <c r="G228" s="23">
        <v>0</v>
      </c>
      <c r="H228" s="22">
        <v>0</v>
      </c>
      <c r="I228" s="24">
        <v>0</v>
      </c>
    </row>
    <row r="229" spans="1:9" s="2" customFormat="1" x14ac:dyDescent="0.35">
      <c r="A229" s="21" t="s">
        <v>4</v>
      </c>
      <c r="B229" s="22">
        <v>0</v>
      </c>
      <c r="C229" s="23">
        <v>0</v>
      </c>
      <c r="D229" s="22">
        <v>0</v>
      </c>
      <c r="E229" s="23">
        <v>0</v>
      </c>
      <c r="F229" s="22">
        <v>0</v>
      </c>
      <c r="G229" s="23">
        <v>0</v>
      </c>
      <c r="H229" s="22">
        <v>0</v>
      </c>
      <c r="I229" s="24">
        <v>0</v>
      </c>
    </row>
    <row r="230" spans="1:9" s="2" customFormat="1" x14ac:dyDescent="0.35">
      <c r="A230" s="21" t="s">
        <v>4</v>
      </c>
      <c r="B230" s="22">
        <v>0</v>
      </c>
      <c r="C230" s="23">
        <v>0</v>
      </c>
      <c r="D230" s="22">
        <v>0</v>
      </c>
      <c r="E230" s="23">
        <v>0</v>
      </c>
      <c r="F230" s="22">
        <v>0</v>
      </c>
      <c r="G230" s="23">
        <v>0</v>
      </c>
      <c r="H230" s="22">
        <v>0</v>
      </c>
      <c r="I230" s="24">
        <v>0</v>
      </c>
    </row>
    <row r="231" spans="1:9" s="2" customFormat="1" x14ac:dyDescent="0.35">
      <c r="A231" s="21" t="s">
        <v>4</v>
      </c>
      <c r="B231" s="22">
        <v>0</v>
      </c>
      <c r="C231" s="23">
        <v>0</v>
      </c>
      <c r="D231" s="22">
        <v>0</v>
      </c>
      <c r="E231" s="23">
        <v>0</v>
      </c>
      <c r="F231" s="22">
        <v>0</v>
      </c>
      <c r="G231" s="23">
        <v>0</v>
      </c>
      <c r="H231" s="22">
        <v>0</v>
      </c>
      <c r="I231" s="24">
        <v>0</v>
      </c>
    </row>
    <row r="232" spans="1:9" s="2" customFormat="1" x14ac:dyDescent="0.35">
      <c r="A232" s="21" t="s">
        <v>4</v>
      </c>
      <c r="B232" s="22">
        <v>0</v>
      </c>
      <c r="C232" s="23">
        <v>0</v>
      </c>
      <c r="D232" s="22">
        <v>0</v>
      </c>
      <c r="E232" s="23">
        <v>0</v>
      </c>
      <c r="F232" s="22">
        <v>0</v>
      </c>
      <c r="G232" s="23">
        <v>0</v>
      </c>
      <c r="H232" s="22">
        <v>0</v>
      </c>
      <c r="I232" s="24">
        <v>0</v>
      </c>
    </row>
    <row r="233" spans="1:9" s="2" customFormat="1" x14ac:dyDescent="0.35">
      <c r="A233" s="21" t="s">
        <v>4</v>
      </c>
      <c r="B233" s="22">
        <v>0</v>
      </c>
      <c r="C233" s="23">
        <v>0</v>
      </c>
      <c r="D233" s="22">
        <v>0</v>
      </c>
      <c r="E233" s="23">
        <v>0</v>
      </c>
      <c r="F233" s="22">
        <v>0</v>
      </c>
      <c r="G233" s="23">
        <v>0</v>
      </c>
      <c r="H233" s="22">
        <v>0</v>
      </c>
      <c r="I233" s="24">
        <v>0</v>
      </c>
    </row>
    <row r="234" spans="1:9" s="2" customFormat="1" x14ac:dyDescent="0.35">
      <c r="A234" s="21" t="s">
        <v>4</v>
      </c>
      <c r="B234" s="22">
        <v>0</v>
      </c>
      <c r="C234" s="23">
        <v>0</v>
      </c>
      <c r="D234" s="22">
        <v>0</v>
      </c>
      <c r="E234" s="23">
        <v>0</v>
      </c>
      <c r="F234" s="22">
        <v>0</v>
      </c>
      <c r="G234" s="23">
        <v>0</v>
      </c>
      <c r="H234" s="22">
        <v>0</v>
      </c>
      <c r="I234" s="24">
        <v>0</v>
      </c>
    </row>
    <row r="235" spans="1:9" s="2" customFormat="1" ht="7.9" customHeight="1" x14ac:dyDescent="0.35">
      <c r="A235" s="25"/>
      <c r="B235" s="26"/>
      <c r="C235" s="27"/>
      <c r="D235" s="26"/>
      <c r="E235" s="27"/>
      <c r="F235" s="26"/>
      <c r="G235" s="27"/>
      <c r="H235" s="26"/>
      <c r="I235" s="28"/>
    </row>
    <row r="236" spans="1:9" s="2" customFormat="1" ht="15" customHeight="1" x14ac:dyDescent="0.35">
      <c r="A236" s="29" t="str">
        <f>"Subtotal Staffing "&amp;A224</f>
        <v>Subtotal Staffing Reporting, Technology, &amp; Data Management</v>
      </c>
      <c r="B236" s="3">
        <f t="shared" ref="B236:I236" si="12">SUM(B225:B235)</f>
        <v>0</v>
      </c>
      <c r="C236" s="4">
        <f t="shared" si="12"/>
        <v>0</v>
      </c>
      <c r="D236" s="3">
        <f t="shared" si="12"/>
        <v>0</v>
      </c>
      <c r="E236" s="4">
        <f t="shared" si="12"/>
        <v>0</v>
      </c>
      <c r="F236" s="3">
        <f t="shared" si="12"/>
        <v>0</v>
      </c>
      <c r="G236" s="4">
        <f t="shared" si="12"/>
        <v>0</v>
      </c>
      <c r="H236" s="3">
        <f t="shared" si="12"/>
        <v>0</v>
      </c>
      <c r="I236" s="4">
        <f t="shared" si="12"/>
        <v>0</v>
      </c>
    </row>
    <row r="237" spans="1:9" s="2" customFormat="1" ht="15" customHeight="1" x14ac:dyDescent="0.35">
      <c r="A237" s="29" t="str">
        <f>"Fringe Benefits "&amp;A224</f>
        <v>Fringe Benefits Reporting, Technology, &amp; Data Management</v>
      </c>
      <c r="B237" s="3"/>
      <c r="C237" s="4">
        <f>+C236*$B$375</f>
        <v>0</v>
      </c>
      <c r="D237" s="3"/>
      <c r="E237" s="4">
        <f>+E236*$B$375</f>
        <v>0</v>
      </c>
      <c r="F237" s="3"/>
      <c r="G237" s="4">
        <f>+G236*$B$375</f>
        <v>0</v>
      </c>
      <c r="H237" s="3"/>
      <c r="I237" s="4">
        <f>+I236*$B$375</f>
        <v>0</v>
      </c>
    </row>
    <row r="238" spans="1:9" s="2" customFormat="1" ht="15" customHeight="1" x14ac:dyDescent="0.35">
      <c r="A238" s="29" t="str">
        <f>"Total  "&amp;A224&amp;" Personnel &amp; Fringe"</f>
        <v>Total  Reporting, Technology, &amp; Data Management Personnel &amp; Fringe</v>
      </c>
      <c r="B238" s="3"/>
      <c r="C238" s="4">
        <f>C236+C237</f>
        <v>0</v>
      </c>
      <c r="D238" s="3"/>
      <c r="E238" s="4">
        <f>E236+E237</f>
        <v>0</v>
      </c>
      <c r="F238" s="3"/>
      <c r="G238" s="4">
        <f>G236+G237</f>
        <v>0</v>
      </c>
      <c r="H238" s="3"/>
      <c r="I238" s="35">
        <f>I236+I237</f>
        <v>0</v>
      </c>
    </row>
    <row r="239" spans="1:9" s="2" customFormat="1" ht="15" customHeight="1" x14ac:dyDescent="0.35">
      <c r="A239" s="29" t="str">
        <f>"Corporate Allocation "&amp;A224</f>
        <v>Corporate Allocation Reporting, Technology, &amp; Data Management</v>
      </c>
      <c r="B239" s="3"/>
      <c r="C239" s="4">
        <f>+C238*$B$376</f>
        <v>0</v>
      </c>
      <c r="D239" s="3"/>
      <c r="E239" s="4">
        <f>+E238*$B$376</f>
        <v>0</v>
      </c>
      <c r="F239" s="3"/>
      <c r="G239" s="4">
        <f>+G238*$B$376</f>
        <v>0</v>
      </c>
      <c r="H239" s="3"/>
      <c r="I239" s="4">
        <f>+I238*$B$376</f>
        <v>0</v>
      </c>
    </row>
    <row r="240" spans="1:9" s="2" customFormat="1" ht="15" customHeight="1" x14ac:dyDescent="0.35">
      <c r="A240" s="30" t="str">
        <f>"Total  "&amp;A224&amp;" Staffing Costs"</f>
        <v>Total  Reporting, Technology, &amp; Data Management Staffing Costs</v>
      </c>
      <c r="B240" s="3"/>
      <c r="C240" s="4">
        <f>C238+C239</f>
        <v>0</v>
      </c>
      <c r="D240" s="3"/>
      <c r="E240" s="4">
        <f>E238+E239</f>
        <v>0</v>
      </c>
      <c r="F240" s="3"/>
      <c r="G240" s="4">
        <f>G238+G239</f>
        <v>0</v>
      </c>
      <c r="H240" s="3"/>
      <c r="I240" s="35">
        <f>I238+I239</f>
        <v>0</v>
      </c>
    </row>
    <row r="241" spans="1:9" s="2" customFormat="1" ht="7.9" customHeight="1" x14ac:dyDescent="0.35">
      <c r="A241" s="31"/>
      <c r="B241" s="32"/>
      <c r="C241" s="33"/>
      <c r="D241" s="32"/>
      <c r="E241" s="33"/>
      <c r="F241" s="32"/>
      <c r="G241" s="33"/>
      <c r="H241" s="32"/>
      <c r="I241" s="34"/>
    </row>
    <row r="242" spans="1:9" s="2" customFormat="1" x14ac:dyDescent="0.35">
      <c r="A242" s="17" t="s">
        <v>79</v>
      </c>
      <c r="B242" s="18"/>
      <c r="C242" s="19"/>
      <c r="D242" s="18"/>
      <c r="E242" s="19"/>
      <c r="F242" s="18"/>
      <c r="G242" s="19"/>
      <c r="H242" s="18"/>
      <c r="I242" s="20"/>
    </row>
    <row r="243" spans="1:9" s="2" customFormat="1" x14ac:dyDescent="0.35">
      <c r="A243" s="21" t="s">
        <v>4</v>
      </c>
      <c r="B243" s="22">
        <v>0</v>
      </c>
      <c r="C243" s="23">
        <v>0</v>
      </c>
      <c r="D243" s="22">
        <v>0</v>
      </c>
      <c r="E243" s="23">
        <v>0</v>
      </c>
      <c r="F243" s="22">
        <v>0</v>
      </c>
      <c r="G243" s="23">
        <v>0</v>
      </c>
      <c r="H243" s="22">
        <v>0</v>
      </c>
      <c r="I243" s="24">
        <v>0</v>
      </c>
    </row>
    <row r="244" spans="1:9" s="2" customFormat="1" x14ac:dyDescent="0.35">
      <c r="A244" s="21" t="s">
        <v>4</v>
      </c>
      <c r="B244" s="22">
        <v>0</v>
      </c>
      <c r="C244" s="23">
        <v>0</v>
      </c>
      <c r="D244" s="22">
        <v>0</v>
      </c>
      <c r="E244" s="23">
        <v>0</v>
      </c>
      <c r="F244" s="22">
        <v>0</v>
      </c>
      <c r="G244" s="23">
        <v>0</v>
      </c>
      <c r="H244" s="22">
        <v>0</v>
      </c>
      <c r="I244" s="24">
        <v>0</v>
      </c>
    </row>
    <row r="245" spans="1:9" s="2" customFormat="1" x14ac:dyDescent="0.35">
      <c r="A245" s="21" t="s">
        <v>4</v>
      </c>
      <c r="B245" s="22">
        <v>0</v>
      </c>
      <c r="C245" s="23">
        <v>0</v>
      </c>
      <c r="D245" s="22">
        <v>0</v>
      </c>
      <c r="E245" s="23">
        <v>0</v>
      </c>
      <c r="F245" s="22">
        <v>0</v>
      </c>
      <c r="G245" s="23">
        <v>0</v>
      </c>
      <c r="H245" s="22">
        <v>0</v>
      </c>
      <c r="I245" s="24">
        <v>0</v>
      </c>
    </row>
    <row r="246" spans="1:9" s="2" customFormat="1" x14ac:dyDescent="0.35">
      <c r="A246" s="21" t="s">
        <v>4</v>
      </c>
      <c r="B246" s="22">
        <v>0</v>
      </c>
      <c r="C246" s="23">
        <v>0</v>
      </c>
      <c r="D246" s="22">
        <v>0</v>
      </c>
      <c r="E246" s="23">
        <v>0</v>
      </c>
      <c r="F246" s="22">
        <v>0</v>
      </c>
      <c r="G246" s="23">
        <v>0</v>
      </c>
      <c r="H246" s="22">
        <v>0</v>
      </c>
      <c r="I246" s="24">
        <v>0</v>
      </c>
    </row>
    <row r="247" spans="1:9" s="2" customFormat="1" x14ac:dyDescent="0.35">
      <c r="A247" s="21" t="s">
        <v>4</v>
      </c>
      <c r="B247" s="22">
        <v>0</v>
      </c>
      <c r="C247" s="23">
        <v>0</v>
      </c>
      <c r="D247" s="22">
        <v>0</v>
      </c>
      <c r="E247" s="23">
        <v>0</v>
      </c>
      <c r="F247" s="22">
        <v>0</v>
      </c>
      <c r="G247" s="23">
        <v>0</v>
      </c>
      <c r="H247" s="22">
        <v>0</v>
      </c>
      <c r="I247" s="24">
        <v>0</v>
      </c>
    </row>
    <row r="248" spans="1:9" s="2" customFormat="1" x14ac:dyDescent="0.35">
      <c r="A248" s="21" t="s">
        <v>4</v>
      </c>
      <c r="B248" s="22">
        <v>0</v>
      </c>
      <c r="C248" s="23">
        <v>0</v>
      </c>
      <c r="D248" s="22">
        <v>0</v>
      </c>
      <c r="E248" s="23">
        <v>0</v>
      </c>
      <c r="F248" s="22">
        <v>0</v>
      </c>
      <c r="G248" s="23">
        <v>0</v>
      </c>
      <c r="H248" s="22">
        <v>0</v>
      </c>
      <c r="I248" s="24">
        <v>0</v>
      </c>
    </row>
    <row r="249" spans="1:9" s="2" customFormat="1" x14ac:dyDescent="0.35">
      <c r="A249" s="21" t="s">
        <v>4</v>
      </c>
      <c r="B249" s="22">
        <v>0</v>
      </c>
      <c r="C249" s="23">
        <v>0</v>
      </c>
      <c r="D249" s="22">
        <v>0</v>
      </c>
      <c r="E249" s="23">
        <v>0</v>
      </c>
      <c r="F249" s="22">
        <v>0</v>
      </c>
      <c r="G249" s="23">
        <v>0</v>
      </c>
      <c r="H249" s="22">
        <v>0</v>
      </c>
      <c r="I249" s="24">
        <v>0</v>
      </c>
    </row>
    <row r="250" spans="1:9" s="2" customFormat="1" x14ac:dyDescent="0.35">
      <c r="A250" s="21" t="s">
        <v>4</v>
      </c>
      <c r="B250" s="22">
        <v>0</v>
      </c>
      <c r="C250" s="23">
        <v>0</v>
      </c>
      <c r="D250" s="22">
        <v>0</v>
      </c>
      <c r="E250" s="23">
        <v>0</v>
      </c>
      <c r="F250" s="22">
        <v>0</v>
      </c>
      <c r="G250" s="23">
        <v>0</v>
      </c>
      <c r="H250" s="22">
        <v>0</v>
      </c>
      <c r="I250" s="24">
        <v>0</v>
      </c>
    </row>
    <row r="251" spans="1:9" s="2" customFormat="1" x14ac:dyDescent="0.35">
      <c r="A251" s="21" t="s">
        <v>4</v>
      </c>
      <c r="B251" s="22">
        <v>0</v>
      </c>
      <c r="C251" s="23">
        <v>0</v>
      </c>
      <c r="D251" s="22">
        <v>0</v>
      </c>
      <c r="E251" s="23">
        <v>0</v>
      </c>
      <c r="F251" s="22">
        <v>0</v>
      </c>
      <c r="G251" s="23">
        <v>0</v>
      </c>
      <c r="H251" s="22">
        <v>0</v>
      </c>
      <c r="I251" s="24">
        <v>0</v>
      </c>
    </row>
    <row r="252" spans="1:9" s="2" customFormat="1" x14ac:dyDescent="0.35">
      <c r="A252" s="21" t="s">
        <v>4</v>
      </c>
      <c r="B252" s="22">
        <v>0</v>
      </c>
      <c r="C252" s="23">
        <v>0</v>
      </c>
      <c r="D252" s="22">
        <v>0</v>
      </c>
      <c r="E252" s="23">
        <v>0</v>
      </c>
      <c r="F252" s="22">
        <v>0</v>
      </c>
      <c r="G252" s="23">
        <v>0</v>
      </c>
      <c r="H252" s="22">
        <v>0</v>
      </c>
      <c r="I252" s="24">
        <v>0</v>
      </c>
    </row>
    <row r="253" spans="1:9" s="2" customFormat="1" ht="7.9" customHeight="1" x14ac:dyDescent="0.35">
      <c r="A253" s="25"/>
      <c r="B253" s="26"/>
      <c r="C253" s="27"/>
      <c r="D253" s="26"/>
      <c r="E253" s="23"/>
      <c r="F253" s="26"/>
      <c r="G253" s="27"/>
      <c r="H253" s="26"/>
      <c r="I253" s="28"/>
    </row>
    <row r="254" spans="1:9" s="2" customFormat="1" ht="29" x14ac:dyDescent="0.35">
      <c r="A254" s="29" t="str">
        <f>"Subtotal Staffing "&amp;A242</f>
        <v>Subtotal Staffing Management of Pass-Through Accounts</v>
      </c>
      <c r="B254" s="3">
        <f t="shared" ref="B254:I254" si="13">SUM(B243:B253)</f>
        <v>0</v>
      </c>
      <c r="C254" s="4">
        <f t="shared" si="13"/>
        <v>0</v>
      </c>
      <c r="D254" s="3">
        <f t="shared" si="13"/>
        <v>0</v>
      </c>
      <c r="E254" s="4">
        <f t="shared" si="13"/>
        <v>0</v>
      </c>
      <c r="F254" s="3">
        <f t="shared" si="13"/>
        <v>0</v>
      </c>
      <c r="G254" s="4">
        <f t="shared" si="13"/>
        <v>0</v>
      </c>
      <c r="H254" s="3">
        <f t="shared" si="13"/>
        <v>0</v>
      </c>
      <c r="I254" s="4">
        <f t="shared" si="13"/>
        <v>0</v>
      </c>
    </row>
    <row r="255" spans="1:9" s="2" customFormat="1" ht="29" x14ac:dyDescent="0.35">
      <c r="A255" s="29" t="str">
        <f>"Fringe Benefits "&amp;A242</f>
        <v>Fringe Benefits Management of Pass-Through Accounts</v>
      </c>
      <c r="B255" s="3"/>
      <c r="C255" s="4">
        <f>+C254*$B$375</f>
        <v>0</v>
      </c>
      <c r="D255" s="3"/>
      <c r="E255" s="4">
        <f>+E254*$B$375</f>
        <v>0</v>
      </c>
      <c r="F255" s="3"/>
      <c r="G255" s="4">
        <f>+G254*$B$375</f>
        <v>0</v>
      </c>
      <c r="H255" s="3"/>
      <c r="I255" s="4">
        <f>+I254*$B$375</f>
        <v>0</v>
      </c>
    </row>
    <row r="256" spans="1:9" s="2" customFormat="1" ht="29" x14ac:dyDescent="0.35">
      <c r="A256" s="29" t="str">
        <f>"Total  "&amp;A242&amp;" Personnel &amp; Fringe"</f>
        <v>Total  Management of Pass-Through Accounts Personnel &amp; Fringe</v>
      </c>
      <c r="B256" s="3"/>
      <c r="C256" s="4">
        <f>C254+C255</f>
        <v>0</v>
      </c>
      <c r="D256" s="3"/>
      <c r="E256" s="4">
        <f>E254+E255</f>
        <v>0</v>
      </c>
      <c r="F256" s="3"/>
      <c r="G256" s="4">
        <f>G254+G255</f>
        <v>0</v>
      </c>
      <c r="H256" s="3"/>
      <c r="I256" s="4">
        <f>I254+I255</f>
        <v>0</v>
      </c>
    </row>
    <row r="257" spans="1:9" s="2" customFormat="1" ht="29" x14ac:dyDescent="0.35">
      <c r="A257" s="29" t="str">
        <f>"Corporate Allocation "&amp;A242</f>
        <v>Corporate Allocation Management of Pass-Through Accounts</v>
      </c>
      <c r="B257" s="3"/>
      <c r="C257" s="4">
        <f>+C256*$B$376</f>
        <v>0</v>
      </c>
      <c r="D257" s="3"/>
      <c r="E257" s="4">
        <f>+E256*$B$376</f>
        <v>0</v>
      </c>
      <c r="F257" s="3"/>
      <c r="G257" s="4">
        <f>+G256*$B$376</f>
        <v>0</v>
      </c>
      <c r="H257" s="3"/>
      <c r="I257" s="4">
        <f>+I256*$B$376</f>
        <v>0</v>
      </c>
    </row>
    <row r="258" spans="1:9" s="2" customFormat="1" ht="29" x14ac:dyDescent="0.35">
      <c r="A258" s="30" t="str">
        <f>"Total  "&amp;A242&amp;" Staffing Costs"</f>
        <v>Total  Management of Pass-Through Accounts Staffing Costs</v>
      </c>
      <c r="B258" s="3"/>
      <c r="C258" s="4">
        <f>C256+C257</f>
        <v>0</v>
      </c>
      <c r="D258" s="3"/>
      <c r="E258" s="4">
        <f>E256+E257</f>
        <v>0</v>
      </c>
      <c r="F258" s="3"/>
      <c r="G258" s="4">
        <f>G256+G257</f>
        <v>0</v>
      </c>
      <c r="H258" s="3"/>
      <c r="I258" s="4">
        <f>I256+I257</f>
        <v>0</v>
      </c>
    </row>
    <row r="259" spans="1:9" s="2" customFormat="1" ht="7.9" customHeight="1" x14ac:dyDescent="0.35">
      <c r="A259" s="31"/>
      <c r="B259" s="32"/>
      <c r="C259" s="33"/>
      <c r="D259" s="32"/>
      <c r="E259" s="33"/>
      <c r="F259" s="32"/>
      <c r="G259" s="33"/>
      <c r="H259" s="32"/>
      <c r="I259" s="34"/>
    </row>
    <row r="260" spans="1:9" s="2" customFormat="1" ht="15" customHeight="1" x14ac:dyDescent="0.35">
      <c r="A260" s="17" t="s">
        <v>5</v>
      </c>
      <c r="B260" s="18"/>
      <c r="C260" s="19"/>
      <c r="D260" s="18"/>
      <c r="E260" s="19"/>
      <c r="F260" s="18"/>
      <c r="G260" s="19"/>
      <c r="H260" s="18"/>
      <c r="I260" s="20"/>
    </row>
    <row r="261" spans="1:9" s="2" customFormat="1" ht="15" customHeight="1" x14ac:dyDescent="0.35">
      <c r="A261" s="21" t="s">
        <v>4</v>
      </c>
      <c r="B261" s="22">
        <v>0</v>
      </c>
      <c r="C261" s="23">
        <v>0</v>
      </c>
      <c r="D261" s="22">
        <v>0</v>
      </c>
      <c r="E261" s="23">
        <v>0</v>
      </c>
      <c r="F261" s="22">
        <v>0</v>
      </c>
      <c r="G261" s="23">
        <v>0</v>
      </c>
      <c r="H261" s="22">
        <v>0</v>
      </c>
      <c r="I261" s="24">
        <v>0</v>
      </c>
    </row>
    <row r="262" spans="1:9" s="2" customFormat="1" ht="15" customHeight="1" x14ac:dyDescent="0.35">
      <c r="A262" s="21" t="s">
        <v>4</v>
      </c>
      <c r="B262" s="22">
        <v>0</v>
      </c>
      <c r="C262" s="23">
        <v>0</v>
      </c>
      <c r="D262" s="22">
        <v>0</v>
      </c>
      <c r="E262" s="23">
        <v>0</v>
      </c>
      <c r="F262" s="22">
        <v>0</v>
      </c>
      <c r="G262" s="23">
        <v>0</v>
      </c>
      <c r="H262" s="22">
        <v>0</v>
      </c>
      <c r="I262" s="24">
        <v>0</v>
      </c>
    </row>
    <row r="263" spans="1:9" s="2" customFormat="1" ht="15" customHeight="1" x14ac:dyDescent="0.35">
      <c r="A263" s="21" t="s">
        <v>4</v>
      </c>
      <c r="B263" s="22">
        <v>0</v>
      </c>
      <c r="C263" s="23">
        <v>0</v>
      </c>
      <c r="D263" s="22">
        <v>0</v>
      </c>
      <c r="E263" s="23">
        <v>0</v>
      </c>
      <c r="F263" s="22">
        <v>0</v>
      </c>
      <c r="G263" s="23">
        <v>0</v>
      </c>
      <c r="H263" s="22">
        <v>0</v>
      </c>
      <c r="I263" s="24">
        <v>0</v>
      </c>
    </row>
    <row r="264" spans="1:9" s="2" customFormat="1" ht="15" customHeight="1" x14ac:dyDescent="0.35">
      <c r="A264" s="21" t="s">
        <v>4</v>
      </c>
      <c r="B264" s="22">
        <v>0</v>
      </c>
      <c r="C264" s="23">
        <v>0</v>
      </c>
      <c r="D264" s="22">
        <v>0</v>
      </c>
      <c r="E264" s="23">
        <v>0</v>
      </c>
      <c r="F264" s="22">
        <v>0</v>
      </c>
      <c r="G264" s="23">
        <v>0</v>
      </c>
      <c r="H264" s="22">
        <v>0</v>
      </c>
      <c r="I264" s="24">
        <v>0</v>
      </c>
    </row>
    <row r="265" spans="1:9" s="2" customFormat="1" ht="15" customHeight="1" x14ac:dyDescent="0.35">
      <c r="A265" s="21" t="s">
        <v>4</v>
      </c>
      <c r="B265" s="22">
        <v>0</v>
      </c>
      <c r="C265" s="23">
        <v>0</v>
      </c>
      <c r="D265" s="22">
        <v>0</v>
      </c>
      <c r="E265" s="23">
        <v>0</v>
      </c>
      <c r="F265" s="22">
        <v>0</v>
      </c>
      <c r="G265" s="23">
        <v>0</v>
      </c>
      <c r="H265" s="22">
        <v>0</v>
      </c>
      <c r="I265" s="24">
        <v>0</v>
      </c>
    </row>
    <row r="266" spans="1:9" s="2" customFormat="1" ht="15" customHeight="1" x14ac:dyDescent="0.35">
      <c r="A266" s="21" t="s">
        <v>4</v>
      </c>
      <c r="B266" s="22">
        <v>0</v>
      </c>
      <c r="C266" s="23">
        <v>0</v>
      </c>
      <c r="D266" s="22">
        <v>0</v>
      </c>
      <c r="E266" s="23">
        <v>0</v>
      </c>
      <c r="F266" s="22">
        <v>0</v>
      </c>
      <c r="G266" s="23">
        <v>0</v>
      </c>
      <c r="H266" s="22">
        <v>0</v>
      </c>
      <c r="I266" s="24">
        <v>0</v>
      </c>
    </row>
    <row r="267" spans="1:9" s="2" customFormat="1" ht="15" customHeight="1" x14ac:dyDescent="0.35">
      <c r="A267" s="21" t="s">
        <v>4</v>
      </c>
      <c r="B267" s="22">
        <v>0</v>
      </c>
      <c r="C267" s="23">
        <v>0</v>
      </c>
      <c r="D267" s="22">
        <v>0</v>
      </c>
      <c r="E267" s="23">
        <v>0</v>
      </c>
      <c r="F267" s="22">
        <v>0</v>
      </c>
      <c r="G267" s="23">
        <v>0</v>
      </c>
      <c r="H267" s="22">
        <v>0</v>
      </c>
      <c r="I267" s="24">
        <v>0</v>
      </c>
    </row>
    <row r="268" spans="1:9" s="2" customFormat="1" ht="15" customHeight="1" x14ac:dyDescent="0.35">
      <c r="A268" s="21" t="s">
        <v>4</v>
      </c>
      <c r="B268" s="22">
        <v>0</v>
      </c>
      <c r="C268" s="23">
        <v>0</v>
      </c>
      <c r="D268" s="22">
        <v>0</v>
      </c>
      <c r="E268" s="23">
        <v>0</v>
      </c>
      <c r="F268" s="22">
        <v>0</v>
      </c>
      <c r="G268" s="23">
        <v>0</v>
      </c>
      <c r="H268" s="22">
        <v>0</v>
      </c>
      <c r="I268" s="24">
        <v>0</v>
      </c>
    </row>
    <row r="269" spans="1:9" s="2" customFormat="1" ht="15" customHeight="1" x14ac:dyDescent="0.35">
      <c r="A269" s="21" t="s">
        <v>4</v>
      </c>
      <c r="B269" s="22">
        <v>0</v>
      </c>
      <c r="C269" s="23">
        <v>0</v>
      </c>
      <c r="D269" s="22">
        <v>0</v>
      </c>
      <c r="E269" s="23">
        <v>0</v>
      </c>
      <c r="F269" s="22">
        <v>0</v>
      </c>
      <c r="G269" s="23">
        <v>0</v>
      </c>
      <c r="H269" s="22">
        <v>0</v>
      </c>
      <c r="I269" s="24">
        <v>0</v>
      </c>
    </row>
    <row r="270" spans="1:9" s="2" customFormat="1" ht="15" customHeight="1" x14ac:dyDescent="0.35">
      <c r="A270" s="21" t="s">
        <v>4</v>
      </c>
      <c r="B270" s="22">
        <v>0</v>
      </c>
      <c r="C270" s="23">
        <v>0</v>
      </c>
      <c r="D270" s="22">
        <v>0</v>
      </c>
      <c r="E270" s="23">
        <v>0</v>
      </c>
      <c r="F270" s="22">
        <v>0</v>
      </c>
      <c r="G270" s="23">
        <v>0</v>
      </c>
      <c r="H270" s="22">
        <v>0</v>
      </c>
      <c r="I270" s="24">
        <v>0</v>
      </c>
    </row>
    <row r="271" spans="1:9" s="2" customFormat="1" ht="7.9" customHeight="1" x14ac:dyDescent="0.35">
      <c r="A271" s="25"/>
      <c r="B271" s="26"/>
      <c r="C271" s="27"/>
      <c r="D271" s="26"/>
      <c r="E271" s="27"/>
      <c r="F271" s="26"/>
      <c r="G271" s="27"/>
      <c r="H271" s="26"/>
      <c r="I271" s="28"/>
    </row>
    <row r="272" spans="1:9" s="2" customFormat="1" ht="15" customHeight="1" x14ac:dyDescent="0.35">
      <c r="A272" s="29" t="str">
        <f>"Subtotal Staffing "&amp;A260</f>
        <v>Subtotal Staffing [Function 15]</v>
      </c>
      <c r="B272" s="3">
        <f t="shared" ref="B272:I272" si="14">SUM(B261:B271)</f>
        <v>0</v>
      </c>
      <c r="C272" s="4">
        <f t="shared" si="14"/>
        <v>0</v>
      </c>
      <c r="D272" s="3">
        <f t="shared" si="14"/>
        <v>0</v>
      </c>
      <c r="E272" s="4">
        <f t="shared" si="14"/>
        <v>0</v>
      </c>
      <c r="F272" s="3">
        <f t="shared" si="14"/>
        <v>0</v>
      </c>
      <c r="G272" s="4">
        <f t="shared" si="14"/>
        <v>0</v>
      </c>
      <c r="H272" s="3">
        <f t="shared" si="14"/>
        <v>0</v>
      </c>
      <c r="I272" s="4">
        <f t="shared" si="14"/>
        <v>0</v>
      </c>
    </row>
    <row r="273" spans="1:9" s="2" customFormat="1" ht="15" customHeight="1" x14ac:dyDescent="0.35">
      <c r="A273" s="29" t="str">
        <f>"Fringe Benefits "&amp;A260</f>
        <v>Fringe Benefits [Function 15]</v>
      </c>
      <c r="B273" s="3"/>
      <c r="C273" s="4">
        <f>+C272*$B$375</f>
        <v>0</v>
      </c>
      <c r="D273" s="3"/>
      <c r="E273" s="4">
        <f>+E272*$B$375</f>
        <v>0</v>
      </c>
      <c r="F273" s="3"/>
      <c r="G273" s="4">
        <f>+G272*$B$375</f>
        <v>0</v>
      </c>
      <c r="H273" s="3"/>
      <c r="I273" s="4">
        <f>+I272*$B$375</f>
        <v>0</v>
      </c>
    </row>
    <row r="274" spans="1:9" s="2" customFormat="1" ht="30" customHeight="1" x14ac:dyDescent="0.35">
      <c r="A274" s="29" t="str">
        <f>"Total  "&amp;A260&amp;" Personnel &amp; Fringe"</f>
        <v>Total  [Function 15] Personnel &amp; Fringe</v>
      </c>
      <c r="B274" s="3"/>
      <c r="C274" s="4">
        <f>C272+C273</f>
        <v>0</v>
      </c>
      <c r="D274" s="3"/>
      <c r="E274" s="4">
        <f>E272+E273</f>
        <v>0</v>
      </c>
      <c r="F274" s="3"/>
      <c r="G274" s="4">
        <f>G272+G273</f>
        <v>0</v>
      </c>
      <c r="H274" s="3"/>
      <c r="I274" s="4">
        <f>I272+I273</f>
        <v>0</v>
      </c>
    </row>
    <row r="275" spans="1:9" s="2" customFormat="1" ht="17.25" customHeight="1" x14ac:dyDescent="0.35">
      <c r="A275" s="29" t="str">
        <f>"Corporate Allocation "&amp;A260</f>
        <v>Corporate Allocation [Function 15]</v>
      </c>
      <c r="B275" s="3"/>
      <c r="C275" s="4">
        <f>C274*$B$376</f>
        <v>0</v>
      </c>
      <c r="D275" s="3"/>
      <c r="E275" s="4">
        <f>E274*$B$376</f>
        <v>0</v>
      </c>
      <c r="F275" s="3"/>
      <c r="G275" s="4">
        <f>G274*$B$376</f>
        <v>0</v>
      </c>
      <c r="H275" s="3"/>
      <c r="I275" s="4">
        <f>I274*$B$376</f>
        <v>0</v>
      </c>
    </row>
    <row r="276" spans="1:9" s="2" customFormat="1" ht="15" customHeight="1" x14ac:dyDescent="0.35">
      <c r="A276" s="30" t="str">
        <f>"Total  "&amp;A260&amp;" Staffing Costs"</f>
        <v>Total  [Function 15] Staffing Costs</v>
      </c>
      <c r="B276" s="3"/>
      <c r="C276" s="4">
        <f>C274+C275</f>
        <v>0</v>
      </c>
      <c r="D276" s="3"/>
      <c r="E276" s="4">
        <f>E274+E275</f>
        <v>0</v>
      </c>
      <c r="F276" s="3"/>
      <c r="G276" s="4">
        <f>G274+G275</f>
        <v>0</v>
      </c>
      <c r="H276" s="3"/>
      <c r="I276" s="4">
        <f>I274+I275</f>
        <v>0</v>
      </c>
    </row>
    <row r="277" spans="1:9" s="2" customFormat="1" ht="7.9" customHeight="1" x14ac:dyDescent="0.35">
      <c r="A277" s="31"/>
      <c r="B277" s="32"/>
      <c r="C277" s="33"/>
      <c r="D277" s="32"/>
      <c r="E277" s="33"/>
      <c r="F277" s="32"/>
      <c r="G277" s="33"/>
      <c r="H277" s="32"/>
      <c r="I277" s="34"/>
    </row>
    <row r="278" spans="1:9" s="2" customFormat="1" ht="15" customHeight="1" x14ac:dyDescent="0.35">
      <c r="A278" s="17" t="s">
        <v>6</v>
      </c>
      <c r="B278" s="18"/>
      <c r="C278" s="19"/>
      <c r="D278" s="18"/>
      <c r="E278" s="19"/>
      <c r="F278" s="18"/>
      <c r="G278" s="19"/>
      <c r="H278" s="18"/>
      <c r="I278" s="20"/>
    </row>
    <row r="279" spans="1:9" s="2" customFormat="1" ht="15" customHeight="1" x14ac:dyDescent="0.35">
      <c r="A279" s="21" t="s">
        <v>4</v>
      </c>
      <c r="B279" s="22">
        <v>0</v>
      </c>
      <c r="C279" s="23">
        <v>0</v>
      </c>
      <c r="D279" s="22">
        <v>0</v>
      </c>
      <c r="E279" s="23">
        <v>0</v>
      </c>
      <c r="F279" s="22">
        <v>0</v>
      </c>
      <c r="G279" s="23">
        <v>0</v>
      </c>
      <c r="H279" s="22">
        <v>0</v>
      </c>
      <c r="I279" s="24">
        <v>0</v>
      </c>
    </row>
    <row r="280" spans="1:9" s="2" customFormat="1" ht="15" customHeight="1" x14ac:dyDescent="0.35">
      <c r="A280" s="21" t="s">
        <v>4</v>
      </c>
      <c r="B280" s="22">
        <v>0</v>
      </c>
      <c r="C280" s="23">
        <v>0</v>
      </c>
      <c r="D280" s="22">
        <v>0</v>
      </c>
      <c r="E280" s="23">
        <v>0</v>
      </c>
      <c r="F280" s="22">
        <v>0</v>
      </c>
      <c r="G280" s="23">
        <v>0</v>
      </c>
      <c r="H280" s="22">
        <v>0</v>
      </c>
      <c r="I280" s="24">
        <v>0</v>
      </c>
    </row>
    <row r="281" spans="1:9" s="2" customFormat="1" ht="15" customHeight="1" x14ac:dyDescent="0.35">
      <c r="A281" s="21" t="s">
        <v>4</v>
      </c>
      <c r="B281" s="22">
        <v>0</v>
      </c>
      <c r="C281" s="23">
        <v>0</v>
      </c>
      <c r="D281" s="22">
        <v>0</v>
      </c>
      <c r="E281" s="23">
        <v>0</v>
      </c>
      <c r="F281" s="22">
        <v>0</v>
      </c>
      <c r="G281" s="23">
        <v>0</v>
      </c>
      <c r="H281" s="22">
        <v>0</v>
      </c>
      <c r="I281" s="24">
        <v>0</v>
      </c>
    </row>
    <row r="282" spans="1:9" s="2" customFormat="1" ht="15" customHeight="1" x14ac:dyDescent="0.35">
      <c r="A282" s="21" t="s">
        <v>4</v>
      </c>
      <c r="B282" s="22">
        <v>0</v>
      </c>
      <c r="C282" s="23">
        <v>0</v>
      </c>
      <c r="D282" s="22">
        <v>0</v>
      </c>
      <c r="E282" s="23">
        <v>0</v>
      </c>
      <c r="F282" s="22">
        <v>0</v>
      </c>
      <c r="G282" s="23">
        <v>0</v>
      </c>
      <c r="H282" s="22">
        <v>0</v>
      </c>
      <c r="I282" s="24">
        <v>0</v>
      </c>
    </row>
    <row r="283" spans="1:9" s="2" customFormat="1" ht="15" customHeight="1" x14ac:dyDescent="0.35">
      <c r="A283" s="21" t="s">
        <v>4</v>
      </c>
      <c r="B283" s="22">
        <v>0</v>
      </c>
      <c r="C283" s="23">
        <v>0</v>
      </c>
      <c r="D283" s="22">
        <v>0</v>
      </c>
      <c r="E283" s="23">
        <v>0</v>
      </c>
      <c r="F283" s="22">
        <v>0</v>
      </c>
      <c r="G283" s="23">
        <v>0</v>
      </c>
      <c r="H283" s="22">
        <v>0</v>
      </c>
      <c r="I283" s="24">
        <v>0</v>
      </c>
    </row>
    <row r="284" spans="1:9" s="2" customFormat="1" ht="15" customHeight="1" x14ac:dyDescent="0.35">
      <c r="A284" s="21" t="s">
        <v>4</v>
      </c>
      <c r="B284" s="22">
        <v>0</v>
      </c>
      <c r="C284" s="23">
        <v>0</v>
      </c>
      <c r="D284" s="22">
        <v>0</v>
      </c>
      <c r="E284" s="23">
        <v>0</v>
      </c>
      <c r="F284" s="22">
        <v>0</v>
      </c>
      <c r="G284" s="23">
        <v>0</v>
      </c>
      <c r="H284" s="22">
        <v>0</v>
      </c>
      <c r="I284" s="24">
        <v>0</v>
      </c>
    </row>
    <row r="285" spans="1:9" s="2" customFormat="1" ht="15" customHeight="1" x14ac:dyDescent="0.35">
      <c r="A285" s="21" t="s">
        <v>4</v>
      </c>
      <c r="B285" s="22">
        <v>0</v>
      </c>
      <c r="C285" s="23">
        <v>0</v>
      </c>
      <c r="D285" s="22">
        <v>0</v>
      </c>
      <c r="E285" s="23">
        <v>0</v>
      </c>
      <c r="F285" s="22">
        <v>0</v>
      </c>
      <c r="G285" s="23">
        <v>0</v>
      </c>
      <c r="H285" s="22">
        <v>0</v>
      </c>
      <c r="I285" s="24">
        <v>0</v>
      </c>
    </row>
    <row r="286" spans="1:9" s="2" customFormat="1" ht="15" customHeight="1" x14ac:dyDescent="0.35">
      <c r="A286" s="21" t="s">
        <v>4</v>
      </c>
      <c r="B286" s="22">
        <v>0</v>
      </c>
      <c r="C286" s="23">
        <v>0</v>
      </c>
      <c r="D286" s="22">
        <v>0</v>
      </c>
      <c r="E286" s="23">
        <v>0</v>
      </c>
      <c r="F286" s="22">
        <v>0</v>
      </c>
      <c r="G286" s="23">
        <v>0</v>
      </c>
      <c r="H286" s="22">
        <v>0</v>
      </c>
      <c r="I286" s="24">
        <v>0</v>
      </c>
    </row>
    <row r="287" spans="1:9" s="2" customFormat="1" ht="15" customHeight="1" x14ac:dyDescent="0.35">
      <c r="A287" s="21" t="s">
        <v>4</v>
      </c>
      <c r="B287" s="22">
        <v>0</v>
      </c>
      <c r="C287" s="23">
        <v>0</v>
      </c>
      <c r="D287" s="22">
        <v>0</v>
      </c>
      <c r="E287" s="23">
        <v>0</v>
      </c>
      <c r="F287" s="22">
        <v>0</v>
      </c>
      <c r="G287" s="23">
        <v>0</v>
      </c>
      <c r="H287" s="22">
        <v>0</v>
      </c>
      <c r="I287" s="24">
        <v>0</v>
      </c>
    </row>
    <row r="288" spans="1:9" s="2" customFormat="1" ht="15" customHeight="1" x14ac:dyDescent="0.35">
      <c r="A288" s="21" t="s">
        <v>4</v>
      </c>
      <c r="B288" s="22">
        <v>0</v>
      </c>
      <c r="C288" s="23">
        <v>0</v>
      </c>
      <c r="D288" s="22">
        <v>0</v>
      </c>
      <c r="E288" s="23">
        <v>0</v>
      </c>
      <c r="F288" s="22">
        <v>0</v>
      </c>
      <c r="G288" s="23">
        <v>0</v>
      </c>
      <c r="H288" s="22">
        <v>0</v>
      </c>
      <c r="I288" s="24">
        <v>0</v>
      </c>
    </row>
    <row r="289" spans="1:9" s="2" customFormat="1" ht="7.9" customHeight="1" x14ac:dyDescent="0.35">
      <c r="A289" s="25"/>
      <c r="B289" s="26"/>
      <c r="C289" s="27"/>
      <c r="D289" s="26"/>
      <c r="E289" s="27"/>
      <c r="F289" s="26"/>
      <c r="G289" s="27"/>
      <c r="H289" s="26"/>
      <c r="I289" s="28"/>
    </row>
    <row r="290" spans="1:9" s="2" customFormat="1" ht="15" customHeight="1" x14ac:dyDescent="0.35">
      <c r="A290" s="38" t="str">
        <f>"Subtotal Staffing "&amp;A278</f>
        <v>Subtotal Staffing [Function 16]</v>
      </c>
      <c r="B290" s="3">
        <f t="shared" ref="B290:I290" si="15">SUM(B279:B289)</f>
        <v>0</v>
      </c>
      <c r="C290" s="4">
        <f t="shared" si="15"/>
        <v>0</v>
      </c>
      <c r="D290" s="3">
        <f t="shared" si="15"/>
        <v>0</v>
      </c>
      <c r="E290" s="4">
        <f t="shared" si="15"/>
        <v>0</v>
      </c>
      <c r="F290" s="3">
        <f t="shared" si="15"/>
        <v>0</v>
      </c>
      <c r="G290" s="4">
        <f t="shared" si="15"/>
        <v>0</v>
      </c>
      <c r="H290" s="3">
        <f t="shared" si="15"/>
        <v>0</v>
      </c>
      <c r="I290" s="4">
        <f t="shared" si="15"/>
        <v>0</v>
      </c>
    </row>
    <row r="291" spans="1:9" s="2" customFormat="1" ht="15" customHeight="1" x14ac:dyDescent="0.35">
      <c r="A291" s="38" t="str">
        <f>"Fringe Benefits "&amp;A278</f>
        <v>Fringe Benefits [Function 16]</v>
      </c>
      <c r="B291" s="3"/>
      <c r="C291" s="4">
        <f>+C290*$B$375</f>
        <v>0</v>
      </c>
      <c r="D291" s="3"/>
      <c r="E291" s="4">
        <f>+E290*$B$375</f>
        <v>0</v>
      </c>
      <c r="F291" s="3"/>
      <c r="G291" s="4">
        <f>+G290*$B$375</f>
        <v>0</v>
      </c>
      <c r="H291" s="3"/>
      <c r="I291" s="4">
        <f>+I290*$B$375</f>
        <v>0</v>
      </c>
    </row>
    <row r="292" spans="1:9" s="2" customFormat="1" ht="30" customHeight="1" x14ac:dyDescent="0.35">
      <c r="A292" s="38" t="str">
        <f>"Total  "&amp;A278&amp;" Personnel &amp; Fringe"</f>
        <v>Total  [Function 16] Personnel &amp; Fringe</v>
      </c>
      <c r="B292" s="3"/>
      <c r="C292" s="4">
        <f>C290+C291</f>
        <v>0</v>
      </c>
      <c r="D292" s="3"/>
      <c r="E292" s="4">
        <f>E290+E291</f>
        <v>0</v>
      </c>
      <c r="F292" s="3"/>
      <c r="G292" s="4">
        <f>G290+G291</f>
        <v>0</v>
      </c>
      <c r="H292" s="3"/>
      <c r="I292" s="4">
        <f>I290+I291</f>
        <v>0</v>
      </c>
    </row>
    <row r="293" spans="1:9" s="2" customFormat="1" ht="15" customHeight="1" x14ac:dyDescent="0.35">
      <c r="A293" s="38" t="str">
        <f>"Corporate Allocation "&amp;A278</f>
        <v>Corporate Allocation [Function 16]</v>
      </c>
      <c r="B293" s="3"/>
      <c r="C293" s="4">
        <f>C292*$B$376</f>
        <v>0</v>
      </c>
      <c r="D293" s="3"/>
      <c r="E293" s="4">
        <f>E292*$B$376</f>
        <v>0</v>
      </c>
      <c r="F293" s="3"/>
      <c r="G293" s="4">
        <f>G292*$B$376</f>
        <v>0</v>
      </c>
      <c r="H293" s="3"/>
      <c r="I293" s="4">
        <f>I292*$B$376</f>
        <v>0</v>
      </c>
    </row>
    <row r="294" spans="1:9" s="2" customFormat="1" ht="15" customHeight="1" x14ac:dyDescent="0.35">
      <c r="A294" s="39" t="str">
        <f>"Total  "&amp;A278&amp;" Staffing Costs"</f>
        <v>Total  [Function 16] Staffing Costs</v>
      </c>
      <c r="B294" s="3"/>
      <c r="C294" s="4">
        <f>C292+C293</f>
        <v>0</v>
      </c>
      <c r="D294" s="3"/>
      <c r="E294" s="4">
        <f>E292+E293</f>
        <v>0</v>
      </c>
      <c r="F294" s="3"/>
      <c r="G294" s="4">
        <f>G292+G293</f>
        <v>0</v>
      </c>
      <c r="H294" s="3"/>
      <c r="I294" s="4">
        <f>I292+I293</f>
        <v>0</v>
      </c>
    </row>
    <row r="295" spans="1:9" s="2" customFormat="1" ht="7.9" customHeight="1" x14ac:dyDescent="0.35">
      <c r="A295" s="31"/>
      <c r="B295" s="32"/>
      <c r="C295" s="33"/>
      <c r="D295" s="32"/>
      <c r="E295" s="33"/>
      <c r="F295" s="32"/>
      <c r="G295" s="33"/>
      <c r="H295" s="32"/>
      <c r="I295" s="34"/>
    </row>
    <row r="296" spans="1:9" s="2" customFormat="1" ht="15" customHeight="1" x14ac:dyDescent="0.35">
      <c r="A296" s="17" t="s">
        <v>46</v>
      </c>
      <c r="B296" s="18"/>
      <c r="C296" s="19"/>
      <c r="D296" s="18"/>
      <c r="E296" s="19"/>
      <c r="F296" s="18"/>
      <c r="G296" s="19"/>
      <c r="H296" s="18"/>
      <c r="I296" s="20"/>
    </row>
    <row r="297" spans="1:9" s="2" customFormat="1" ht="15" customHeight="1" x14ac:dyDescent="0.35">
      <c r="A297" s="21" t="s">
        <v>4</v>
      </c>
      <c r="B297" s="22">
        <v>0</v>
      </c>
      <c r="C297" s="23">
        <v>0</v>
      </c>
      <c r="D297" s="22">
        <v>0</v>
      </c>
      <c r="E297" s="23">
        <v>0</v>
      </c>
      <c r="F297" s="22">
        <v>0</v>
      </c>
      <c r="G297" s="23">
        <v>0</v>
      </c>
      <c r="H297" s="22">
        <v>0</v>
      </c>
      <c r="I297" s="24">
        <v>0</v>
      </c>
    </row>
    <row r="298" spans="1:9" s="2" customFormat="1" ht="15" customHeight="1" x14ac:dyDescent="0.35">
      <c r="A298" s="21" t="s">
        <v>4</v>
      </c>
      <c r="B298" s="22">
        <v>0</v>
      </c>
      <c r="C298" s="23">
        <v>0</v>
      </c>
      <c r="D298" s="22">
        <v>0</v>
      </c>
      <c r="E298" s="23">
        <v>0</v>
      </c>
      <c r="F298" s="22">
        <v>0</v>
      </c>
      <c r="G298" s="23">
        <v>0</v>
      </c>
      <c r="H298" s="22">
        <v>0</v>
      </c>
      <c r="I298" s="24">
        <v>0</v>
      </c>
    </row>
    <row r="299" spans="1:9" s="2" customFormat="1" ht="15" customHeight="1" x14ac:dyDescent="0.35">
      <c r="A299" s="21" t="s">
        <v>4</v>
      </c>
      <c r="B299" s="22">
        <v>0</v>
      </c>
      <c r="C299" s="23">
        <v>0</v>
      </c>
      <c r="D299" s="22">
        <v>0</v>
      </c>
      <c r="E299" s="23">
        <v>0</v>
      </c>
      <c r="F299" s="22">
        <v>0</v>
      </c>
      <c r="G299" s="23">
        <v>0</v>
      </c>
      <c r="H299" s="22">
        <v>0</v>
      </c>
      <c r="I299" s="24">
        <v>0</v>
      </c>
    </row>
    <row r="300" spans="1:9" s="2" customFormat="1" ht="15" customHeight="1" x14ac:dyDescent="0.35">
      <c r="A300" s="21" t="s">
        <v>4</v>
      </c>
      <c r="B300" s="22">
        <v>0</v>
      </c>
      <c r="C300" s="23">
        <v>0</v>
      </c>
      <c r="D300" s="22">
        <v>0</v>
      </c>
      <c r="E300" s="23">
        <v>0</v>
      </c>
      <c r="F300" s="22">
        <v>0</v>
      </c>
      <c r="G300" s="23">
        <v>0</v>
      </c>
      <c r="H300" s="22">
        <v>0</v>
      </c>
      <c r="I300" s="24">
        <v>0</v>
      </c>
    </row>
    <row r="301" spans="1:9" s="2" customFormat="1" ht="15" customHeight="1" x14ac:dyDescent="0.35">
      <c r="A301" s="21" t="s">
        <v>4</v>
      </c>
      <c r="B301" s="22">
        <v>0</v>
      </c>
      <c r="C301" s="23">
        <v>0</v>
      </c>
      <c r="D301" s="22">
        <v>0</v>
      </c>
      <c r="E301" s="23">
        <v>0</v>
      </c>
      <c r="F301" s="22">
        <v>0</v>
      </c>
      <c r="G301" s="23">
        <v>0</v>
      </c>
      <c r="H301" s="22">
        <v>0</v>
      </c>
      <c r="I301" s="24">
        <v>0</v>
      </c>
    </row>
    <row r="302" spans="1:9" s="2" customFormat="1" ht="15" customHeight="1" x14ac:dyDescent="0.35">
      <c r="A302" s="21" t="s">
        <v>4</v>
      </c>
      <c r="B302" s="22">
        <v>0</v>
      </c>
      <c r="C302" s="23">
        <v>0</v>
      </c>
      <c r="D302" s="22">
        <v>0</v>
      </c>
      <c r="E302" s="23">
        <v>0</v>
      </c>
      <c r="F302" s="22">
        <v>0</v>
      </c>
      <c r="G302" s="23">
        <v>0</v>
      </c>
      <c r="H302" s="22">
        <v>0</v>
      </c>
      <c r="I302" s="24">
        <v>0</v>
      </c>
    </row>
    <row r="303" spans="1:9" s="2" customFormat="1" ht="15" customHeight="1" x14ac:dyDescent="0.35">
      <c r="A303" s="21" t="s">
        <v>4</v>
      </c>
      <c r="B303" s="22">
        <v>0</v>
      </c>
      <c r="C303" s="23">
        <v>0</v>
      </c>
      <c r="D303" s="22">
        <v>0</v>
      </c>
      <c r="E303" s="23">
        <v>0</v>
      </c>
      <c r="F303" s="22">
        <v>0</v>
      </c>
      <c r="G303" s="23">
        <v>0</v>
      </c>
      <c r="H303" s="22">
        <v>0</v>
      </c>
      <c r="I303" s="24">
        <v>0</v>
      </c>
    </row>
    <row r="304" spans="1:9" s="2" customFormat="1" ht="15" customHeight="1" x14ac:dyDescent="0.35">
      <c r="A304" s="21" t="s">
        <v>4</v>
      </c>
      <c r="B304" s="22">
        <v>0</v>
      </c>
      <c r="C304" s="23">
        <v>0</v>
      </c>
      <c r="D304" s="22">
        <v>0</v>
      </c>
      <c r="E304" s="23">
        <v>0</v>
      </c>
      <c r="F304" s="22">
        <v>0</v>
      </c>
      <c r="G304" s="23">
        <v>0</v>
      </c>
      <c r="H304" s="22">
        <v>0</v>
      </c>
      <c r="I304" s="24">
        <v>0</v>
      </c>
    </row>
    <row r="305" spans="1:9" s="2" customFormat="1" ht="15" customHeight="1" x14ac:dyDescent="0.35">
      <c r="A305" s="21" t="s">
        <v>4</v>
      </c>
      <c r="B305" s="22">
        <v>0</v>
      </c>
      <c r="C305" s="23">
        <v>0</v>
      </c>
      <c r="D305" s="22">
        <v>0</v>
      </c>
      <c r="E305" s="23">
        <v>0</v>
      </c>
      <c r="F305" s="22">
        <v>0</v>
      </c>
      <c r="G305" s="23">
        <v>0</v>
      </c>
      <c r="H305" s="22">
        <v>0</v>
      </c>
      <c r="I305" s="24">
        <v>0</v>
      </c>
    </row>
    <row r="306" spans="1:9" s="2" customFormat="1" ht="15" customHeight="1" x14ac:dyDescent="0.35">
      <c r="A306" s="21" t="s">
        <v>4</v>
      </c>
      <c r="B306" s="22">
        <v>0</v>
      </c>
      <c r="C306" s="23">
        <v>0</v>
      </c>
      <c r="D306" s="22">
        <v>0</v>
      </c>
      <c r="E306" s="23">
        <v>0</v>
      </c>
      <c r="F306" s="22">
        <v>0</v>
      </c>
      <c r="G306" s="23">
        <v>0</v>
      </c>
      <c r="H306" s="22">
        <v>0</v>
      </c>
      <c r="I306" s="24">
        <v>0</v>
      </c>
    </row>
    <row r="307" spans="1:9" s="2" customFormat="1" ht="7.9" customHeight="1" x14ac:dyDescent="0.35">
      <c r="A307" s="25"/>
      <c r="B307" s="26"/>
      <c r="C307" s="27"/>
      <c r="D307" s="26"/>
      <c r="E307" s="27"/>
      <c r="F307" s="26"/>
      <c r="G307" s="27"/>
      <c r="H307" s="26"/>
      <c r="I307" s="28"/>
    </row>
    <row r="308" spans="1:9" s="2" customFormat="1" ht="15" customHeight="1" x14ac:dyDescent="0.35">
      <c r="A308" s="38" t="str">
        <f>"Subtotal Staffing "&amp;A296</f>
        <v>Subtotal Staffing [Function 17]</v>
      </c>
      <c r="B308" s="3">
        <f t="shared" ref="B308:I308" si="16">SUM(B297:B307)</f>
        <v>0</v>
      </c>
      <c r="C308" s="4">
        <f t="shared" si="16"/>
        <v>0</v>
      </c>
      <c r="D308" s="3">
        <f t="shared" si="16"/>
        <v>0</v>
      </c>
      <c r="E308" s="4">
        <f t="shared" si="16"/>
        <v>0</v>
      </c>
      <c r="F308" s="3">
        <f t="shared" si="16"/>
        <v>0</v>
      </c>
      <c r="G308" s="4">
        <f t="shared" si="16"/>
        <v>0</v>
      </c>
      <c r="H308" s="3">
        <f t="shared" si="16"/>
        <v>0</v>
      </c>
      <c r="I308" s="4">
        <f t="shared" si="16"/>
        <v>0</v>
      </c>
    </row>
    <row r="309" spans="1:9" s="2" customFormat="1" x14ac:dyDescent="0.35">
      <c r="A309" s="38" t="str">
        <f>"Fringe Benefits "&amp;A296</f>
        <v>Fringe Benefits [Function 17]</v>
      </c>
      <c r="B309" s="3"/>
      <c r="C309" s="4">
        <f>+C308*$B$375</f>
        <v>0</v>
      </c>
      <c r="D309" s="3"/>
      <c r="E309" s="4">
        <f>+E308*$B$375</f>
        <v>0</v>
      </c>
      <c r="F309" s="3"/>
      <c r="G309" s="4">
        <f>+G308*$B$375</f>
        <v>0</v>
      </c>
      <c r="H309" s="3"/>
      <c r="I309" s="4">
        <f>+I308*$B$375</f>
        <v>0</v>
      </c>
    </row>
    <row r="310" spans="1:9" s="2" customFormat="1" x14ac:dyDescent="0.35">
      <c r="A310" s="38" t="str">
        <f>"Total  "&amp;A296&amp;" Personnel &amp; Fringe"</f>
        <v>Total  [Function 17] Personnel &amp; Fringe</v>
      </c>
      <c r="B310" s="3"/>
      <c r="C310" s="4">
        <f>C308+C309</f>
        <v>0</v>
      </c>
      <c r="D310" s="3"/>
      <c r="E310" s="4">
        <f>E308+E309</f>
        <v>0</v>
      </c>
      <c r="F310" s="3"/>
      <c r="G310" s="4">
        <f>G308+G309</f>
        <v>0</v>
      </c>
      <c r="H310" s="3"/>
      <c r="I310" s="4">
        <f>I308+I309</f>
        <v>0</v>
      </c>
    </row>
    <row r="311" spans="1:9" s="2" customFormat="1" x14ac:dyDescent="0.35">
      <c r="A311" s="38" t="str">
        <f>"Corporate Allocation "&amp;A296</f>
        <v>Corporate Allocation [Function 17]</v>
      </c>
      <c r="B311" s="3"/>
      <c r="C311" s="4">
        <f>C310*$B$376</f>
        <v>0</v>
      </c>
      <c r="D311" s="3"/>
      <c r="E311" s="4">
        <f>E310*$B$376</f>
        <v>0</v>
      </c>
      <c r="F311" s="3"/>
      <c r="G311" s="4">
        <f>G310*$B$376</f>
        <v>0</v>
      </c>
      <c r="H311" s="3"/>
      <c r="I311" s="4">
        <f>I310*$B$376</f>
        <v>0</v>
      </c>
    </row>
    <row r="312" spans="1:9" s="2" customFormat="1" x14ac:dyDescent="0.35">
      <c r="A312" s="39" t="str">
        <f>"Total  "&amp;A296&amp;" Staffing Costs"</f>
        <v>Total  [Function 17] Staffing Costs</v>
      </c>
      <c r="B312" s="3"/>
      <c r="C312" s="4">
        <f>C310+C311</f>
        <v>0</v>
      </c>
      <c r="D312" s="3"/>
      <c r="E312" s="4">
        <f>E310+E311</f>
        <v>0</v>
      </c>
      <c r="F312" s="3"/>
      <c r="G312" s="4">
        <f>G310+G311</f>
        <v>0</v>
      </c>
      <c r="H312" s="3"/>
      <c r="I312" s="4">
        <f>I310+I311</f>
        <v>0</v>
      </c>
    </row>
    <row r="313" spans="1:9" s="2" customFormat="1" ht="22.5" customHeight="1" x14ac:dyDescent="0.35">
      <c r="A313" s="25"/>
      <c r="B313" s="26"/>
      <c r="C313" s="27"/>
      <c r="D313" s="26"/>
      <c r="E313" s="27"/>
      <c r="F313" s="26"/>
      <c r="G313" s="27"/>
      <c r="H313" s="26"/>
      <c r="I313" s="28"/>
    </row>
    <row r="314" spans="1:9" s="2" customFormat="1" x14ac:dyDescent="0.35">
      <c r="A314" s="17" t="s">
        <v>37</v>
      </c>
      <c r="B314" s="18"/>
      <c r="C314" s="19"/>
      <c r="D314" s="18"/>
      <c r="E314" s="19"/>
      <c r="F314" s="18"/>
      <c r="G314" s="19"/>
      <c r="H314" s="18"/>
      <c r="I314" s="20"/>
    </row>
    <row r="315" spans="1:9" s="2" customFormat="1" ht="26.15" customHeight="1" x14ac:dyDescent="0.35">
      <c r="A315" s="104" t="s">
        <v>45</v>
      </c>
      <c r="B315" s="105">
        <f>'EVV Detail'!B20</f>
        <v>0</v>
      </c>
      <c r="C315" s="106">
        <f>'EVV Detail'!C20</f>
        <v>0</v>
      </c>
      <c r="D315" s="105">
        <f>'EVV Detail'!D20</f>
        <v>0</v>
      </c>
      <c r="E315" s="106">
        <f>'EVV Detail'!E20</f>
        <v>0</v>
      </c>
      <c r="F315" s="105">
        <f>'EVV Detail'!F20</f>
        <v>0</v>
      </c>
      <c r="G315" s="106">
        <f>'EVV Detail'!G20</f>
        <v>0</v>
      </c>
      <c r="H315" s="105">
        <f>'EVV Detail'!H20</f>
        <v>0</v>
      </c>
      <c r="I315" s="107">
        <f>'EVV Detail'!I20</f>
        <v>0</v>
      </c>
    </row>
    <row r="316" spans="1:9" s="2" customFormat="1" ht="7.9" customHeight="1" x14ac:dyDescent="0.35">
      <c r="A316" s="25"/>
      <c r="B316" s="26"/>
      <c r="C316" s="27"/>
      <c r="D316" s="26"/>
      <c r="E316" s="97"/>
      <c r="F316" s="26"/>
      <c r="G316" s="27"/>
      <c r="H316" s="26"/>
      <c r="I316" s="28"/>
    </row>
    <row r="317" spans="1:9" s="2" customFormat="1" x14ac:dyDescent="0.35">
      <c r="A317" s="29" t="str">
        <f>"Subtotal Staffing "&amp;A314</f>
        <v>Subtotal Staffing EVV</v>
      </c>
      <c r="B317" s="3">
        <f t="shared" ref="B317:I317" si="17">SUM(B315:B316)</f>
        <v>0</v>
      </c>
      <c r="C317" s="4">
        <f t="shared" si="17"/>
        <v>0</v>
      </c>
      <c r="D317" s="3">
        <f t="shared" si="17"/>
        <v>0</v>
      </c>
      <c r="E317" s="4">
        <f t="shared" si="17"/>
        <v>0</v>
      </c>
      <c r="F317" s="3">
        <f t="shared" si="17"/>
        <v>0</v>
      </c>
      <c r="G317" s="4">
        <f t="shared" si="17"/>
        <v>0</v>
      </c>
      <c r="H317" s="3">
        <f t="shared" si="17"/>
        <v>0</v>
      </c>
      <c r="I317" s="4">
        <f t="shared" si="17"/>
        <v>0</v>
      </c>
    </row>
    <row r="318" spans="1:9" s="2" customFormat="1" x14ac:dyDescent="0.35">
      <c r="A318" s="29" t="str">
        <f>"Fringe Benefits "&amp;A314</f>
        <v>Fringe Benefits EVV</v>
      </c>
      <c r="B318" s="3"/>
      <c r="C318" s="4">
        <f>+C317*$B$375</f>
        <v>0</v>
      </c>
      <c r="D318" s="3"/>
      <c r="E318" s="4">
        <f>+E317*$B$375</f>
        <v>0</v>
      </c>
      <c r="F318" s="3"/>
      <c r="G318" s="4">
        <f>+G317*$B$375</f>
        <v>0</v>
      </c>
      <c r="H318" s="3"/>
      <c r="I318" s="4">
        <f>+I317*$B$375</f>
        <v>0</v>
      </c>
    </row>
    <row r="319" spans="1:9" s="2" customFormat="1" x14ac:dyDescent="0.35">
      <c r="A319" s="29" t="str">
        <f>"Total  "&amp;A314&amp;" Personnel &amp; Fringe"</f>
        <v>Total  EVV Personnel &amp; Fringe</v>
      </c>
      <c r="B319" s="3"/>
      <c r="C319" s="4">
        <f>C317+C318</f>
        <v>0</v>
      </c>
      <c r="D319" s="3"/>
      <c r="E319" s="4">
        <f>E317+E318</f>
        <v>0</v>
      </c>
      <c r="F319" s="3"/>
      <c r="G319" s="4">
        <f>G317+G318</f>
        <v>0</v>
      </c>
      <c r="H319" s="3"/>
      <c r="I319" s="4">
        <f>I317+I318</f>
        <v>0</v>
      </c>
    </row>
    <row r="320" spans="1:9" s="2" customFormat="1" x14ac:dyDescent="0.35">
      <c r="A320" s="29" t="str">
        <f>"Corporate Allocation "&amp;A314</f>
        <v>Corporate Allocation EVV</v>
      </c>
      <c r="B320" s="3"/>
      <c r="C320" s="4">
        <f>+C319*$B$376</f>
        <v>0</v>
      </c>
      <c r="D320" s="3"/>
      <c r="E320" s="4">
        <f>+E319*$B$376</f>
        <v>0</v>
      </c>
      <c r="F320" s="3"/>
      <c r="G320" s="4">
        <f>+G319*$B$376</f>
        <v>0</v>
      </c>
      <c r="H320" s="3"/>
      <c r="I320" s="4">
        <f>+I319*$B$376</f>
        <v>0</v>
      </c>
    </row>
    <row r="321" spans="1:9" s="2" customFormat="1" x14ac:dyDescent="0.35">
      <c r="A321" s="30" t="str">
        <f>"Total  "&amp;A314&amp;" Staffing Costs"</f>
        <v>Total  EVV Staffing Costs</v>
      </c>
      <c r="B321" s="3"/>
      <c r="C321" s="4">
        <f>C319+C320</f>
        <v>0</v>
      </c>
      <c r="D321" s="3"/>
      <c r="E321" s="4">
        <f>E319+E320</f>
        <v>0</v>
      </c>
      <c r="F321" s="3"/>
      <c r="G321" s="4">
        <f>G319+G320</f>
        <v>0</v>
      </c>
      <c r="H321" s="3"/>
      <c r="I321" s="4">
        <f>I319+I320</f>
        <v>0</v>
      </c>
    </row>
    <row r="322" spans="1:9" s="2" customFormat="1" ht="7.9" customHeight="1" x14ac:dyDescent="0.35">
      <c r="A322" s="31"/>
      <c r="B322" s="32"/>
      <c r="C322" s="33"/>
      <c r="D322" s="32"/>
      <c r="E322" s="33"/>
      <c r="F322" s="32"/>
      <c r="G322" s="33"/>
      <c r="H322" s="32"/>
      <c r="I322" s="34"/>
    </row>
    <row r="323" spans="1:9" s="2" customFormat="1" ht="7.9" customHeight="1" x14ac:dyDescent="0.35">
      <c r="A323" s="25"/>
      <c r="B323" s="26"/>
      <c r="C323" s="27"/>
      <c r="D323" s="26"/>
      <c r="E323" s="27"/>
      <c r="F323" s="26"/>
      <c r="G323" s="27"/>
      <c r="H323" s="26"/>
      <c r="I323" s="28"/>
    </row>
    <row r="324" spans="1:9" s="2" customFormat="1" x14ac:dyDescent="0.35">
      <c r="A324" s="102" t="s">
        <v>7</v>
      </c>
      <c r="B324" s="102">
        <f>B37+B55+B91+B109+B127+B146+B164+B218+B182+B236+B200+B19+B272+B290+B308+B317+B254</f>
        <v>0</v>
      </c>
      <c r="C324" s="103">
        <f>C37+C55+C73+C91+C109+C127+C146+C164+C218+C182+C236+C200+C19+C272+C290+C308+C254+C317</f>
        <v>0</v>
      </c>
      <c r="D324" s="102">
        <f>D37+D55+D73+D91+D109+D127+D146+D164+D218+D182+D236+D200+D19+D272+D290+D308+D317+D254</f>
        <v>0</v>
      </c>
      <c r="E324" s="103">
        <f>E37+E55+E73+E91+E109+E127+E146+E164+E218+E182+E236+E200+E19+E272+E290+E308+E254+E317</f>
        <v>0</v>
      </c>
      <c r="F324" s="102">
        <f>F37+F55+E73+F91+F109+F127+F146+F164+F218+F182+F236+F200+F19+F272+F290+F308+F317+F254</f>
        <v>0</v>
      </c>
      <c r="G324" s="103">
        <f>G37+G55+G73+G91+G109+G127+G146+G164+G218+G182+G236+G200+G19+G272+G290+G308+G254+G317</f>
        <v>0</v>
      </c>
      <c r="H324" s="102">
        <f>H37+H55+H73+H91+H109+H127+H146+H164+H218+H182+H236+H200+H19+H272+H290+H308+H317+H254</f>
        <v>0</v>
      </c>
      <c r="I324" s="103">
        <f>I37+I55+I73+I91+I109+I127+I146+I164+I218+I182+I236+I200+I19+I272+I290+I308+I254+I317</f>
        <v>0</v>
      </c>
    </row>
    <row r="325" spans="1:9" s="2" customFormat="1" x14ac:dyDescent="0.35">
      <c r="A325" s="102" t="s">
        <v>8</v>
      </c>
      <c r="B325" s="102"/>
      <c r="C325" s="103">
        <f t="shared" ref="C325:C328" si="18">C38+C56+C74+C92+C110+C128+C147+C165+C219+C183+C237+C201+C20+C273+C291+C309+C255+C318</f>
        <v>0</v>
      </c>
      <c r="D325" s="102"/>
      <c r="E325" s="103">
        <f t="shared" ref="E325:E328" si="19">E38+E56+E74+E92+E110+E128+E147+E165+E219+E183+E237+E201+E20+E273+E291+E309+E255+E318</f>
        <v>0</v>
      </c>
      <c r="F325" s="102"/>
      <c r="G325" s="103">
        <f t="shared" ref="G325:G328" si="20">G38+G56+G74+G92+G110+G128+G147+G165+G219+G183+G237+G201+G20+G273+G291+G309+G255+G318</f>
        <v>0</v>
      </c>
      <c r="H325" s="102"/>
      <c r="I325" s="103">
        <f t="shared" ref="I325:I328" si="21">I38+I56+I74+I92+I110+I128+I147+I165+I219+I183+I237+I201+I20+I273+I291+I309+I255+I318</f>
        <v>0</v>
      </c>
    </row>
    <row r="326" spans="1:9" s="2" customFormat="1" x14ac:dyDescent="0.35">
      <c r="A326" s="102" t="s">
        <v>9</v>
      </c>
      <c r="B326" s="102"/>
      <c r="C326" s="103">
        <f t="shared" si="18"/>
        <v>0</v>
      </c>
      <c r="D326" s="102"/>
      <c r="E326" s="103">
        <f t="shared" si="19"/>
        <v>0</v>
      </c>
      <c r="F326" s="102"/>
      <c r="G326" s="103">
        <f t="shared" si="20"/>
        <v>0</v>
      </c>
      <c r="H326" s="102"/>
      <c r="I326" s="103">
        <f t="shared" si="21"/>
        <v>0</v>
      </c>
    </row>
    <row r="327" spans="1:9" s="2" customFormat="1" x14ac:dyDescent="0.35">
      <c r="A327" s="102" t="s">
        <v>0</v>
      </c>
      <c r="B327" s="102"/>
      <c r="C327" s="103">
        <f t="shared" si="18"/>
        <v>0</v>
      </c>
      <c r="D327" s="102"/>
      <c r="E327" s="103">
        <f t="shared" si="19"/>
        <v>0</v>
      </c>
      <c r="F327" s="102"/>
      <c r="G327" s="103">
        <f t="shared" si="20"/>
        <v>0</v>
      </c>
      <c r="H327" s="102"/>
      <c r="I327" s="103">
        <f t="shared" si="21"/>
        <v>0</v>
      </c>
    </row>
    <row r="328" spans="1:9" s="2" customFormat="1" x14ac:dyDescent="0.35">
      <c r="A328" s="102" t="s">
        <v>10</v>
      </c>
      <c r="B328" s="102"/>
      <c r="C328" s="103">
        <f t="shared" si="18"/>
        <v>0</v>
      </c>
      <c r="D328" s="102"/>
      <c r="E328" s="103">
        <f t="shared" si="19"/>
        <v>0</v>
      </c>
      <c r="F328" s="102"/>
      <c r="G328" s="103">
        <f t="shared" si="20"/>
        <v>0</v>
      </c>
      <c r="H328" s="102"/>
      <c r="I328" s="103">
        <f t="shared" si="21"/>
        <v>0</v>
      </c>
    </row>
    <row r="329" spans="1:9" s="2" customFormat="1" ht="7.9" customHeight="1" x14ac:dyDescent="0.35">
      <c r="A329" s="31"/>
      <c r="B329" s="32"/>
      <c r="C329" s="33"/>
      <c r="D329" s="32"/>
      <c r="E329" s="33"/>
      <c r="F329" s="32"/>
      <c r="G329" s="33"/>
      <c r="H329" s="32"/>
      <c r="I329" s="34"/>
    </row>
    <row r="330" spans="1:9" s="2" customFormat="1" ht="7.9" customHeight="1" x14ac:dyDescent="0.35">
      <c r="A330" s="31"/>
      <c r="B330" s="32"/>
      <c r="C330" s="33"/>
      <c r="D330" s="32"/>
      <c r="E330" s="33"/>
      <c r="F330" s="32"/>
      <c r="G330" s="33"/>
      <c r="H330" s="32"/>
      <c r="I330" s="34"/>
    </row>
    <row r="331" spans="1:9" s="12" customFormat="1" ht="28.9" customHeight="1" x14ac:dyDescent="0.35">
      <c r="A331" s="124" t="s">
        <v>104</v>
      </c>
      <c r="B331" s="183" t="str">
        <f>B$4</f>
        <v>Transition Period</v>
      </c>
      <c r="C331" s="184"/>
      <c r="D331" s="183" t="str">
        <f>D$4</f>
        <v>Year 1</v>
      </c>
      <c r="E331" s="184"/>
      <c r="F331" s="183" t="str">
        <f>F$4</f>
        <v>Year 2</v>
      </c>
      <c r="G331" s="184"/>
      <c r="H331" s="183" t="str">
        <f>H$4</f>
        <v>Year 3</v>
      </c>
      <c r="I331" s="185"/>
    </row>
    <row r="332" spans="1:9" s="2" customFormat="1" x14ac:dyDescent="0.35">
      <c r="A332" s="45" t="s">
        <v>11</v>
      </c>
      <c r="B332" s="32"/>
      <c r="C332" s="46">
        <v>0</v>
      </c>
      <c r="D332" s="32"/>
      <c r="E332" s="46">
        <v>0</v>
      </c>
      <c r="F332" s="32"/>
      <c r="G332" s="46">
        <v>0</v>
      </c>
      <c r="H332" s="32"/>
      <c r="I332" s="46">
        <v>0</v>
      </c>
    </row>
    <row r="333" spans="1:9" s="2" customFormat="1" x14ac:dyDescent="0.35">
      <c r="A333" s="45" t="s">
        <v>97</v>
      </c>
      <c r="B333" s="32"/>
      <c r="C333" s="46">
        <v>0</v>
      </c>
      <c r="D333" s="32"/>
      <c r="E333" s="46">
        <v>0</v>
      </c>
      <c r="F333" s="32"/>
      <c r="G333" s="46">
        <v>0</v>
      </c>
      <c r="H333" s="32"/>
      <c r="I333" s="46">
        <v>0</v>
      </c>
    </row>
    <row r="334" spans="1:9" s="2" customFormat="1" x14ac:dyDescent="0.35">
      <c r="A334" s="45" t="s">
        <v>12</v>
      </c>
      <c r="B334" s="47"/>
      <c r="C334" s="46">
        <v>0</v>
      </c>
      <c r="D334" s="32"/>
      <c r="E334" s="46">
        <v>0</v>
      </c>
      <c r="F334" s="32"/>
      <c r="G334" s="46">
        <v>0</v>
      </c>
      <c r="H334" s="32"/>
      <c r="I334" s="46">
        <v>0</v>
      </c>
    </row>
    <row r="335" spans="1:9" s="2" customFormat="1" x14ac:dyDescent="0.35">
      <c r="A335" s="45" t="s">
        <v>13</v>
      </c>
      <c r="B335" s="47"/>
      <c r="C335" s="46">
        <v>0</v>
      </c>
      <c r="D335" s="32"/>
      <c r="E335" s="46">
        <v>0</v>
      </c>
      <c r="F335" s="32"/>
      <c r="G335" s="46">
        <v>0</v>
      </c>
      <c r="H335" s="32"/>
      <c r="I335" s="46">
        <v>0</v>
      </c>
    </row>
    <row r="336" spans="1:9" s="2" customFormat="1" x14ac:dyDescent="0.35">
      <c r="A336" s="45" t="s">
        <v>14</v>
      </c>
      <c r="B336" s="47"/>
      <c r="C336" s="46">
        <v>0</v>
      </c>
      <c r="D336" s="32"/>
      <c r="E336" s="46">
        <v>0</v>
      </c>
      <c r="F336" s="32"/>
      <c r="G336" s="46">
        <v>0</v>
      </c>
      <c r="H336" s="32"/>
      <c r="I336" s="46">
        <v>0</v>
      </c>
    </row>
    <row r="337" spans="1:9" s="2" customFormat="1" x14ac:dyDescent="0.35">
      <c r="A337" s="45" t="s">
        <v>15</v>
      </c>
      <c r="B337" s="47"/>
      <c r="C337" s="46">
        <v>0</v>
      </c>
      <c r="D337" s="32"/>
      <c r="E337" s="46">
        <v>0</v>
      </c>
      <c r="F337" s="32"/>
      <c r="G337" s="46">
        <v>0</v>
      </c>
      <c r="H337" s="32"/>
      <c r="I337" s="46">
        <v>0</v>
      </c>
    </row>
    <row r="338" spans="1:9" s="2" customFormat="1" x14ac:dyDescent="0.35">
      <c r="A338" s="45" t="s">
        <v>16</v>
      </c>
      <c r="B338" s="47"/>
      <c r="C338" s="46">
        <v>0</v>
      </c>
      <c r="D338" s="32"/>
      <c r="E338" s="46">
        <v>0</v>
      </c>
      <c r="F338" s="32"/>
      <c r="G338" s="46">
        <v>0</v>
      </c>
      <c r="H338" s="32"/>
      <c r="I338" s="46">
        <v>0</v>
      </c>
    </row>
    <row r="339" spans="1:9" s="2" customFormat="1" ht="16.5" customHeight="1" x14ac:dyDescent="0.35">
      <c r="A339" s="45" t="s">
        <v>38</v>
      </c>
      <c r="B339" s="47"/>
      <c r="C339" s="46">
        <v>0</v>
      </c>
      <c r="D339" s="32"/>
      <c r="E339" s="46">
        <v>0</v>
      </c>
      <c r="F339" s="32"/>
      <c r="G339" s="46">
        <v>0</v>
      </c>
      <c r="H339" s="32"/>
      <c r="I339" s="46">
        <v>0</v>
      </c>
    </row>
    <row r="340" spans="1:9" s="2" customFormat="1" x14ac:dyDescent="0.35">
      <c r="A340" s="45" t="s">
        <v>17</v>
      </c>
      <c r="B340" s="47"/>
      <c r="C340" s="46">
        <v>0</v>
      </c>
      <c r="D340" s="32"/>
      <c r="E340" s="46">
        <v>0</v>
      </c>
      <c r="F340" s="32"/>
      <c r="G340" s="46">
        <v>0</v>
      </c>
      <c r="H340" s="32"/>
      <c r="I340" s="46">
        <v>0</v>
      </c>
    </row>
    <row r="341" spans="1:9" s="2" customFormat="1" x14ac:dyDescent="0.35">
      <c r="A341" s="45" t="s">
        <v>18</v>
      </c>
      <c r="B341" s="47"/>
      <c r="C341" s="46">
        <v>0</v>
      </c>
      <c r="D341" s="32"/>
      <c r="E341" s="46">
        <v>0</v>
      </c>
      <c r="F341" s="32"/>
      <c r="G341" s="46">
        <v>0</v>
      </c>
      <c r="H341" s="32"/>
      <c r="I341" s="46">
        <v>0</v>
      </c>
    </row>
    <row r="342" spans="1:9" s="2" customFormat="1" x14ac:dyDescent="0.35">
      <c r="A342" s="45" t="s">
        <v>19</v>
      </c>
      <c r="B342" s="47"/>
      <c r="C342" s="46">
        <v>0</v>
      </c>
      <c r="D342" s="32"/>
      <c r="E342" s="46">
        <v>0</v>
      </c>
      <c r="F342" s="32"/>
      <c r="G342" s="46">
        <v>0</v>
      </c>
      <c r="H342" s="32"/>
      <c r="I342" s="46">
        <v>0</v>
      </c>
    </row>
    <row r="343" spans="1:9" s="2" customFormat="1" x14ac:dyDescent="0.35">
      <c r="A343" s="45" t="s">
        <v>20</v>
      </c>
      <c r="B343" s="47"/>
      <c r="C343" s="46">
        <v>0</v>
      </c>
      <c r="D343" s="32"/>
      <c r="E343" s="46">
        <v>0</v>
      </c>
      <c r="F343" s="32"/>
      <c r="G343" s="46">
        <v>0</v>
      </c>
      <c r="H343" s="32"/>
      <c r="I343" s="46">
        <v>0</v>
      </c>
    </row>
    <row r="344" spans="1:9" s="2" customFormat="1" ht="15" customHeight="1" x14ac:dyDescent="0.35">
      <c r="A344" s="45" t="s">
        <v>21</v>
      </c>
      <c r="B344" s="47"/>
      <c r="C344" s="46">
        <v>0</v>
      </c>
      <c r="D344" s="32"/>
      <c r="E344" s="46">
        <v>0</v>
      </c>
      <c r="F344" s="32"/>
      <c r="G344" s="46">
        <v>0</v>
      </c>
      <c r="H344" s="32"/>
      <c r="I344" s="46">
        <v>0</v>
      </c>
    </row>
    <row r="345" spans="1:9" s="2" customFormat="1" x14ac:dyDescent="0.35">
      <c r="A345" s="45" t="s">
        <v>22</v>
      </c>
      <c r="B345" s="47"/>
      <c r="C345" s="46">
        <v>0</v>
      </c>
      <c r="D345" s="32"/>
      <c r="E345" s="46">
        <v>0</v>
      </c>
      <c r="F345" s="32"/>
      <c r="G345" s="46">
        <v>0</v>
      </c>
      <c r="H345" s="32"/>
      <c r="I345" s="46">
        <v>0</v>
      </c>
    </row>
    <row r="346" spans="1:9" s="2" customFormat="1" x14ac:dyDescent="0.35">
      <c r="A346" s="45" t="s">
        <v>36</v>
      </c>
      <c r="B346" s="47"/>
      <c r="C346" s="46">
        <v>0</v>
      </c>
      <c r="D346" s="32"/>
      <c r="E346" s="46">
        <v>0</v>
      </c>
      <c r="F346" s="32"/>
      <c r="G346" s="46">
        <v>0</v>
      </c>
      <c r="H346" s="32"/>
      <c r="I346" s="46">
        <v>0</v>
      </c>
    </row>
    <row r="347" spans="1:9" s="2" customFormat="1" x14ac:dyDescent="0.35">
      <c r="A347" s="45" t="s">
        <v>23</v>
      </c>
      <c r="B347" s="47"/>
      <c r="C347" s="46">
        <v>0</v>
      </c>
      <c r="D347" s="32"/>
      <c r="E347" s="46">
        <v>0</v>
      </c>
      <c r="F347" s="32"/>
      <c r="G347" s="46">
        <v>0</v>
      </c>
      <c r="H347" s="32"/>
      <c r="I347" s="46">
        <v>0</v>
      </c>
    </row>
    <row r="348" spans="1:9" s="2" customFormat="1" x14ac:dyDescent="0.35">
      <c r="A348" s="45" t="s">
        <v>24</v>
      </c>
      <c r="B348" s="47"/>
      <c r="C348" s="46">
        <v>0</v>
      </c>
      <c r="D348" s="32"/>
      <c r="E348" s="46">
        <v>0</v>
      </c>
      <c r="F348" s="32"/>
      <c r="G348" s="46">
        <v>0</v>
      </c>
      <c r="H348" s="32"/>
      <c r="I348" s="46">
        <v>0</v>
      </c>
    </row>
    <row r="349" spans="1:9" s="2" customFormat="1" x14ac:dyDescent="0.35">
      <c r="A349" s="45" t="s">
        <v>25</v>
      </c>
      <c r="B349" s="47"/>
      <c r="C349" s="46">
        <v>0</v>
      </c>
      <c r="D349" s="32"/>
      <c r="E349" s="46">
        <v>0</v>
      </c>
      <c r="F349" s="32"/>
      <c r="G349" s="46">
        <v>0</v>
      </c>
      <c r="H349" s="32"/>
      <c r="I349" s="46">
        <v>0</v>
      </c>
    </row>
    <row r="350" spans="1:9" s="2" customFormat="1" x14ac:dyDescent="0.35">
      <c r="A350" s="45" t="s">
        <v>26</v>
      </c>
      <c r="B350" s="47"/>
      <c r="C350" s="46">
        <v>0</v>
      </c>
      <c r="D350" s="32"/>
      <c r="E350" s="46">
        <v>0</v>
      </c>
      <c r="F350" s="32"/>
      <c r="G350" s="46">
        <v>0</v>
      </c>
      <c r="H350" s="32"/>
      <c r="I350" s="46">
        <v>0</v>
      </c>
    </row>
    <row r="351" spans="1:9" s="2" customFormat="1" x14ac:dyDescent="0.35">
      <c r="A351" s="146" t="s">
        <v>64</v>
      </c>
      <c r="B351" s="32"/>
      <c r="C351" s="46">
        <v>0</v>
      </c>
      <c r="D351" s="32"/>
      <c r="E351" s="46">
        <v>0</v>
      </c>
      <c r="F351" s="32"/>
      <c r="G351" s="46">
        <v>0</v>
      </c>
      <c r="H351" s="32"/>
      <c r="I351" s="46">
        <v>0</v>
      </c>
    </row>
    <row r="352" spans="1:9" s="2" customFormat="1" x14ac:dyDescent="0.35">
      <c r="A352" s="146" t="s">
        <v>64</v>
      </c>
      <c r="B352" s="47"/>
      <c r="C352" s="46">
        <v>0</v>
      </c>
      <c r="D352" s="32"/>
      <c r="E352" s="46">
        <v>0</v>
      </c>
      <c r="F352" s="32"/>
      <c r="G352" s="46">
        <v>0</v>
      </c>
      <c r="H352" s="32"/>
      <c r="I352" s="46">
        <v>0</v>
      </c>
    </row>
    <row r="353" spans="1:9" s="2" customFormat="1" x14ac:dyDescent="0.35">
      <c r="A353" s="146" t="s">
        <v>64</v>
      </c>
      <c r="B353" s="47"/>
      <c r="C353" s="46">
        <v>0</v>
      </c>
      <c r="D353" s="32"/>
      <c r="E353" s="46">
        <v>0</v>
      </c>
      <c r="F353" s="32"/>
      <c r="G353" s="46">
        <v>0</v>
      </c>
      <c r="H353" s="32"/>
      <c r="I353" s="46">
        <v>0</v>
      </c>
    </row>
    <row r="354" spans="1:9" s="2" customFormat="1" x14ac:dyDescent="0.35">
      <c r="A354" s="146" t="s">
        <v>64</v>
      </c>
      <c r="B354" s="47"/>
      <c r="C354" s="46">
        <v>0</v>
      </c>
      <c r="D354" s="32"/>
      <c r="E354" s="46">
        <v>0</v>
      </c>
      <c r="F354" s="32"/>
      <c r="G354" s="46">
        <v>0</v>
      </c>
      <c r="H354" s="32"/>
      <c r="I354" s="46">
        <v>0</v>
      </c>
    </row>
    <row r="355" spans="1:9" s="2" customFormat="1" ht="25.5" customHeight="1" x14ac:dyDescent="0.35">
      <c r="A355" s="45" t="s">
        <v>95</v>
      </c>
      <c r="B355" s="32"/>
      <c r="C355" s="46">
        <v>0</v>
      </c>
      <c r="D355" s="32"/>
      <c r="E355" s="46">
        <v>0</v>
      </c>
      <c r="F355" s="32"/>
      <c r="G355" s="46">
        <v>0</v>
      </c>
      <c r="H355" s="32"/>
      <c r="I355" s="46">
        <v>0</v>
      </c>
    </row>
    <row r="356" spans="1:9" s="2" customFormat="1" ht="25.5" customHeight="1" x14ac:dyDescent="0.35">
      <c r="A356" s="45" t="s">
        <v>50</v>
      </c>
      <c r="B356" s="32"/>
      <c r="C356" s="46">
        <v>0</v>
      </c>
      <c r="D356" s="32"/>
      <c r="E356" s="46">
        <v>0</v>
      </c>
      <c r="F356" s="32"/>
      <c r="G356" s="46">
        <v>0</v>
      </c>
      <c r="H356" s="32"/>
      <c r="I356" s="46">
        <v>0</v>
      </c>
    </row>
    <row r="357" spans="1:9" s="2" customFormat="1" ht="25.5" customHeight="1" x14ac:dyDescent="0.35">
      <c r="A357" s="45" t="s">
        <v>50</v>
      </c>
      <c r="B357" s="32"/>
      <c r="C357" s="46">
        <v>0</v>
      </c>
      <c r="D357" s="32"/>
      <c r="E357" s="46">
        <v>0</v>
      </c>
      <c r="F357" s="32"/>
      <c r="G357" s="46">
        <v>0</v>
      </c>
      <c r="H357" s="32"/>
      <c r="I357" s="46">
        <v>0</v>
      </c>
    </row>
    <row r="358" spans="1:9" s="2" customFormat="1" ht="31.5" customHeight="1" x14ac:dyDescent="0.35">
      <c r="A358" s="115" t="s">
        <v>54</v>
      </c>
      <c r="B358" s="108"/>
      <c r="C358" s="109">
        <f>'EVV Detail'!C43</f>
        <v>0</v>
      </c>
      <c r="D358" s="108"/>
      <c r="E358" s="109">
        <f>'EVV Detail'!E43</f>
        <v>0</v>
      </c>
      <c r="F358" s="108"/>
      <c r="G358" s="109">
        <f>'EVV Detail'!G43</f>
        <v>0</v>
      </c>
      <c r="H358" s="108"/>
      <c r="I358" s="110">
        <f>'EVV Detail'!I43</f>
        <v>0</v>
      </c>
    </row>
    <row r="359" spans="1:9" s="2" customFormat="1" x14ac:dyDescent="0.35">
      <c r="A359" s="29" t="s">
        <v>58</v>
      </c>
      <c r="B359" s="3"/>
      <c r="C359" s="75">
        <f>SUM(C332:C358)</f>
        <v>0</v>
      </c>
      <c r="D359" s="3"/>
      <c r="E359" s="75">
        <f>SUM(E332:E358)</f>
        <v>0</v>
      </c>
      <c r="F359" s="3"/>
      <c r="G359" s="75">
        <f>SUM(G332:G358)</f>
        <v>0</v>
      </c>
      <c r="H359" s="3"/>
      <c r="I359" s="75">
        <f>SUM(I332:I358)</f>
        <v>0</v>
      </c>
    </row>
    <row r="360" spans="1:9" s="2" customFormat="1" x14ac:dyDescent="0.35">
      <c r="A360" s="29" t="s">
        <v>0</v>
      </c>
      <c r="B360" s="3"/>
      <c r="C360" s="75">
        <f>+C359*$B$376</f>
        <v>0</v>
      </c>
      <c r="D360" s="3"/>
      <c r="E360" s="75">
        <f>+E359*$B$376</f>
        <v>0</v>
      </c>
      <c r="F360" s="3"/>
      <c r="G360" s="75">
        <f>+G359*$B$376</f>
        <v>0</v>
      </c>
      <c r="H360" s="3"/>
      <c r="I360" s="75">
        <f>+I359*$B$376</f>
        <v>0</v>
      </c>
    </row>
    <row r="361" spans="1:9" s="2" customFormat="1" x14ac:dyDescent="0.35">
      <c r="A361" s="29" t="s">
        <v>27</v>
      </c>
      <c r="B361" s="3"/>
      <c r="C361" s="75">
        <f>C359+C360</f>
        <v>0</v>
      </c>
      <c r="D361" s="3"/>
      <c r="E361" s="75">
        <f>E359+E360</f>
        <v>0</v>
      </c>
      <c r="F361" s="3"/>
      <c r="G361" s="75">
        <f>G359+G360</f>
        <v>0</v>
      </c>
      <c r="H361" s="3"/>
      <c r="I361" s="76">
        <f>I359+I360</f>
        <v>0</v>
      </c>
    </row>
    <row r="362" spans="1:9" s="2" customFormat="1" ht="7.9" customHeight="1" x14ac:dyDescent="0.35">
      <c r="A362" s="48"/>
      <c r="B362" s="49"/>
      <c r="C362" s="1"/>
      <c r="D362" s="49"/>
      <c r="E362" s="1"/>
      <c r="F362" s="49"/>
      <c r="G362" s="1"/>
      <c r="H362" s="49"/>
      <c r="I362" s="50"/>
    </row>
    <row r="363" spans="1:9" s="52" customFormat="1" ht="24" customHeight="1" x14ac:dyDescent="0.25">
      <c r="A363" s="51" t="s">
        <v>60</v>
      </c>
      <c r="B363" s="180" t="str">
        <f>B$4</f>
        <v>Transition Period</v>
      </c>
      <c r="C363" s="181"/>
      <c r="D363" s="180" t="str">
        <f>D$4</f>
        <v>Year 1</v>
      </c>
      <c r="E363" s="181"/>
      <c r="F363" s="180" t="str">
        <f>F$4</f>
        <v>Year 2</v>
      </c>
      <c r="G363" s="181"/>
      <c r="H363" s="180" t="str">
        <f>H$4</f>
        <v>Year 3</v>
      </c>
      <c r="I363" s="182"/>
    </row>
    <row r="364" spans="1:9" s="12" customFormat="1" x14ac:dyDescent="0.35">
      <c r="A364" s="53" t="s">
        <v>28</v>
      </c>
      <c r="B364" s="54">
        <f t="shared" ref="B364:I364" si="22">B324</f>
        <v>0</v>
      </c>
      <c r="C364" s="55">
        <f t="shared" si="22"/>
        <v>0</v>
      </c>
      <c r="D364" s="54">
        <f t="shared" si="22"/>
        <v>0</v>
      </c>
      <c r="E364" s="55">
        <f t="shared" si="22"/>
        <v>0</v>
      </c>
      <c r="F364" s="54">
        <f t="shared" si="22"/>
        <v>0</v>
      </c>
      <c r="G364" s="55">
        <f t="shared" si="22"/>
        <v>0</v>
      </c>
      <c r="H364" s="54">
        <f t="shared" si="22"/>
        <v>0</v>
      </c>
      <c r="I364" s="55">
        <f t="shared" si="22"/>
        <v>0</v>
      </c>
    </row>
    <row r="365" spans="1:9" s="12" customFormat="1" x14ac:dyDescent="0.35">
      <c r="A365" s="56" t="s">
        <v>29</v>
      </c>
      <c r="B365" s="57"/>
      <c r="C365" s="55">
        <f>C325</f>
        <v>0</v>
      </c>
      <c r="D365" s="57"/>
      <c r="E365" s="55">
        <f>E325</f>
        <v>0</v>
      </c>
      <c r="F365" s="57"/>
      <c r="G365" s="55">
        <f>G325</f>
        <v>0</v>
      </c>
      <c r="H365" s="57"/>
      <c r="I365" s="55">
        <f>I325</f>
        <v>0</v>
      </c>
    </row>
    <row r="366" spans="1:9" s="12" customFormat="1" x14ac:dyDescent="0.35">
      <c r="A366" s="53" t="s">
        <v>59</v>
      </c>
      <c r="B366" s="58"/>
      <c r="C366" s="55">
        <f>C359</f>
        <v>0</v>
      </c>
      <c r="D366" s="58"/>
      <c r="E366" s="55">
        <f>E359</f>
        <v>0</v>
      </c>
      <c r="F366" s="58"/>
      <c r="G366" s="55">
        <f>G359</f>
        <v>0</v>
      </c>
      <c r="H366" s="58"/>
      <c r="I366" s="55">
        <f>I359</f>
        <v>0</v>
      </c>
    </row>
    <row r="367" spans="1:9" s="12" customFormat="1" x14ac:dyDescent="0.35">
      <c r="A367" s="56"/>
      <c r="B367" s="57"/>
      <c r="C367" s="55">
        <f>C364+C365+C366</f>
        <v>0</v>
      </c>
      <c r="D367" s="57"/>
      <c r="E367" s="55">
        <f>E364+E365+E366</f>
        <v>0</v>
      </c>
      <c r="F367" s="57"/>
      <c r="G367" s="55">
        <f>G364+G365+G366</f>
        <v>0</v>
      </c>
      <c r="H367" s="57"/>
      <c r="I367" s="55">
        <f>I364+I365+I366</f>
        <v>0</v>
      </c>
    </row>
    <row r="368" spans="1:9" s="12" customFormat="1" x14ac:dyDescent="0.35">
      <c r="A368" s="56" t="s">
        <v>30</v>
      </c>
      <c r="B368" s="57"/>
      <c r="C368" s="55">
        <f>C327+C360</f>
        <v>0</v>
      </c>
      <c r="D368" s="57"/>
      <c r="E368" s="55">
        <f>E327+E360</f>
        <v>0</v>
      </c>
      <c r="F368" s="57"/>
      <c r="G368" s="55">
        <f>G327+G360</f>
        <v>0</v>
      </c>
      <c r="H368" s="57"/>
      <c r="I368" s="55">
        <f>I327+I360</f>
        <v>0</v>
      </c>
    </row>
    <row r="369" spans="1:12" s="12" customFormat="1" x14ac:dyDescent="0.35">
      <c r="A369" s="56" t="s">
        <v>94</v>
      </c>
      <c r="B369" s="57"/>
      <c r="C369" s="55">
        <f>C367+C368</f>
        <v>0</v>
      </c>
      <c r="D369" s="57"/>
      <c r="E369" s="55">
        <f>E367+E368</f>
        <v>0</v>
      </c>
      <c r="F369" s="57"/>
      <c r="G369" s="55">
        <f>G367+G368</f>
        <v>0</v>
      </c>
      <c r="H369" s="57"/>
      <c r="I369" s="55">
        <f>I367+I368</f>
        <v>0</v>
      </c>
    </row>
    <row r="370" spans="1:12" s="12" customFormat="1" x14ac:dyDescent="0.35">
      <c r="A370" s="53" t="s">
        <v>99</v>
      </c>
      <c r="B370" s="58"/>
      <c r="C370" s="55">
        <f>C369*$B$377</f>
        <v>0</v>
      </c>
      <c r="D370" s="58"/>
      <c r="E370" s="55">
        <f>E369*$B$377</f>
        <v>0</v>
      </c>
      <c r="F370" s="58"/>
      <c r="G370" s="55">
        <f>G369*$B$377</f>
        <v>0</v>
      </c>
      <c r="H370" s="58"/>
      <c r="I370" s="55">
        <f>I369*$B$377</f>
        <v>0</v>
      </c>
    </row>
    <row r="371" spans="1:12" s="12" customFormat="1" ht="7.9" customHeight="1" x14ac:dyDescent="0.35">
      <c r="A371" s="59"/>
      <c r="B371" s="60"/>
      <c r="C371" s="61"/>
      <c r="D371" s="60"/>
      <c r="E371" s="61"/>
      <c r="F371" s="60"/>
      <c r="G371" s="61"/>
      <c r="H371" s="60"/>
      <c r="I371" s="61"/>
    </row>
    <row r="372" spans="1:12" s="12" customFormat="1" ht="15" thickBot="1" x14ac:dyDescent="0.4">
      <c r="A372" s="62" t="s">
        <v>63</v>
      </c>
      <c r="B372" s="63"/>
      <c r="C372" s="64">
        <f>C369+C370</f>
        <v>0</v>
      </c>
      <c r="D372" s="63"/>
      <c r="E372" s="64">
        <f>E369+E370</f>
        <v>0</v>
      </c>
      <c r="F372" s="63"/>
      <c r="G372" s="64">
        <f>G369+G370</f>
        <v>0</v>
      </c>
      <c r="H372" s="63"/>
      <c r="I372" s="64">
        <f>I369+I370</f>
        <v>0</v>
      </c>
    </row>
    <row r="373" spans="1:12" x14ac:dyDescent="0.35">
      <c r="A373" s="41"/>
      <c r="B373" s="65"/>
      <c r="C373" s="66"/>
      <c r="E373" s="67"/>
      <c r="F373" s="65"/>
      <c r="G373" s="66"/>
      <c r="H373" s="65"/>
      <c r="I373" s="66"/>
    </row>
    <row r="374" spans="1:12" ht="26.15" customHeight="1" x14ac:dyDescent="0.35">
      <c r="A374" s="136" t="s">
        <v>56</v>
      </c>
      <c r="B374" s="142"/>
      <c r="C374" s="137"/>
      <c r="D374" s="139"/>
      <c r="E374" s="140"/>
      <c r="F374" s="138"/>
      <c r="G374" s="137"/>
      <c r="H374" s="138"/>
      <c r="I374" s="141"/>
    </row>
    <row r="375" spans="1:12" ht="14.5" customHeight="1" x14ac:dyDescent="0.35">
      <c r="A375" s="143" t="s">
        <v>35</v>
      </c>
      <c r="B375" s="144"/>
      <c r="C375" s="133" t="e">
        <f>C365/C364</f>
        <v>#DIV/0!</v>
      </c>
      <c r="D375" s="133"/>
      <c r="E375" s="133" t="e">
        <f>E365/E364</f>
        <v>#DIV/0!</v>
      </c>
      <c r="F375" s="133"/>
      <c r="G375" s="133" t="e">
        <f>G365/G364</f>
        <v>#DIV/0!</v>
      </c>
      <c r="H375" s="133"/>
      <c r="I375" s="133" t="e">
        <f>I365/I364</f>
        <v>#DIV/0!</v>
      </c>
    </row>
    <row r="376" spans="1:12" ht="14.5" customHeight="1" x14ac:dyDescent="0.35">
      <c r="A376" s="143" t="s">
        <v>0</v>
      </c>
      <c r="B376" s="144">
        <v>0.1</v>
      </c>
      <c r="C376" s="133" t="e">
        <f>C368/C367</f>
        <v>#DIV/0!</v>
      </c>
      <c r="D376" s="133"/>
      <c r="E376" s="133" t="e">
        <f>E368/E367</f>
        <v>#DIV/0!</v>
      </c>
      <c r="F376" s="133"/>
      <c r="G376" s="133" t="e">
        <f>G368/G367</f>
        <v>#DIV/0!</v>
      </c>
      <c r="H376" s="133"/>
      <c r="I376" s="133" t="e">
        <f>I368/I367</f>
        <v>#DIV/0!</v>
      </c>
    </row>
    <row r="377" spans="1:12" ht="14.5" customHeight="1" x14ac:dyDescent="0.35">
      <c r="A377" s="143" t="s">
        <v>98</v>
      </c>
      <c r="B377" s="144">
        <v>0.05</v>
      </c>
      <c r="C377" s="126"/>
      <c r="D377" s="71"/>
      <c r="E377" s="72"/>
      <c r="F377" s="68"/>
      <c r="G377" s="69"/>
      <c r="H377" s="68"/>
      <c r="I377" s="69"/>
    </row>
    <row r="378" spans="1:12" ht="14.5" customHeight="1" x14ac:dyDescent="0.35">
      <c r="A378" s="49"/>
      <c r="B378" s="145"/>
      <c r="C378" s="126"/>
      <c r="D378" s="71"/>
      <c r="E378" s="72"/>
      <c r="F378" s="68"/>
      <c r="G378" s="69"/>
      <c r="H378" s="68"/>
      <c r="I378" s="69"/>
    </row>
    <row r="379" spans="1:12" ht="37.5" customHeight="1" x14ac:dyDescent="0.45">
      <c r="A379" s="168" t="s">
        <v>93</v>
      </c>
      <c r="B379" s="145"/>
      <c r="C379" s="126"/>
      <c r="D379" s="71"/>
      <c r="E379" s="72"/>
      <c r="F379" s="68"/>
      <c r="G379" s="69"/>
      <c r="H379" s="68"/>
      <c r="I379" s="69"/>
    </row>
    <row r="380" spans="1:12" ht="31" customHeight="1" x14ac:dyDescent="0.35">
      <c r="A380" s="154" t="s">
        <v>78</v>
      </c>
      <c r="B380" s="152"/>
      <c r="C380" s="153" t="s">
        <v>65</v>
      </c>
      <c r="D380" s="153"/>
      <c r="E380" s="153" t="s">
        <v>32</v>
      </c>
      <c r="F380" s="153"/>
      <c r="G380" s="153"/>
      <c r="H380" s="153" t="s">
        <v>33</v>
      </c>
      <c r="I380" s="153"/>
      <c r="J380" s="153"/>
      <c r="K380" s="153" t="s">
        <v>34</v>
      </c>
      <c r="L380" s="153"/>
    </row>
    <row r="381" spans="1:12" ht="28.5" customHeight="1" x14ac:dyDescent="0.35">
      <c r="A381" s="164" t="s">
        <v>81</v>
      </c>
      <c r="B381" s="150"/>
      <c r="C381" s="151"/>
      <c r="D381" s="151" t="s">
        <v>86</v>
      </c>
      <c r="E381" s="151" t="s">
        <v>82</v>
      </c>
      <c r="F381" s="151" t="s">
        <v>84</v>
      </c>
      <c r="G381" s="151" t="s">
        <v>87</v>
      </c>
      <c r="H381" s="151" t="s">
        <v>83</v>
      </c>
      <c r="I381" s="151" t="s">
        <v>84</v>
      </c>
      <c r="J381" s="151" t="s">
        <v>88</v>
      </c>
      <c r="K381" s="151" t="s">
        <v>82</v>
      </c>
      <c r="L381" s="151" t="s">
        <v>84</v>
      </c>
    </row>
    <row r="382" spans="1:12" ht="17.149999999999999" customHeight="1" x14ac:dyDescent="0.35">
      <c r="A382" s="148" t="s">
        <v>101</v>
      </c>
      <c r="B382" s="149"/>
      <c r="C382" s="176"/>
      <c r="D382" s="175">
        <v>7605</v>
      </c>
      <c r="E382" s="134">
        <v>0</v>
      </c>
      <c r="F382" s="162">
        <f>D382*E382*12</f>
        <v>0</v>
      </c>
      <c r="G382" s="176">
        <f>ROUND(D382*1.25,0)</f>
        <v>9506</v>
      </c>
      <c r="H382" s="134">
        <v>0</v>
      </c>
      <c r="I382" s="162">
        <f>G382*H382*12</f>
        <v>0</v>
      </c>
      <c r="J382" s="176">
        <f>G382*1.25</f>
        <v>11882.5</v>
      </c>
      <c r="K382" s="134">
        <v>0</v>
      </c>
      <c r="L382" s="162">
        <f>J382*K382*12</f>
        <v>0</v>
      </c>
    </row>
    <row r="383" spans="1:12" ht="17.149999999999999" customHeight="1" x14ac:dyDescent="0.35">
      <c r="A383" s="148" t="s">
        <v>102</v>
      </c>
      <c r="B383" s="149"/>
      <c r="C383" s="176"/>
      <c r="D383" s="175">
        <v>1500</v>
      </c>
      <c r="E383" s="134">
        <v>0</v>
      </c>
      <c r="F383" s="162">
        <f>D383*E383*12</f>
        <v>0</v>
      </c>
      <c r="G383" s="176">
        <f>ROUND(D383*1.25,0)</f>
        <v>1875</v>
      </c>
      <c r="H383" s="134">
        <v>0</v>
      </c>
      <c r="I383" s="162">
        <f>G383*H383*12</f>
        <v>0</v>
      </c>
      <c r="J383" s="176">
        <f t="shared" ref="J383:J385" si="23">G383*1.25</f>
        <v>2343.75</v>
      </c>
      <c r="K383" s="134">
        <v>0</v>
      </c>
      <c r="L383" s="162">
        <f>J383*K383*12</f>
        <v>0</v>
      </c>
    </row>
    <row r="384" spans="1:12" ht="17.149999999999999" customHeight="1" x14ac:dyDescent="0.35">
      <c r="A384" s="148" t="s">
        <v>61</v>
      </c>
      <c r="B384" s="149"/>
      <c r="C384" s="176"/>
      <c r="D384" s="175">
        <v>760</v>
      </c>
      <c r="E384" s="134">
        <v>0</v>
      </c>
      <c r="F384" s="162">
        <f>D384*E384</f>
        <v>0</v>
      </c>
      <c r="G384" s="176">
        <f t="shared" ref="G384:G385" si="24">ROUND(D384*1.25,0)</f>
        <v>950</v>
      </c>
      <c r="H384" s="134">
        <v>0</v>
      </c>
      <c r="I384" s="162">
        <f>G384*H384</f>
        <v>0</v>
      </c>
      <c r="J384" s="176">
        <f t="shared" si="23"/>
        <v>1187.5</v>
      </c>
      <c r="K384" s="134">
        <v>0</v>
      </c>
      <c r="L384" s="162">
        <f>J384*K384</f>
        <v>0</v>
      </c>
    </row>
    <row r="385" spans="1:12" ht="17.149999999999999" customHeight="1" x14ac:dyDescent="0.35">
      <c r="A385" s="148" t="s">
        <v>62</v>
      </c>
      <c r="B385" s="149"/>
      <c r="C385" s="176"/>
      <c r="D385" s="175">
        <v>1300</v>
      </c>
      <c r="E385" s="134">
        <v>0</v>
      </c>
      <c r="F385" s="162">
        <f>D385*E385</f>
        <v>0</v>
      </c>
      <c r="G385" s="176">
        <f t="shared" si="24"/>
        <v>1625</v>
      </c>
      <c r="H385" s="134">
        <v>0</v>
      </c>
      <c r="I385" s="162">
        <f>G385*H385</f>
        <v>0</v>
      </c>
      <c r="J385" s="176">
        <f t="shared" si="23"/>
        <v>2031.25</v>
      </c>
      <c r="K385" s="134">
        <v>0</v>
      </c>
      <c r="L385" s="162">
        <f>J385*K385</f>
        <v>0</v>
      </c>
    </row>
    <row r="386" spans="1:12" ht="25.5" customHeight="1" x14ac:dyDescent="0.35">
      <c r="A386" s="164" t="s">
        <v>80</v>
      </c>
      <c r="B386" s="150"/>
      <c r="C386" s="151"/>
      <c r="D386" s="151"/>
      <c r="E386" s="151"/>
      <c r="F386" s="151" t="s">
        <v>84</v>
      </c>
      <c r="G386" s="151"/>
      <c r="H386" s="151"/>
      <c r="I386" s="151" t="s">
        <v>84</v>
      </c>
      <c r="J386" s="151"/>
      <c r="K386" s="151"/>
      <c r="L386" s="151" t="s">
        <v>84</v>
      </c>
    </row>
    <row r="387" spans="1:12" ht="27.75" customHeight="1" x14ac:dyDescent="0.35">
      <c r="A387" s="169" t="s">
        <v>96</v>
      </c>
      <c r="B387" s="170"/>
      <c r="C387" s="171"/>
      <c r="D387" s="171"/>
      <c r="E387" s="172"/>
      <c r="F387" s="171">
        <f>E358+E315</f>
        <v>0</v>
      </c>
      <c r="G387" s="171"/>
      <c r="H387" s="173"/>
      <c r="I387" s="171">
        <f>G358+G315</f>
        <v>0</v>
      </c>
      <c r="J387" s="171"/>
      <c r="K387" s="173"/>
      <c r="L387" s="171">
        <f>I358+I315</f>
        <v>0</v>
      </c>
    </row>
    <row r="388" spans="1:12" ht="17.149999999999999" customHeight="1" x14ac:dyDescent="0.35">
      <c r="A388" s="166" t="s">
        <v>105</v>
      </c>
      <c r="B388" s="167"/>
      <c r="C388" s="163"/>
      <c r="D388" s="163"/>
      <c r="E388" s="163"/>
      <c r="F388" s="162">
        <f>E355</f>
        <v>0</v>
      </c>
      <c r="G388" s="163"/>
      <c r="H388" s="163"/>
      <c r="I388" s="162">
        <f>G355</f>
        <v>0</v>
      </c>
      <c r="J388" s="163"/>
      <c r="K388" s="163"/>
      <c r="L388" s="162">
        <f>I355</f>
        <v>0</v>
      </c>
    </row>
    <row r="389" spans="1:12" ht="17.149999999999999" customHeight="1" x14ac:dyDescent="0.35">
      <c r="A389" s="161" t="s">
        <v>89</v>
      </c>
      <c r="B389" s="165"/>
      <c r="C389" s="163"/>
      <c r="D389" s="163"/>
      <c r="E389" s="163"/>
      <c r="F389" s="155">
        <v>0</v>
      </c>
      <c r="G389" s="163"/>
      <c r="H389" s="163"/>
      <c r="I389" s="155">
        <v>0</v>
      </c>
      <c r="J389" s="163"/>
      <c r="K389" s="163"/>
      <c r="L389" s="155">
        <v>0</v>
      </c>
    </row>
    <row r="390" spans="1:12" ht="17.149999999999999" customHeight="1" x14ac:dyDescent="0.35">
      <c r="A390" s="161" t="s">
        <v>89</v>
      </c>
      <c r="B390" s="165"/>
      <c r="C390" s="163"/>
      <c r="D390" s="163"/>
      <c r="E390" s="163"/>
      <c r="F390" s="155">
        <v>0</v>
      </c>
      <c r="G390" s="163"/>
      <c r="H390" s="163"/>
      <c r="I390" s="155">
        <v>0</v>
      </c>
      <c r="J390" s="163"/>
      <c r="K390" s="163"/>
      <c r="L390" s="155">
        <v>0</v>
      </c>
    </row>
    <row r="391" spans="1:12" ht="17.149999999999999" customHeight="1" x14ac:dyDescent="0.35">
      <c r="A391" s="161" t="s">
        <v>89</v>
      </c>
      <c r="B391" s="165"/>
      <c r="C391" s="163"/>
      <c r="D391" s="163"/>
      <c r="E391" s="163"/>
      <c r="F391" s="155">
        <v>0</v>
      </c>
      <c r="G391" s="163"/>
      <c r="H391" s="163"/>
      <c r="I391" s="155">
        <v>0</v>
      </c>
      <c r="J391" s="163"/>
      <c r="K391" s="163"/>
      <c r="L391" s="155">
        <v>0</v>
      </c>
    </row>
    <row r="392" spans="1:12" ht="17.149999999999999" customHeight="1" x14ac:dyDescent="0.35">
      <c r="A392" s="161" t="s">
        <v>89</v>
      </c>
      <c r="B392" s="165"/>
      <c r="C392" s="163"/>
      <c r="D392" s="163"/>
      <c r="E392" s="163"/>
      <c r="F392" s="155">
        <v>0</v>
      </c>
      <c r="G392" s="163"/>
      <c r="H392" s="163"/>
      <c r="I392" s="155">
        <v>0</v>
      </c>
      <c r="J392" s="163"/>
      <c r="K392" s="163"/>
      <c r="L392" s="155">
        <v>0</v>
      </c>
    </row>
    <row r="393" spans="1:12" ht="17.149999999999999" customHeight="1" x14ac:dyDescent="0.35">
      <c r="A393" s="161" t="s">
        <v>89</v>
      </c>
      <c r="B393" s="165"/>
      <c r="C393" s="163"/>
      <c r="D393" s="163"/>
      <c r="E393" s="163"/>
      <c r="F393" s="155">
        <v>0</v>
      </c>
      <c r="G393" s="163"/>
      <c r="H393" s="163"/>
      <c r="I393" s="155">
        <v>0</v>
      </c>
      <c r="J393" s="163"/>
      <c r="K393" s="163"/>
      <c r="L393" s="155">
        <v>0</v>
      </c>
    </row>
    <row r="394" spans="1:12" ht="17.149999999999999" customHeight="1" x14ac:dyDescent="0.35">
      <c r="A394" s="161" t="s">
        <v>89</v>
      </c>
      <c r="B394" s="165"/>
      <c r="C394" s="163"/>
      <c r="D394" s="163"/>
      <c r="E394" s="163"/>
      <c r="F394" s="155">
        <v>0</v>
      </c>
      <c r="G394" s="163"/>
      <c r="H394" s="163"/>
      <c r="I394" s="155">
        <v>0</v>
      </c>
      <c r="J394" s="163"/>
      <c r="K394" s="163"/>
      <c r="L394" s="155">
        <v>0</v>
      </c>
    </row>
    <row r="395" spans="1:12" s="12" customFormat="1" ht="17.149999999999999" customHeight="1" x14ac:dyDescent="0.35">
      <c r="A395" s="174" t="s">
        <v>94</v>
      </c>
      <c r="B395" s="147"/>
      <c r="C395" s="158">
        <f>C369</f>
        <v>0</v>
      </c>
      <c r="D395" s="159"/>
      <c r="E395" s="158"/>
      <c r="F395" s="159">
        <f>SUM(F381:F394)</f>
        <v>0</v>
      </c>
      <c r="G395" s="159"/>
      <c r="H395" s="158"/>
      <c r="I395" s="159">
        <f>SUM(I381:I394)</f>
        <v>0</v>
      </c>
      <c r="J395" s="159"/>
      <c r="K395" s="158"/>
      <c r="L395" s="159">
        <f>SUM(L381:L394)</f>
        <v>0</v>
      </c>
    </row>
    <row r="396" spans="1:12" s="12" customFormat="1" ht="17.149999999999999" customHeight="1" x14ac:dyDescent="0.35">
      <c r="A396" s="174" t="s">
        <v>100</v>
      </c>
      <c r="B396" s="147"/>
      <c r="C396" s="158">
        <f>C395*$B$377</f>
        <v>0</v>
      </c>
      <c r="D396" s="159"/>
      <c r="E396" s="158"/>
      <c r="F396" s="158">
        <f>F395*$B$377</f>
        <v>0</v>
      </c>
      <c r="G396" s="159"/>
      <c r="H396" s="158"/>
      <c r="I396" s="158">
        <f>I395*$B$377</f>
        <v>0</v>
      </c>
      <c r="J396" s="159"/>
      <c r="K396" s="158"/>
      <c r="L396" s="158">
        <f>L395*$B$377</f>
        <v>0</v>
      </c>
    </row>
    <row r="397" spans="1:12" ht="25.5" customHeight="1" x14ac:dyDescent="0.35">
      <c r="A397" s="156" t="s">
        <v>85</v>
      </c>
      <c r="B397" s="147"/>
      <c r="C397" s="160">
        <f>C395+C396</f>
        <v>0</v>
      </c>
      <c r="D397" s="135"/>
      <c r="E397" s="160"/>
      <c r="F397" s="160">
        <f>F395+F396</f>
        <v>0</v>
      </c>
      <c r="G397" s="135"/>
      <c r="H397" s="160"/>
      <c r="I397" s="160">
        <f>I395+I396</f>
        <v>0</v>
      </c>
      <c r="J397" s="135"/>
      <c r="K397" s="160"/>
      <c r="L397" s="160">
        <f>L395+L396</f>
        <v>0</v>
      </c>
    </row>
    <row r="398" spans="1:12" x14ac:dyDescent="0.35">
      <c r="A398" s="41"/>
      <c r="B398" s="41"/>
      <c r="D398" s="73"/>
      <c r="E398" s="157"/>
      <c r="F398" s="73"/>
      <c r="G398" s="157"/>
      <c r="H398" s="73"/>
      <c r="I398" s="157"/>
    </row>
    <row r="399" spans="1:12" x14ac:dyDescent="0.35">
      <c r="A399" s="41"/>
      <c r="B399" s="41"/>
      <c r="D399" s="73"/>
      <c r="E399" s="157"/>
      <c r="F399" s="73"/>
      <c r="G399" s="157"/>
      <c r="H399" s="73"/>
      <c r="I399" s="157"/>
    </row>
    <row r="400" spans="1:12" x14ac:dyDescent="0.35">
      <c r="A400" s="41"/>
      <c r="B400" s="41"/>
      <c r="D400" s="73"/>
      <c r="E400" s="157"/>
      <c r="F400" s="73"/>
      <c r="G400" s="157"/>
      <c r="H400" s="73"/>
      <c r="I400" s="157"/>
    </row>
    <row r="401" spans="1:9" x14ac:dyDescent="0.35">
      <c r="A401" s="114"/>
      <c r="D401" s="73"/>
      <c r="E401" s="73"/>
      <c r="F401" s="73"/>
      <c r="G401" s="73"/>
      <c r="H401" s="73"/>
      <c r="I401" s="73"/>
    </row>
    <row r="402" spans="1:9" x14ac:dyDescent="0.35">
      <c r="A402" s="111" t="s">
        <v>47</v>
      </c>
      <c r="B402" s="43"/>
      <c r="C402" s="43"/>
    </row>
    <row r="403" spans="1:9" x14ac:dyDescent="0.35">
      <c r="A403" s="112" t="s">
        <v>48</v>
      </c>
      <c r="B403" s="43"/>
      <c r="C403" s="43"/>
    </row>
    <row r="404" spans="1:9" x14ac:dyDescent="0.35">
      <c r="A404" s="113" t="s">
        <v>49</v>
      </c>
      <c r="B404" s="43"/>
      <c r="C404" s="43"/>
    </row>
    <row r="405" spans="1:9" x14ac:dyDescent="0.35">
      <c r="A405" s="132" t="s">
        <v>57</v>
      </c>
      <c r="B405" s="43"/>
      <c r="C405" s="43"/>
    </row>
    <row r="406" spans="1:9" x14ac:dyDescent="0.35">
      <c r="A406" s="132"/>
      <c r="B406" s="43"/>
      <c r="C406" s="43"/>
    </row>
    <row r="407" spans="1:9" x14ac:dyDescent="0.35">
      <c r="A407" s="43"/>
      <c r="B407" s="43"/>
      <c r="C407" s="43"/>
    </row>
    <row r="416" spans="1:9" x14ac:dyDescent="0.35">
      <c r="A416" s="43"/>
      <c r="B416" s="43"/>
      <c r="C416" s="43"/>
    </row>
    <row r="417" spans="1:3" x14ac:dyDescent="0.35">
      <c r="A417" s="43"/>
      <c r="B417" s="43"/>
      <c r="C417" s="43"/>
    </row>
    <row r="418" spans="1:3" x14ac:dyDescent="0.35">
      <c r="A418" s="43"/>
      <c r="B418" s="43"/>
      <c r="C418" s="43"/>
    </row>
    <row r="419" spans="1:3" x14ac:dyDescent="0.35">
      <c r="A419" s="43"/>
      <c r="B419" s="43"/>
      <c r="C419" s="43"/>
    </row>
    <row r="420" spans="1:3" x14ac:dyDescent="0.35">
      <c r="A420" s="43"/>
      <c r="B420" s="43"/>
      <c r="C420" s="43"/>
    </row>
    <row r="421" spans="1:3" x14ac:dyDescent="0.35">
      <c r="A421" s="43"/>
      <c r="B421" s="43"/>
      <c r="C421" s="43"/>
    </row>
    <row r="422" spans="1:3" x14ac:dyDescent="0.35">
      <c r="A422" s="43"/>
      <c r="B422" s="43"/>
      <c r="C422" s="43"/>
    </row>
    <row r="423" spans="1:3" x14ac:dyDescent="0.35">
      <c r="A423" s="131"/>
      <c r="B423" s="43"/>
      <c r="C423" s="43"/>
    </row>
    <row r="424" spans="1:3" x14ac:dyDescent="0.35">
      <c r="A424" s="131"/>
    </row>
    <row r="425" spans="1:3" x14ac:dyDescent="0.35">
      <c r="A425" s="131"/>
    </row>
    <row r="426" spans="1:3" x14ac:dyDescent="0.35">
      <c r="A426" s="131"/>
    </row>
    <row r="427" spans="1:3" x14ac:dyDescent="0.35">
      <c r="A427" s="131"/>
    </row>
    <row r="428" spans="1:3" x14ac:dyDescent="0.35">
      <c r="A428" s="131"/>
    </row>
    <row r="429" spans="1:3" x14ac:dyDescent="0.35">
      <c r="A429" s="131"/>
    </row>
    <row r="430" spans="1:3" x14ac:dyDescent="0.35">
      <c r="A430" s="131"/>
    </row>
    <row r="431" spans="1:3" x14ac:dyDescent="0.35">
      <c r="A431" s="131"/>
    </row>
    <row r="432" spans="1:3" x14ac:dyDescent="0.35">
      <c r="A432" s="131"/>
    </row>
    <row r="433" spans="1:1" x14ac:dyDescent="0.35">
      <c r="A433" s="131"/>
    </row>
    <row r="434" spans="1:1" x14ac:dyDescent="0.35">
      <c r="A434" s="131"/>
    </row>
    <row r="435" spans="1:1" x14ac:dyDescent="0.35">
      <c r="A435" s="131"/>
    </row>
    <row r="436" spans="1:1" x14ac:dyDescent="0.35">
      <c r="A436" s="131"/>
    </row>
    <row r="437" spans="1:1" x14ac:dyDescent="0.35">
      <c r="A437" s="131"/>
    </row>
    <row r="438" spans="1:1" x14ac:dyDescent="0.35">
      <c r="A438" s="131"/>
    </row>
    <row r="439" spans="1:1" x14ac:dyDescent="0.35">
      <c r="A439" s="131"/>
    </row>
    <row r="440" spans="1:1" x14ac:dyDescent="0.35">
      <c r="A440" s="131"/>
    </row>
    <row r="441" spans="1:1" x14ac:dyDescent="0.35">
      <c r="A441" s="131"/>
    </row>
    <row r="442" spans="1:1" x14ac:dyDescent="0.35">
      <c r="A442" s="131"/>
    </row>
    <row r="443" spans="1:1" x14ac:dyDescent="0.35">
      <c r="A443" s="131"/>
    </row>
    <row r="444" spans="1:1" x14ac:dyDescent="0.35">
      <c r="A444" s="131"/>
    </row>
    <row r="445" spans="1:1" x14ac:dyDescent="0.35">
      <c r="A445" s="131"/>
    </row>
    <row r="446" spans="1:1" x14ac:dyDescent="0.35">
      <c r="A446" s="131"/>
    </row>
    <row r="447" spans="1:1" x14ac:dyDescent="0.35">
      <c r="A447" s="131"/>
    </row>
    <row r="448" spans="1:1" x14ac:dyDescent="0.35">
      <c r="A448" s="131"/>
    </row>
    <row r="449" spans="1:1" x14ac:dyDescent="0.35">
      <c r="A449" s="131"/>
    </row>
    <row r="450" spans="1:1" x14ac:dyDescent="0.35">
      <c r="A450" s="131"/>
    </row>
    <row r="451" spans="1:1" x14ac:dyDescent="0.35">
      <c r="A451" s="131"/>
    </row>
    <row r="452" spans="1:1" x14ac:dyDescent="0.35">
      <c r="A452" s="131"/>
    </row>
    <row r="453" spans="1:1" x14ac:dyDescent="0.35">
      <c r="A453" s="131"/>
    </row>
    <row r="454" spans="1:1" x14ac:dyDescent="0.35">
      <c r="A454" s="131"/>
    </row>
    <row r="455" spans="1:1" x14ac:dyDescent="0.35">
      <c r="A455" s="131"/>
    </row>
    <row r="456" spans="1:1" x14ac:dyDescent="0.35">
      <c r="A456" s="131"/>
    </row>
    <row r="457" spans="1:1" x14ac:dyDescent="0.35">
      <c r="A457" s="131"/>
    </row>
    <row r="458" spans="1:1" x14ac:dyDescent="0.35">
      <c r="A458" s="131"/>
    </row>
    <row r="459" spans="1:1" x14ac:dyDescent="0.35">
      <c r="A459" s="131"/>
    </row>
    <row r="460" spans="1:1" x14ac:dyDescent="0.35">
      <c r="A460" s="131"/>
    </row>
    <row r="461" spans="1:1" x14ac:dyDescent="0.35">
      <c r="A461" s="131"/>
    </row>
    <row r="462" spans="1:1" x14ac:dyDescent="0.35">
      <c r="A462" s="131"/>
    </row>
    <row r="463" spans="1:1" x14ac:dyDescent="0.35">
      <c r="A463" s="131"/>
    </row>
    <row r="464" spans="1:1" x14ac:dyDescent="0.35">
      <c r="A464" s="131"/>
    </row>
    <row r="465" spans="1:1" x14ac:dyDescent="0.35">
      <c r="A465" s="131"/>
    </row>
    <row r="466" spans="1:1" x14ac:dyDescent="0.35">
      <c r="A466" s="131"/>
    </row>
  </sheetData>
  <mergeCells count="12">
    <mergeCell ref="B4:C4"/>
    <mergeCell ref="D4:E4"/>
    <mergeCell ref="F4:G4"/>
    <mergeCell ref="H4:I4"/>
    <mergeCell ref="B363:C363"/>
    <mergeCell ref="D363:E363"/>
    <mergeCell ref="F363:G363"/>
    <mergeCell ref="H363:I363"/>
    <mergeCell ref="B331:C331"/>
    <mergeCell ref="D331:E331"/>
    <mergeCell ref="F331:G331"/>
    <mergeCell ref="H331:I331"/>
  </mergeCells>
  <printOptions horizontalCentered="1" headings="1" gridLines="1"/>
  <pageMargins left="0.05" right="0.05" top="0.5" bottom="0.5" header="0.25" footer="0.25"/>
  <pageSetup paperSize="5" scale="79" fitToHeight="99" orientation="landscape" cellComments="asDisplayed" r:id="rId1"/>
  <headerFooter alignWithMargins="0">
    <oddHeader>&amp;L&amp;P of &amp;N&amp;C
&amp;R&amp;D,&amp;T</oddHeader>
    <oddFooter>&amp;L&amp;F,&amp;A</oddFooter>
  </headerFooter>
  <rowBreaks count="1" manualBreakCount="1">
    <brk id="330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98BAC-C837-4FDD-AA10-3DE71755FBA7}">
  <dimension ref="A1:I63"/>
  <sheetViews>
    <sheetView topLeftCell="A19" zoomScale="90" zoomScaleNormal="90" workbookViewId="0">
      <selection activeCell="A34" sqref="A34"/>
    </sheetView>
  </sheetViews>
  <sheetFormatPr defaultRowHeight="12.5" x14ac:dyDescent="0.25"/>
  <cols>
    <col min="1" max="1" width="44.7265625" customWidth="1"/>
    <col min="3" max="3" width="14.54296875" customWidth="1"/>
    <col min="5" max="5" width="14.54296875" customWidth="1"/>
    <col min="7" max="7" width="14.54296875" customWidth="1"/>
    <col min="9" max="9" width="14.54296875" customWidth="1"/>
  </cols>
  <sheetData>
    <row r="1" spans="1:9" ht="26.5" customHeight="1" thickBot="1" x14ac:dyDescent="0.35">
      <c r="A1" s="125" t="s">
        <v>52</v>
      </c>
    </row>
    <row r="2" spans="1:9" ht="14.5" x14ac:dyDescent="0.35">
      <c r="A2" s="77" t="s">
        <v>51</v>
      </c>
      <c r="B2" s="186" t="s">
        <v>65</v>
      </c>
      <c r="C2" s="187"/>
      <c r="D2" s="186" t="s">
        <v>32</v>
      </c>
      <c r="E2" s="187"/>
      <c r="F2" s="186" t="s">
        <v>33</v>
      </c>
      <c r="G2" s="187"/>
      <c r="H2" s="186" t="s">
        <v>34</v>
      </c>
      <c r="I2" s="187"/>
    </row>
    <row r="3" spans="1:9" ht="14.5" x14ac:dyDescent="0.25">
      <c r="A3" s="78" t="s">
        <v>39</v>
      </c>
      <c r="B3" s="79" t="s">
        <v>1</v>
      </c>
      <c r="C3" s="80" t="s">
        <v>3</v>
      </c>
      <c r="D3" s="79" t="s">
        <v>1</v>
      </c>
      <c r="E3" s="81" t="s">
        <v>3</v>
      </c>
      <c r="F3" s="79" t="s">
        <v>1</v>
      </c>
      <c r="G3" s="81" t="s">
        <v>3</v>
      </c>
      <c r="H3" s="79" t="s">
        <v>1</v>
      </c>
      <c r="I3" s="81" t="s">
        <v>3</v>
      </c>
    </row>
    <row r="4" spans="1:9" ht="14.5" x14ac:dyDescent="0.25">
      <c r="A4" s="116" t="s">
        <v>44</v>
      </c>
      <c r="B4" s="82"/>
      <c r="C4" s="80"/>
      <c r="D4" s="79"/>
      <c r="E4" s="81"/>
      <c r="F4" s="79"/>
      <c r="G4" s="81"/>
      <c r="H4" s="79"/>
      <c r="I4" s="81"/>
    </row>
    <row r="5" spans="1:9" ht="14.5" x14ac:dyDescent="0.35">
      <c r="A5" s="117" t="s">
        <v>40</v>
      </c>
      <c r="B5" s="118">
        <v>0</v>
      </c>
      <c r="C5" s="119">
        <v>0</v>
      </c>
      <c r="D5" s="118">
        <v>0</v>
      </c>
      <c r="E5" s="119">
        <v>0</v>
      </c>
      <c r="F5" s="118">
        <v>0</v>
      </c>
      <c r="G5" s="119">
        <v>0</v>
      </c>
      <c r="H5" s="118">
        <v>0</v>
      </c>
      <c r="I5" s="119">
        <v>0</v>
      </c>
    </row>
    <row r="6" spans="1:9" ht="14.5" x14ac:dyDescent="0.35">
      <c r="A6" s="117" t="s">
        <v>40</v>
      </c>
      <c r="B6" s="118">
        <v>0</v>
      </c>
      <c r="C6" s="119">
        <v>0</v>
      </c>
      <c r="D6" s="118">
        <v>0</v>
      </c>
      <c r="E6" s="119">
        <v>0</v>
      </c>
      <c r="F6" s="118">
        <v>0</v>
      </c>
      <c r="G6" s="119">
        <v>0</v>
      </c>
      <c r="H6" s="118">
        <v>0</v>
      </c>
      <c r="I6" s="119">
        <v>0</v>
      </c>
    </row>
    <row r="7" spans="1:9" ht="14.5" x14ac:dyDescent="0.35">
      <c r="A7" s="117" t="s">
        <v>40</v>
      </c>
      <c r="B7" s="118">
        <v>0</v>
      </c>
      <c r="C7" s="119">
        <v>0</v>
      </c>
      <c r="D7" s="118">
        <v>0</v>
      </c>
      <c r="E7" s="119">
        <v>0</v>
      </c>
      <c r="F7" s="118">
        <v>0</v>
      </c>
      <c r="G7" s="119">
        <v>0</v>
      </c>
      <c r="H7" s="118">
        <v>0</v>
      </c>
      <c r="I7" s="119">
        <v>0</v>
      </c>
    </row>
    <row r="8" spans="1:9" ht="14.5" x14ac:dyDescent="0.35">
      <c r="A8" s="117" t="s">
        <v>40</v>
      </c>
      <c r="B8" s="118">
        <v>0</v>
      </c>
      <c r="C8" s="119">
        <v>0</v>
      </c>
      <c r="D8" s="118">
        <v>0</v>
      </c>
      <c r="E8" s="119">
        <v>0</v>
      </c>
      <c r="F8" s="118">
        <v>0</v>
      </c>
      <c r="G8" s="119">
        <v>0</v>
      </c>
      <c r="H8" s="118">
        <v>0</v>
      </c>
      <c r="I8" s="119">
        <v>0</v>
      </c>
    </row>
    <row r="9" spans="1:9" ht="14.5" x14ac:dyDescent="0.35">
      <c r="A9" s="117" t="s">
        <v>40</v>
      </c>
      <c r="B9" s="118">
        <v>0</v>
      </c>
      <c r="C9" s="119">
        <v>0</v>
      </c>
      <c r="D9" s="118">
        <v>0</v>
      </c>
      <c r="E9" s="119">
        <v>0</v>
      </c>
      <c r="F9" s="118">
        <v>0</v>
      </c>
      <c r="G9" s="119">
        <v>0</v>
      </c>
      <c r="H9" s="118">
        <v>0</v>
      </c>
      <c r="I9" s="119">
        <v>0</v>
      </c>
    </row>
    <row r="10" spans="1:9" ht="14.5" x14ac:dyDescent="0.35">
      <c r="A10" s="117" t="s">
        <v>40</v>
      </c>
      <c r="B10" s="118">
        <v>0</v>
      </c>
      <c r="C10" s="119">
        <v>0</v>
      </c>
      <c r="D10" s="118">
        <v>0</v>
      </c>
      <c r="E10" s="119">
        <v>0</v>
      </c>
      <c r="F10" s="118">
        <v>0</v>
      </c>
      <c r="G10" s="119">
        <v>0</v>
      </c>
      <c r="H10" s="118">
        <v>0</v>
      </c>
      <c r="I10" s="119">
        <v>0</v>
      </c>
    </row>
    <row r="11" spans="1:9" ht="14.5" x14ac:dyDescent="0.35">
      <c r="A11" s="117" t="s">
        <v>40</v>
      </c>
      <c r="B11" s="118">
        <v>0</v>
      </c>
      <c r="C11" s="119">
        <v>0</v>
      </c>
      <c r="D11" s="118">
        <v>0</v>
      </c>
      <c r="E11" s="119">
        <v>0</v>
      </c>
      <c r="F11" s="118">
        <v>0</v>
      </c>
      <c r="G11" s="119">
        <v>0</v>
      </c>
      <c r="H11" s="118">
        <v>0</v>
      </c>
      <c r="I11" s="119">
        <v>0</v>
      </c>
    </row>
    <row r="12" spans="1:9" ht="14.5" x14ac:dyDescent="0.35">
      <c r="A12" s="117" t="s">
        <v>40</v>
      </c>
      <c r="B12" s="118">
        <v>0</v>
      </c>
      <c r="C12" s="119">
        <v>0</v>
      </c>
      <c r="D12" s="118">
        <v>0</v>
      </c>
      <c r="E12" s="119">
        <v>0</v>
      </c>
      <c r="F12" s="118">
        <v>0</v>
      </c>
      <c r="G12" s="119">
        <v>0</v>
      </c>
      <c r="H12" s="118">
        <v>0</v>
      </c>
      <c r="I12" s="119">
        <v>0</v>
      </c>
    </row>
    <row r="13" spans="1:9" ht="14.5" x14ac:dyDescent="0.35">
      <c r="A13" s="117" t="s">
        <v>40</v>
      </c>
      <c r="B13" s="118">
        <v>0</v>
      </c>
      <c r="C13" s="119">
        <v>0</v>
      </c>
      <c r="D13" s="118">
        <v>0</v>
      </c>
      <c r="E13" s="119">
        <v>0</v>
      </c>
      <c r="F13" s="118">
        <v>0</v>
      </c>
      <c r="G13" s="119">
        <v>0</v>
      </c>
      <c r="H13" s="118">
        <v>0</v>
      </c>
      <c r="I13" s="119">
        <v>0</v>
      </c>
    </row>
    <row r="14" spans="1:9" ht="14.5" x14ac:dyDescent="0.35">
      <c r="A14" s="117" t="s">
        <v>40</v>
      </c>
      <c r="B14" s="118">
        <v>0</v>
      </c>
      <c r="C14" s="119">
        <v>0</v>
      </c>
      <c r="D14" s="118">
        <v>0</v>
      </c>
      <c r="E14" s="119">
        <v>0</v>
      </c>
      <c r="F14" s="118">
        <v>0</v>
      </c>
      <c r="G14" s="119">
        <v>0</v>
      </c>
      <c r="H14" s="118">
        <v>0</v>
      </c>
      <c r="I14" s="119">
        <v>0</v>
      </c>
    </row>
    <row r="15" spans="1:9" ht="14.5" x14ac:dyDescent="0.35">
      <c r="A15" s="117" t="s">
        <v>40</v>
      </c>
      <c r="B15" s="118">
        <v>0</v>
      </c>
      <c r="C15" s="119">
        <v>0</v>
      </c>
      <c r="D15" s="118">
        <v>0</v>
      </c>
      <c r="E15" s="119">
        <v>0</v>
      </c>
      <c r="F15" s="118">
        <v>0</v>
      </c>
      <c r="G15" s="119">
        <v>0</v>
      </c>
      <c r="H15" s="118">
        <v>0</v>
      </c>
      <c r="I15" s="119">
        <v>0</v>
      </c>
    </row>
    <row r="16" spans="1:9" ht="14.5" x14ac:dyDescent="0.35">
      <c r="A16" s="117" t="s">
        <v>40</v>
      </c>
      <c r="B16" s="118">
        <v>0</v>
      </c>
      <c r="C16" s="119">
        <v>0</v>
      </c>
      <c r="D16" s="118">
        <v>0</v>
      </c>
      <c r="E16" s="119">
        <v>0</v>
      </c>
      <c r="F16" s="118">
        <v>0</v>
      </c>
      <c r="G16" s="119">
        <v>0</v>
      </c>
      <c r="H16" s="118">
        <v>0</v>
      </c>
      <c r="I16" s="119">
        <v>0</v>
      </c>
    </row>
    <row r="17" spans="1:9" ht="14.5" x14ac:dyDescent="0.35">
      <c r="A17" s="117" t="s">
        <v>40</v>
      </c>
      <c r="B17" s="118">
        <v>0</v>
      </c>
      <c r="C17" s="119">
        <v>0</v>
      </c>
      <c r="D17" s="118">
        <v>0</v>
      </c>
      <c r="E17" s="119">
        <v>0</v>
      </c>
      <c r="F17" s="118">
        <v>0</v>
      </c>
      <c r="G17" s="119">
        <v>0</v>
      </c>
      <c r="H17" s="118">
        <v>0</v>
      </c>
      <c r="I17" s="119">
        <v>0</v>
      </c>
    </row>
    <row r="18" spans="1:9" ht="14.5" x14ac:dyDescent="0.35">
      <c r="A18" s="117" t="s">
        <v>40</v>
      </c>
      <c r="B18" s="118">
        <v>0</v>
      </c>
      <c r="C18" s="119">
        <v>0</v>
      </c>
      <c r="D18" s="118">
        <v>0</v>
      </c>
      <c r="E18" s="119">
        <v>0</v>
      </c>
      <c r="F18" s="118">
        <v>0</v>
      </c>
      <c r="G18" s="119">
        <v>0</v>
      </c>
      <c r="H18" s="118">
        <v>0</v>
      </c>
      <c r="I18" s="119">
        <v>0</v>
      </c>
    </row>
    <row r="19" spans="1:9" ht="14.5" x14ac:dyDescent="0.35">
      <c r="A19" s="83"/>
      <c r="B19" s="84"/>
      <c r="C19" s="85"/>
      <c r="D19" s="84"/>
      <c r="E19" s="85"/>
      <c r="F19" s="84"/>
      <c r="G19" s="85"/>
      <c r="H19" s="84"/>
      <c r="I19" s="85"/>
    </row>
    <row r="20" spans="1:9" ht="14.5" x14ac:dyDescent="0.35">
      <c r="A20" s="86" t="s">
        <v>41</v>
      </c>
      <c r="B20" s="87">
        <f t="shared" ref="B20:I20" si="0">SUM(B5:B18)</f>
        <v>0</v>
      </c>
      <c r="C20" s="88">
        <f t="shared" si="0"/>
        <v>0</v>
      </c>
      <c r="D20" s="87">
        <f t="shared" si="0"/>
        <v>0</v>
      </c>
      <c r="E20" s="88">
        <f t="shared" si="0"/>
        <v>0</v>
      </c>
      <c r="F20" s="87">
        <f t="shared" si="0"/>
        <v>0</v>
      </c>
      <c r="G20" s="88">
        <f t="shared" si="0"/>
        <v>0</v>
      </c>
      <c r="H20" s="87">
        <f t="shared" si="0"/>
        <v>0</v>
      </c>
      <c r="I20" s="88">
        <f t="shared" si="0"/>
        <v>0</v>
      </c>
    </row>
    <row r="21" spans="1:9" ht="5.5" customHeight="1" x14ac:dyDescent="0.35">
      <c r="A21" s="83"/>
      <c r="B21" s="84"/>
      <c r="C21" s="85"/>
      <c r="D21" s="84"/>
      <c r="E21" s="85"/>
      <c r="F21" s="84"/>
      <c r="G21" s="85"/>
      <c r="H21" s="84"/>
      <c r="I21" s="85"/>
    </row>
    <row r="22" spans="1:9" s="2" customFormat="1" ht="14.5" x14ac:dyDescent="0.35">
      <c r="A22" s="29" t="str">
        <f>"Subtotal Staffing "&amp;A4</f>
        <v>Subtotal Staffing EVV Staffing</v>
      </c>
      <c r="B22" s="3">
        <f t="shared" ref="B22:I22" si="1">B20</f>
        <v>0</v>
      </c>
      <c r="C22" s="4">
        <f t="shared" si="1"/>
        <v>0</v>
      </c>
      <c r="D22" s="3">
        <f t="shared" si="1"/>
        <v>0</v>
      </c>
      <c r="E22" s="4">
        <f t="shared" si="1"/>
        <v>0</v>
      </c>
      <c r="F22" s="3">
        <f t="shared" si="1"/>
        <v>0</v>
      </c>
      <c r="G22" s="4">
        <f t="shared" si="1"/>
        <v>0</v>
      </c>
      <c r="H22" s="3">
        <f t="shared" si="1"/>
        <v>0</v>
      </c>
      <c r="I22" s="4">
        <f t="shared" si="1"/>
        <v>0</v>
      </c>
    </row>
    <row r="23" spans="1:9" s="2" customFormat="1" ht="14.5" x14ac:dyDescent="0.35">
      <c r="A23" s="29" t="str">
        <f>"Fringe Benefits "&amp;A4</f>
        <v>Fringe Benefits EVV Staffing</v>
      </c>
      <c r="B23" s="3"/>
      <c r="C23" s="4">
        <f>+C22*$B$383</f>
        <v>0</v>
      </c>
      <c r="D23" s="3"/>
      <c r="E23" s="4">
        <f>+E22*$B$383</f>
        <v>0</v>
      </c>
      <c r="F23" s="3"/>
      <c r="G23" s="4">
        <f>+G22*$B$383</f>
        <v>0</v>
      </c>
      <c r="H23" s="3"/>
      <c r="I23" s="4">
        <f>+I22*$B$383</f>
        <v>0</v>
      </c>
    </row>
    <row r="24" spans="1:9" s="2" customFormat="1" ht="14.5" x14ac:dyDescent="0.35">
      <c r="A24" s="29" t="str">
        <f>"Total  "&amp;A4&amp;" Personnel &amp; Fringe"</f>
        <v>Total  EVV Staffing Personnel &amp; Fringe</v>
      </c>
      <c r="B24" s="3"/>
      <c r="C24" s="4">
        <f>C22+C23</f>
        <v>0</v>
      </c>
      <c r="D24" s="3"/>
      <c r="E24" s="4">
        <f>E22+E23</f>
        <v>0</v>
      </c>
      <c r="F24" s="3"/>
      <c r="G24" s="4">
        <f>G22+G23</f>
        <v>0</v>
      </c>
      <c r="H24" s="3"/>
      <c r="I24" s="4">
        <f>I22+I23</f>
        <v>0</v>
      </c>
    </row>
    <row r="25" spans="1:9" s="2" customFormat="1" ht="14.5" x14ac:dyDescent="0.35">
      <c r="A25" s="29" t="str">
        <f>"Corporate Allocation "&amp;A4</f>
        <v>Corporate Allocation EVV Staffing</v>
      </c>
      <c r="B25" s="3"/>
      <c r="C25" s="4">
        <f>+C24*$B$62</f>
        <v>0</v>
      </c>
      <c r="D25" s="3"/>
      <c r="E25" s="4">
        <f>+E24*$B$62</f>
        <v>0</v>
      </c>
      <c r="F25" s="3"/>
      <c r="G25" s="4">
        <f>+G24*$B$62</f>
        <v>0</v>
      </c>
      <c r="H25" s="3"/>
      <c r="I25" s="4">
        <f>+I24*$B$62</f>
        <v>0</v>
      </c>
    </row>
    <row r="26" spans="1:9" s="2" customFormat="1" ht="14.5" x14ac:dyDescent="0.35">
      <c r="A26" s="30" t="str">
        <f>"Total  "&amp;A4&amp;" Staffing Costs"</f>
        <v>Total  EVV Staffing Staffing Costs</v>
      </c>
      <c r="B26" s="3"/>
      <c r="C26" s="4">
        <f>C24+C25</f>
        <v>0</v>
      </c>
      <c r="D26" s="3"/>
      <c r="E26" s="4">
        <f>E24+E25</f>
        <v>0</v>
      </c>
      <c r="F26" s="3"/>
      <c r="G26" s="4">
        <f>G24+G25</f>
        <v>0</v>
      </c>
      <c r="H26" s="3"/>
      <c r="I26" s="4">
        <f>I24+I25</f>
        <v>0</v>
      </c>
    </row>
    <row r="27" spans="1:9" ht="15" thickBot="1" x14ac:dyDescent="0.4">
      <c r="A27" s="89"/>
      <c r="B27" s="90"/>
      <c r="C27" s="91"/>
      <c r="D27" s="90"/>
      <c r="E27" s="91"/>
      <c r="F27" s="90"/>
      <c r="G27" s="91"/>
      <c r="H27" s="90"/>
      <c r="I27" s="91"/>
    </row>
    <row r="28" spans="1:9" ht="15" customHeight="1" x14ac:dyDescent="0.35">
      <c r="A28" s="127" t="s">
        <v>103</v>
      </c>
      <c r="B28" s="186" t="s">
        <v>65</v>
      </c>
      <c r="C28" s="187"/>
      <c r="D28" s="186" t="s">
        <v>32</v>
      </c>
      <c r="E28" s="187"/>
      <c r="F28" s="186" t="s">
        <v>33</v>
      </c>
      <c r="G28" s="187"/>
      <c r="H28" s="186" t="s">
        <v>34</v>
      </c>
      <c r="I28" s="187"/>
    </row>
    <row r="29" spans="1:9" ht="14.5" x14ac:dyDescent="0.35">
      <c r="A29" s="95"/>
      <c r="B29" s="92"/>
      <c r="C29" s="93"/>
      <c r="D29" s="92"/>
      <c r="E29" s="93"/>
      <c r="F29" s="92"/>
      <c r="G29" s="93"/>
      <c r="H29" s="92"/>
      <c r="I29" s="93"/>
    </row>
    <row r="30" spans="1:9" ht="14.5" x14ac:dyDescent="0.35">
      <c r="A30" s="117" t="s">
        <v>42</v>
      </c>
      <c r="B30" s="120"/>
      <c r="C30" s="121">
        <v>0</v>
      </c>
      <c r="D30" s="120"/>
      <c r="E30" s="121">
        <v>0</v>
      </c>
      <c r="F30" s="120"/>
      <c r="G30" s="121">
        <v>0</v>
      </c>
      <c r="H30" s="120"/>
      <c r="I30" s="121">
        <v>0</v>
      </c>
    </row>
    <row r="31" spans="1:9" ht="14.5" x14ac:dyDescent="0.35">
      <c r="A31" s="117" t="s">
        <v>42</v>
      </c>
      <c r="B31" s="120"/>
      <c r="C31" s="121">
        <v>0</v>
      </c>
      <c r="D31" s="120"/>
      <c r="E31" s="121">
        <v>0</v>
      </c>
      <c r="F31" s="120"/>
      <c r="G31" s="121">
        <v>0</v>
      </c>
      <c r="H31" s="120"/>
      <c r="I31" s="121">
        <v>0</v>
      </c>
    </row>
    <row r="32" spans="1:9" ht="14.5" x14ac:dyDescent="0.35">
      <c r="A32" s="117" t="s">
        <v>42</v>
      </c>
      <c r="B32" s="120"/>
      <c r="C32" s="121">
        <v>0</v>
      </c>
      <c r="D32" s="120"/>
      <c r="E32" s="121">
        <v>0</v>
      </c>
      <c r="F32" s="120"/>
      <c r="G32" s="121">
        <v>0</v>
      </c>
      <c r="H32" s="120"/>
      <c r="I32" s="121">
        <v>0</v>
      </c>
    </row>
    <row r="33" spans="1:9" ht="14.5" x14ac:dyDescent="0.35">
      <c r="A33" s="117" t="s">
        <v>42</v>
      </c>
      <c r="B33" s="120"/>
      <c r="C33" s="121">
        <v>0</v>
      </c>
      <c r="D33" s="120"/>
      <c r="E33" s="121">
        <v>0</v>
      </c>
      <c r="F33" s="120"/>
      <c r="G33" s="121">
        <v>0</v>
      </c>
      <c r="H33" s="120"/>
      <c r="I33" s="121">
        <v>0</v>
      </c>
    </row>
    <row r="34" spans="1:9" ht="14.5" x14ac:dyDescent="0.35">
      <c r="A34" s="117" t="s">
        <v>42</v>
      </c>
      <c r="B34" s="120"/>
      <c r="C34" s="121">
        <v>0</v>
      </c>
      <c r="D34" s="120"/>
      <c r="E34" s="121">
        <v>0</v>
      </c>
      <c r="F34" s="120"/>
      <c r="G34" s="121">
        <v>0</v>
      </c>
      <c r="H34" s="120"/>
      <c r="I34" s="121">
        <v>0</v>
      </c>
    </row>
    <row r="35" spans="1:9" ht="14.5" x14ac:dyDescent="0.35">
      <c r="A35" s="117" t="s">
        <v>42</v>
      </c>
      <c r="B35" s="120"/>
      <c r="C35" s="121">
        <v>0</v>
      </c>
      <c r="D35" s="120"/>
      <c r="E35" s="121">
        <v>0</v>
      </c>
      <c r="F35" s="120"/>
      <c r="G35" s="121">
        <v>0</v>
      </c>
      <c r="H35" s="120"/>
      <c r="I35" s="121">
        <v>0</v>
      </c>
    </row>
    <row r="36" spans="1:9" ht="14.5" x14ac:dyDescent="0.35">
      <c r="A36" s="117" t="s">
        <v>42</v>
      </c>
      <c r="B36" s="120"/>
      <c r="C36" s="121">
        <v>0</v>
      </c>
      <c r="D36" s="120"/>
      <c r="E36" s="121">
        <v>0</v>
      </c>
      <c r="F36" s="120"/>
      <c r="G36" s="121">
        <v>0</v>
      </c>
      <c r="H36" s="120"/>
      <c r="I36" s="121">
        <v>0</v>
      </c>
    </row>
    <row r="37" spans="1:9" ht="14.5" x14ac:dyDescent="0.35">
      <c r="A37" s="117" t="s">
        <v>42</v>
      </c>
      <c r="B37" s="120"/>
      <c r="C37" s="121">
        <v>0</v>
      </c>
      <c r="D37" s="120"/>
      <c r="E37" s="121">
        <v>0</v>
      </c>
      <c r="F37" s="120"/>
      <c r="G37" s="121">
        <v>0</v>
      </c>
      <c r="H37" s="120"/>
      <c r="I37" s="121">
        <v>0</v>
      </c>
    </row>
    <row r="38" spans="1:9" ht="14.5" x14ac:dyDescent="0.35">
      <c r="A38" s="117" t="s">
        <v>42</v>
      </c>
      <c r="B38" s="120"/>
      <c r="C38" s="121">
        <v>0</v>
      </c>
      <c r="D38" s="120"/>
      <c r="E38" s="121">
        <v>0</v>
      </c>
      <c r="F38" s="120"/>
      <c r="G38" s="121">
        <v>0</v>
      </c>
      <c r="H38" s="120"/>
      <c r="I38" s="121">
        <v>0</v>
      </c>
    </row>
    <row r="39" spans="1:9" ht="14.5" x14ac:dyDescent="0.35">
      <c r="A39" s="117" t="s">
        <v>42</v>
      </c>
      <c r="B39" s="120"/>
      <c r="C39" s="121">
        <v>0</v>
      </c>
      <c r="D39" s="120"/>
      <c r="E39" s="121">
        <v>0</v>
      </c>
      <c r="F39" s="120"/>
      <c r="G39" s="121">
        <v>0</v>
      </c>
      <c r="H39" s="120"/>
      <c r="I39" s="121">
        <v>0</v>
      </c>
    </row>
    <row r="40" spans="1:9" ht="14.5" x14ac:dyDescent="0.35">
      <c r="A40" s="117" t="s">
        <v>42</v>
      </c>
      <c r="B40" s="120"/>
      <c r="C40" s="121">
        <v>0</v>
      </c>
      <c r="D40" s="120"/>
      <c r="E40" s="121">
        <v>0</v>
      </c>
      <c r="F40" s="120"/>
      <c r="G40" s="121">
        <v>0</v>
      </c>
      <c r="H40" s="120"/>
      <c r="I40" s="121">
        <v>0</v>
      </c>
    </row>
    <row r="41" spans="1:9" ht="14.5" x14ac:dyDescent="0.35">
      <c r="A41" s="117" t="s">
        <v>42</v>
      </c>
      <c r="B41" s="120"/>
      <c r="C41" s="121">
        <v>0</v>
      </c>
      <c r="D41" s="120"/>
      <c r="E41" s="121">
        <v>0</v>
      </c>
      <c r="F41" s="120"/>
      <c r="G41" s="121">
        <v>0</v>
      </c>
      <c r="H41" s="120"/>
      <c r="I41" s="121">
        <v>0</v>
      </c>
    </row>
    <row r="42" spans="1:9" ht="14.5" x14ac:dyDescent="0.35">
      <c r="A42" s="96"/>
      <c r="B42" s="92"/>
      <c r="C42" s="94"/>
      <c r="D42" s="92"/>
      <c r="E42" s="94"/>
      <c r="F42" s="92"/>
      <c r="G42" s="94"/>
      <c r="H42" s="92"/>
      <c r="I42" s="94"/>
    </row>
    <row r="43" spans="1:9" ht="14.5" x14ac:dyDescent="0.35">
      <c r="A43" s="128" t="s">
        <v>43</v>
      </c>
      <c r="B43" s="129"/>
      <c r="C43" s="130">
        <f>SUM(C30:C42)</f>
        <v>0</v>
      </c>
      <c r="D43" s="129"/>
      <c r="E43" s="130">
        <f>SUM(E30:E42)</f>
        <v>0</v>
      </c>
      <c r="F43" s="129"/>
      <c r="G43" s="130">
        <f>SUM(G30:G42)</f>
        <v>0</v>
      </c>
      <c r="H43" s="129"/>
      <c r="I43" s="130">
        <f>SUM(I30:I42)</f>
        <v>0</v>
      </c>
    </row>
    <row r="44" spans="1:9" ht="8.15" customHeight="1" x14ac:dyDescent="0.25"/>
    <row r="45" spans="1:9" s="2" customFormat="1" ht="14.5" x14ac:dyDescent="0.35">
      <c r="A45" s="29" t="s">
        <v>90</v>
      </c>
      <c r="B45" s="3"/>
      <c r="C45" s="75">
        <f>C43</f>
        <v>0</v>
      </c>
      <c r="D45" s="3"/>
      <c r="E45" s="75">
        <f>E43</f>
        <v>0</v>
      </c>
      <c r="F45" s="3"/>
      <c r="G45" s="75">
        <f>G43</f>
        <v>0</v>
      </c>
      <c r="H45" s="3"/>
      <c r="I45" s="75">
        <f>I43</f>
        <v>0</v>
      </c>
    </row>
    <row r="46" spans="1:9" s="2" customFormat="1" ht="14.5" x14ac:dyDescent="0.35">
      <c r="A46" s="29" t="s">
        <v>0</v>
      </c>
      <c r="B46" s="3"/>
      <c r="C46" s="75">
        <f>+C45*$B$62</f>
        <v>0</v>
      </c>
      <c r="D46" s="3"/>
      <c r="E46" s="75">
        <f>+E45*$B$62</f>
        <v>0</v>
      </c>
      <c r="F46" s="3"/>
      <c r="G46" s="75">
        <f>+G45*$B$62</f>
        <v>0</v>
      </c>
      <c r="H46" s="3"/>
      <c r="I46" s="75">
        <f>+I45*$B$62</f>
        <v>0</v>
      </c>
    </row>
    <row r="47" spans="1:9" s="2" customFormat="1" ht="14.5" x14ac:dyDescent="0.35">
      <c r="A47" s="29" t="s">
        <v>27</v>
      </c>
      <c r="B47" s="3"/>
      <c r="C47" s="75">
        <f>C45+C46</f>
        <v>0</v>
      </c>
      <c r="D47" s="3"/>
      <c r="E47" s="75">
        <f>E45+E46</f>
        <v>0</v>
      </c>
      <c r="F47" s="3"/>
      <c r="G47" s="75">
        <f>G45+G46</f>
        <v>0</v>
      </c>
      <c r="H47" s="3"/>
      <c r="I47" s="76">
        <f>I45+I46</f>
        <v>0</v>
      </c>
    </row>
    <row r="49" spans="1:9" s="52" customFormat="1" ht="24" customHeight="1" x14ac:dyDescent="0.25">
      <c r="A49" s="51" t="s">
        <v>53</v>
      </c>
      <c r="B49" s="180" t="s">
        <v>65</v>
      </c>
      <c r="C49" s="181"/>
      <c r="D49" s="180" t="s">
        <v>32</v>
      </c>
      <c r="E49" s="181"/>
      <c r="F49" s="180" t="s">
        <v>33</v>
      </c>
      <c r="G49" s="181"/>
      <c r="H49" s="180" t="s">
        <v>34</v>
      </c>
      <c r="I49" s="182"/>
    </row>
    <row r="50" spans="1:9" s="12" customFormat="1" ht="14.5" x14ac:dyDescent="0.35">
      <c r="A50" s="53" t="s">
        <v>28</v>
      </c>
      <c r="B50" s="54">
        <f t="shared" ref="B50:H50" si="2">B22</f>
        <v>0</v>
      </c>
      <c r="C50" s="55">
        <f t="shared" si="2"/>
        <v>0</v>
      </c>
      <c r="D50" s="54">
        <f t="shared" si="2"/>
        <v>0</v>
      </c>
      <c r="E50" s="55">
        <f t="shared" ref="E50" si="3">E22</f>
        <v>0</v>
      </c>
      <c r="F50" s="54">
        <f t="shared" si="2"/>
        <v>0</v>
      </c>
      <c r="G50" s="55">
        <f t="shared" ref="G50" si="4">G22</f>
        <v>0</v>
      </c>
      <c r="H50" s="54">
        <f t="shared" si="2"/>
        <v>0</v>
      </c>
      <c r="I50" s="55">
        <f t="shared" ref="I50" si="5">I22</f>
        <v>0</v>
      </c>
    </row>
    <row r="51" spans="1:9" s="12" customFormat="1" ht="14.5" x14ac:dyDescent="0.35">
      <c r="A51" s="56" t="s">
        <v>29</v>
      </c>
      <c r="B51" s="57"/>
      <c r="C51" s="55">
        <f>C23</f>
        <v>0</v>
      </c>
      <c r="D51" s="57"/>
      <c r="E51" s="55">
        <f>E23</f>
        <v>0</v>
      </c>
      <c r="F51" s="57"/>
      <c r="G51" s="55">
        <f>G23</f>
        <v>0</v>
      </c>
      <c r="H51" s="57"/>
      <c r="I51" s="55">
        <f>I23</f>
        <v>0</v>
      </c>
    </row>
    <row r="52" spans="1:9" s="12" customFormat="1" ht="14.5" x14ac:dyDescent="0.35">
      <c r="A52" s="53" t="s">
        <v>91</v>
      </c>
      <c r="B52" s="58"/>
      <c r="C52" s="55">
        <f>C45</f>
        <v>0</v>
      </c>
      <c r="D52" s="58"/>
      <c r="E52" s="55">
        <f>E45</f>
        <v>0</v>
      </c>
      <c r="F52" s="58"/>
      <c r="G52" s="55">
        <f>G45</f>
        <v>0</v>
      </c>
      <c r="H52" s="58"/>
      <c r="I52" s="55">
        <f>I45</f>
        <v>0</v>
      </c>
    </row>
    <row r="53" spans="1:9" s="12" customFormat="1" ht="14.5" x14ac:dyDescent="0.35">
      <c r="A53" s="56"/>
      <c r="B53" s="57"/>
      <c r="C53" s="55">
        <f>C50+C51+C52</f>
        <v>0</v>
      </c>
      <c r="D53" s="57"/>
      <c r="E53" s="55">
        <f>E50+E51+E52</f>
        <v>0</v>
      </c>
      <c r="F53" s="57"/>
      <c r="G53" s="55">
        <f>G50+G51+G52</f>
        <v>0</v>
      </c>
      <c r="H53" s="57"/>
      <c r="I53" s="55">
        <f>I50+I51+I52</f>
        <v>0</v>
      </c>
    </row>
    <row r="54" spans="1:9" s="12" customFormat="1" ht="14.5" x14ac:dyDescent="0.35">
      <c r="A54" s="56" t="s">
        <v>30</v>
      </c>
      <c r="B54" s="57"/>
      <c r="C54" s="55">
        <f>C25+C46</f>
        <v>0</v>
      </c>
      <c r="D54" s="57"/>
      <c r="E54" s="55">
        <f>E25+E46</f>
        <v>0</v>
      </c>
      <c r="F54" s="57"/>
      <c r="G54" s="55">
        <f>G25+G46</f>
        <v>0</v>
      </c>
      <c r="H54" s="57"/>
      <c r="I54" s="55">
        <f>I25+I46</f>
        <v>0</v>
      </c>
    </row>
    <row r="55" spans="1:9" s="12" customFormat="1" ht="14.5" x14ac:dyDescent="0.35">
      <c r="A55" s="174" t="s">
        <v>94</v>
      </c>
      <c r="B55" s="57"/>
      <c r="C55" s="55">
        <f>C53+C54</f>
        <v>0</v>
      </c>
      <c r="D55" s="57"/>
      <c r="E55" s="55">
        <f>E53+E54</f>
        <v>0</v>
      </c>
      <c r="F55" s="57"/>
      <c r="G55" s="55">
        <f>G53+G54</f>
        <v>0</v>
      </c>
      <c r="H55" s="57"/>
      <c r="I55" s="55">
        <f>I53+I54</f>
        <v>0</v>
      </c>
    </row>
    <row r="56" spans="1:9" s="12" customFormat="1" ht="14.5" x14ac:dyDescent="0.35">
      <c r="A56" s="174" t="s">
        <v>99</v>
      </c>
      <c r="B56" s="58"/>
      <c r="C56" s="55">
        <f>C55*$B$63</f>
        <v>0</v>
      </c>
      <c r="D56" s="58"/>
      <c r="E56" s="55">
        <f>E55*$B$63</f>
        <v>0</v>
      </c>
      <c r="F56" s="58"/>
      <c r="G56" s="55">
        <f>G55*$B$63</f>
        <v>0</v>
      </c>
      <c r="H56" s="58"/>
      <c r="I56" s="55">
        <f>I55*$B$63</f>
        <v>0</v>
      </c>
    </row>
    <row r="57" spans="1:9" s="12" customFormat="1" ht="7.9" customHeight="1" x14ac:dyDescent="0.35">
      <c r="A57" s="59"/>
      <c r="B57" s="60"/>
      <c r="C57" s="61"/>
      <c r="D57" s="60"/>
      <c r="E57" s="61"/>
      <c r="F57" s="60"/>
      <c r="G57" s="61"/>
      <c r="H57" s="60"/>
      <c r="I57" s="61"/>
    </row>
    <row r="58" spans="1:9" s="12" customFormat="1" ht="15" thickBot="1" x14ac:dyDescent="0.4">
      <c r="A58" s="62" t="s">
        <v>31</v>
      </c>
      <c r="B58" s="63"/>
      <c r="C58" s="64">
        <f>SUM(C50:C57)</f>
        <v>0</v>
      </c>
      <c r="D58" s="63"/>
      <c r="E58" s="64">
        <f>SUM(E50:E57)</f>
        <v>0</v>
      </c>
      <c r="F58" s="63"/>
      <c r="G58" s="64">
        <f>SUM(G50:G57)</f>
        <v>0</v>
      </c>
      <c r="H58" s="63"/>
      <c r="I58" s="64">
        <f>SUM(I50:I57)</f>
        <v>0</v>
      </c>
    </row>
    <row r="61" spans="1:9" ht="14.5" x14ac:dyDescent="0.35">
      <c r="A61" s="44" t="s">
        <v>35</v>
      </c>
      <c r="B61" s="122">
        <f>'Total Budget'!B375</f>
        <v>0</v>
      </c>
      <c r="C61" s="123" t="s">
        <v>55</v>
      </c>
    </row>
    <row r="62" spans="1:9" ht="14.5" x14ac:dyDescent="0.35">
      <c r="A62" s="44" t="s">
        <v>0</v>
      </c>
      <c r="B62" s="122">
        <f>'Total Budget'!B376</f>
        <v>0.1</v>
      </c>
      <c r="C62" s="123" t="s">
        <v>55</v>
      </c>
    </row>
    <row r="63" spans="1:9" ht="14.5" x14ac:dyDescent="0.35">
      <c r="A63" s="70" t="s">
        <v>98</v>
      </c>
      <c r="B63" s="122">
        <f>'Total Budget'!B377</f>
        <v>0.05</v>
      </c>
      <c r="C63" s="123" t="s">
        <v>55</v>
      </c>
    </row>
  </sheetData>
  <mergeCells count="12">
    <mergeCell ref="B2:C2"/>
    <mergeCell ref="D2:E2"/>
    <mergeCell ref="F2:G2"/>
    <mergeCell ref="H2:I2"/>
    <mergeCell ref="B49:C49"/>
    <mergeCell ref="D49:E49"/>
    <mergeCell ref="F49:G49"/>
    <mergeCell ref="H49:I49"/>
    <mergeCell ref="B28:C28"/>
    <mergeCell ref="D28:E28"/>
    <mergeCell ref="F28:G28"/>
    <mergeCell ref="H28:I28"/>
  </mergeCells>
  <pageMargins left="0.7" right="0.7" top="0.75" bottom="0.75" header="0.3" footer="0.3"/>
  <pageSetup orientation="portrait" horizontalDpi="200" verticalDpi="20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Total Budget</vt:lpstr>
      <vt:lpstr>EVV Detail</vt:lpstr>
      <vt:lpstr>'Total Budget'!Print_Area</vt:lpstr>
      <vt:lpstr>'Total Budget'!Print_Titles</vt:lpstr>
    </vt:vector>
  </TitlesOfParts>
  <Company>State Of Connecticut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Casey, Annemarie</dc:creator>
  <cp:lastModifiedBy>Ceka, Anila</cp:lastModifiedBy>
  <dcterms:created xsi:type="dcterms:W3CDTF">2018-12-11T17:01:36Z</dcterms:created>
  <dcterms:modified xsi:type="dcterms:W3CDTF">2022-03-02T17:54:35Z</dcterms:modified>
</cp:coreProperties>
</file>