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<sst xmlns="http://schemas.openxmlformats.org/spreadsheetml/2006/main" count="413" uniqueCount="201">
  <si>
    <t>Connecticut Department of Public Health</t>
  </si>
  <si>
    <t>Childhood Lead Poisoning Prevention Program</t>
  </si>
  <si>
    <t>Numbers and Percents of Valid Elevated Blood Lead Levels</t>
  </si>
  <si>
    <t xml:space="preserve">                          CY 2002 data</t>
  </si>
  <si>
    <t>% housing</t>
  </si>
  <si>
    <t>Number of</t>
  </si>
  <si>
    <t>Number and Percent of</t>
  </si>
  <si>
    <t xml:space="preserve">Number </t>
  </si>
  <si>
    <t>cumulative statistics</t>
  </si>
  <si>
    <t>stock built</t>
  </si>
  <si>
    <t>Children Age</t>
  </si>
  <si>
    <t>Children Screened</t>
  </si>
  <si>
    <t>of Valid Blood</t>
  </si>
  <si>
    <r>
      <t xml:space="preserve">³ </t>
    </r>
    <r>
      <rPr>
        <sz val="8"/>
        <rFont val="Arial"/>
        <family val="2"/>
      </rPr>
      <t xml:space="preserve">10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</si>
  <si>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³ </t>
    </r>
    <r>
      <rPr>
        <sz val="8"/>
        <rFont val="Arial"/>
        <family val="2"/>
      </rPr>
      <t xml:space="preserve">20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</si>
  <si>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>before 1960</t>
    </r>
    <r>
      <rPr>
        <vertAlign val="superscript"/>
        <sz val="7"/>
        <rFont val="Arial"/>
        <family val="2"/>
      </rPr>
      <t>b</t>
    </r>
  </si>
  <si>
    <t>Number</t>
  </si>
  <si>
    <t>Percent</t>
  </si>
  <si>
    <r>
      <t>Lead Tests</t>
    </r>
    <r>
      <rPr>
        <vertAlign val="superscript"/>
        <sz val="8"/>
        <rFont val="Arial"/>
        <family val="2"/>
      </rPr>
      <t>c</t>
    </r>
  </si>
  <si>
    <t>Connecticut</t>
  </si>
  <si>
    <t>Andover</t>
  </si>
  <si>
    <t>Ansonia</t>
  </si>
  <si>
    <t>Ashford</t>
  </si>
  <si>
    <t xml:space="preserve">Avon </t>
  </si>
  <si>
    <t xml:space="preserve">Barkhamsted </t>
  </si>
  <si>
    <t xml:space="preserve">Beacon Falls </t>
  </si>
  <si>
    <t xml:space="preserve">Berlin </t>
  </si>
  <si>
    <t xml:space="preserve">Bethany </t>
  </si>
  <si>
    <t xml:space="preserve">Bethel </t>
  </si>
  <si>
    <t xml:space="preserve">Bethlehem </t>
  </si>
  <si>
    <t xml:space="preserve">Bloomfield </t>
  </si>
  <si>
    <t xml:space="preserve">Bolton </t>
  </si>
  <si>
    <t xml:space="preserve">Bozrah </t>
  </si>
  <si>
    <t xml:space="preserve">Branford </t>
  </si>
  <si>
    <t xml:space="preserve">Bridgeport </t>
  </si>
  <si>
    <t xml:space="preserve">Bridgewater </t>
  </si>
  <si>
    <t xml:space="preserve">Bristol </t>
  </si>
  <si>
    <t xml:space="preserve">Brookfield </t>
  </si>
  <si>
    <t xml:space="preserve">Brooklyn </t>
  </si>
  <si>
    <t xml:space="preserve">Burlington </t>
  </si>
  <si>
    <t xml:space="preserve">Canaan </t>
  </si>
  <si>
    <t xml:space="preserve">Canterbury </t>
  </si>
  <si>
    <t xml:space="preserve">Canton </t>
  </si>
  <si>
    <t xml:space="preserve">Chaplin </t>
  </si>
  <si>
    <t xml:space="preserve">Cheshire </t>
  </si>
  <si>
    <t xml:space="preserve">Chester </t>
  </si>
  <si>
    <t xml:space="preserve">Clinton </t>
  </si>
  <si>
    <t xml:space="preserve">Colchester </t>
  </si>
  <si>
    <t xml:space="preserve">Colebrook </t>
  </si>
  <si>
    <t xml:space="preserve">Columbia </t>
  </si>
  <si>
    <t xml:space="preserve">Cornwall </t>
  </si>
  <si>
    <t xml:space="preserve">Coventry </t>
  </si>
  <si>
    <t xml:space="preserve">Cromwell </t>
  </si>
  <si>
    <t xml:space="preserve">Danbury </t>
  </si>
  <si>
    <t xml:space="preserve">Darien </t>
  </si>
  <si>
    <t xml:space="preserve">Deep River </t>
  </si>
  <si>
    <t xml:space="preserve">Derby </t>
  </si>
  <si>
    <t xml:space="preserve">Durham </t>
  </si>
  <si>
    <t xml:space="preserve">Eastford </t>
  </si>
  <si>
    <t xml:space="preserve">East Granby </t>
  </si>
  <si>
    <t xml:space="preserve">East Haddam </t>
  </si>
  <si>
    <t xml:space="preserve">East Hampton </t>
  </si>
  <si>
    <t xml:space="preserve">East Hartford </t>
  </si>
  <si>
    <t xml:space="preserve">East Haven </t>
  </si>
  <si>
    <t xml:space="preserve">East Lyme </t>
  </si>
  <si>
    <t xml:space="preserve">Easton </t>
  </si>
  <si>
    <t xml:space="preserve">East Windsor </t>
  </si>
  <si>
    <t xml:space="preserve">Ellington </t>
  </si>
  <si>
    <t xml:space="preserve">Enfield </t>
  </si>
  <si>
    <t xml:space="preserve">Essex </t>
  </si>
  <si>
    <t xml:space="preserve">Fairfield </t>
  </si>
  <si>
    <t xml:space="preserve">Farmington </t>
  </si>
  <si>
    <t xml:space="preserve">Franklin </t>
  </si>
  <si>
    <t xml:space="preserve">Glastonbury </t>
  </si>
  <si>
    <t xml:space="preserve">Goshen </t>
  </si>
  <si>
    <t xml:space="preserve">Granby </t>
  </si>
  <si>
    <t xml:space="preserve">Greenwich </t>
  </si>
  <si>
    <t xml:space="preserve">Griswold </t>
  </si>
  <si>
    <t xml:space="preserve">Groton </t>
  </si>
  <si>
    <t xml:space="preserve">Guilford </t>
  </si>
  <si>
    <t xml:space="preserve">Haddam </t>
  </si>
  <si>
    <t xml:space="preserve">Hamden </t>
  </si>
  <si>
    <t xml:space="preserve">Hampton </t>
  </si>
  <si>
    <t xml:space="preserve">Hartford </t>
  </si>
  <si>
    <t xml:space="preserve">Hartland </t>
  </si>
  <si>
    <t xml:space="preserve">Harwinton </t>
  </si>
  <si>
    <t xml:space="preserve">Hebron </t>
  </si>
  <si>
    <t xml:space="preserve">Kent </t>
  </si>
  <si>
    <t xml:space="preserve">Killingly </t>
  </si>
  <si>
    <t xml:space="preserve">Killingworth </t>
  </si>
  <si>
    <t xml:space="preserve">Lebanon </t>
  </si>
  <si>
    <t xml:space="preserve">Ledyard </t>
  </si>
  <si>
    <t xml:space="preserve">Lisbon </t>
  </si>
  <si>
    <t xml:space="preserve">Litchfield </t>
  </si>
  <si>
    <t xml:space="preserve">Lyme </t>
  </si>
  <si>
    <t xml:space="preserve">Madison </t>
  </si>
  <si>
    <t xml:space="preserve">Manchester </t>
  </si>
  <si>
    <t xml:space="preserve">Mansfield </t>
  </si>
  <si>
    <t xml:space="preserve">Marlborough </t>
  </si>
  <si>
    <t xml:space="preserve">Meriden </t>
  </si>
  <si>
    <t xml:space="preserve">Middlebury </t>
  </si>
  <si>
    <t xml:space="preserve">Middlefield </t>
  </si>
  <si>
    <t xml:space="preserve">Middletown </t>
  </si>
  <si>
    <t xml:space="preserve">Milford </t>
  </si>
  <si>
    <t xml:space="preserve">Monroe </t>
  </si>
  <si>
    <t xml:space="preserve">Montville </t>
  </si>
  <si>
    <t xml:space="preserve">Morris </t>
  </si>
  <si>
    <t xml:space="preserve">Naugatuck </t>
  </si>
  <si>
    <t xml:space="preserve">New Britain </t>
  </si>
  <si>
    <t xml:space="preserve">New Canaan </t>
  </si>
  <si>
    <t xml:space="preserve">New Fairfield </t>
  </si>
  <si>
    <t xml:space="preserve">New Hartford </t>
  </si>
  <si>
    <t xml:space="preserve">New Haven </t>
  </si>
  <si>
    <t xml:space="preserve">Newington </t>
  </si>
  <si>
    <t xml:space="preserve">New London </t>
  </si>
  <si>
    <t xml:space="preserve">New Milford </t>
  </si>
  <si>
    <t xml:space="preserve">Newtown </t>
  </si>
  <si>
    <t xml:space="preserve">Norfolk </t>
  </si>
  <si>
    <t xml:space="preserve">North Branford </t>
  </si>
  <si>
    <t xml:space="preserve">North Canaan </t>
  </si>
  <si>
    <t xml:space="preserve">North Haven </t>
  </si>
  <si>
    <t xml:space="preserve">North Stonington </t>
  </si>
  <si>
    <t xml:space="preserve">Norwalk </t>
  </si>
  <si>
    <t xml:space="preserve">Norwich </t>
  </si>
  <si>
    <t xml:space="preserve">Old Lyme </t>
  </si>
  <si>
    <t xml:space="preserve">Old Saybrook </t>
  </si>
  <si>
    <t xml:space="preserve">Orange </t>
  </si>
  <si>
    <t xml:space="preserve">Oxford </t>
  </si>
  <si>
    <t xml:space="preserve">Plainfield </t>
  </si>
  <si>
    <t xml:space="preserve">Plainville </t>
  </si>
  <si>
    <t xml:space="preserve">Plymouth </t>
  </si>
  <si>
    <t xml:space="preserve">Pomfret </t>
  </si>
  <si>
    <t xml:space="preserve">Portland </t>
  </si>
  <si>
    <t xml:space="preserve">Preston </t>
  </si>
  <si>
    <t xml:space="preserve">Prospect </t>
  </si>
  <si>
    <t xml:space="preserve">Putnam </t>
  </si>
  <si>
    <t xml:space="preserve">Redding </t>
  </si>
  <si>
    <t xml:space="preserve">Ridgefield </t>
  </si>
  <si>
    <t xml:space="preserve">Rocky Hill </t>
  </si>
  <si>
    <t xml:space="preserve">Roxbury </t>
  </si>
  <si>
    <t xml:space="preserve">Salem </t>
  </si>
  <si>
    <t xml:space="preserve">Salisbury </t>
  </si>
  <si>
    <t xml:space="preserve">Scotland </t>
  </si>
  <si>
    <t xml:space="preserve">Seymour </t>
  </si>
  <si>
    <t xml:space="preserve">Sharon </t>
  </si>
  <si>
    <t xml:space="preserve">Shelton </t>
  </si>
  <si>
    <t xml:space="preserve">Sherman </t>
  </si>
  <si>
    <t xml:space="preserve">Simsbury </t>
  </si>
  <si>
    <t xml:space="preserve">Somers </t>
  </si>
  <si>
    <t xml:space="preserve">Southbury </t>
  </si>
  <si>
    <t xml:space="preserve">Southington </t>
  </si>
  <si>
    <t xml:space="preserve">South Windsor </t>
  </si>
  <si>
    <t xml:space="preserve">Sprague </t>
  </si>
  <si>
    <t xml:space="preserve">Stafford </t>
  </si>
  <si>
    <t xml:space="preserve">Stamford </t>
  </si>
  <si>
    <t xml:space="preserve">Sterling </t>
  </si>
  <si>
    <t xml:space="preserve">Stonington </t>
  </si>
  <si>
    <t xml:space="preserve">Stratford </t>
  </si>
  <si>
    <t xml:space="preserve">Suffield </t>
  </si>
  <si>
    <t xml:space="preserve">Thomaston </t>
  </si>
  <si>
    <t xml:space="preserve">Thompson </t>
  </si>
  <si>
    <t xml:space="preserve">Tolland </t>
  </si>
  <si>
    <t xml:space="preserve">Torrington </t>
  </si>
  <si>
    <t xml:space="preserve">Trumbull </t>
  </si>
  <si>
    <t xml:space="preserve">Union </t>
  </si>
  <si>
    <t xml:space="preserve">Vernon </t>
  </si>
  <si>
    <t xml:space="preserve">Voluntown </t>
  </si>
  <si>
    <t xml:space="preserve">Wallingford </t>
  </si>
  <si>
    <t xml:space="preserve">Warren </t>
  </si>
  <si>
    <t xml:space="preserve">Washington </t>
  </si>
  <si>
    <t xml:space="preserve">Waterbury </t>
  </si>
  <si>
    <t xml:space="preserve">Waterford </t>
  </si>
  <si>
    <t xml:space="preserve">Watertown </t>
  </si>
  <si>
    <t xml:space="preserve">Westbrook </t>
  </si>
  <si>
    <t xml:space="preserve">West Hartford </t>
  </si>
  <si>
    <t xml:space="preserve">West Haven </t>
  </si>
  <si>
    <t xml:space="preserve">Weston </t>
  </si>
  <si>
    <t xml:space="preserve">Westport </t>
  </si>
  <si>
    <t xml:space="preserve">Wethersfield </t>
  </si>
  <si>
    <t xml:space="preserve">Willington </t>
  </si>
  <si>
    <t xml:space="preserve">Wilton </t>
  </si>
  <si>
    <t xml:space="preserve">Winchester </t>
  </si>
  <si>
    <t xml:space="preserve">Windham </t>
  </si>
  <si>
    <t xml:space="preserve">Windsor </t>
  </si>
  <si>
    <t xml:space="preserve">Windsor Locks </t>
  </si>
  <si>
    <t xml:space="preserve">Wolcott </t>
  </si>
  <si>
    <t xml:space="preserve">Woodbridge </t>
  </si>
  <si>
    <t xml:space="preserve">Woodbury </t>
  </si>
  <si>
    <t xml:space="preserve">Woodstock </t>
  </si>
  <si>
    <r>
      <t xml:space="preserve">b </t>
    </r>
    <r>
      <rPr>
        <sz val="10"/>
        <rFont val="Arial"/>
        <family val="2"/>
      </rPr>
      <t>from 2000 U.S. Census (data for housing stock built pre1950 not readily available for all CT towns)</t>
    </r>
  </si>
  <si>
    <r>
      <t xml:space="preserve">c </t>
    </r>
    <r>
      <rPr>
        <sz val="10"/>
        <rFont val="Arial"/>
        <family val="2"/>
      </rPr>
      <t>valid blood lead test = venous sample, fingerstick &lt; 10, or fingerstick &gt; 10 followed by another test within 90 days</t>
    </r>
  </si>
  <si>
    <t xml:space="preserve">Children Age Less Than Six Years with </t>
  </si>
  <si>
    <t>among Children Less Than Six Years of Age</t>
  </si>
  <si>
    <t xml:space="preserve"> Validated Elevated Blood Lead Levels</t>
  </si>
  <si>
    <r>
      <t xml:space="preserve">10-14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</si>
  <si>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15-19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</si>
  <si>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20-44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</si>
  <si>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45+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</si>
  <si>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>Less Than Six</t>
    </r>
    <r>
      <rPr>
        <vertAlign val="superscript"/>
        <sz val="8"/>
        <rFont val="Arial"/>
        <family val="2"/>
      </rPr>
      <t>b</t>
    </r>
  </si>
  <si>
    <r>
      <t>a Screening</t>
    </r>
    <r>
      <rPr>
        <vertAlign val="superscript"/>
        <sz val="8"/>
        <rFont val="Arial"/>
        <family val="2"/>
      </rPr>
      <t>a</t>
    </r>
    <r>
      <rPr>
        <sz val="8"/>
        <rFont val="Arial"/>
        <family val="0"/>
      </rPr>
      <t xml:space="preserve"> in CY 2002</t>
    </r>
  </si>
  <si>
    <r>
      <t xml:space="preserve">a </t>
    </r>
    <r>
      <rPr>
        <sz val="10"/>
        <rFont val="Arial"/>
        <family val="2"/>
      </rPr>
      <t>any test (capillary or venous in LSS from 01/01/2002 - 12/31/2002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</si>
</sst>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sz val="10"/>
      <name val="Times New Roman"/>
      <family val="0"/>
    </font>
    <font>
      <sz val="7"/>
      <name val="Arial"/>
      <family val="2"/>
    </font>
    <font>
      <sz val="8"/>
      <name val="Symbol"/>
      <family val="1"/>
    </font>
    <font>
      <vertAlign val="superscript"/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medium"/>
      <top style="double"/>
      <bottom style="thin"/>
    </border>
    <border>
      <left style="double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1" fontId="0" fillId="0" borderId="2" xfId="0" applyNumberFormat="1" applyBorder="1" applyAlignment="1">
      <alignment horizontal="centerContinuous"/>
    </xf>
    <xf numFmtId="1" fontId="0" fillId="0" borderId="2" xfId="0" applyNumberFormat="1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1" fontId="0" fillId="0" borderId="0" xfId="0" applyNumberFormat="1" applyAlignment="1">
      <alignment horizontal="centerContinuous"/>
    </xf>
    <xf numFmtId="1" fontId="0" fillId="0" borderId="0" xfId="0" applyNumberFormat="1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" xfId="0" applyBorder="1" applyAlignment="1">
      <alignment/>
    </xf>
    <xf numFmtId="1" fontId="2" fillId="0" borderId="1" xfId="0" applyNumberFormat="1" applyFont="1" applyBorder="1" applyAlignment="1">
      <alignment horizontal="centerContinuous"/>
    </xf>
    <xf numFmtId="1" fontId="2" fillId="0" borderId="2" xfId="0" applyNumberFormat="1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1" fontId="2" fillId="0" borderId="6" xfId="0" applyNumberFormat="1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0" fillId="0" borderId="0" xfId="0" applyBorder="1" applyAlignment="1">
      <alignment/>
    </xf>
    <xf numFmtId="0" fontId="5" fillId="0" borderId="7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0" fillId="0" borderId="6" xfId="0" applyFill="1" applyBorder="1" applyAlignment="1">
      <alignment/>
    </xf>
    <xf numFmtId="0" fontId="0" fillId="0" borderId="8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164" fontId="8" fillId="0" borderId="16" xfId="19" applyNumberFormat="1" applyFont="1" applyBorder="1" applyAlignment="1" applyProtection="1">
      <alignment horizontal="center"/>
      <protection/>
    </xf>
    <xf numFmtId="164" fontId="8" fillId="0" borderId="18" xfId="19" applyNumberFormat="1" applyFont="1" applyBorder="1" applyAlignment="1" applyProtection="1">
      <alignment horizontal="center"/>
      <protection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1" fontId="2" fillId="0" borderId="19" xfId="0" applyNumberFormat="1" applyFont="1" applyBorder="1" applyAlignment="1">
      <alignment horizontal="center"/>
    </xf>
    <xf numFmtId="164" fontId="9" fillId="0" borderId="16" xfId="19" applyNumberFormat="1" applyFont="1" applyBorder="1" applyAlignment="1" applyProtection="1">
      <alignment horizontal="center"/>
      <protection/>
    </xf>
    <xf numFmtId="164" fontId="9" fillId="0" borderId="20" xfId="19" applyNumberFormat="1" applyFont="1" applyBorder="1" applyAlignment="1" applyProtection="1">
      <alignment horizontal="center"/>
      <protection/>
    </xf>
    <xf numFmtId="164" fontId="9" fillId="0" borderId="21" xfId="19" applyNumberFormat="1" applyFont="1" applyBorder="1" applyAlignment="1" applyProtection="1">
      <alignment horizontal="center"/>
      <protection/>
    </xf>
    <xf numFmtId="164" fontId="9" fillId="0" borderId="22" xfId="19" applyNumberFormat="1" applyFont="1" applyBorder="1" applyAlignment="1" applyProtection="1">
      <alignment horizontal="center"/>
      <protection/>
    </xf>
    <xf numFmtId="164" fontId="9" fillId="0" borderId="23" xfId="19" applyNumberFormat="1" applyFont="1" applyBorder="1" applyAlignment="1" applyProtection="1">
      <alignment horizontal="center"/>
      <protection/>
    </xf>
    <xf numFmtId="0" fontId="2" fillId="0" borderId="23" xfId="0" applyFont="1" applyFill="1" applyBorder="1" applyAlignment="1">
      <alignment horizontal="center"/>
    </xf>
    <xf numFmtId="164" fontId="9" fillId="0" borderId="18" xfId="19" applyNumberFormat="1" applyFont="1" applyBorder="1" applyAlignment="1" applyProtection="1">
      <alignment horizontal="center"/>
      <protection/>
    </xf>
    <xf numFmtId="164" fontId="9" fillId="0" borderId="24" xfId="19" applyNumberFormat="1" applyFont="1" applyBorder="1" applyAlignment="1" applyProtection="1">
      <alignment horizontal="center"/>
      <protection/>
    </xf>
    <xf numFmtId="164" fontId="9" fillId="0" borderId="25" xfId="19" applyNumberFormat="1" applyFont="1" applyBorder="1" applyAlignment="1" applyProtection="1">
      <alignment horizontal="center"/>
      <protection/>
    </xf>
    <xf numFmtId="164" fontId="9" fillId="0" borderId="26" xfId="19" applyNumberFormat="1" applyFont="1" applyBorder="1" applyAlignment="1" applyProtection="1">
      <alignment horizontal="center"/>
      <protection/>
    </xf>
    <xf numFmtId="164" fontId="9" fillId="0" borderId="27" xfId="19" applyNumberFormat="1" applyFont="1" applyBorder="1" applyAlignment="1" applyProtection="1">
      <alignment horizontal="center"/>
      <protection/>
    </xf>
    <xf numFmtId="0" fontId="9" fillId="0" borderId="28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2" fillId="0" borderId="29" xfId="0" applyNumberFormat="1" applyFont="1" applyBorder="1" applyAlignment="1">
      <alignment horizontal="center"/>
    </xf>
    <xf numFmtId="164" fontId="9" fillId="0" borderId="14" xfId="19" applyNumberFormat="1" applyFont="1" applyBorder="1" applyAlignment="1" applyProtection="1">
      <alignment horizontal="center"/>
      <protection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0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2" fillId="0" borderId="2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8" fillId="0" borderId="32" xfId="0" applyNumberFormat="1" applyFont="1" applyBorder="1" applyAlignment="1">
      <alignment horizontal="center"/>
    </xf>
    <xf numFmtId="3" fontId="9" fillId="0" borderId="15" xfId="15" applyNumberFormat="1" applyFont="1" applyFill="1" applyBorder="1" applyAlignment="1" applyProtection="1">
      <alignment horizontal="center"/>
      <protection/>
    </xf>
    <xf numFmtId="3" fontId="9" fillId="0" borderId="33" xfId="15" applyNumberFormat="1" applyFont="1" applyFill="1" applyBorder="1" applyAlignment="1" applyProtection="1">
      <alignment horizontal="center"/>
      <protection/>
    </xf>
    <xf numFmtId="3" fontId="9" fillId="0" borderId="28" xfId="15" applyNumberFormat="1" applyFont="1" applyFill="1" applyBorder="1" applyAlignment="1" applyProtection="1">
      <alignment horizontal="center"/>
      <protection/>
    </xf>
    <xf numFmtId="164" fontId="8" fillId="0" borderId="16" xfId="19" applyNumberFormat="1" applyFont="1" applyBorder="1" applyAlignment="1" applyProtection="1">
      <alignment horizontal="center"/>
      <protection/>
    </xf>
    <xf numFmtId="164" fontId="8" fillId="0" borderId="25" xfId="19" applyNumberFormat="1" applyFont="1" applyBorder="1" applyAlignment="1" applyProtection="1">
      <alignment horizontal="center"/>
      <protection/>
    </xf>
    <xf numFmtId="1" fontId="0" fillId="0" borderId="2" xfId="0" applyNumberFormat="1" applyFill="1" applyBorder="1" applyAlignment="1">
      <alignment horizontal="centerContinuous"/>
    </xf>
    <xf numFmtId="1" fontId="0" fillId="0" borderId="0" xfId="0" applyNumberFormat="1" applyFill="1" applyBorder="1" applyAlignment="1">
      <alignment horizontal="centerContinuous"/>
    </xf>
    <xf numFmtId="1" fontId="0" fillId="0" borderId="0" xfId="0" applyNumberFormat="1" applyFill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8" xfId="0" applyFill="1" applyBorder="1" applyAlignment="1">
      <alignment horizontal="centerContinuous"/>
    </xf>
    <xf numFmtId="0" fontId="2" fillId="0" borderId="16" xfId="0" applyFont="1" applyFill="1" applyBorder="1" applyAlignment="1">
      <alignment horizontal="centerContinuous"/>
    </xf>
    <xf numFmtId="3" fontId="8" fillId="0" borderId="24" xfId="15" applyNumberFormat="1" applyFont="1" applyFill="1" applyBorder="1" applyAlignment="1" applyProtection="1">
      <alignment horizontal="center"/>
      <protection/>
    </xf>
    <xf numFmtId="3" fontId="9" fillId="0" borderId="24" xfId="15" applyNumberFormat="1" applyFont="1" applyFill="1" applyBorder="1" applyAlignment="1" applyProtection="1">
      <alignment horizontal="center"/>
      <protection/>
    </xf>
    <xf numFmtId="3" fontId="9" fillId="0" borderId="34" xfId="15" applyNumberFormat="1" applyFont="1" applyFill="1" applyBorder="1" applyAlignment="1" applyProtection="1">
      <alignment horizontal="center"/>
      <protection/>
    </xf>
    <xf numFmtId="165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" fontId="2" fillId="0" borderId="2" xfId="0" applyNumberFormat="1" applyFont="1" applyFill="1" applyBorder="1" applyAlignment="1">
      <alignment horizontal="centerContinuous"/>
    </xf>
    <xf numFmtId="0" fontId="2" fillId="0" borderId="8" xfId="0" applyFont="1" applyFill="1" applyBorder="1" applyAlignment="1">
      <alignment horizontal="centerContinuous"/>
    </xf>
    <xf numFmtId="0" fontId="0" fillId="0" borderId="9" xfId="0" applyFill="1" applyBorder="1" applyAlignment="1">
      <alignment horizontal="centerContinuous"/>
    </xf>
    <xf numFmtId="1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9" fillId="0" borderId="24" xfId="15" applyNumberFormat="1" applyFont="1" applyFill="1" applyBorder="1" applyAlignment="1" applyProtection="1">
      <alignment horizontal="center"/>
      <protection/>
    </xf>
    <xf numFmtId="1" fontId="0" fillId="0" borderId="2" xfId="0" applyNumberFormat="1" applyFont="1" applyFill="1" applyBorder="1" applyAlignment="1">
      <alignment horizontal="centerContinuous"/>
    </xf>
    <xf numFmtId="1" fontId="0" fillId="0" borderId="0" xfId="0" applyNumberFormat="1" applyFont="1" applyFill="1" applyBorder="1" applyAlignment="1">
      <alignment horizontal="centerContinuous"/>
    </xf>
    <xf numFmtId="1" fontId="0" fillId="0" borderId="0" xfId="0" applyNumberFormat="1" applyFont="1" applyFill="1" applyAlignment="1">
      <alignment horizontal="centerContinuous"/>
    </xf>
    <xf numFmtId="0" fontId="0" fillId="0" borderId="9" xfId="0" applyFont="1" applyFill="1" applyBorder="1" applyAlignment="1">
      <alignment horizontal="centerContinuous"/>
    </xf>
    <xf numFmtId="1" fontId="0" fillId="0" borderId="0" xfId="0" applyNumberFormat="1" applyFont="1" applyFill="1" applyAlignment="1">
      <alignment/>
    </xf>
    <xf numFmtId="1" fontId="0" fillId="0" borderId="3" xfId="0" applyNumberFormat="1" applyFill="1" applyBorder="1" applyAlignment="1">
      <alignment horizontal="centerContinuous"/>
    </xf>
    <xf numFmtId="1" fontId="2" fillId="0" borderId="1" xfId="0" applyNumberFormat="1" applyFont="1" applyFill="1" applyBorder="1" applyAlignment="1">
      <alignment horizontal="centerContinuous"/>
    </xf>
    <xf numFmtId="1" fontId="0" fillId="0" borderId="35" xfId="0" applyNumberFormat="1" applyFill="1" applyBorder="1" applyAlignment="1">
      <alignment horizontal="centerContinuous"/>
    </xf>
    <xf numFmtId="0" fontId="2" fillId="0" borderId="6" xfId="0" applyFont="1" applyFill="1" applyBorder="1" applyAlignment="1">
      <alignment horizontal="centerContinuous"/>
    </xf>
    <xf numFmtId="1" fontId="2" fillId="0" borderId="36" xfId="0" applyNumberFormat="1" applyFont="1" applyFill="1" applyBorder="1" applyAlignment="1">
      <alignment horizontal="centerContinuous"/>
    </xf>
    <xf numFmtId="1" fontId="2" fillId="0" borderId="0" xfId="0" applyNumberFormat="1" applyFont="1" applyFill="1" applyBorder="1" applyAlignment="1">
      <alignment horizontal="centerContinuous"/>
    </xf>
    <xf numFmtId="1" fontId="2" fillId="0" borderId="4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Continuous"/>
    </xf>
    <xf numFmtId="1" fontId="2" fillId="0" borderId="9" xfId="0" applyNumberFormat="1" applyFont="1" applyFill="1" applyBorder="1" applyAlignment="1">
      <alignment horizontal="centerContinuous"/>
    </xf>
    <xf numFmtId="164" fontId="8" fillId="0" borderId="16" xfId="19" applyNumberFormat="1" applyFont="1" applyFill="1" applyBorder="1" applyAlignment="1" applyProtection="1">
      <alignment horizontal="center"/>
      <protection/>
    </xf>
    <xf numFmtId="3" fontId="8" fillId="0" borderId="32" xfId="15" applyNumberFormat="1" applyFont="1" applyFill="1" applyBorder="1" applyAlignment="1" applyProtection="1">
      <alignment horizontal="center"/>
      <protection/>
    </xf>
    <xf numFmtId="3" fontId="9" fillId="0" borderId="9" xfId="0" applyNumberFormat="1" applyFont="1" applyFill="1" applyBorder="1" applyAlignment="1">
      <alignment horizontal="center"/>
    </xf>
    <xf numFmtId="164" fontId="9" fillId="0" borderId="16" xfId="19" applyNumberFormat="1" applyFont="1" applyFill="1" applyBorder="1" applyAlignment="1" applyProtection="1">
      <alignment horizontal="center"/>
      <protection/>
    </xf>
    <xf numFmtId="0" fontId="9" fillId="0" borderId="37" xfId="0" applyFont="1" applyFill="1" applyBorder="1" applyAlignment="1">
      <alignment horizontal="center"/>
    </xf>
    <xf numFmtId="3" fontId="9" fillId="0" borderId="38" xfId="15" applyNumberFormat="1" applyFont="1" applyFill="1" applyBorder="1" applyAlignment="1" applyProtection="1">
      <alignment horizontal="center"/>
      <protection/>
    </xf>
    <xf numFmtId="3" fontId="9" fillId="0" borderId="39" xfId="0" applyNumberFormat="1" applyFont="1" applyFill="1" applyBorder="1" applyAlignment="1">
      <alignment horizontal="center"/>
    </xf>
    <xf numFmtId="164" fontId="9" fillId="0" borderId="14" xfId="19" applyNumberFormat="1" applyFont="1" applyFill="1" applyBorder="1" applyAlignment="1" applyProtection="1">
      <alignment horizontal="center"/>
      <protection/>
    </xf>
    <xf numFmtId="165" fontId="11" fillId="0" borderId="0" xfId="15" applyNumberFormat="1" applyFont="1" applyFill="1" applyBorder="1" applyAlignment="1" applyProtection="1">
      <alignment/>
      <protection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0" fillId="0" borderId="0" xfId="0" applyFill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3" fontId="8" fillId="0" borderId="40" xfId="15" applyNumberFormat="1" applyFont="1" applyFill="1" applyBorder="1" applyAlignment="1" applyProtection="1">
      <alignment horizontal="center"/>
      <protection/>
    </xf>
    <xf numFmtId="3" fontId="9" fillId="0" borderId="40" xfId="15" applyNumberFormat="1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6" fillId="0" borderId="41" xfId="0" applyFont="1" applyFill="1" applyBorder="1" applyAlignment="1">
      <alignment horizontal="centerContinuous"/>
    </xf>
    <xf numFmtId="3" fontId="8" fillId="0" borderId="24" xfId="15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9" fillId="0" borderId="42" xfId="15" applyNumberFormat="1" applyFont="1" applyFill="1" applyBorder="1" applyAlignment="1" applyProtection="1">
      <alignment horizontal="center"/>
      <protection/>
    </xf>
    <xf numFmtId="0" fontId="9" fillId="0" borderId="43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1" fontId="2" fillId="0" borderId="31" xfId="0" applyNumberFormat="1" applyFont="1" applyBorder="1" applyAlignment="1">
      <alignment horizontal="center"/>
    </xf>
    <xf numFmtId="3" fontId="9" fillId="0" borderId="43" xfId="15" applyNumberFormat="1" applyFont="1" applyFill="1" applyBorder="1" applyAlignment="1" applyProtection="1">
      <alignment horizontal="center"/>
      <protection/>
    </xf>
    <xf numFmtId="3" fontId="9" fillId="0" borderId="45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3" fontId="9" fillId="0" borderId="46" xfId="0" applyNumberFormat="1" applyFont="1" applyFill="1" applyBorder="1" applyAlignment="1">
      <alignment horizontal="center"/>
    </xf>
    <xf numFmtId="3" fontId="9" fillId="0" borderId="34" xfId="15" applyNumberFormat="1" applyFont="1" applyFill="1" applyBorder="1" applyAlignment="1" applyProtection="1">
      <alignment horizontal="center"/>
      <protection/>
    </xf>
    <xf numFmtId="3" fontId="9" fillId="0" borderId="47" xfId="15" applyNumberFormat="1" applyFont="1" applyFill="1" applyBorder="1" applyAlignment="1" applyProtection="1">
      <alignment horizontal="center"/>
      <protection/>
    </xf>
    <xf numFmtId="164" fontId="9" fillId="0" borderId="34" xfId="19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4"/>
  <sheetViews>
    <sheetView tabSelected="1" workbookViewId="0" topLeftCell="H54">
      <selection activeCell="S54" sqref="S54"/>
    </sheetView>
  </sheetViews>
  <sheetFormatPr defaultColWidth="9.140625" defaultRowHeight="12.75"/>
  <cols>
    <col min="1" max="1" width="3.57421875" style="0" customWidth="1"/>
    <col min="2" max="2" width="13.28125" style="0" customWidth="1"/>
    <col min="4" max="4" width="11.57421875" style="0" bestFit="1" customWidth="1"/>
    <col min="5" max="6" width="9.140625" style="94" customWidth="1"/>
    <col min="7" max="7" width="10.57421875" style="94" customWidth="1"/>
    <col min="8" max="8" width="9.140625" style="94" customWidth="1"/>
    <col min="10" max="10" width="9.140625" style="94" customWidth="1"/>
    <col min="12" max="12" width="9.140625" style="94" customWidth="1"/>
    <col min="14" max="14" width="7.7109375" style="94" customWidth="1"/>
    <col min="15" max="15" width="7.7109375" style="0" customWidth="1"/>
    <col min="16" max="16" width="7.7109375" style="94" customWidth="1"/>
    <col min="17" max="17" width="7.7109375" style="0" customWidth="1"/>
    <col min="18" max="18" width="7.7109375" style="94" customWidth="1"/>
    <col min="19" max="19" width="7.7109375" style="0" customWidth="1"/>
  </cols>
  <sheetData>
    <row r="1" spans="1:19" ht="13.5" thickTop="1">
      <c r="A1" s="1" t="s">
        <v>0</v>
      </c>
      <c r="B1" s="2"/>
      <c r="C1" s="2"/>
      <c r="D1" s="3"/>
      <c r="E1" s="82"/>
      <c r="F1" s="82"/>
      <c r="G1" s="82"/>
      <c r="H1" s="82"/>
      <c r="I1" s="3"/>
      <c r="J1" s="82"/>
      <c r="K1" s="3"/>
      <c r="L1" s="82"/>
      <c r="M1" s="3"/>
      <c r="N1" s="82"/>
      <c r="O1" s="3"/>
      <c r="P1" s="82"/>
      <c r="Q1" s="4"/>
      <c r="R1" s="132"/>
      <c r="S1" s="5"/>
    </row>
    <row r="2" spans="1:19" ht="12.75">
      <c r="A2" s="6" t="s">
        <v>1</v>
      </c>
      <c r="B2" s="7"/>
      <c r="C2" s="7"/>
      <c r="D2" s="8"/>
      <c r="E2" s="83"/>
      <c r="F2" s="83"/>
      <c r="G2" s="83"/>
      <c r="H2" s="83"/>
      <c r="I2" s="8"/>
      <c r="J2" s="84"/>
      <c r="K2" s="8"/>
      <c r="L2" s="83"/>
      <c r="M2" s="8"/>
      <c r="N2" s="83"/>
      <c r="O2" s="8"/>
      <c r="P2" s="83"/>
      <c r="Q2" s="10"/>
      <c r="R2" s="133"/>
      <c r="S2" s="11"/>
    </row>
    <row r="3" spans="1:19" ht="13.5" thickBot="1">
      <c r="A3" s="12"/>
      <c r="B3" s="13"/>
      <c r="C3" s="13"/>
      <c r="D3" s="9"/>
      <c r="E3" s="84"/>
      <c r="F3" s="84"/>
      <c r="G3" s="84"/>
      <c r="H3" s="84"/>
      <c r="I3" s="9"/>
      <c r="J3" s="95"/>
      <c r="K3" s="9"/>
      <c r="L3" s="84"/>
      <c r="M3" s="9"/>
      <c r="N3" s="84"/>
      <c r="O3" s="13"/>
      <c r="P3" s="127"/>
      <c r="Q3" s="14"/>
      <c r="R3" s="134"/>
      <c r="S3" s="11"/>
    </row>
    <row r="4" spans="1:19" s="23" customFormat="1" ht="13.5" thickTop="1">
      <c r="A4" s="68"/>
      <c r="B4" s="69"/>
      <c r="C4" s="70"/>
      <c r="D4" s="16" t="s">
        <v>191</v>
      </c>
      <c r="E4" s="85"/>
      <c r="F4" s="107"/>
      <c r="G4" s="108" t="s">
        <v>2</v>
      </c>
      <c r="H4" s="85"/>
      <c r="I4" s="17"/>
      <c r="J4" s="96"/>
      <c r="K4" s="17"/>
      <c r="L4" s="96"/>
      <c r="M4" s="17"/>
      <c r="N4" s="96"/>
      <c r="O4" s="2"/>
      <c r="P4" s="85"/>
      <c r="Q4" s="2"/>
      <c r="R4" s="85"/>
      <c r="S4" s="71"/>
    </row>
    <row r="5" spans="1:19" s="23" customFormat="1" ht="13.5" thickBot="1">
      <c r="A5" s="15"/>
      <c r="B5"/>
      <c r="C5" s="18"/>
      <c r="D5" s="19" t="s">
        <v>199</v>
      </c>
      <c r="E5" s="86"/>
      <c r="F5" s="109"/>
      <c r="G5" s="110" t="s">
        <v>192</v>
      </c>
      <c r="H5" s="86"/>
      <c r="I5" s="21"/>
      <c r="J5" s="97"/>
      <c r="K5" s="21"/>
      <c r="L5" s="97"/>
      <c r="M5" s="21"/>
      <c r="N5" s="97"/>
      <c r="O5" s="20"/>
      <c r="P5" s="127"/>
      <c r="Q5" s="13"/>
      <c r="R5" s="127"/>
      <c r="S5" s="72"/>
    </row>
    <row r="6" spans="1:19" s="23" customFormat="1" ht="13.5" thickTop="1">
      <c r="A6" s="22" t="s">
        <v>3</v>
      </c>
      <c r="C6" s="24" t="s">
        <v>4</v>
      </c>
      <c r="D6" s="25" t="s">
        <v>5</v>
      </c>
      <c r="E6" s="111" t="s">
        <v>6</v>
      </c>
      <c r="F6" s="112"/>
      <c r="G6" s="113" t="s">
        <v>7</v>
      </c>
      <c r="H6" s="87" t="s">
        <v>193</v>
      </c>
      <c r="I6" s="26"/>
      <c r="J6" s="98"/>
      <c r="K6" s="26"/>
      <c r="L6" s="98"/>
      <c r="M6" s="26"/>
      <c r="N6" s="98"/>
      <c r="O6" s="27"/>
      <c r="P6" s="128" t="s">
        <v>8</v>
      </c>
      <c r="Q6" s="28"/>
      <c r="R6" s="85"/>
      <c r="S6" s="71"/>
    </row>
    <row r="7" spans="1:19" s="23" customFormat="1" ht="12.75">
      <c r="A7" s="15"/>
      <c r="C7" s="24" t="s">
        <v>9</v>
      </c>
      <c r="D7" s="25" t="s">
        <v>10</v>
      </c>
      <c r="E7" s="114" t="s">
        <v>11</v>
      </c>
      <c r="F7" s="115"/>
      <c r="G7" s="113" t="s">
        <v>12</v>
      </c>
      <c r="H7" s="87" t="s">
        <v>194</v>
      </c>
      <c r="I7" s="29"/>
      <c r="J7" s="87" t="s">
        <v>195</v>
      </c>
      <c r="K7" s="29"/>
      <c r="L7" s="87" t="s">
        <v>196</v>
      </c>
      <c r="M7" s="29"/>
      <c r="N7" s="87" t="s">
        <v>197</v>
      </c>
      <c r="O7" s="30"/>
      <c r="P7" s="129" t="s">
        <v>13</v>
      </c>
      <c r="Q7" s="13"/>
      <c r="R7" s="135" t="s">
        <v>14</v>
      </c>
      <c r="S7" s="73"/>
    </row>
    <row r="8" spans="1:19" s="75" customFormat="1" ht="13.5" thickBot="1">
      <c r="A8" s="31"/>
      <c r="B8" s="32"/>
      <c r="C8" s="33" t="s">
        <v>15</v>
      </c>
      <c r="D8" s="34" t="s">
        <v>198</v>
      </c>
      <c r="E8" s="35" t="s">
        <v>16</v>
      </c>
      <c r="F8" s="35" t="s">
        <v>17</v>
      </c>
      <c r="G8" s="34" t="s">
        <v>18</v>
      </c>
      <c r="H8" s="35" t="s">
        <v>16</v>
      </c>
      <c r="I8" s="35" t="s">
        <v>17</v>
      </c>
      <c r="J8" s="35" t="s">
        <v>16</v>
      </c>
      <c r="K8" s="35" t="s">
        <v>17</v>
      </c>
      <c r="L8" s="35" t="s">
        <v>16</v>
      </c>
      <c r="M8" s="35" t="s">
        <v>17</v>
      </c>
      <c r="N8" s="35" t="s">
        <v>16</v>
      </c>
      <c r="O8" s="74" t="s">
        <v>17</v>
      </c>
      <c r="P8" s="35" t="s">
        <v>16</v>
      </c>
      <c r="Q8" s="36" t="s">
        <v>17</v>
      </c>
      <c r="R8" s="35" t="s">
        <v>16</v>
      </c>
      <c r="S8" s="50" t="s">
        <v>17</v>
      </c>
    </row>
    <row r="9" spans="1:19" ht="13.5" thickTop="1">
      <c r="A9" s="37"/>
      <c r="B9" s="38" t="s">
        <v>19</v>
      </c>
      <c r="C9" s="39">
        <v>48</v>
      </c>
      <c r="D9" s="76">
        <v>270187</v>
      </c>
      <c r="E9" s="88">
        <v>69715</v>
      </c>
      <c r="F9" s="116">
        <f>+(E9/$D9)*100</f>
        <v>25.80249975017303</v>
      </c>
      <c r="G9" s="117">
        <v>69709</v>
      </c>
      <c r="H9" s="88">
        <v>1061</v>
      </c>
      <c r="I9" s="40">
        <f>+(H9/$G9)*100</f>
        <v>1.5220416302055688</v>
      </c>
      <c r="J9" s="88">
        <v>359</v>
      </c>
      <c r="K9" s="40">
        <f>+(J9/$G9)*100</f>
        <v>0.5149980633777561</v>
      </c>
      <c r="L9" s="88">
        <f>180+106</f>
        <v>286</v>
      </c>
      <c r="M9" s="40">
        <f>+(L9/$G9)*100</f>
        <v>0.41027700870762746</v>
      </c>
      <c r="N9" s="88">
        <v>14</v>
      </c>
      <c r="O9" s="41">
        <f>+(N9/$G9)*100</f>
        <v>0.020083489936737007</v>
      </c>
      <c r="P9" s="130">
        <f>1061+359+286+14</f>
        <v>1720</v>
      </c>
      <c r="Q9" s="80">
        <f>+(P9/$G9)*100</f>
        <v>2.4674001922276894</v>
      </c>
      <c r="R9" s="136">
        <f>286+14</f>
        <v>300</v>
      </c>
      <c r="S9" s="81">
        <f>+(R9/$G9)*100</f>
        <v>0.43036049864436443</v>
      </c>
    </row>
    <row r="10" spans="1:19" ht="12.75">
      <c r="A10" s="42">
        <v>1</v>
      </c>
      <c r="B10" s="43" t="s">
        <v>20</v>
      </c>
      <c r="C10" s="44">
        <v>41.90317195325542</v>
      </c>
      <c r="D10" s="77">
        <v>280</v>
      </c>
      <c r="E10" s="118">
        <v>17</v>
      </c>
      <c r="F10" s="119">
        <f>+(E10/$D10)*100</f>
        <v>6.071428571428571</v>
      </c>
      <c r="G10" s="78">
        <v>17</v>
      </c>
      <c r="H10" s="89">
        <v>0</v>
      </c>
      <c r="I10" s="45">
        <f>+(H10/$G10)*100</f>
        <v>0</v>
      </c>
      <c r="J10" s="89">
        <v>0</v>
      </c>
      <c r="K10" s="45">
        <f>+(J10/$G10)*100</f>
        <v>0</v>
      </c>
      <c r="L10" s="101">
        <v>0</v>
      </c>
      <c r="M10" s="45">
        <f>+(L10/$G10)*100</f>
        <v>0</v>
      </c>
      <c r="N10" s="89">
        <v>0</v>
      </c>
      <c r="O10" s="46">
        <f>+(N10/$G10)*100</f>
        <v>0</v>
      </c>
      <c r="P10" s="131">
        <f>+H10+J10+L10+N10</f>
        <v>0</v>
      </c>
      <c r="Q10" s="45">
        <f aca="true" t="shared" si="0" ref="Q10:Q41">+(P10/$G10)*100</f>
        <v>0</v>
      </c>
      <c r="R10" s="89">
        <f>+L10+N10</f>
        <v>0</v>
      </c>
      <c r="S10" s="47">
        <f aca="true" t="shared" si="1" ref="S10:S41">+(R10/$G10)*100</f>
        <v>0</v>
      </c>
    </row>
    <row r="11" spans="1:19" ht="12.75">
      <c r="A11" s="42">
        <v>2</v>
      </c>
      <c r="B11" s="43" t="s">
        <v>21</v>
      </c>
      <c r="C11" s="44">
        <v>65.88131535844778</v>
      </c>
      <c r="D11" s="77">
        <v>1529</v>
      </c>
      <c r="E11" s="118">
        <v>518</v>
      </c>
      <c r="F11" s="119">
        <f aca="true" t="shared" si="2" ref="F11:F41">+(E11/$D11)*100</f>
        <v>33.878351863963374</v>
      </c>
      <c r="G11" s="77">
        <v>517</v>
      </c>
      <c r="H11" s="89">
        <v>12</v>
      </c>
      <c r="I11" s="45">
        <f aca="true" t="shared" si="3" ref="I11:I41">+(H11/$G11)*100</f>
        <v>2.321083172147002</v>
      </c>
      <c r="J11" s="89">
        <v>4</v>
      </c>
      <c r="K11" s="45">
        <f aca="true" t="shared" si="4" ref="K11:K41">+(J11/$G11)*100</f>
        <v>0.7736943907156674</v>
      </c>
      <c r="L11" s="101">
        <v>2</v>
      </c>
      <c r="M11" s="45">
        <f aca="true" t="shared" si="5" ref="M11:M41">+(L11/$G11)*100</f>
        <v>0.3868471953578337</v>
      </c>
      <c r="N11" s="89">
        <v>0</v>
      </c>
      <c r="O11" s="46">
        <f aca="true" t="shared" si="6" ref="O11:O40">+(N11/$G11)*100</f>
        <v>0</v>
      </c>
      <c r="P11" s="131">
        <f aca="true" t="shared" si="7" ref="P11:P41">+H11+J11+L11+N11</f>
        <v>18</v>
      </c>
      <c r="Q11" s="45">
        <f t="shared" si="0"/>
        <v>3.481624758220503</v>
      </c>
      <c r="R11" s="89">
        <f aca="true" t="shared" si="8" ref="R11:R41">+L11+N11</f>
        <v>2</v>
      </c>
      <c r="S11" s="47">
        <f t="shared" si="1"/>
        <v>0.3868471953578337</v>
      </c>
    </row>
    <row r="12" spans="1:19" ht="12.75">
      <c r="A12" s="42">
        <v>3</v>
      </c>
      <c r="B12" s="43" t="s">
        <v>22</v>
      </c>
      <c r="C12" s="44">
        <v>31.371394938198943</v>
      </c>
      <c r="D12" s="77">
        <v>306</v>
      </c>
      <c r="E12" s="118">
        <v>41</v>
      </c>
      <c r="F12" s="119">
        <f t="shared" si="2"/>
        <v>13.398692810457517</v>
      </c>
      <c r="G12" s="78">
        <v>41</v>
      </c>
      <c r="H12" s="89">
        <v>0</v>
      </c>
      <c r="I12" s="45">
        <f t="shared" si="3"/>
        <v>0</v>
      </c>
      <c r="J12" s="89">
        <v>0</v>
      </c>
      <c r="K12" s="45">
        <f t="shared" si="4"/>
        <v>0</v>
      </c>
      <c r="L12" s="101">
        <v>0</v>
      </c>
      <c r="M12" s="45">
        <f t="shared" si="5"/>
        <v>0</v>
      </c>
      <c r="N12" s="89">
        <v>0</v>
      </c>
      <c r="O12" s="46">
        <f t="shared" si="6"/>
        <v>0</v>
      </c>
      <c r="P12" s="131">
        <f t="shared" si="7"/>
        <v>0</v>
      </c>
      <c r="Q12" s="45">
        <f t="shared" si="0"/>
        <v>0</v>
      </c>
      <c r="R12" s="89">
        <f t="shared" si="8"/>
        <v>0</v>
      </c>
      <c r="S12" s="47">
        <f t="shared" si="1"/>
        <v>0</v>
      </c>
    </row>
    <row r="13" spans="1:19" ht="12.75">
      <c r="A13" s="42">
        <v>4</v>
      </c>
      <c r="B13" s="43" t="s">
        <v>23</v>
      </c>
      <c r="C13" s="44">
        <v>17.65432098765432</v>
      </c>
      <c r="D13" s="77">
        <v>1269</v>
      </c>
      <c r="E13" s="118">
        <v>175</v>
      </c>
      <c r="F13" s="119">
        <f t="shared" si="2"/>
        <v>13.790386130811664</v>
      </c>
      <c r="G13" s="78">
        <v>176</v>
      </c>
      <c r="H13" s="89">
        <v>1</v>
      </c>
      <c r="I13" s="45">
        <f t="shared" si="3"/>
        <v>0.5681818181818182</v>
      </c>
      <c r="J13" s="89">
        <v>0</v>
      </c>
      <c r="K13" s="45">
        <f t="shared" si="4"/>
        <v>0</v>
      </c>
      <c r="L13" s="101">
        <v>0</v>
      </c>
      <c r="M13" s="45">
        <f t="shared" si="5"/>
        <v>0</v>
      </c>
      <c r="N13" s="89">
        <v>0</v>
      </c>
      <c r="O13" s="46">
        <f t="shared" si="6"/>
        <v>0</v>
      </c>
      <c r="P13" s="131">
        <f t="shared" si="7"/>
        <v>1</v>
      </c>
      <c r="Q13" s="45">
        <f t="shared" si="0"/>
        <v>0.5681818181818182</v>
      </c>
      <c r="R13" s="89">
        <f t="shared" si="8"/>
        <v>0</v>
      </c>
      <c r="S13" s="47">
        <f t="shared" si="1"/>
        <v>0</v>
      </c>
    </row>
    <row r="14" spans="1:19" ht="12.75">
      <c r="A14" s="42">
        <v>5</v>
      </c>
      <c r="B14" s="43" t="s">
        <v>24</v>
      </c>
      <c r="C14" s="44">
        <v>33.635097493036206</v>
      </c>
      <c r="D14" s="77">
        <v>237</v>
      </c>
      <c r="E14" s="118">
        <v>25</v>
      </c>
      <c r="F14" s="119">
        <f t="shared" si="2"/>
        <v>10.548523206751055</v>
      </c>
      <c r="G14" s="78">
        <v>25</v>
      </c>
      <c r="H14" s="89">
        <v>0</v>
      </c>
      <c r="I14" s="45">
        <f t="shared" si="3"/>
        <v>0</v>
      </c>
      <c r="J14" s="89">
        <v>0</v>
      </c>
      <c r="K14" s="45">
        <f t="shared" si="4"/>
        <v>0</v>
      </c>
      <c r="L14" s="101">
        <v>0</v>
      </c>
      <c r="M14" s="45">
        <f t="shared" si="5"/>
        <v>0</v>
      </c>
      <c r="N14" s="89">
        <v>0</v>
      </c>
      <c r="O14" s="46">
        <f t="shared" si="6"/>
        <v>0</v>
      </c>
      <c r="P14" s="131">
        <f t="shared" si="7"/>
        <v>0</v>
      </c>
      <c r="Q14" s="45">
        <f t="shared" si="0"/>
        <v>0</v>
      </c>
      <c r="R14" s="89">
        <f t="shared" si="8"/>
        <v>0</v>
      </c>
      <c r="S14" s="47">
        <f t="shared" si="1"/>
        <v>0</v>
      </c>
    </row>
    <row r="15" spans="1:19" ht="12.75">
      <c r="A15" s="42">
        <v>6</v>
      </c>
      <c r="B15" s="43" t="s">
        <v>25</v>
      </c>
      <c r="C15" s="44">
        <v>40.77946768060837</v>
      </c>
      <c r="D15" s="77">
        <v>408</v>
      </c>
      <c r="E15" s="120">
        <v>107</v>
      </c>
      <c r="F15" s="119">
        <f t="shared" si="2"/>
        <v>26.225490196078432</v>
      </c>
      <c r="G15" s="78">
        <v>108</v>
      </c>
      <c r="H15" s="89">
        <v>1</v>
      </c>
      <c r="I15" s="45">
        <f t="shared" si="3"/>
        <v>0.9259259259259258</v>
      </c>
      <c r="J15" s="89">
        <v>0</v>
      </c>
      <c r="K15" s="45">
        <f t="shared" si="4"/>
        <v>0</v>
      </c>
      <c r="L15" s="101">
        <v>0</v>
      </c>
      <c r="M15" s="45">
        <f t="shared" si="5"/>
        <v>0</v>
      </c>
      <c r="N15" s="89">
        <v>0</v>
      </c>
      <c r="O15" s="46">
        <f t="shared" si="6"/>
        <v>0</v>
      </c>
      <c r="P15" s="131">
        <f t="shared" si="7"/>
        <v>1</v>
      </c>
      <c r="Q15" s="45">
        <f t="shared" si="0"/>
        <v>0.9259259259259258</v>
      </c>
      <c r="R15" s="89">
        <f t="shared" si="8"/>
        <v>0</v>
      </c>
      <c r="S15" s="47">
        <f t="shared" si="1"/>
        <v>0</v>
      </c>
    </row>
    <row r="16" spans="1:19" ht="12.75">
      <c r="A16" s="42">
        <v>7</v>
      </c>
      <c r="B16" s="43" t="s">
        <v>26</v>
      </c>
      <c r="C16" s="44">
        <v>42.77498202731847</v>
      </c>
      <c r="D16" s="77">
        <v>1284</v>
      </c>
      <c r="E16" s="118">
        <v>223</v>
      </c>
      <c r="F16" s="119">
        <f t="shared" si="2"/>
        <v>17.367601246105917</v>
      </c>
      <c r="G16" s="78">
        <v>221</v>
      </c>
      <c r="H16" s="89">
        <v>0</v>
      </c>
      <c r="I16" s="45">
        <f t="shared" si="3"/>
        <v>0</v>
      </c>
      <c r="J16" s="89">
        <v>3</v>
      </c>
      <c r="K16" s="45">
        <f t="shared" si="4"/>
        <v>1.3574660633484164</v>
      </c>
      <c r="L16" s="101">
        <v>0</v>
      </c>
      <c r="M16" s="45">
        <f t="shared" si="5"/>
        <v>0</v>
      </c>
      <c r="N16" s="89">
        <v>0</v>
      </c>
      <c r="O16" s="46">
        <f t="shared" si="6"/>
        <v>0</v>
      </c>
      <c r="P16" s="131">
        <f t="shared" si="7"/>
        <v>3</v>
      </c>
      <c r="Q16" s="45">
        <f t="shared" si="0"/>
        <v>1.3574660633484164</v>
      </c>
      <c r="R16" s="89">
        <f t="shared" si="8"/>
        <v>0</v>
      </c>
      <c r="S16" s="47">
        <f t="shared" si="1"/>
        <v>0</v>
      </c>
    </row>
    <row r="17" spans="1:19" ht="12.75">
      <c r="A17" s="42">
        <v>8</v>
      </c>
      <c r="B17" s="43" t="s">
        <v>27</v>
      </c>
      <c r="C17" s="44">
        <v>32.589285714285715</v>
      </c>
      <c r="D17" s="77">
        <v>399</v>
      </c>
      <c r="E17" s="118">
        <v>54</v>
      </c>
      <c r="F17" s="119">
        <f t="shared" si="2"/>
        <v>13.533834586466165</v>
      </c>
      <c r="G17" s="78">
        <v>54</v>
      </c>
      <c r="H17" s="89">
        <v>0</v>
      </c>
      <c r="I17" s="45">
        <f t="shared" si="3"/>
        <v>0</v>
      </c>
      <c r="J17" s="89">
        <v>0</v>
      </c>
      <c r="K17" s="45">
        <f t="shared" si="4"/>
        <v>0</v>
      </c>
      <c r="L17" s="101">
        <v>0</v>
      </c>
      <c r="M17" s="45">
        <f t="shared" si="5"/>
        <v>0</v>
      </c>
      <c r="N17" s="89">
        <v>0</v>
      </c>
      <c r="O17" s="46">
        <f t="shared" si="6"/>
        <v>0</v>
      </c>
      <c r="P17" s="131">
        <f t="shared" si="7"/>
        <v>0</v>
      </c>
      <c r="Q17" s="45">
        <f t="shared" si="0"/>
        <v>0</v>
      </c>
      <c r="R17" s="89">
        <f t="shared" si="8"/>
        <v>0</v>
      </c>
      <c r="S17" s="47">
        <f t="shared" si="1"/>
        <v>0</v>
      </c>
    </row>
    <row r="18" spans="1:19" ht="12.75">
      <c r="A18" s="42">
        <v>9</v>
      </c>
      <c r="B18" s="43" t="s">
        <v>28</v>
      </c>
      <c r="C18" s="44">
        <v>36.0739516007816</v>
      </c>
      <c r="D18" s="77">
        <v>1505</v>
      </c>
      <c r="E18" s="118">
        <v>335</v>
      </c>
      <c r="F18" s="119">
        <f t="shared" si="2"/>
        <v>22.259136212624583</v>
      </c>
      <c r="G18" s="78">
        <v>334</v>
      </c>
      <c r="H18" s="89">
        <v>0</v>
      </c>
      <c r="I18" s="45">
        <f t="shared" si="3"/>
        <v>0</v>
      </c>
      <c r="J18" s="89">
        <v>0</v>
      </c>
      <c r="K18" s="45">
        <f t="shared" si="4"/>
        <v>0</v>
      </c>
      <c r="L18" s="101">
        <v>0</v>
      </c>
      <c r="M18" s="45">
        <f t="shared" si="5"/>
        <v>0</v>
      </c>
      <c r="N18" s="89">
        <v>0</v>
      </c>
      <c r="O18" s="46">
        <f t="shared" si="6"/>
        <v>0</v>
      </c>
      <c r="P18" s="131">
        <f t="shared" si="7"/>
        <v>0</v>
      </c>
      <c r="Q18" s="45">
        <f t="shared" si="0"/>
        <v>0</v>
      </c>
      <c r="R18" s="89">
        <f t="shared" si="8"/>
        <v>0</v>
      </c>
      <c r="S18" s="47">
        <f t="shared" si="1"/>
        <v>0</v>
      </c>
    </row>
    <row r="19" spans="1:19" ht="12.75">
      <c r="A19" s="42">
        <v>10</v>
      </c>
      <c r="B19" s="43" t="s">
        <v>29</v>
      </c>
      <c r="C19" s="44">
        <v>43.443804034582136</v>
      </c>
      <c r="D19" s="77">
        <v>220</v>
      </c>
      <c r="E19" s="118">
        <v>36</v>
      </c>
      <c r="F19" s="119">
        <f t="shared" si="2"/>
        <v>16.363636363636363</v>
      </c>
      <c r="G19" s="78">
        <v>36</v>
      </c>
      <c r="H19" s="89">
        <v>0</v>
      </c>
      <c r="I19" s="45">
        <f t="shared" si="3"/>
        <v>0</v>
      </c>
      <c r="J19" s="89">
        <v>0</v>
      </c>
      <c r="K19" s="45">
        <f t="shared" si="4"/>
        <v>0</v>
      </c>
      <c r="L19" s="101">
        <v>0</v>
      </c>
      <c r="M19" s="45">
        <f t="shared" si="5"/>
        <v>0</v>
      </c>
      <c r="N19" s="89">
        <v>0</v>
      </c>
      <c r="O19" s="46">
        <f t="shared" si="6"/>
        <v>0</v>
      </c>
      <c r="P19" s="131">
        <f t="shared" si="7"/>
        <v>0</v>
      </c>
      <c r="Q19" s="45">
        <f t="shared" si="0"/>
        <v>0</v>
      </c>
      <c r="R19" s="89">
        <f t="shared" si="8"/>
        <v>0</v>
      </c>
      <c r="S19" s="47">
        <f t="shared" si="1"/>
        <v>0</v>
      </c>
    </row>
    <row r="20" spans="1:19" ht="12.75">
      <c r="A20" s="42">
        <v>11</v>
      </c>
      <c r="B20" s="43" t="s">
        <v>30</v>
      </c>
      <c r="C20" s="44">
        <v>38.20622330689445</v>
      </c>
      <c r="D20" s="77">
        <v>1206</v>
      </c>
      <c r="E20" s="118">
        <v>345</v>
      </c>
      <c r="F20" s="119">
        <f t="shared" si="2"/>
        <v>28.60696517412935</v>
      </c>
      <c r="G20" s="78">
        <v>340</v>
      </c>
      <c r="H20" s="89">
        <v>1</v>
      </c>
      <c r="I20" s="45">
        <f t="shared" si="3"/>
        <v>0.29411764705882354</v>
      </c>
      <c r="J20" s="89">
        <v>1</v>
      </c>
      <c r="K20" s="45">
        <f t="shared" si="4"/>
        <v>0.29411764705882354</v>
      </c>
      <c r="L20" s="101">
        <v>0</v>
      </c>
      <c r="M20" s="45">
        <f t="shared" si="5"/>
        <v>0</v>
      </c>
      <c r="N20" s="89">
        <v>0</v>
      </c>
      <c r="O20" s="46">
        <f t="shared" si="6"/>
        <v>0</v>
      </c>
      <c r="P20" s="131">
        <f t="shared" si="7"/>
        <v>2</v>
      </c>
      <c r="Q20" s="45">
        <f t="shared" si="0"/>
        <v>0.5882352941176471</v>
      </c>
      <c r="R20" s="89">
        <f t="shared" si="8"/>
        <v>0</v>
      </c>
      <c r="S20" s="47">
        <f t="shared" si="1"/>
        <v>0</v>
      </c>
    </row>
    <row r="21" spans="1:19" ht="12.75">
      <c r="A21" s="42">
        <v>12</v>
      </c>
      <c r="B21" s="43" t="s">
        <v>31</v>
      </c>
      <c r="C21" s="44">
        <v>42.45810055865922</v>
      </c>
      <c r="D21" s="77">
        <v>380</v>
      </c>
      <c r="E21" s="118">
        <v>32</v>
      </c>
      <c r="F21" s="119">
        <f t="shared" si="2"/>
        <v>8.421052631578947</v>
      </c>
      <c r="G21" s="78">
        <v>32</v>
      </c>
      <c r="H21" s="89">
        <v>0</v>
      </c>
      <c r="I21" s="45">
        <f t="shared" si="3"/>
        <v>0</v>
      </c>
      <c r="J21" s="89">
        <v>0</v>
      </c>
      <c r="K21" s="45">
        <f t="shared" si="4"/>
        <v>0</v>
      </c>
      <c r="L21" s="101">
        <v>0</v>
      </c>
      <c r="M21" s="45">
        <f t="shared" si="5"/>
        <v>0</v>
      </c>
      <c r="N21" s="89">
        <v>0</v>
      </c>
      <c r="O21" s="46">
        <f t="shared" si="6"/>
        <v>0</v>
      </c>
      <c r="P21" s="131">
        <f t="shared" si="7"/>
        <v>0</v>
      </c>
      <c r="Q21" s="45">
        <f t="shared" si="0"/>
        <v>0</v>
      </c>
      <c r="R21" s="89">
        <f t="shared" si="8"/>
        <v>0</v>
      </c>
      <c r="S21" s="47">
        <f t="shared" si="1"/>
        <v>0</v>
      </c>
    </row>
    <row r="22" spans="1:19" ht="12.75">
      <c r="A22" s="42">
        <v>13</v>
      </c>
      <c r="B22" s="43" t="s">
        <v>32</v>
      </c>
      <c r="C22" s="44">
        <v>40.13086150490731</v>
      </c>
      <c r="D22" s="77">
        <v>157</v>
      </c>
      <c r="E22" s="118">
        <v>45</v>
      </c>
      <c r="F22" s="119">
        <f t="shared" si="2"/>
        <v>28.662420382165603</v>
      </c>
      <c r="G22" s="78">
        <v>46</v>
      </c>
      <c r="H22" s="89">
        <v>0</v>
      </c>
      <c r="I22" s="45">
        <f t="shared" si="3"/>
        <v>0</v>
      </c>
      <c r="J22" s="89">
        <v>0</v>
      </c>
      <c r="K22" s="45">
        <f t="shared" si="4"/>
        <v>0</v>
      </c>
      <c r="L22" s="101">
        <v>1</v>
      </c>
      <c r="M22" s="45">
        <f t="shared" si="5"/>
        <v>2.1739130434782608</v>
      </c>
      <c r="N22" s="89">
        <v>0</v>
      </c>
      <c r="O22" s="46">
        <f t="shared" si="6"/>
        <v>0</v>
      </c>
      <c r="P22" s="131">
        <f t="shared" si="7"/>
        <v>1</v>
      </c>
      <c r="Q22" s="45">
        <f t="shared" si="0"/>
        <v>2.1739130434782608</v>
      </c>
      <c r="R22" s="89">
        <f t="shared" si="8"/>
        <v>1</v>
      </c>
      <c r="S22" s="47">
        <f t="shared" si="1"/>
        <v>2.1739130434782608</v>
      </c>
    </row>
    <row r="23" spans="1:19" ht="12.75">
      <c r="A23" s="42">
        <v>14</v>
      </c>
      <c r="B23" s="43" t="s">
        <v>33</v>
      </c>
      <c r="C23" s="44">
        <v>40.22635287063409</v>
      </c>
      <c r="D23" s="77">
        <v>1846</v>
      </c>
      <c r="E23" s="118">
        <v>231</v>
      </c>
      <c r="F23" s="119">
        <f t="shared" si="2"/>
        <v>12.513542795232935</v>
      </c>
      <c r="G23" s="78">
        <v>229</v>
      </c>
      <c r="H23" s="89">
        <v>0</v>
      </c>
      <c r="I23" s="45">
        <f t="shared" si="3"/>
        <v>0</v>
      </c>
      <c r="J23" s="89">
        <v>0</v>
      </c>
      <c r="K23" s="45">
        <f t="shared" si="4"/>
        <v>0</v>
      </c>
      <c r="L23" s="101">
        <v>0</v>
      </c>
      <c r="M23" s="45">
        <f t="shared" si="5"/>
        <v>0</v>
      </c>
      <c r="N23" s="89">
        <v>0</v>
      </c>
      <c r="O23" s="46">
        <f t="shared" si="6"/>
        <v>0</v>
      </c>
      <c r="P23" s="131">
        <f t="shared" si="7"/>
        <v>0</v>
      </c>
      <c r="Q23" s="45">
        <f t="shared" si="0"/>
        <v>0</v>
      </c>
      <c r="R23" s="89">
        <f t="shared" si="8"/>
        <v>0</v>
      </c>
      <c r="S23" s="47">
        <f t="shared" si="1"/>
        <v>0</v>
      </c>
    </row>
    <row r="24" spans="1:19" ht="12.75">
      <c r="A24" s="42">
        <v>15</v>
      </c>
      <c r="B24" s="43" t="s">
        <v>34</v>
      </c>
      <c r="C24" s="44">
        <v>66.24974708922691</v>
      </c>
      <c r="D24" s="77">
        <v>13635</v>
      </c>
      <c r="E24" s="118">
        <v>5809</v>
      </c>
      <c r="F24" s="119">
        <f t="shared" si="2"/>
        <v>42.6035936927026</v>
      </c>
      <c r="G24" s="78">
        <v>5949</v>
      </c>
      <c r="H24" s="89">
        <v>242</v>
      </c>
      <c r="I24" s="45">
        <f t="shared" si="3"/>
        <v>4.06791057320558</v>
      </c>
      <c r="J24" s="89">
        <v>71</v>
      </c>
      <c r="K24" s="45">
        <f t="shared" si="4"/>
        <v>1.1934778954446124</v>
      </c>
      <c r="L24" s="101">
        <f>32+17</f>
        <v>49</v>
      </c>
      <c r="M24" s="45">
        <f t="shared" si="5"/>
        <v>0.8236678433350143</v>
      </c>
      <c r="N24" s="89">
        <v>1</v>
      </c>
      <c r="O24" s="46">
        <f t="shared" si="6"/>
        <v>0.01680954782316356</v>
      </c>
      <c r="P24" s="131">
        <f t="shared" si="7"/>
        <v>363</v>
      </c>
      <c r="Q24" s="45">
        <f t="shared" si="0"/>
        <v>6.101865859808371</v>
      </c>
      <c r="R24" s="89">
        <f t="shared" si="8"/>
        <v>50</v>
      </c>
      <c r="S24" s="47">
        <f t="shared" si="1"/>
        <v>0.8404773911581778</v>
      </c>
    </row>
    <row r="25" spans="1:19" ht="12.75">
      <c r="A25" s="42">
        <v>16</v>
      </c>
      <c r="B25" s="43" t="s">
        <v>35</v>
      </c>
      <c r="C25" s="44">
        <v>43.90243902439025</v>
      </c>
      <c r="D25" s="77">
        <v>96</v>
      </c>
      <c r="E25" s="118">
        <v>10</v>
      </c>
      <c r="F25" s="119">
        <f t="shared" si="2"/>
        <v>10.416666666666668</v>
      </c>
      <c r="G25" s="78">
        <v>10</v>
      </c>
      <c r="H25" s="89">
        <v>0</v>
      </c>
      <c r="I25" s="45">
        <f t="shared" si="3"/>
        <v>0</v>
      </c>
      <c r="J25" s="89">
        <v>0</v>
      </c>
      <c r="K25" s="45">
        <f t="shared" si="4"/>
        <v>0</v>
      </c>
      <c r="L25" s="101">
        <v>0</v>
      </c>
      <c r="M25" s="45">
        <f t="shared" si="5"/>
        <v>0</v>
      </c>
      <c r="N25" s="89">
        <v>0</v>
      </c>
      <c r="O25" s="46">
        <f t="shared" si="6"/>
        <v>0</v>
      </c>
      <c r="P25" s="131">
        <f t="shared" si="7"/>
        <v>0</v>
      </c>
      <c r="Q25" s="45">
        <f t="shared" si="0"/>
        <v>0</v>
      </c>
      <c r="R25" s="89">
        <f t="shared" si="8"/>
        <v>0</v>
      </c>
      <c r="S25" s="47">
        <f t="shared" si="1"/>
        <v>0</v>
      </c>
    </row>
    <row r="26" spans="1:19" ht="12.75">
      <c r="A26" s="42">
        <v>17</v>
      </c>
      <c r="B26" s="43" t="s">
        <v>36</v>
      </c>
      <c r="C26" s="44">
        <v>45.88708133971292</v>
      </c>
      <c r="D26" s="77">
        <v>4497</v>
      </c>
      <c r="E26" s="118">
        <v>978</v>
      </c>
      <c r="F26" s="119">
        <f t="shared" si="2"/>
        <v>21.747831887925283</v>
      </c>
      <c r="G26" s="78">
        <v>970</v>
      </c>
      <c r="H26" s="89">
        <v>10</v>
      </c>
      <c r="I26" s="45">
        <f t="shared" si="3"/>
        <v>1.0309278350515463</v>
      </c>
      <c r="J26" s="89">
        <v>4</v>
      </c>
      <c r="K26" s="45">
        <f t="shared" si="4"/>
        <v>0.4123711340206186</v>
      </c>
      <c r="L26" s="101">
        <v>2</v>
      </c>
      <c r="M26" s="45">
        <f t="shared" si="5"/>
        <v>0.2061855670103093</v>
      </c>
      <c r="N26" s="89">
        <v>0</v>
      </c>
      <c r="O26" s="46">
        <f t="shared" si="6"/>
        <v>0</v>
      </c>
      <c r="P26" s="131">
        <f t="shared" si="7"/>
        <v>16</v>
      </c>
      <c r="Q26" s="45">
        <f t="shared" si="0"/>
        <v>1.6494845360824744</v>
      </c>
      <c r="R26" s="89">
        <f t="shared" si="8"/>
        <v>2</v>
      </c>
      <c r="S26" s="47">
        <f t="shared" si="1"/>
        <v>0.2061855670103093</v>
      </c>
    </row>
    <row r="27" spans="1:19" ht="12.75">
      <c r="A27" s="42">
        <v>18</v>
      </c>
      <c r="B27" s="43" t="s">
        <v>37</v>
      </c>
      <c r="C27" s="44">
        <v>25.895173845355473</v>
      </c>
      <c r="D27" s="77">
        <v>1268</v>
      </c>
      <c r="E27" s="118">
        <v>211</v>
      </c>
      <c r="F27" s="119">
        <f t="shared" si="2"/>
        <v>16.6403785488959</v>
      </c>
      <c r="G27" s="78">
        <v>210</v>
      </c>
      <c r="H27" s="89">
        <v>0</v>
      </c>
      <c r="I27" s="45">
        <f t="shared" si="3"/>
        <v>0</v>
      </c>
      <c r="J27" s="89">
        <v>0</v>
      </c>
      <c r="K27" s="45">
        <f t="shared" si="4"/>
        <v>0</v>
      </c>
      <c r="L27" s="101">
        <v>0</v>
      </c>
      <c r="M27" s="45">
        <f t="shared" si="5"/>
        <v>0</v>
      </c>
      <c r="N27" s="89">
        <v>0</v>
      </c>
      <c r="O27" s="46">
        <f t="shared" si="6"/>
        <v>0</v>
      </c>
      <c r="P27" s="131">
        <f t="shared" si="7"/>
        <v>0</v>
      </c>
      <c r="Q27" s="45">
        <f t="shared" si="0"/>
        <v>0</v>
      </c>
      <c r="R27" s="89">
        <f t="shared" si="8"/>
        <v>0</v>
      </c>
      <c r="S27" s="47">
        <f t="shared" si="1"/>
        <v>0</v>
      </c>
    </row>
    <row r="28" spans="1:19" ht="12.75">
      <c r="A28" s="42">
        <v>19</v>
      </c>
      <c r="B28" s="43" t="s">
        <v>38</v>
      </c>
      <c r="C28" s="44">
        <v>34.527326440177255</v>
      </c>
      <c r="D28" s="77">
        <v>471</v>
      </c>
      <c r="E28" s="118">
        <v>91</v>
      </c>
      <c r="F28" s="119">
        <f t="shared" si="2"/>
        <v>19.32059447983015</v>
      </c>
      <c r="G28" s="78">
        <v>91</v>
      </c>
      <c r="H28" s="89">
        <v>0</v>
      </c>
      <c r="I28" s="45">
        <f t="shared" si="3"/>
        <v>0</v>
      </c>
      <c r="J28" s="89">
        <v>0</v>
      </c>
      <c r="K28" s="45">
        <f t="shared" si="4"/>
        <v>0</v>
      </c>
      <c r="L28" s="101">
        <v>0</v>
      </c>
      <c r="M28" s="45">
        <f t="shared" si="5"/>
        <v>0</v>
      </c>
      <c r="N28" s="89">
        <v>0</v>
      </c>
      <c r="O28" s="46">
        <f t="shared" si="6"/>
        <v>0</v>
      </c>
      <c r="P28" s="131">
        <f t="shared" si="7"/>
        <v>0</v>
      </c>
      <c r="Q28" s="45">
        <f t="shared" si="0"/>
        <v>0</v>
      </c>
      <c r="R28" s="89">
        <f t="shared" si="8"/>
        <v>0</v>
      </c>
      <c r="S28" s="47">
        <f t="shared" si="1"/>
        <v>0</v>
      </c>
    </row>
    <row r="29" spans="1:19" ht="12.75">
      <c r="A29" s="42">
        <v>20</v>
      </c>
      <c r="B29" s="43" t="s">
        <v>39</v>
      </c>
      <c r="C29" s="44">
        <v>18.579800068941744</v>
      </c>
      <c r="D29" s="77">
        <v>752</v>
      </c>
      <c r="E29" s="118">
        <v>83</v>
      </c>
      <c r="F29" s="119">
        <f t="shared" si="2"/>
        <v>11.037234042553191</v>
      </c>
      <c r="G29" s="78">
        <v>83</v>
      </c>
      <c r="H29" s="89">
        <v>0</v>
      </c>
      <c r="I29" s="45">
        <f t="shared" si="3"/>
        <v>0</v>
      </c>
      <c r="J29" s="89">
        <v>0</v>
      </c>
      <c r="K29" s="45">
        <f t="shared" si="4"/>
        <v>0</v>
      </c>
      <c r="L29" s="101">
        <v>0</v>
      </c>
      <c r="M29" s="45">
        <f t="shared" si="5"/>
        <v>0</v>
      </c>
      <c r="N29" s="89">
        <v>0</v>
      </c>
      <c r="O29" s="46">
        <f t="shared" si="6"/>
        <v>0</v>
      </c>
      <c r="P29" s="131">
        <f t="shared" si="7"/>
        <v>0</v>
      </c>
      <c r="Q29" s="45">
        <f t="shared" si="0"/>
        <v>0</v>
      </c>
      <c r="R29" s="89">
        <f t="shared" si="8"/>
        <v>0</v>
      </c>
      <c r="S29" s="47">
        <f t="shared" si="1"/>
        <v>0</v>
      </c>
    </row>
    <row r="30" spans="1:19" ht="12.75">
      <c r="A30" s="42">
        <v>21</v>
      </c>
      <c r="B30" s="43" t="s">
        <v>40</v>
      </c>
      <c r="C30" s="44">
        <v>60.1639344262295</v>
      </c>
      <c r="D30" s="77">
        <v>73</v>
      </c>
      <c r="E30" s="118">
        <v>22</v>
      </c>
      <c r="F30" s="119">
        <f t="shared" si="2"/>
        <v>30.136986301369863</v>
      </c>
      <c r="G30" s="78">
        <v>21</v>
      </c>
      <c r="H30" s="89">
        <v>0</v>
      </c>
      <c r="I30" s="45">
        <f t="shared" si="3"/>
        <v>0</v>
      </c>
      <c r="J30" s="89">
        <v>0</v>
      </c>
      <c r="K30" s="45">
        <f t="shared" si="4"/>
        <v>0</v>
      </c>
      <c r="L30" s="101">
        <v>0</v>
      </c>
      <c r="M30" s="45">
        <f t="shared" si="5"/>
        <v>0</v>
      </c>
      <c r="N30" s="89">
        <v>0</v>
      </c>
      <c r="O30" s="46">
        <f t="shared" si="6"/>
        <v>0</v>
      </c>
      <c r="P30" s="131">
        <f t="shared" si="7"/>
        <v>0</v>
      </c>
      <c r="Q30" s="45">
        <f t="shared" si="0"/>
        <v>0</v>
      </c>
      <c r="R30" s="89">
        <f t="shared" si="8"/>
        <v>0</v>
      </c>
      <c r="S30" s="47">
        <f t="shared" si="1"/>
        <v>0</v>
      </c>
    </row>
    <row r="31" spans="1:19" ht="12.75">
      <c r="A31" s="42">
        <v>22</v>
      </c>
      <c r="B31" s="43" t="s">
        <v>41</v>
      </c>
      <c r="C31" s="44">
        <v>30.0794551645857</v>
      </c>
      <c r="D31" s="77">
        <v>307</v>
      </c>
      <c r="E31" s="118">
        <v>105</v>
      </c>
      <c r="F31" s="119">
        <f t="shared" si="2"/>
        <v>34.20195439739413</v>
      </c>
      <c r="G31" s="78">
        <v>104</v>
      </c>
      <c r="H31" s="89">
        <v>0</v>
      </c>
      <c r="I31" s="45">
        <f t="shared" si="3"/>
        <v>0</v>
      </c>
      <c r="J31" s="89">
        <v>0</v>
      </c>
      <c r="K31" s="45">
        <f t="shared" si="4"/>
        <v>0</v>
      </c>
      <c r="L31" s="101">
        <v>0</v>
      </c>
      <c r="M31" s="45">
        <f t="shared" si="5"/>
        <v>0</v>
      </c>
      <c r="N31" s="89">
        <v>0</v>
      </c>
      <c r="O31" s="46">
        <f t="shared" si="6"/>
        <v>0</v>
      </c>
      <c r="P31" s="131">
        <f t="shared" si="7"/>
        <v>0</v>
      </c>
      <c r="Q31" s="45">
        <f t="shared" si="0"/>
        <v>0</v>
      </c>
      <c r="R31" s="89">
        <f t="shared" si="8"/>
        <v>0</v>
      </c>
      <c r="S31" s="47">
        <f t="shared" si="1"/>
        <v>0</v>
      </c>
    </row>
    <row r="32" spans="1:19" ht="12.75">
      <c r="A32" s="42">
        <v>23</v>
      </c>
      <c r="B32" s="43" t="s">
        <v>42</v>
      </c>
      <c r="C32" s="44">
        <v>41.344026548672566</v>
      </c>
      <c r="D32" s="77">
        <v>698</v>
      </c>
      <c r="E32" s="118">
        <v>95</v>
      </c>
      <c r="F32" s="119">
        <f t="shared" si="2"/>
        <v>13.61031518624642</v>
      </c>
      <c r="G32" s="78">
        <v>95</v>
      </c>
      <c r="H32" s="89">
        <v>2</v>
      </c>
      <c r="I32" s="45">
        <f t="shared" si="3"/>
        <v>2.1052631578947367</v>
      </c>
      <c r="J32" s="89">
        <v>0</v>
      </c>
      <c r="K32" s="45">
        <f t="shared" si="4"/>
        <v>0</v>
      </c>
      <c r="L32" s="101">
        <v>0</v>
      </c>
      <c r="M32" s="45">
        <f t="shared" si="5"/>
        <v>0</v>
      </c>
      <c r="N32" s="89">
        <v>0</v>
      </c>
      <c r="O32" s="46">
        <f t="shared" si="6"/>
        <v>0</v>
      </c>
      <c r="P32" s="131">
        <f t="shared" si="7"/>
        <v>2</v>
      </c>
      <c r="Q32" s="45">
        <v>0</v>
      </c>
      <c r="R32" s="89">
        <f t="shared" si="8"/>
        <v>0</v>
      </c>
      <c r="S32" s="47">
        <f t="shared" si="1"/>
        <v>0</v>
      </c>
    </row>
    <row r="33" spans="1:19" ht="12.75">
      <c r="A33" s="42">
        <v>24</v>
      </c>
      <c r="B33" s="43" t="s">
        <v>43</v>
      </c>
      <c r="C33" s="44">
        <v>44.70457079152732</v>
      </c>
      <c r="D33" s="77">
        <v>187</v>
      </c>
      <c r="E33" s="118">
        <v>15</v>
      </c>
      <c r="F33" s="119">
        <f t="shared" si="2"/>
        <v>8.02139037433155</v>
      </c>
      <c r="G33" s="78">
        <v>15</v>
      </c>
      <c r="H33" s="89">
        <v>0</v>
      </c>
      <c r="I33" s="45">
        <f t="shared" si="3"/>
        <v>0</v>
      </c>
      <c r="J33" s="89">
        <v>0</v>
      </c>
      <c r="K33" s="45">
        <f t="shared" si="4"/>
        <v>0</v>
      </c>
      <c r="L33" s="101">
        <v>0</v>
      </c>
      <c r="M33" s="45">
        <f t="shared" si="5"/>
        <v>0</v>
      </c>
      <c r="N33" s="89">
        <v>0</v>
      </c>
      <c r="O33" s="46">
        <f t="shared" si="6"/>
        <v>0</v>
      </c>
      <c r="P33" s="131">
        <f t="shared" si="7"/>
        <v>0</v>
      </c>
      <c r="Q33" s="45">
        <f t="shared" si="0"/>
        <v>0</v>
      </c>
      <c r="R33" s="89">
        <f t="shared" si="8"/>
        <v>0</v>
      </c>
      <c r="S33" s="47">
        <f t="shared" si="1"/>
        <v>0</v>
      </c>
    </row>
    <row r="34" spans="1:19" ht="12.75">
      <c r="A34" s="42">
        <v>25</v>
      </c>
      <c r="B34" s="43" t="s">
        <v>44</v>
      </c>
      <c r="C34" s="44">
        <v>34.153491780965346</v>
      </c>
      <c r="D34" s="77">
        <v>2010</v>
      </c>
      <c r="E34" s="118">
        <v>338</v>
      </c>
      <c r="F34" s="119">
        <f t="shared" si="2"/>
        <v>16.81592039800995</v>
      </c>
      <c r="G34" s="78">
        <v>336</v>
      </c>
      <c r="H34" s="89">
        <v>0</v>
      </c>
      <c r="I34" s="45">
        <f t="shared" si="3"/>
        <v>0</v>
      </c>
      <c r="J34" s="89">
        <v>1</v>
      </c>
      <c r="K34" s="45">
        <f t="shared" si="4"/>
        <v>0.2976190476190476</v>
      </c>
      <c r="L34" s="101">
        <v>0</v>
      </c>
      <c r="M34" s="45">
        <f t="shared" si="5"/>
        <v>0</v>
      </c>
      <c r="N34" s="89">
        <v>0</v>
      </c>
      <c r="O34" s="46">
        <f t="shared" si="6"/>
        <v>0</v>
      </c>
      <c r="P34" s="131">
        <f t="shared" si="7"/>
        <v>1</v>
      </c>
      <c r="Q34" s="45">
        <f t="shared" si="0"/>
        <v>0.2976190476190476</v>
      </c>
      <c r="R34" s="89">
        <f t="shared" si="8"/>
        <v>0</v>
      </c>
      <c r="S34" s="47">
        <f t="shared" si="1"/>
        <v>0</v>
      </c>
    </row>
    <row r="35" spans="1:19" ht="12.75">
      <c r="A35" s="42">
        <v>26</v>
      </c>
      <c r="B35" s="43" t="s">
        <v>45</v>
      </c>
      <c r="C35" s="44">
        <v>50.712957222566644</v>
      </c>
      <c r="D35" s="77">
        <v>284</v>
      </c>
      <c r="E35" s="118">
        <v>59</v>
      </c>
      <c r="F35" s="119">
        <f t="shared" si="2"/>
        <v>20.774647887323944</v>
      </c>
      <c r="G35" s="78">
        <v>57</v>
      </c>
      <c r="H35" s="89">
        <v>0</v>
      </c>
      <c r="I35" s="45">
        <f t="shared" si="3"/>
        <v>0</v>
      </c>
      <c r="J35" s="89">
        <v>0</v>
      </c>
      <c r="K35" s="45">
        <f t="shared" si="4"/>
        <v>0</v>
      </c>
      <c r="L35" s="101">
        <v>0</v>
      </c>
      <c r="M35" s="45">
        <f t="shared" si="5"/>
        <v>0</v>
      </c>
      <c r="N35" s="89">
        <v>0</v>
      </c>
      <c r="O35" s="46">
        <f t="shared" si="6"/>
        <v>0</v>
      </c>
      <c r="P35" s="131">
        <f t="shared" si="7"/>
        <v>0</v>
      </c>
      <c r="Q35" s="45">
        <f t="shared" si="0"/>
        <v>0</v>
      </c>
      <c r="R35" s="89">
        <f t="shared" si="8"/>
        <v>0</v>
      </c>
      <c r="S35" s="47">
        <f t="shared" si="1"/>
        <v>0</v>
      </c>
    </row>
    <row r="36" spans="1:19" ht="12.75">
      <c r="A36" s="42">
        <v>27</v>
      </c>
      <c r="B36" s="43" t="s">
        <v>46</v>
      </c>
      <c r="C36" s="44">
        <v>35.191940246656245</v>
      </c>
      <c r="D36" s="77">
        <v>1041</v>
      </c>
      <c r="E36" s="118">
        <v>191</v>
      </c>
      <c r="F36" s="119">
        <f t="shared" si="2"/>
        <v>18.34774255523535</v>
      </c>
      <c r="G36" s="78">
        <v>190</v>
      </c>
      <c r="H36" s="89">
        <v>1</v>
      </c>
      <c r="I36" s="45">
        <f t="shared" si="3"/>
        <v>0.5263157894736842</v>
      </c>
      <c r="J36" s="89">
        <v>0</v>
      </c>
      <c r="K36" s="45">
        <f t="shared" si="4"/>
        <v>0</v>
      </c>
      <c r="L36" s="101">
        <v>0</v>
      </c>
      <c r="M36" s="45">
        <f t="shared" si="5"/>
        <v>0</v>
      </c>
      <c r="N36" s="89">
        <v>0</v>
      </c>
      <c r="O36" s="46">
        <f t="shared" si="6"/>
        <v>0</v>
      </c>
      <c r="P36" s="131">
        <f t="shared" si="7"/>
        <v>1</v>
      </c>
      <c r="Q36" s="45">
        <f t="shared" si="0"/>
        <v>0.5263157894736842</v>
      </c>
      <c r="R36" s="89">
        <f t="shared" si="8"/>
        <v>0</v>
      </c>
      <c r="S36" s="47">
        <f t="shared" si="1"/>
        <v>0</v>
      </c>
    </row>
    <row r="37" spans="1:19" ht="12.75">
      <c r="A37" s="42">
        <v>28</v>
      </c>
      <c r="B37" s="43" t="s">
        <v>47</v>
      </c>
      <c r="C37" s="44">
        <v>24.486776400961716</v>
      </c>
      <c r="D37" s="77">
        <v>1515</v>
      </c>
      <c r="E37" s="118">
        <v>243</v>
      </c>
      <c r="F37" s="119">
        <f t="shared" si="2"/>
        <v>16.03960396039604</v>
      </c>
      <c r="G37" s="78">
        <v>244</v>
      </c>
      <c r="H37" s="89">
        <v>1</v>
      </c>
      <c r="I37" s="45">
        <f t="shared" si="3"/>
        <v>0.4098360655737705</v>
      </c>
      <c r="J37" s="89">
        <v>0</v>
      </c>
      <c r="K37" s="45">
        <f t="shared" si="4"/>
        <v>0</v>
      </c>
      <c r="L37" s="101">
        <v>0</v>
      </c>
      <c r="M37" s="45">
        <f t="shared" si="5"/>
        <v>0</v>
      </c>
      <c r="N37" s="89">
        <v>0</v>
      </c>
      <c r="O37" s="46">
        <f t="shared" si="6"/>
        <v>0</v>
      </c>
      <c r="P37" s="131">
        <f t="shared" si="7"/>
        <v>1</v>
      </c>
      <c r="Q37" s="45">
        <f t="shared" si="0"/>
        <v>0.4098360655737705</v>
      </c>
      <c r="R37" s="89">
        <f t="shared" si="8"/>
        <v>0</v>
      </c>
      <c r="S37" s="47">
        <f t="shared" si="1"/>
        <v>0</v>
      </c>
    </row>
    <row r="38" spans="1:19" ht="12.75">
      <c r="A38" s="42">
        <v>29</v>
      </c>
      <c r="B38" s="43" t="s">
        <v>48</v>
      </c>
      <c r="C38" s="44">
        <v>47.86585365853659</v>
      </c>
      <c r="D38" s="77">
        <v>115</v>
      </c>
      <c r="E38" s="118">
        <v>1</v>
      </c>
      <c r="F38" s="119">
        <f t="shared" si="2"/>
        <v>0.8695652173913043</v>
      </c>
      <c r="G38" s="78">
        <v>2</v>
      </c>
      <c r="H38" s="89">
        <v>0</v>
      </c>
      <c r="I38" s="45">
        <f t="shared" si="3"/>
        <v>0</v>
      </c>
      <c r="J38" s="89">
        <v>0</v>
      </c>
      <c r="K38" s="45">
        <f t="shared" si="4"/>
        <v>0</v>
      </c>
      <c r="L38" s="101">
        <v>0</v>
      </c>
      <c r="M38" s="45">
        <f t="shared" si="5"/>
        <v>0</v>
      </c>
      <c r="N38" s="89">
        <v>0</v>
      </c>
      <c r="O38" s="46">
        <f t="shared" si="6"/>
        <v>0</v>
      </c>
      <c r="P38" s="131">
        <f t="shared" si="7"/>
        <v>0</v>
      </c>
      <c r="Q38" s="45">
        <f t="shared" si="0"/>
        <v>0</v>
      </c>
      <c r="R38" s="89">
        <f t="shared" si="8"/>
        <v>0</v>
      </c>
      <c r="S38" s="47">
        <f t="shared" si="1"/>
        <v>0</v>
      </c>
    </row>
    <row r="39" spans="1:19" ht="12.75">
      <c r="A39" s="42">
        <v>30</v>
      </c>
      <c r="B39" s="43" t="s">
        <v>49</v>
      </c>
      <c r="C39" s="44">
        <v>34.1046277665996</v>
      </c>
      <c r="D39" s="77">
        <v>393</v>
      </c>
      <c r="E39" s="118">
        <v>17</v>
      </c>
      <c r="F39" s="119">
        <f t="shared" si="2"/>
        <v>4.325699745547073</v>
      </c>
      <c r="G39" s="78">
        <v>17</v>
      </c>
      <c r="H39" s="89">
        <v>0</v>
      </c>
      <c r="I39" s="45">
        <f t="shared" si="3"/>
        <v>0</v>
      </c>
      <c r="J39" s="89">
        <v>0</v>
      </c>
      <c r="K39" s="45">
        <f t="shared" si="4"/>
        <v>0</v>
      </c>
      <c r="L39" s="101">
        <v>0</v>
      </c>
      <c r="M39" s="45">
        <f t="shared" si="5"/>
        <v>0</v>
      </c>
      <c r="N39" s="89">
        <v>0</v>
      </c>
      <c r="O39" s="46">
        <f t="shared" si="6"/>
        <v>0</v>
      </c>
      <c r="P39" s="131">
        <f t="shared" si="7"/>
        <v>0</v>
      </c>
      <c r="Q39" s="45">
        <f t="shared" si="0"/>
        <v>0</v>
      </c>
      <c r="R39" s="89">
        <f t="shared" si="8"/>
        <v>0</v>
      </c>
      <c r="S39" s="47">
        <f t="shared" si="1"/>
        <v>0</v>
      </c>
    </row>
    <row r="40" spans="1:19" ht="12.75">
      <c r="A40" s="42">
        <v>31</v>
      </c>
      <c r="B40" s="43" t="s">
        <v>50</v>
      </c>
      <c r="C40" s="44">
        <v>59.106529209621996</v>
      </c>
      <c r="D40" s="77">
        <v>86</v>
      </c>
      <c r="E40" s="118">
        <v>6</v>
      </c>
      <c r="F40" s="119">
        <f t="shared" si="2"/>
        <v>6.976744186046512</v>
      </c>
      <c r="G40" s="78">
        <v>5</v>
      </c>
      <c r="H40" s="89">
        <v>0</v>
      </c>
      <c r="I40" s="45">
        <f t="shared" si="3"/>
        <v>0</v>
      </c>
      <c r="J40" s="89">
        <v>0</v>
      </c>
      <c r="K40" s="45">
        <f t="shared" si="4"/>
        <v>0</v>
      </c>
      <c r="L40" s="101">
        <v>0</v>
      </c>
      <c r="M40" s="45">
        <f t="shared" si="5"/>
        <v>0</v>
      </c>
      <c r="N40" s="89">
        <v>0</v>
      </c>
      <c r="O40" s="46">
        <f t="shared" si="6"/>
        <v>0</v>
      </c>
      <c r="P40" s="131">
        <f t="shared" si="7"/>
        <v>0</v>
      </c>
      <c r="Q40" s="45">
        <f t="shared" si="0"/>
        <v>0</v>
      </c>
      <c r="R40" s="89">
        <f t="shared" si="8"/>
        <v>0</v>
      </c>
      <c r="S40" s="47">
        <f t="shared" si="1"/>
        <v>0</v>
      </c>
    </row>
    <row r="41" spans="1:19" ht="13.5" thickBot="1">
      <c r="A41" s="56">
        <v>32</v>
      </c>
      <c r="B41" s="57" t="s">
        <v>51</v>
      </c>
      <c r="C41" s="58">
        <v>43.156486847971465</v>
      </c>
      <c r="D41" s="79">
        <v>983</v>
      </c>
      <c r="E41" s="122">
        <v>77</v>
      </c>
      <c r="F41" s="123">
        <f t="shared" si="2"/>
        <v>7.8331637843336726</v>
      </c>
      <c r="G41" s="79">
        <v>74</v>
      </c>
      <c r="H41" s="90">
        <v>0</v>
      </c>
      <c r="I41" s="45">
        <f t="shared" si="3"/>
        <v>0</v>
      </c>
      <c r="J41" s="90">
        <v>0</v>
      </c>
      <c r="K41" s="45">
        <f t="shared" si="4"/>
        <v>0</v>
      </c>
      <c r="L41" s="148">
        <v>0</v>
      </c>
      <c r="M41" s="45">
        <f t="shared" si="5"/>
        <v>0</v>
      </c>
      <c r="N41" s="90">
        <v>0</v>
      </c>
      <c r="O41" s="46">
        <f>+(N41/$G41)*100</f>
        <v>0</v>
      </c>
      <c r="P41" s="149">
        <f t="shared" si="7"/>
        <v>0</v>
      </c>
      <c r="Q41" s="59">
        <f t="shared" si="0"/>
        <v>0</v>
      </c>
      <c r="R41" s="90">
        <f t="shared" si="8"/>
        <v>0</v>
      </c>
      <c r="S41" s="49">
        <f t="shared" si="1"/>
        <v>0</v>
      </c>
    </row>
    <row r="42" spans="1:19" ht="13.5" thickTop="1">
      <c r="A42" s="1" t="s">
        <v>0</v>
      </c>
      <c r="B42" s="2"/>
      <c r="C42" s="2"/>
      <c r="D42" s="3"/>
      <c r="E42" s="82"/>
      <c r="F42" s="82"/>
      <c r="G42" s="82"/>
      <c r="H42" s="82"/>
      <c r="I42" s="3"/>
      <c r="J42" s="82"/>
      <c r="K42" s="3"/>
      <c r="L42" s="102"/>
      <c r="M42" s="3"/>
      <c r="N42" s="82"/>
      <c r="O42" s="3"/>
      <c r="P42" s="82"/>
      <c r="Q42" s="4"/>
      <c r="R42" s="132"/>
      <c r="S42" s="5"/>
    </row>
    <row r="43" spans="1:19" ht="12.75">
      <c r="A43" s="6" t="s">
        <v>1</v>
      </c>
      <c r="B43" s="7"/>
      <c r="C43" s="7"/>
      <c r="D43" s="8"/>
      <c r="E43" s="83"/>
      <c r="F43" s="83"/>
      <c r="G43" s="83"/>
      <c r="H43" s="83"/>
      <c r="I43" s="8"/>
      <c r="J43" s="84"/>
      <c r="K43" s="8"/>
      <c r="L43" s="103"/>
      <c r="M43" s="8"/>
      <c r="N43" s="83"/>
      <c r="O43" s="8"/>
      <c r="P43" s="83"/>
      <c r="Q43" s="10"/>
      <c r="R43" s="133"/>
      <c r="S43" s="11"/>
    </row>
    <row r="44" spans="1:19" ht="13.5" thickBot="1">
      <c r="A44" s="12"/>
      <c r="B44" s="13"/>
      <c r="C44" s="13"/>
      <c r="D44" s="9"/>
      <c r="E44" s="84"/>
      <c r="F44" s="84"/>
      <c r="G44" s="84"/>
      <c r="H44" s="84"/>
      <c r="I44" s="9"/>
      <c r="J44" s="95"/>
      <c r="K44" s="9"/>
      <c r="L44" s="104"/>
      <c r="M44" s="9"/>
      <c r="N44" s="84"/>
      <c r="O44" s="13"/>
      <c r="P44" s="127"/>
      <c r="Q44" s="14"/>
      <c r="R44" s="134"/>
      <c r="S44" s="11"/>
    </row>
    <row r="45" spans="1:19" s="23" customFormat="1" ht="13.5" thickTop="1">
      <c r="A45" s="68"/>
      <c r="B45" s="69"/>
      <c r="C45" s="70"/>
      <c r="D45" s="16" t="s">
        <v>191</v>
      </c>
      <c r="E45" s="85"/>
      <c r="F45" s="107"/>
      <c r="G45" s="108" t="s">
        <v>2</v>
      </c>
      <c r="H45" s="85"/>
      <c r="I45" s="17"/>
      <c r="J45" s="96"/>
      <c r="K45" s="17"/>
      <c r="L45" s="96"/>
      <c r="M45" s="17"/>
      <c r="N45" s="96"/>
      <c r="O45" s="2"/>
      <c r="P45" s="85"/>
      <c r="Q45" s="2"/>
      <c r="R45" s="85"/>
      <c r="S45" s="71"/>
    </row>
    <row r="46" spans="1:19" s="23" customFormat="1" ht="13.5" thickBot="1">
      <c r="A46" s="15"/>
      <c r="B46"/>
      <c r="C46" s="18"/>
      <c r="D46" s="19" t="s">
        <v>199</v>
      </c>
      <c r="E46" s="86"/>
      <c r="F46" s="109"/>
      <c r="G46" s="110" t="s">
        <v>192</v>
      </c>
      <c r="H46" s="86"/>
      <c r="I46" s="21"/>
      <c r="J46" s="97"/>
      <c r="K46" s="21"/>
      <c r="L46" s="97"/>
      <c r="M46" s="21"/>
      <c r="N46" s="97"/>
      <c r="O46" s="20"/>
      <c r="P46" s="127"/>
      <c r="Q46" s="13"/>
      <c r="R46" s="127"/>
      <c r="S46" s="72"/>
    </row>
    <row r="47" spans="1:19" s="23" customFormat="1" ht="13.5" thickTop="1">
      <c r="A47" s="22" t="s">
        <v>3</v>
      </c>
      <c r="C47" s="24" t="s">
        <v>4</v>
      </c>
      <c r="D47" s="25" t="s">
        <v>5</v>
      </c>
      <c r="E47" s="111" t="s">
        <v>6</v>
      </c>
      <c r="F47" s="112"/>
      <c r="G47" s="113" t="s">
        <v>7</v>
      </c>
      <c r="H47" s="87" t="s">
        <v>193</v>
      </c>
      <c r="I47" s="26"/>
      <c r="J47" s="98"/>
      <c r="K47" s="26"/>
      <c r="L47" s="105"/>
      <c r="M47" s="26"/>
      <c r="N47" s="98"/>
      <c r="O47" s="27"/>
      <c r="P47" s="128" t="s">
        <v>8</v>
      </c>
      <c r="Q47" s="28"/>
      <c r="R47" s="85"/>
      <c r="S47" s="71"/>
    </row>
    <row r="48" spans="1:19" s="23" customFormat="1" ht="12.75">
      <c r="A48" s="15"/>
      <c r="C48" s="24" t="s">
        <v>9</v>
      </c>
      <c r="D48" s="25" t="s">
        <v>10</v>
      </c>
      <c r="E48" s="114" t="s">
        <v>11</v>
      </c>
      <c r="F48" s="115"/>
      <c r="G48" s="113" t="s">
        <v>12</v>
      </c>
      <c r="H48" s="87" t="s">
        <v>194</v>
      </c>
      <c r="I48" s="29"/>
      <c r="J48" s="87" t="s">
        <v>195</v>
      </c>
      <c r="K48" s="29"/>
      <c r="L48" s="87" t="s">
        <v>196</v>
      </c>
      <c r="M48" s="29"/>
      <c r="N48" s="87" t="s">
        <v>197</v>
      </c>
      <c r="O48" s="30"/>
      <c r="P48" s="129" t="s">
        <v>13</v>
      </c>
      <c r="Q48" s="13"/>
      <c r="R48" s="135" t="s">
        <v>14</v>
      </c>
      <c r="S48" s="73"/>
    </row>
    <row r="49" spans="1:19" s="75" customFormat="1" ht="13.5" thickBot="1">
      <c r="A49" s="31"/>
      <c r="B49" s="32"/>
      <c r="C49" s="33" t="s">
        <v>15</v>
      </c>
      <c r="D49" s="34" t="s">
        <v>198</v>
      </c>
      <c r="E49" s="35" t="s">
        <v>16</v>
      </c>
      <c r="F49" s="35" t="s">
        <v>17</v>
      </c>
      <c r="G49" s="34" t="s">
        <v>18</v>
      </c>
      <c r="H49" s="35" t="s">
        <v>16</v>
      </c>
      <c r="I49" s="35" t="s">
        <v>17</v>
      </c>
      <c r="J49" s="35" t="s">
        <v>16</v>
      </c>
      <c r="K49" s="35" t="s">
        <v>17</v>
      </c>
      <c r="L49" s="35" t="s">
        <v>16</v>
      </c>
      <c r="M49" s="35" t="s">
        <v>17</v>
      </c>
      <c r="N49" s="35" t="s">
        <v>16</v>
      </c>
      <c r="O49" s="74" t="s">
        <v>17</v>
      </c>
      <c r="P49" s="35" t="s">
        <v>16</v>
      </c>
      <c r="Q49" s="36" t="s">
        <v>17</v>
      </c>
      <c r="R49" s="35" t="s">
        <v>16</v>
      </c>
      <c r="S49" s="50" t="s">
        <v>17</v>
      </c>
    </row>
    <row r="50" spans="1:19" ht="13.5" thickTop="1">
      <c r="A50" s="42">
        <v>33</v>
      </c>
      <c r="B50" s="43" t="s">
        <v>52</v>
      </c>
      <c r="C50" s="44">
        <v>33.345759552656105</v>
      </c>
      <c r="D50" s="77">
        <v>833</v>
      </c>
      <c r="E50" s="118">
        <v>144</v>
      </c>
      <c r="F50" s="119">
        <f aca="true" t="shared" si="9" ref="F50:F82">+(E50/$D50)*100</f>
        <v>17.286914765906364</v>
      </c>
      <c r="G50" s="121">
        <v>142</v>
      </c>
      <c r="H50" s="89">
        <v>1</v>
      </c>
      <c r="I50" s="45">
        <f>+(H50/$G50)*100</f>
        <v>0.7042253521126761</v>
      </c>
      <c r="J50" s="89">
        <v>0</v>
      </c>
      <c r="K50" s="45">
        <f>+(J50/$G50)*100</f>
        <v>0</v>
      </c>
      <c r="L50" s="89">
        <v>0</v>
      </c>
      <c r="M50" s="45">
        <f>+(L50/$G50)*100</f>
        <v>0</v>
      </c>
      <c r="N50" s="89">
        <v>0</v>
      </c>
      <c r="O50" s="51">
        <f>+(N50/$G50)*100</f>
        <v>0</v>
      </c>
      <c r="P50" s="131">
        <f aca="true" t="shared" si="10" ref="P50:P82">+H50+J50+L50+N50</f>
        <v>1</v>
      </c>
      <c r="Q50" s="52">
        <f aca="true" t="shared" si="11" ref="Q50:Q82">+(P50/$G50)*100</f>
        <v>0.7042253521126761</v>
      </c>
      <c r="R50" s="89">
        <f aca="true" t="shared" si="12" ref="R50:R82">+L50+N50</f>
        <v>0</v>
      </c>
      <c r="S50" s="53">
        <v>0</v>
      </c>
    </row>
    <row r="51" spans="1:19" ht="12.75">
      <c r="A51" s="42">
        <v>34</v>
      </c>
      <c r="B51" s="43" t="s">
        <v>53</v>
      </c>
      <c r="C51" s="44">
        <v>42.0631859462113</v>
      </c>
      <c r="D51" s="77">
        <v>5846</v>
      </c>
      <c r="E51" s="118">
        <v>1548</v>
      </c>
      <c r="F51" s="119">
        <f t="shared" si="9"/>
        <v>26.47964420116319</v>
      </c>
      <c r="G51" s="78">
        <v>1543</v>
      </c>
      <c r="H51" s="89">
        <v>6</v>
      </c>
      <c r="I51" s="45">
        <f>+(H51/$G51)*100</f>
        <v>0.38885288399222295</v>
      </c>
      <c r="J51" s="89">
        <v>2</v>
      </c>
      <c r="K51" s="45">
        <f>+(J51/$G51)*100</f>
        <v>0.12961762799740764</v>
      </c>
      <c r="L51" s="89">
        <v>1</v>
      </c>
      <c r="M51" s="45">
        <f>+(L51/$G51)*100</f>
        <v>0.06480881399870382</v>
      </c>
      <c r="N51" s="89">
        <v>0</v>
      </c>
      <c r="O51" s="54">
        <f>+(N51/$G51)*100</f>
        <v>0</v>
      </c>
      <c r="P51" s="131">
        <f t="shared" si="10"/>
        <v>9</v>
      </c>
      <c r="Q51" s="52">
        <f t="shared" si="11"/>
        <v>0.5832793259883344</v>
      </c>
      <c r="R51" s="89">
        <f t="shared" si="12"/>
        <v>1</v>
      </c>
      <c r="S51" s="55">
        <f aca="true" t="shared" si="13" ref="S51:S82">+(R51/$G51)*100</f>
        <v>0.06480881399870382</v>
      </c>
    </row>
    <row r="52" spans="1:19" ht="12.75">
      <c r="A52" s="42">
        <v>35</v>
      </c>
      <c r="B52" s="43" t="s">
        <v>54</v>
      </c>
      <c r="C52" s="44">
        <v>69.30212014134275</v>
      </c>
      <c r="D52" s="77">
        <v>2442</v>
      </c>
      <c r="E52" s="118">
        <v>407</v>
      </c>
      <c r="F52" s="119">
        <f t="shared" si="9"/>
        <v>16.666666666666664</v>
      </c>
      <c r="G52" s="78">
        <v>404</v>
      </c>
      <c r="H52" s="89">
        <v>0</v>
      </c>
      <c r="I52" s="45">
        <f aca="true" t="shared" si="14" ref="I52:I82">+(H52/$G52)*100</f>
        <v>0</v>
      </c>
      <c r="J52" s="89">
        <v>0</v>
      </c>
      <c r="K52" s="45">
        <f aca="true" t="shared" si="15" ref="K52:K82">+(J52/$G52)*100</f>
        <v>0</v>
      </c>
      <c r="L52" s="89">
        <v>0</v>
      </c>
      <c r="M52" s="45">
        <f aca="true" t="shared" si="16" ref="M52:M82">+(L52/$G52)*100</f>
        <v>0</v>
      </c>
      <c r="N52" s="89">
        <v>1</v>
      </c>
      <c r="O52" s="54">
        <f aca="true" t="shared" si="17" ref="O52:O82">+(N52/$G52)*100</f>
        <v>0.24752475247524752</v>
      </c>
      <c r="P52" s="131">
        <f t="shared" si="10"/>
        <v>1</v>
      </c>
      <c r="Q52" s="52">
        <f t="shared" si="11"/>
        <v>0.24752475247524752</v>
      </c>
      <c r="R52" s="89">
        <f t="shared" si="12"/>
        <v>1</v>
      </c>
      <c r="S52" s="47">
        <f t="shared" si="13"/>
        <v>0.24752475247524752</v>
      </c>
    </row>
    <row r="53" spans="1:19" ht="12.75">
      <c r="A53" s="42">
        <v>36</v>
      </c>
      <c r="B53" s="43" t="s">
        <v>55</v>
      </c>
      <c r="C53" s="44">
        <v>58.481675392670155</v>
      </c>
      <c r="D53" s="77">
        <v>318</v>
      </c>
      <c r="E53" s="118">
        <v>98</v>
      </c>
      <c r="F53" s="119">
        <f t="shared" si="9"/>
        <v>30.81761006289308</v>
      </c>
      <c r="G53" s="78">
        <v>98</v>
      </c>
      <c r="H53" s="89">
        <v>0</v>
      </c>
      <c r="I53" s="45">
        <f t="shared" si="14"/>
        <v>0</v>
      </c>
      <c r="J53" s="89">
        <v>0</v>
      </c>
      <c r="K53" s="45">
        <f t="shared" si="15"/>
        <v>0</v>
      </c>
      <c r="L53" s="89">
        <v>0</v>
      </c>
      <c r="M53" s="45">
        <f t="shared" si="16"/>
        <v>0</v>
      </c>
      <c r="N53" s="89">
        <v>0</v>
      </c>
      <c r="O53" s="54">
        <f t="shared" si="17"/>
        <v>0</v>
      </c>
      <c r="P53" s="131">
        <f t="shared" si="10"/>
        <v>0</v>
      </c>
      <c r="Q53" s="52">
        <f t="shared" si="11"/>
        <v>0</v>
      </c>
      <c r="R53" s="89">
        <f t="shared" si="12"/>
        <v>0</v>
      </c>
      <c r="S53" s="47">
        <f t="shared" si="13"/>
        <v>0</v>
      </c>
    </row>
    <row r="54" spans="1:19" ht="12.75">
      <c r="A54" s="42">
        <v>37</v>
      </c>
      <c r="B54" s="43" t="s">
        <v>56</v>
      </c>
      <c r="C54" s="44">
        <v>59.73419540229885</v>
      </c>
      <c r="D54" s="77">
        <v>927</v>
      </c>
      <c r="E54" s="118">
        <v>285</v>
      </c>
      <c r="F54" s="119">
        <f t="shared" si="9"/>
        <v>30.74433656957929</v>
      </c>
      <c r="G54" s="78">
        <v>289</v>
      </c>
      <c r="H54" s="89">
        <v>3</v>
      </c>
      <c r="I54" s="45">
        <f t="shared" si="14"/>
        <v>1.0380622837370241</v>
      </c>
      <c r="J54" s="89">
        <v>0</v>
      </c>
      <c r="K54" s="45">
        <f t="shared" si="15"/>
        <v>0</v>
      </c>
      <c r="L54" s="89">
        <v>3</v>
      </c>
      <c r="M54" s="45">
        <f t="shared" si="16"/>
        <v>1.0380622837370241</v>
      </c>
      <c r="N54" s="89">
        <v>0</v>
      </c>
      <c r="O54" s="54">
        <f t="shared" si="17"/>
        <v>0</v>
      </c>
      <c r="P54" s="131">
        <f t="shared" si="10"/>
        <v>6</v>
      </c>
      <c r="Q54" s="52">
        <f t="shared" si="11"/>
        <v>2.0761245674740483</v>
      </c>
      <c r="R54" s="89">
        <f t="shared" si="12"/>
        <v>3</v>
      </c>
      <c r="S54" s="47">
        <f t="shared" si="13"/>
        <v>1.0380622837370241</v>
      </c>
    </row>
    <row r="55" spans="1:19" ht="12.75">
      <c r="A55" s="42">
        <v>38</v>
      </c>
      <c r="B55" s="43" t="s">
        <v>57</v>
      </c>
      <c r="C55" s="44">
        <v>34.73818646232439</v>
      </c>
      <c r="D55" s="77">
        <v>556</v>
      </c>
      <c r="E55" s="118">
        <v>93</v>
      </c>
      <c r="F55" s="119">
        <f t="shared" si="9"/>
        <v>16.72661870503597</v>
      </c>
      <c r="G55" s="78">
        <v>93</v>
      </c>
      <c r="H55" s="89">
        <v>0</v>
      </c>
      <c r="I55" s="45">
        <f t="shared" si="14"/>
        <v>0</v>
      </c>
      <c r="J55" s="89">
        <v>0</v>
      </c>
      <c r="K55" s="45">
        <f t="shared" si="15"/>
        <v>0</v>
      </c>
      <c r="L55" s="89">
        <v>0</v>
      </c>
      <c r="M55" s="45">
        <f t="shared" si="16"/>
        <v>0</v>
      </c>
      <c r="N55" s="89">
        <v>0</v>
      </c>
      <c r="O55" s="54">
        <f t="shared" si="17"/>
        <v>0</v>
      </c>
      <c r="P55" s="131">
        <f t="shared" si="10"/>
        <v>0</v>
      </c>
      <c r="Q55" s="52">
        <f t="shared" si="11"/>
        <v>0</v>
      </c>
      <c r="R55" s="89">
        <f t="shared" si="12"/>
        <v>0</v>
      </c>
      <c r="S55" s="47">
        <f t="shared" si="13"/>
        <v>0</v>
      </c>
    </row>
    <row r="56" spans="1:19" ht="12.75">
      <c r="A56" s="42">
        <v>39</v>
      </c>
      <c r="B56" s="43" t="s">
        <v>58</v>
      </c>
      <c r="C56" s="44">
        <v>34</v>
      </c>
      <c r="D56" s="77">
        <v>123</v>
      </c>
      <c r="E56" s="118">
        <v>14</v>
      </c>
      <c r="F56" s="119">
        <f t="shared" si="9"/>
        <v>11.38211382113821</v>
      </c>
      <c r="G56" s="78">
        <v>14</v>
      </c>
      <c r="H56" s="89">
        <v>1</v>
      </c>
      <c r="I56" s="45">
        <f t="shared" si="14"/>
        <v>7.142857142857142</v>
      </c>
      <c r="J56" s="89">
        <v>0</v>
      </c>
      <c r="K56" s="45">
        <f t="shared" si="15"/>
        <v>0</v>
      </c>
      <c r="L56" s="89">
        <v>1</v>
      </c>
      <c r="M56" s="45">
        <f t="shared" si="16"/>
        <v>7.142857142857142</v>
      </c>
      <c r="N56" s="89">
        <v>0</v>
      </c>
      <c r="O56" s="54">
        <f t="shared" si="17"/>
        <v>0</v>
      </c>
      <c r="P56" s="131">
        <f t="shared" si="10"/>
        <v>2</v>
      </c>
      <c r="Q56" s="52">
        <f t="shared" si="11"/>
        <v>14.285714285714285</v>
      </c>
      <c r="R56" s="89">
        <f t="shared" si="12"/>
        <v>1</v>
      </c>
      <c r="S56" s="47">
        <f t="shared" si="13"/>
        <v>7.142857142857142</v>
      </c>
    </row>
    <row r="57" spans="1:19" ht="12.75">
      <c r="A57" s="42">
        <v>40</v>
      </c>
      <c r="B57" s="43" t="s">
        <v>59</v>
      </c>
      <c r="C57" s="44">
        <v>31</v>
      </c>
      <c r="D57" s="77">
        <v>396</v>
      </c>
      <c r="E57" s="118">
        <v>59</v>
      </c>
      <c r="F57" s="119">
        <f t="shared" si="9"/>
        <v>14.898989898989898</v>
      </c>
      <c r="G57" s="78">
        <v>57</v>
      </c>
      <c r="H57" s="89">
        <v>0</v>
      </c>
      <c r="I57" s="45">
        <f t="shared" si="14"/>
        <v>0</v>
      </c>
      <c r="J57" s="89">
        <v>0</v>
      </c>
      <c r="K57" s="45">
        <f t="shared" si="15"/>
        <v>0</v>
      </c>
      <c r="L57" s="89">
        <v>0</v>
      </c>
      <c r="M57" s="45">
        <f t="shared" si="16"/>
        <v>0</v>
      </c>
      <c r="N57" s="89">
        <v>0</v>
      </c>
      <c r="O57" s="54">
        <f t="shared" si="17"/>
        <v>0</v>
      </c>
      <c r="P57" s="131">
        <f t="shared" si="10"/>
        <v>0</v>
      </c>
      <c r="Q57" s="52">
        <f t="shared" si="11"/>
        <v>0</v>
      </c>
      <c r="R57" s="89">
        <f t="shared" si="12"/>
        <v>0</v>
      </c>
      <c r="S57" s="47">
        <f t="shared" si="13"/>
        <v>0</v>
      </c>
    </row>
    <row r="58" spans="1:19" ht="12.75">
      <c r="A58" s="42">
        <v>41</v>
      </c>
      <c r="B58" s="43" t="s">
        <v>60</v>
      </c>
      <c r="C58" s="44">
        <v>45</v>
      </c>
      <c r="D58" s="77">
        <v>696</v>
      </c>
      <c r="E58" s="118">
        <v>97</v>
      </c>
      <c r="F58" s="119">
        <f t="shared" si="9"/>
        <v>13.936781609195403</v>
      </c>
      <c r="G58" s="78">
        <v>98</v>
      </c>
      <c r="H58" s="89">
        <v>2</v>
      </c>
      <c r="I58" s="45">
        <f t="shared" si="14"/>
        <v>2.0408163265306123</v>
      </c>
      <c r="J58" s="89">
        <v>0</v>
      </c>
      <c r="K58" s="45">
        <f t="shared" si="15"/>
        <v>0</v>
      </c>
      <c r="L58" s="89">
        <v>0</v>
      </c>
      <c r="M58" s="45">
        <f t="shared" si="16"/>
        <v>0</v>
      </c>
      <c r="N58" s="89">
        <v>0</v>
      </c>
      <c r="O58" s="54">
        <f t="shared" si="17"/>
        <v>0</v>
      </c>
      <c r="P58" s="131">
        <f t="shared" si="10"/>
        <v>2</v>
      </c>
      <c r="Q58" s="52">
        <f t="shared" si="11"/>
        <v>2.0408163265306123</v>
      </c>
      <c r="R58" s="89">
        <f t="shared" si="12"/>
        <v>0</v>
      </c>
      <c r="S58" s="47">
        <f t="shared" si="13"/>
        <v>0</v>
      </c>
    </row>
    <row r="59" spans="1:19" ht="12.75">
      <c r="A59" s="42">
        <v>42</v>
      </c>
      <c r="B59" s="43" t="s">
        <v>61</v>
      </c>
      <c r="C59" s="44">
        <v>41</v>
      </c>
      <c r="D59" s="77">
        <v>853</v>
      </c>
      <c r="E59" s="118">
        <v>116</v>
      </c>
      <c r="F59" s="119">
        <f t="shared" si="9"/>
        <v>13.599062133645957</v>
      </c>
      <c r="G59" s="78">
        <v>115</v>
      </c>
      <c r="H59" s="89">
        <v>1</v>
      </c>
      <c r="I59" s="45">
        <f t="shared" si="14"/>
        <v>0.8695652173913043</v>
      </c>
      <c r="J59" s="89">
        <v>0</v>
      </c>
      <c r="K59" s="45">
        <f t="shared" si="15"/>
        <v>0</v>
      </c>
      <c r="L59" s="89">
        <v>0</v>
      </c>
      <c r="M59" s="45">
        <f t="shared" si="16"/>
        <v>0</v>
      </c>
      <c r="N59" s="89">
        <v>0</v>
      </c>
      <c r="O59" s="54">
        <f t="shared" si="17"/>
        <v>0</v>
      </c>
      <c r="P59" s="131">
        <f t="shared" si="10"/>
        <v>1</v>
      </c>
      <c r="Q59" s="52">
        <f t="shared" si="11"/>
        <v>0.8695652173913043</v>
      </c>
      <c r="R59" s="89">
        <f t="shared" si="12"/>
        <v>0</v>
      </c>
      <c r="S59" s="47">
        <f t="shared" si="13"/>
        <v>0</v>
      </c>
    </row>
    <row r="60" spans="1:19" ht="12.75">
      <c r="A60" s="42">
        <v>43</v>
      </c>
      <c r="B60" s="43" t="s">
        <v>62</v>
      </c>
      <c r="C60" s="44">
        <v>57</v>
      </c>
      <c r="D60" s="77">
        <v>3885</v>
      </c>
      <c r="E60" s="118">
        <v>900</v>
      </c>
      <c r="F60" s="119">
        <f t="shared" si="9"/>
        <v>23.166023166023166</v>
      </c>
      <c r="G60" s="78">
        <v>902</v>
      </c>
      <c r="H60" s="89">
        <v>11</v>
      </c>
      <c r="I60" s="45">
        <f t="shared" si="14"/>
        <v>1.2195121951219512</v>
      </c>
      <c r="J60" s="89">
        <v>2</v>
      </c>
      <c r="K60" s="45">
        <f t="shared" si="15"/>
        <v>0.22172949002217296</v>
      </c>
      <c r="L60" s="89">
        <v>1</v>
      </c>
      <c r="M60" s="45">
        <f t="shared" si="16"/>
        <v>0.11086474501108648</v>
      </c>
      <c r="N60" s="89">
        <v>0</v>
      </c>
      <c r="O60" s="54">
        <f t="shared" si="17"/>
        <v>0</v>
      </c>
      <c r="P60" s="131">
        <f t="shared" si="10"/>
        <v>14</v>
      </c>
      <c r="Q60" s="52">
        <f t="shared" si="11"/>
        <v>1.5521064301552108</v>
      </c>
      <c r="R60" s="89">
        <f t="shared" si="12"/>
        <v>1</v>
      </c>
      <c r="S60" s="47">
        <f t="shared" si="13"/>
        <v>0.11086474501108648</v>
      </c>
    </row>
    <row r="61" spans="1:19" ht="12.75">
      <c r="A61" s="42">
        <v>44</v>
      </c>
      <c r="B61" s="43" t="s">
        <v>63</v>
      </c>
      <c r="C61" s="44">
        <v>49</v>
      </c>
      <c r="D61" s="77">
        <v>1930</v>
      </c>
      <c r="E61" s="118">
        <v>335</v>
      </c>
      <c r="F61" s="119">
        <f t="shared" si="9"/>
        <v>17.357512953367877</v>
      </c>
      <c r="G61" s="78">
        <v>335</v>
      </c>
      <c r="H61" s="89">
        <v>3</v>
      </c>
      <c r="I61" s="45">
        <f t="shared" si="14"/>
        <v>0.8955223880597015</v>
      </c>
      <c r="J61" s="89">
        <v>2</v>
      </c>
      <c r="K61" s="45">
        <f t="shared" si="15"/>
        <v>0.5970149253731344</v>
      </c>
      <c r="L61" s="89">
        <v>3</v>
      </c>
      <c r="M61" s="45">
        <f t="shared" si="16"/>
        <v>0.8955223880597015</v>
      </c>
      <c r="N61" s="89">
        <v>0</v>
      </c>
      <c r="O61" s="54">
        <f t="shared" si="17"/>
        <v>0</v>
      </c>
      <c r="P61" s="131">
        <f t="shared" si="10"/>
        <v>8</v>
      </c>
      <c r="Q61" s="52">
        <f t="shared" si="11"/>
        <v>2.3880597014925375</v>
      </c>
      <c r="R61" s="89">
        <f t="shared" si="12"/>
        <v>3</v>
      </c>
      <c r="S61" s="47">
        <f t="shared" si="13"/>
        <v>0.8955223880597015</v>
      </c>
    </row>
    <row r="62" spans="1:19" ht="12.75">
      <c r="A62" s="42">
        <v>45</v>
      </c>
      <c r="B62" s="43" t="s">
        <v>64</v>
      </c>
      <c r="C62" s="44">
        <v>39</v>
      </c>
      <c r="D62" s="77">
        <v>1086</v>
      </c>
      <c r="E62" s="118">
        <v>204</v>
      </c>
      <c r="F62" s="119">
        <f t="shared" si="9"/>
        <v>18.784530386740332</v>
      </c>
      <c r="G62" s="78">
        <v>203</v>
      </c>
      <c r="H62" s="89">
        <v>1</v>
      </c>
      <c r="I62" s="45">
        <f t="shared" si="14"/>
        <v>0.49261083743842365</v>
      </c>
      <c r="J62" s="89">
        <v>1</v>
      </c>
      <c r="K62" s="45">
        <f t="shared" si="15"/>
        <v>0.49261083743842365</v>
      </c>
      <c r="L62" s="89">
        <v>0</v>
      </c>
      <c r="M62" s="45">
        <f t="shared" si="16"/>
        <v>0</v>
      </c>
      <c r="N62" s="89">
        <v>0</v>
      </c>
      <c r="O62" s="54">
        <f t="shared" si="17"/>
        <v>0</v>
      </c>
      <c r="P62" s="131">
        <f t="shared" si="10"/>
        <v>2</v>
      </c>
      <c r="Q62" s="52">
        <f t="shared" si="11"/>
        <v>0.9852216748768473</v>
      </c>
      <c r="R62" s="89">
        <f t="shared" si="12"/>
        <v>0</v>
      </c>
      <c r="S62" s="47">
        <f t="shared" si="13"/>
        <v>0</v>
      </c>
    </row>
    <row r="63" spans="1:19" ht="12.75">
      <c r="A63" s="42">
        <v>46</v>
      </c>
      <c r="B63" s="43" t="s">
        <v>65</v>
      </c>
      <c r="C63" s="44">
        <v>40</v>
      </c>
      <c r="D63" s="77">
        <v>694</v>
      </c>
      <c r="E63" s="118">
        <v>156</v>
      </c>
      <c r="F63" s="119">
        <f t="shared" si="9"/>
        <v>22.478386167146976</v>
      </c>
      <c r="G63" s="78">
        <v>155</v>
      </c>
      <c r="H63" s="89">
        <v>0</v>
      </c>
      <c r="I63" s="45">
        <f t="shared" si="14"/>
        <v>0</v>
      </c>
      <c r="J63" s="89">
        <v>0</v>
      </c>
      <c r="K63" s="45">
        <f t="shared" si="15"/>
        <v>0</v>
      </c>
      <c r="L63" s="89">
        <v>1</v>
      </c>
      <c r="M63" s="45">
        <f t="shared" si="16"/>
        <v>0.6451612903225806</v>
      </c>
      <c r="N63" s="89">
        <v>0</v>
      </c>
      <c r="O63" s="54">
        <f t="shared" si="17"/>
        <v>0</v>
      </c>
      <c r="P63" s="131">
        <f t="shared" si="10"/>
        <v>1</v>
      </c>
      <c r="Q63" s="52">
        <f t="shared" si="11"/>
        <v>0.6451612903225806</v>
      </c>
      <c r="R63" s="89">
        <f t="shared" si="12"/>
        <v>1</v>
      </c>
      <c r="S63" s="47">
        <f t="shared" si="13"/>
        <v>0.6451612903225806</v>
      </c>
    </row>
    <row r="64" spans="1:19" ht="12.75">
      <c r="A64" s="42">
        <v>47</v>
      </c>
      <c r="B64" s="43" t="s">
        <v>66</v>
      </c>
      <c r="C64" s="44">
        <v>39.784946236559136</v>
      </c>
      <c r="D64" s="77">
        <v>645</v>
      </c>
      <c r="E64" s="118">
        <v>141</v>
      </c>
      <c r="F64" s="119">
        <f t="shared" si="9"/>
        <v>21.86046511627907</v>
      </c>
      <c r="G64" s="78">
        <v>136</v>
      </c>
      <c r="H64" s="89">
        <v>1</v>
      </c>
      <c r="I64" s="45">
        <f t="shared" si="14"/>
        <v>0.7352941176470588</v>
      </c>
      <c r="J64" s="89">
        <v>1</v>
      </c>
      <c r="K64" s="45">
        <f t="shared" si="15"/>
        <v>0.7352941176470588</v>
      </c>
      <c r="L64" s="89">
        <v>0</v>
      </c>
      <c r="M64" s="45">
        <f t="shared" si="16"/>
        <v>0</v>
      </c>
      <c r="N64" s="89">
        <v>0</v>
      </c>
      <c r="O64" s="54">
        <f t="shared" si="17"/>
        <v>0</v>
      </c>
      <c r="P64" s="131">
        <f t="shared" si="10"/>
        <v>2</v>
      </c>
      <c r="Q64" s="52">
        <f t="shared" si="11"/>
        <v>1.4705882352941175</v>
      </c>
      <c r="R64" s="89">
        <f t="shared" si="12"/>
        <v>0</v>
      </c>
      <c r="S64" s="47">
        <f t="shared" si="13"/>
        <v>0</v>
      </c>
    </row>
    <row r="65" spans="1:19" ht="12.75">
      <c r="A65" s="42">
        <v>48</v>
      </c>
      <c r="B65" s="43" t="s">
        <v>67</v>
      </c>
      <c r="C65" s="44">
        <v>30.2196787889976</v>
      </c>
      <c r="D65" s="77">
        <v>1007</v>
      </c>
      <c r="E65" s="118">
        <v>190</v>
      </c>
      <c r="F65" s="119">
        <f t="shared" si="9"/>
        <v>18.867924528301888</v>
      </c>
      <c r="G65" s="78">
        <v>188</v>
      </c>
      <c r="H65" s="89">
        <v>0</v>
      </c>
      <c r="I65" s="45">
        <f t="shared" si="14"/>
        <v>0</v>
      </c>
      <c r="J65" s="89">
        <v>1</v>
      </c>
      <c r="K65" s="45">
        <f t="shared" si="15"/>
        <v>0.5319148936170213</v>
      </c>
      <c r="L65" s="89">
        <v>0</v>
      </c>
      <c r="M65" s="45">
        <f t="shared" si="16"/>
        <v>0</v>
      </c>
      <c r="N65" s="89">
        <v>0</v>
      </c>
      <c r="O65" s="54">
        <f t="shared" si="17"/>
        <v>0</v>
      </c>
      <c r="P65" s="131">
        <f t="shared" si="10"/>
        <v>1</v>
      </c>
      <c r="Q65" s="52">
        <f t="shared" si="11"/>
        <v>0.5319148936170213</v>
      </c>
      <c r="R65" s="89">
        <f t="shared" si="12"/>
        <v>0</v>
      </c>
      <c r="S65" s="47">
        <f t="shared" si="13"/>
        <v>0</v>
      </c>
    </row>
    <row r="66" spans="1:19" ht="12.75">
      <c r="A66" s="42">
        <v>49</v>
      </c>
      <c r="B66" s="43" t="s">
        <v>68</v>
      </c>
      <c r="C66" s="44">
        <v>49.09346945960218</v>
      </c>
      <c r="D66" s="77">
        <v>3083</v>
      </c>
      <c r="E66" s="118">
        <v>496</v>
      </c>
      <c r="F66" s="119">
        <f t="shared" si="9"/>
        <v>16.088225754135582</v>
      </c>
      <c r="G66" s="78">
        <v>496</v>
      </c>
      <c r="H66" s="89">
        <v>4</v>
      </c>
      <c r="I66" s="45">
        <f t="shared" si="14"/>
        <v>0.8064516129032258</v>
      </c>
      <c r="J66" s="89">
        <v>2</v>
      </c>
      <c r="K66" s="45">
        <f t="shared" si="15"/>
        <v>0.4032258064516129</v>
      </c>
      <c r="L66" s="89">
        <v>1</v>
      </c>
      <c r="M66" s="45">
        <f t="shared" si="16"/>
        <v>0.20161290322580644</v>
      </c>
      <c r="N66" s="89">
        <v>0</v>
      </c>
      <c r="O66" s="54">
        <f t="shared" si="17"/>
        <v>0</v>
      </c>
      <c r="P66" s="131">
        <f t="shared" si="10"/>
        <v>7</v>
      </c>
      <c r="Q66" s="52">
        <f t="shared" si="11"/>
        <v>1.411290322580645</v>
      </c>
      <c r="R66" s="89">
        <f t="shared" si="12"/>
        <v>1</v>
      </c>
      <c r="S66" s="47">
        <f t="shared" si="13"/>
        <v>0.20161290322580644</v>
      </c>
    </row>
    <row r="67" spans="1:19" ht="12.75">
      <c r="A67" s="42">
        <v>50</v>
      </c>
      <c r="B67" s="43" t="s">
        <v>69</v>
      </c>
      <c r="C67" s="44">
        <v>46.724890829694324</v>
      </c>
      <c r="D67" s="77">
        <v>511</v>
      </c>
      <c r="E67" s="118">
        <v>122</v>
      </c>
      <c r="F67" s="119">
        <f t="shared" si="9"/>
        <v>23.874755381604697</v>
      </c>
      <c r="G67" s="78">
        <v>122</v>
      </c>
      <c r="H67" s="89">
        <v>0</v>
      </c>
      <c r="I67" s="45">
        <f t="shared" si="14"/>
        <v>0</v>
      </c>
      <c r="J67" s="89">
        <v>0</v>
      </c>
      <c r="K67" s="45">
        <f t="shared" si="15"/>
        <v>0</v>
      </c>
      <c r="L67" s="89">
        <v>1</v>
      </c>
      <c r="M67" s="45">
        <f t="shared" si="16"/>
        <v>0.819672131147541</v>
      </c>
      <c r="N67" s="89">
        <v>0</v>
      </c>
      <c r="O67" s="54">
        <f t="shared" si="17"/>
        <v>0</v>
      </c>
      <c r="P67" s="131">
        <f t="shared" si="10"/>
        <v>1</v>
      </c>
      <c r="Q67" s="52">
        <f t="shared" si="11"/>
        <v>0.819672131147541</v>
      </c>
      <c r="R67" s="89">
        <f t="shared" si="12"/>
        <v>1</v>
      </c>
      <c r="S67" s="47">
        <f t="shared" si="13"/>
        <v>0.819672131147541</v>
      </c>
    </row>
    <row r="68" spans="1:19" ht="12.75">
      <c r="A68" s="42">
        <v>51</v>
      </c>
      <c r="B68" s="43" t="s">
        <v>70</v>
      </c>
      <c r="C68" s="44">
        <v>61.27252841314375</v>
      </c>
      <c r="D68" s="77">
        <v>4910</v>
      </c>
      <c r="E68" s="118">
        <v>1254</v>
      </c>
      <c r="F68" s="119">
        <f t="shared" si="9"/>
        <v>25.539714867617107</v>
      </c>
      <c r="G68" s="78">
        <v>1247</v>
      </c>
      <c r="H68" s="89">
        <v>6</v>
      </c>
      <c r="I68" s="45">
        <f t="shared" si="14"/>
        <v>0.48115477145148355</v>
      </c>
      <c r="J68" s="89">
        <v>0</v>
      </c>
      <c r="K68" s="45">
        <f t="shared" si="15"/>
        <v>0</v>
      </c>
      <c r="L68" s="89">
        <v>0</v>
      </c>
      <c r="M68" s="45">
        <f t="shared" si="16"/>
        <v>0</v>
      </c>
      <c r="N68" s="89">
        <v>0</v>
      </c>
      <c r="O68" s="54">
        <f t="shared" si="17"/>
        <v>0</v>
      </c>
      <c r="P68" s="131">
        <f t="shared" si="10"/>
        <v>6</v>
      </c>
      <c r="Q68" s="52">
        <f t="shared" si="11"/>
        <v>0.48115477145148355</v>
      </c>
      <c r="R68" s="89">
        <f t="shared" si="12"/>
        <v>0</v>
      </c>
      <c r="S68" s="47">
        <f t="shared" si="13"/>
        <v>0</v>
      </c>
    </row>
    <row r="69" spans="1:19" ht="12.75">
      <c r="A69" s="42">
        <v>52</v>
      </c>
      <c r="B69" s="43" t="s">
        <v>71</v>
      </c>
      <c r="C69" s="44">
        <v>30.708341790135986</v>
      </c>
      <c r="D69" s="77">
        <v>1667</v>
      </c>
      <c r="E69" s="118">
        <v>223</v>
      </c>
      <c r="F69" s="119">
        <f t="shared" si="9"/>
        <v>13.377324535092983</v>
      </c>
      <c r="G69" s="78">
        <v>222</v>
      </c>
      <c r="H69" s="89">
        <v>1</v>
      </c>
      <c r="I69" s="45">
        <f t="shared" si="14"/>
        <v>0.45045045045045046</v>
      </c>
      <c r="J69" s="89">
        <v>0</v>
      </c>
      <c r="K69" s="45">
        <f t="shared" si="15"/>
        <v>0</v>
      </c>
      <c r="L69" s="89">
        <v>0</v>
      </c>
      <c r="M69" s="45">
        <f t="shared" si="16"/>
        <v>0</v>
      </c>
      <c r="N69" s="89">
        <v>0</v>
      </c>
      <c r="O69" s="54">
        <f t="shared" si="17"/>
        <v>0</v>
      </c>
      <c r="P69" s="131">
        <f t="shared" si="10"/>
        <v>1</v>
      </c>
      <c r="Q69" s="52">
        <f t="shared" si="11"/>
        <v>0.45045045045045046</v>
      </c>
      <c r="R69" s="89">
        <f t="shared" si="12"/>
        <v>0</v>
      </c>
      <c r="S69" s="47">
        <f t="shared" si="13"/>
        <v>0</v>
      </c>
    </row>
    <row r="70" spans="1:19" ht="12.75">
      <c r="A70" s="42">
        <v>53</v>
      </c>
      <c r="B70" s="43" t="s">
        <v>72</v>
      </c>
      <c r="C70" s="44">
        <v>32.63009845288326</v>
      </c>
      <c r="D70" s="77">
        <v>130</v>
      </c>
      <c r="E70" s="118">
        <v>24</v>
      </c>
      <c r="F70" s="119">
        <f t="shared" si="9"/>
        <v>18.461538461538463</v>
      </c>
      <c r="G70" s="78">
        <v>23</v>
      </c>
      <c r="H70" s="89">
        <v>0</v>
      </c>
      <c r="I70" s="45">
        <f t="shared" si="14"/>
        <v>0</v>
      </c>
      <c r="J70" s="89">
        <v>0</v>
      </c>
      <c r="K70" s="45">
        <f t="shared" si="15"/>
        <v>0</v>
      </c>
      <c r="L70" s="89">
        <v>0</v>
      </c>
      <c r="M70" s="45">
        <f t="shared" si="16"/>
        <v>0</v>
      </c>
      <c r="N70" s="89">
        <v>0</v>
      </c>
      <c r="O70" s="54">
        <f t="shared" si="17"/>
        <v>0</v>
      </c>
      <c r="P70" s="131">
        <f t="shared" si="10"/>
        <v>0</v>
      </c>
      <c r="Q70" s="52">
        <f t="shared" si="11"/>
        <v>0</v>
      </c>
      <c r="R70" s="89">
        <f t="shared" si="12"/>
        <v>0</v>
      </c>
      <c r="S70" s="47">
        <f t="shared" si="13"/>
        <v>0</v>
      </c>
    </row>
    <row r="71" spans="1:19" ht="12.75">
      <c r="A71" s="42">
        <v>54</v>
      </c>
      <c r="B71" s="43" t="s">
        <v>73</v>
      </c>
      <c r="C71" s="44">
        <v>30.141113048993184</v>
      </c>
      <c r="D71" s="77">
        <v>2766</v>
      </c>
      <c r="E71" s="118">
        <v>166</v>
      </c>
      <c r="F71" s="119">
        <f t="shared" si="9"/>
        <v>6.001446131597976</v>
      </c>
      <c r="G71" s="78">
        <v>168</v>
      </c>
      <c r="H71" s="89">
        <v>0</v>
      </c>
      <c r="I71" s="45">
        <f t="shared" si="14"/>
        <v>0</v>
      </c>
      <c r="J71" s="89">
        <v>0</v>
      </c>
      <c r="K71" s="45">
        <f t="shared" si="15"/>
        <v>0</v>
      </c>
      <c r="L71" s="89">
        <v>0</v>
      </c>
      <c r="M71" s="45">
        <f t="shared" si="16"/>
        <v>0</v>
      </c>
      <c r="N71" s="89">
        <v>0</v>
      </c>
      <c r="O71" s="54">
        <f t="shared" si="17"/>
        <v>0</v>
      </c>
      <c r="P71" s="131">
        <f t="shared" si="10"/>
        <v>0</v>
      </c>
      <c r="Q71" s="52">
        <f t="shared" si="11"/>
        <v>0</v>
      </c>
      <c r="R71" s="89">
        <f t="shared" si="12"/>
        <v>0</v>
      </c>
      <c r="S71" s="47">
        <f t="shared" si="13"/>
        <v>0</v>
      </c>
    </row>
    <row r="72" spans="1:19" ht="12.75">
      <c r="A72" s="42">
        <v>55</v>
      </c>
      <c r="B72" s="43" t="s">
        <v>74</v>
      </c>
      <c r="C72" s="44">
        <v>31.376518218623485</v>
      </c>
      <c r="D72" s="77">
        <v>173</v>
      </c>
      <c r="E72" s="118">
        <v>2</v>
      </c>
      <c r="F72" s="119">
        <f t="shared" si="9"/>
        <v>1.1560693641618496</v>
      </c>
      <c r="G72" s="78">
        <v>2</v>
      </c>
      <c r="H72" s="89">
        <v>0</v>
      </c>
      <c r="I72" s="45">
        <f t="shared" si="14"/>
        <v>0</v>
      </c>
      <c r="J72" s="89">
        <v>0</v>
      </c>
      <c r="K72" s="45">
        <f t="shared" si="15"/>
        <v>0</v>
      </c>
      <c r="L72" s="89">
        <v>0</v>
      </c>
      <c r="M72" s="45">
        <f t="shared" si="16"/>
        <v>0</v>
      </c>
      <c r="N72" s="89">
        <v>0</v>
      </c>
      <c r="O72" s="54">
        <f t="shared" si="17"/>
        <v>0</v>
      </c>
      <c r="P72" s="131">
        <f t="shared" si="10"/>
        <v>0</v>
      </c>
      <c r="Q72" s="52">
        <f t="shared" si="11"/>
        <v>0</v>
      </c>
      <c r="R72" s="89">
        <f t="shared" si="12"/>
        <v>0</v>
      </c>
      <c r="S72" s="47">
        <f t="shared" si="13"/>
        <v>0</v>
      </c>
    </row>
    <row r="73" spans="1:19" ht="12.75">
      <c r="A73" s="42">
        <v>56</v>
      </c>
      <c r="B73" s="43" t="s">
        <v>75</v>
      </c>
      <c r="C73" s="44">
        <v>35.785953177257525</v>
      </c>
      <c r="D73" s="77">
        <v>872</v>
      </c>
      <c r="E73" s="118">
        <v>128</v>
      </c>
      <c r="F73" s="119">
        <f t="shared" si="9"/>
        <v>14.678899082568808</v>
      </c>
      <c r="G73" s="78">
        <v>128</v>
      </c>
      <c r="H73" s="89">
        <v>0</v>
      </c>
      <c r="I73" s="45">
        <f t="shared" si="14"/>
        <v>0</v>
      </c>
      <c r="J73" s="89">
        <v>0</v>
      </c>
      <c r="K73" s="45">
        <f t="shared" si="15"/>
        <v>0</v>
      </c>
      <c r="L73" s="89">
        <v>0</v>
      </c>
      <c r="M73" s="45">
        <f t="shared" si="16"/>
        <v>0</v>
      </c>
      <c r="N73" s="89">
        <v>0</v>
      </c>
      <c r="O73" s="54">
        <f t="shared" si="17"/>
        <v>0</v>
      </c>
      <c r="P73" s="131">
        <f t="shared" si="10"/>
        <v>0</v>
      </c>
      <c r="Q73" s="52">
        <f t="shared" si="11"/>
        <v>0</v>
      </c>
      <c r="R73" s="89">
        <f t="shared" si="12"/>
        <v>0</v>
      </c>
      <c r="S73" s="47">
        <f t="shared" si="13"/>
        <v>0</v>
      </c>
    </row>
    <row r="74" spans="1:19" ht="12.75">
      <c r="A74" s="42">
        <v>57</v>
      </c>
      <c r="B74" s="43" t="s">
        <v>76</v>
      </c>
      <c r="C74" s="44">
        <v>61.380604626494225</v>
      </c>
      <c r="D74" s="77">
        <v>5221</v>
      </c>
      <c r="E74" s="118">
        <v>338</v>
      </c>
      <c r="F74" s="119">
        <f t="shared" si="9"/>
        <v>6.473855583221605</v>
      </c>
      <c r="G74" s="78">
        <v>335</v>
      </c>
      <c r="H74" s="89">
        <v>0</v>
      </c>
      <c r="I74" s="45">
        <f t="shared" si="14"/>
        <v>0</v>
      </c>
      <c r="J74" s="89">
        <v>0</v>
      </c>
      <c r="K74" s="45">
        <f t="shared" si="15"/>
        <v>0</v>
      </c>
      <c r="L74" s="89">
        <v>0</v>
      </c>
      <c r="M74" s="45">
        <f t="shared" si="16"/>
        <v>0</v>
      </c>
      <c r="N74" s="89">
        <v>0</v>
      </c>
      <c r="O74" s="54">
        <f t="shared" si="17"/>
        <v>0</v>
      </c>
      <c r="P74" s="131">
        <f t="shared" si="10"/>
        <v>0</v>
      </c>
      <c r="Q74" s="52">
        <f t="shared" si="11"/>
        <v>0</v>
      </c>
      <c r="R74" s="89">
        <f t="shared" si="12"/>
        <v>0</v>
      </c>
      <c r="S74" s="47">
        <f t="shared" si="13"/>
        <v>0</v>
      </c>
    </row>
    <row r="75" spans="1:19" ht="12.75">
      <c r="A75" s="42">
        <v>58</v>
      </c>
      <c r="B75" s="43" t="s">
        <v>77</v>
      </c>
      <c r="C75" s="44">
        <v>42.33995584988963</v>
      </c>
      <c r="D75" s="77">
        <v>782</v>
      </c>
      <c r="E75" s="118">
        <v>255</v>
      </c>
      <c r="F75" s="119">
        <f t="shared" si="9"/>
        <v>32.608695652173914</v>
      </c>
      <c r="G75" s="78">
        <v>254</v>
      </c>
      <c r="H75" s="89">
        <v>0</v>
      </c>
      <c r="I75" s="45">
        <f t="shared" si="14"/>
        <v>0</v>
      </c>
      <c r="J75" s="89">
        <v>0</v>
      </c>
      <c r="K75" s="45">
        <f t="shared" si="15"/>
        <v>0</v>
      </c>
      <c r="L75" s="89">
        <v>0</v>
      </c>
      <c r="M75" s="45">
        <f t="shared" si="16"/>
        <v>0</v>
      </c>
      <c r="N75" s="89">
        <v>0</v>
      </c>
      <c r="O75" s="54">
        <f t="shared" si="17"/>
        <v>0</v>
      </c>
      <c r="P75" s="131">
        <f t="shared" si="10"/>
        <v>0</v>
      </c>
      <c r="Q75" s="52">
        <f t="shared" si="11"/>
        <v>0</v>
      </c>
      <c r="R75" s="89">
        <f t="shared" si="12"/>
        <v>0</v>
      </c>
      <c r="S75" s="47">
        <f t="shared" si="13"/>
        <v>0</v>
      </c>
    </row>
    <row r="76" spans="1:19" ht="12.75">
      <c r="A76" s="42">
        <v>59</v>
      </c>
      <c r="B76" s="43" t="s">
        <v>78</v>
      </c>
      <c r="C76" s="44">
        <v>41.48632580261593</v>
      </c>
      <c r="D76" s="77">
        <v>3836</v>
      </c>
      <c r="E76" s="118">
        <v>933</v>
      </c>
      <c r="F76" s="119">
        <f t="shared" si="9"/>
        <v>24.32221063607925</v>
      </c>
      <c r="G76" s="78">
        <v>927</v>
      </c>
      <c r="H76" s="89">
        <v>2</v>
      </c>
      <c r="I76" s="45">
        <f t="shared" si="14"/>
        <v>0.2157497303128371</v>
      </c>
      <c r="J76" s="89">
        <v>0</v>
      </c>
      <c r="K76" s="45">
        <f t="shared" si="15"/>
        <v>0</v>
      </c>
      <c r="L76" s="89">
        <v>0</v>
      </c>
      <c r="M76" s="45">
        <f t="shared" si="16"/>
        <v>0</v>
      </c>
      <c r="N76" s="89">
        <v>0</v>
      </c>
      <c r="O76" s="54">
        <f t="shared" si="17"/>
        <v>0</v>
      </c>
      <c r="P76" s="131">
        <f t="shared" si="10"/>
        <v>2</v>
      </c>
      <c r="Q76" s="52">
        <f t="shared" si="11"/>
        <v>0.2157497303128371</v>
      </c>
      <c r="R76" s="89">
        <f t="shared" si="12"/>
        <v>0</v>
      </c>
      <c r="S76" s="47">
        <f t="shared" si="13"/>
        <v>0</v>
      </c>
    </row>
    <row r="77" spans="1:19" ht="12.75">
      <c r="A77" s="42">
        <v>60</v>
      </c>
      <c r="B77" s="43" t="s">
        <v>79</v>
      </c>
      <c r="C77" s="44">
        <v>30.605226960110045</v>
      </c>
      <c r="D77" s="77">
        <v>1571</v>
      </c>
      <c r="E77" s="118">
        <v>160</v>
      </c>
      <c r="F77" s="119">
        <f t="shared" si="9"/>
        <v>10.184595798854232</v>
      </c>
      <c r="G77" s="78">
        <v>161</v>
      </c>
      <c r="H77" s="89">
        <v>0</v>
      </c>
      <c r="I77" s="45">
        <f t="shared" si="14"/>
        <v>0</v>
      </c>
      <c r="J77" s="89">
        <v>0</v>
      </c>
      <c r="K77" s="45">
        <f t="shared" si="15"/>
        <v>0</v>
      </c>
      <c r="L77" s="89">
        <v>0</v>
      </c>
      <c r="M77" s="45">
        <f t="shared" si="16"/>
        <v>0</v>
      </c>
      <c r="N77" s="89">
        <v>0</v>
      </c>
      <c r="O77" s="54">
        <f t="shared" si="17"/>
        <v>0</v>
      </c>
      <c r="P77" s="131">
        <f t="shared" si="10"/>
        <v>0</v>
      </c>
      <c r="Q77" s="52">
        <f t="shared" si="11"/>
        <v>0</v>
      </c>
      <c r="R77" s="89">
        <f t="shared" si="12"/>
        <v>0</v>
      </c>
      <c r="S77" s="47">
        <f t="shared" si="13"/>
        <v>0</v>
      </c>
    </row>
    <row r="78" spans="1:19" ht="12.75">
      <c r="A78" s="42">
        <v>61</v>
      </c>
      <c r="B78" s="43" t="s">
        <v>80</v>
      </c>
      <c r="C78" s="44">
        <v>40.467753366406804</v>
      </c>
      <c r="D78" s="77">
        <v>515</v>
      </c>
      <c r="E78" s="118">
        <v>83</v>
      </c>
      <c r="F78" s="119">
        <f t="shared" si="9"/>
        <v>16.116504854368934</v>
      </c>
      <c r="G78" s="78">
        <v>82</v>
      </c>
      <c r="H78" s="89">
        <v>0</v>
      </c>
      <c r="I78" s="45">
        <f t="shared" si="14"/>
        <v>0</v>
      </c>
      <c r="J78" s="89">
        <v>0</v>
      </c>
      <c r="K78" s="45">
        <f t="shared" si="15"/>
        <v>0</v>
      </c>
      <c r="L78" s="89">
        <v>0</v>
      </c>
      <c r="M78" s="45">
        <f t="shared" si="16"/>
        <v>0</v>
      </c>
      <c r="N78" s="89">
        <v>0</v>
      </c>
      <c r="O78" s="54">
        <f t="shared" si="17"/>
        <v>0</v>
      </c>
      <c r="P78" s="131">
        <f t="shared" si="10"/>
        <v>0</v>
      </c>
      <c r="Q78" s="52">
        <f t="shared" si="11"/>
        <v>0</v>
      </c>
      <c r="R78" s="89">
        <f t="shared" si="12"/>
        <v>0</v>
      </c>
      <c r="S78" s="47">
        <f t="shared" si="13"/>
        <v>0</v>
      </c>
    </row>
    <row r="79" spans="1:19" ht="12.75">
      <c r="A79" s="42">
        <v>62</v>
      </c>
      <c r="B79" s="43" t="s">
        <v>81</v>
      </c>
      <c r="C79" s="44">
        <v>52.36958745311967</v>
      </c>
      <c r="D79" s="77">
        <v>3675</v>
      </c>
      <c r="E79" s="118">
        <v>866</v>
      </c>
      <c r="F79" s="119">
        <f t="shared" si="9"/>
        <v>23.564625850340136</v>
      </c>
      <c r="G79" s="78">
        <v>868</v>
      </c>
      <c r="H79" s="89">
        <v>10</v>
      </c>
      <c r="I79" s="45">
        <f t="shared" si="14"/>
        <v>1.1520737327188941</v>
      </c>
      <c r="J79" s="89">
        <v>5</v>
      </c>
      <c r="K79" s="45">
        <f t="shared" si="15"/>
        <v>0.5760368663594471</v>
      </c>
      <c r="L79" s="89">
        <v>3</v>
      </c>
      <c r="M79" s="45">
        <f t="shared" si="16"/>
        <v>0.3456221198156682</v>
      </c>
      <c r="N79" s="89">
        <v>0</v>
      </c>
      <c r="O79" s="54">
        <f t="shared" si="17"/>
        <v>0</v>
      </c>
      <c r="P79" s="131">
        <f t="shared" si="10"/>
        <v>18</v>
      </c>
      <c r="Q79" s="52">
        <f t="shared" si="11"/>
        <v>2.0737327188940093</v>
      </c>
      <c r="R79" s="89">
        <f t="shared" si="12"/>
        <v>3</v>
      </c>
      <c r="S79" s="47">
        <f t="shared" si="13"/>
        <v>0.3456221198156682</v>
      </c>
    </row>
    <row r="80" spans="1:19" ht="12.75">
      <c r="A80" s="42">
        <v>63</v>
      </c>
      <c r="B80" s="43" t="s">
        <v>82</v>
      </c>
      <c r="C80" s="44">
        <v>42.73381294964029</v>
      </c>
      <c r="D80" s="77">
        <v>130</v>
      </c>
      <c r="E80" s="118">
        <v>17</v>
      </c>
      <c r="F80" s="119">
        <f t="shared" si="9"/>
        <v>13.076923076923078</v>
      </c>
      <c r="G80" s="78">
        <v>17</v>
      </c>
      <c r="H80" s="89">
        <v>0</v>
      </c>
      <c r="I80" s="45">
        <f t="shared" si="14"/>
        <v>0</v>
      </c>
      <c r="J80" s="89">
        <v>0</v>
      </c>
      <c r="K80" s="45">
        <f t="shared" si="15"/>
        <v>0</v>
      </c>
      <c r="L80" s="89">
        <v>0</v>
      </c>
      <c r="M80" s="45">
        <f t="shared" si="16"/>
        <v>0</v>
      </c>
      <c r="N80" s="89">
        <v>0</v>
      </c>
      <c r="O80" s="54">
        <f t="shared" si="17"/>
        <v>0</v>
      </c>
      <c r="P80" s="131">
        <f t="shared" si="10"/>
        <v>0</v>
      </c>
      <c r="Q80" s="52">
        <f t="shared" si="11"/>
        <v>0</v>
      </c>
      <c r="R80" s="89">
        <f t="shared" si="12"/>
        <v>0</v>
      </c>
      <c r="S80" s="47">
        <f t="shared" si="13"/>
        <v>0</v>
      </c>
    </row>
    <row r="81" spans="1:19" ht="12.75">
      <c r="A81" s="42">
        <v>64</v>
      </c>
      <c r="B81" s="43" t="s">
        <v>83</v>
      </c>
      <c r="C81" s="44">
        <v>62.824816365216016</v>
      </c>
      <c r="D81" s="77">
        <v>12134</v>
      </c>
      <c r="E81" s="118">
        <v>5899</v>
      </c>
      <c r="F81" s="119">
        <f t="shared" si="9"/>
        <v>48.61546068897313</v>
      </c>
      <c r="G81" s="78">
        <v>5979</v>
      </c>
      <c r="H81" s="89">
        <v>132</v>
      </c>
      <c r="I81" s="45">
        <f t="shared" si="14"/>
        <v>2.207727044656297</v>
      </c>
      <c r="J81" s="89">
        <v>37</v>
      </c>
      <c r="K81" s="45">
        <f t="shared" si="15"/>
        <v>0.6188325806991136</v>
      </c>
      <c r="L81" s="89">
        <f>23+12</f>
        <v>35</v>
      </c>
      <c r="M81" s="45">
        <f t="shared" si="16"/>
        <v>0.5853821709315938</v>
      </c>
      <c r="N81" s="89">
        <v>2</v>
      </c>
      <c r="O81" s="54">
        <f t="shared" si="17"/>
        <v>0.03345040976751965</v>
      </c>
      <c r="P81" s="131">
        <f t="shared" si="10"/>
        <v>206</v>
      </c>
      <c r="Q81" s="52">
        <f t="shared" si="11"/>
        <v>3.445392206054524</v>
      </c>
      <c r="R81" s="89">
        <f t="shared" si="12"/>
        <v>37</v>
      </c>
      <c r="S81" s="47">
        <f t="shared" si="13"/>
        <v>0.6188325806991136</v>
      </c>
    </row>
    <row r="82" spans="1:19" ht="13.5" thickBot="1">
      <c r="A82" s="56">
        <v>65</v>
      </c>
      <c r="B82" s="57" t="s">
        <v>84</v>
      </c>
      <c r="C82" s="58">
        <v>42.95125164690382</v>
      </c>
      <c r="D82" s="79">
        <v>134</v>
      </c>
      <c r="E82" s="122">
        <v>9</v>
      </c>
      <c r="F82" s="123">
        <f t="shared" si="9"/>
        <v>6.7164179104477615</v>
      </c>
      <c r="G82" s="79">
        <v>9</v>
      </c>
      <c r="H82" s="90">
        <v>0</v>
      </c>
      <c r="I82" s="45">
        <f t="shared" si="14"/>
        <v>0</v>
      </c>
      <c r="J82" s="90">
        <v>0</v>
      </c>
      <c r="K82" s="45">
        <f t="shared" si="15"/>
        <v>0</v>
      </c>
      <c r="L82" s="90">
        <v>0</v>
      </c>
      <c r="M82" s="45">
        <f t="shared" si="16"/>
        <v>0</v>
      </c>
      <c r="N82" s="90">
        <v>0</v>
      </c>
      <c r="O82" s="54">
        <f t="shared" si="17"/>
        <v>0</v>
      </c>
      <c r="P82" s="149">
        <f t="shared" si="10"/>
        <v>0</v>
      </c>
      <c r="Q82" s="150">
        <f t="shared" si="11"/>
        <v>0</v>
      </c>
      <c r="R82" s="90">
        <f t="shared" si="12"/>
        <v>0</v>
      </c>
      <c r="S82" s="49">
        <f t="shared" si="13"/>
        <v>0</v>
      </c>
    </row>
    <row r="83" spans="1:19" ht="13.5" thickTop="1">
      <c r="A83" s="1" t="s">
        <v>0</v>
      </c>
      <c r="B83" s="2"/>
      <c r="C83" s="2"/>
      <c r="D83" s="3"/>
      <c r="E83" s="82"/>
      <c r="F83" s="82"/>
      <c r="G83" s="82"/>
      <c r="H83" s="82"/>
      <c r="I83" s="3"/>
      <c r="J83" s="82"/>
      <c r="K83" s="3"/>
      <c r="L83" s="82"/>
      <c r="M83" s="3"/>
      <c r="N83" s="82"/>
      <c r="O83" s="3"/>
      <c r="P83" s="82"/>
      <c r="Q83" s="4"/>
      <c r="R83" s="132"/>
      <c r="S83" s="5"/>
    </row>
    <row r="84" spans="1:19" ht="12.75">
      <c r="A84" s="6" t="s">
        <v>1</v>
      </c>
      <c r="B84" s="7"/>
      <c r="C84" s="7"/>
      <c r="D84" s="8"/>
      <c r="E84" s="83"/>
      <c r="F84" s="83"/>
      <c r="G84" s="83"/>
      <c r="H84" s="83"/>
      <c r="I84" s="8"/>
      <c r="J84" s="84"/>
      <c r="K84" s="8"/>
      <c r="L84" s="83"/>
      <c r="M84" s="8"/>
      <c r="N84" s="83"/>
      <c r="O84" s="8"/>
      <c r="P84" s="83"/>
      <c r="Q84" s="10"/>
      <c r="R84" s="133"/>
      <c r="S84" s="11"/>
    </row>
    <row r="85" spans="1:19" ht="13.5" thickBot="1">
      <c r="A85" s="12"/>
      <c r="B85" s="13"/>
      <c r="C85" s="13"/>
      <c r="D85" s="9"/>
      <c r="E85" s="84"/>
      <c r="F85" s="84"/>
      <c r="G85" s="84"/>
      <c r="H85" s="84"/>
      <c r="I85" s="9"/>
      <c r="J85" s="95"/>
      <c r="K85" s="9"/>
      <c r="L85" s="84"/>
      <c r="M85" s="9"/>
      <c r="N85" s="84"/>
      <c r="O85" s="13"/>
      <c r="P85" s="127"/>
      <c r="Q85" s="14"/>
      <c r="R85" s="134"/>
      <c r="S85" s="11"/>
    </row>
    <row r="86" spans="1:19" s="23" customFormat="1" ht="13.5" thickTop="1">
      <c r="A86" s="68"/>
      <c r="B86" s="69"/>
      <c r="C86" s="70"/>
      <c r="D86" s="16" t="s">
        <v>191</v>
      </c>
      <c r="E86" s="85"/>
      <c r="F86" s="107"/>
      <c r="G86" s="108" t="s">
        <v>2</v>
      </c>
      <c r="H86" s="85"/>
      <c r="I86" s="17"/>
      <c r="J86" s="96"/>
      <c r="K86" s="17"/>
      <c r="L86" s="96"/>
      <c r="M86" s="17"/>
      <c r="N86" s="96"/>
      <c r="O86" s="2"/>
      <c r="P86" s="85"/>
      <c r="Q86" s="2"/>
      <c r="R86" s="85"/>
      <c r="S86" s="71"/>
    </row>
    <row r="87" spans="1:19" s="23" customFormat="1" ht="13.5" thickBot="1">
      <c r="A87" s="15"/>
      <c r="B87"/>
      <c r="C87" s="18"/>
      <c r="D87" s="19" t="s">
        <v>199</v>
      </c>
      <c r="E87" s="86"/>
      <c r="F87" s="109"/>
      <c r="G87" s="110" t="s">
        <v>192</v>
      </c>
      <c r="H87" s="86"/>
      <c r="I87" s="21"/>
      <c r="J87" s="97"/>
      <c r="K87" s="21"/>
      <c r="L87" s="97"/>
      <c r="M87" s="21"/>
      <c r="N87" s="97"/>
      <c r="O87" s="20"/>
      <c r="P87" s="127"/>
      <c r="Q87" s="13"/>
      <c r="R87" s="127"/>
      <c r="S87" s="72"/>
    </row>
    <row r="88" spans="1:19" s="23" customFormat="1" ht="13.5" thickTop="1">
      <c r="A88" s="22" t="s">
        <v>3</v>
      </c>
      <c r="C88" s="24" t="s">
        <v>4</v>
      </c>
      <c r="D88" s="25" t="s">
        <v>5</v>
      </c>
      <c r="E88" s="111" t="s">
        <v>6</v>
      </c>
      <c r="F88" s="112"/>
      <c r="G88" s="113" t="s">
        <v>7</v>
      </c>
      <c r="H88" s="87" t="s">
        <v>193</v>
      </c>
      <c r="I88" s="26"/>
      <c r="J88" s="98"/>
      <c r="K88" s="26"/>
      <c r="L88" s="98"/>
      <c r="M88" s="26"/>
      <c r="N88" s="98"/>
      <c r="O88" s="27"/>
      <c r="P88" s="128" t="s">
        <v>8</v>
      </c>
      <c r="Q88" s="28"/>
      <c r="R88" s="85"/>
      <c r="S88" s="71"/>
    </row>
    <row r="89" spans="1:19" s="23" customFormat="1" ht="12.75">
      <c r="A89" s="15"/>
      <c r="C89" s="24" t="s">
        <v>9</v>
      </c>
      <c r="D89" s="25" t="s">
        <v>10</v>
      </c>
      <c r="E89" s="114" t="s">
        <v>11</v>
      </c>
      <c r="F89" s="115"/>
      <c r="G89" s="113" t="s">
        <v>12</v>
      </c>
      <c r="H89" s="87" t="s">
        <v>194</v>
      </c>
      <c r="I89" s="29"/>
      <c r="J89" s="87" t="s">
        <v>195</v>
      </c>
      <c r="K89" s="29"/>
      <c r="L89" s="87" t="s">
        <v>196</v>
      </c>
      <c r="M89" s="29"/>
      <c r="N89" s="87" t="s">
        <v>197</v>
      </c>
      <c r="O89" s="30"/>
      <c r="P89" s="129" t="s">
        <v>13</v>
      </c>
      <c r="Q89" s="13"/>
      <c r="R89" s="135" t="s">
        <v>14</v>
      </c>
      <c r="S89" s="73"/>
    </row>
    <row r="90" spans="1:19" s="75" customFormat="1" ht="13.5" thickBot="1">
      <c r="A90" s="31"/>
      <c r="B90" s="32"/>
      <c r="C90" s="33" t="s">
        <v>15</v>
      </c>
      <c r="D90" s="34" t="s">
        <v>198</v>
      </c>
      <c r="E90" s="35" t="s">
        <v>16</v>
      </c>
      <c r="F90" s="35" t="s">
        <v>17</v>
      </c>
      <c r="G90" s="34" t="s">
        <v>18</v>
      </c>
      <c r="H90" s="35" t="s">
        <v>16</v>
      </c>
      <c r="I90" s="35" t="s">
        <v>17</v>
      </c>
      <c r="J90" s="35" t="s">
        <v>16</v>
      </c>
      <c r="K90" s="35" t="s">
        <v>17</v>
      </c>
      <c r="L90" s="35" t="s">
        <v>16</v>
      </c>
      <c r="M90" s="35" t="s">
        <v>17</v>
      </c>
      <c r="N90" s="35" t="s">
        <v>16</v>
      </c>
      <c r="O90" s="74" t="s">
        <v>17</v>
      </c>
      <c r="P90" s="35" t="s">
        <v>16</v>
      </c>
      <c r="Q90" s="36" t="s">
        <v>17</v>
      </c>
      <c r="R90" s="35" t="s">
        <v>16</v>
      </c>
      <c r="S90" s="50" t="s">
        <v>17</v>
      </c>
    </row>
    <row r="91" spans="1:19" ht="13.5" thickTop="1">
      <c r="A91" s="42">
        <v>66</v>
      </c>
      <c r="B91" s="43" t="s">
        <v>85</v>
      </c>
      <c r="C91" s="44">
        <v>45.746785361028685</v>
      </c>
      <c r="D91" s="77">
        <v>366</v>
      </c>
      <c r="E91" s="118">
        <v>25</v>
      </c>
      <c r="F91" s="119">
        <f aca="true" t="shared" si="18" ref="F91:F123">+(E91/$D91)*100</f>
        <v>6.830601092896176</v>
      </c>
      <c r="G91" s="121">
        <v>26</v>
      </c>
      <c r="H91" s="89">
        <v>0</v>
      </c>
      <c r="I91" s="45">
        <f>+(H91/$G91)*100</f>
        <v>0</v>
      </c>
      <c r="J91" s="89">
        <v>0</v>
      </c>
      <c r="K91" s="45">
        <f>+(J91/$G91)*100</f>
        <v>0</v>
      </c>
      <c r="L91" s="89">
        <v>0</v>
      </c>
      <c r="M91" s="45">
        <f>+(L91/$G91)*100</f>
        <v>0</v>
      </c>
      <c r="N91" s="89">
        <v>0</v>
      </c>
      <c r="O91" s="51">
        <f>+(N91/$G91)*100</f>
        <v>0</v>
      </c>
      <c r="P91" s="131">
        <f aca="true" t="shared" si="19" ref="P91:P123">+H91+J91+L91+N91</f>
        <v>0</v>
      </c>
      <c r="Q91" s="52">
        <f aca="true" t="shared" si="20" ref="Q91:Q123">+(P91/$G91)*100</f>
        <v>0</v>
      </c>
      <c r="R91" s="89">
        <f aca="true" t="shared" si="21" ref="R91:R123">+L91+N91</f>
        <v>0</v>
      </c>
      <c r="S91" s="53">
        <f aca="true" t="shared" si="22" ref="S91:S123">+(R91/$G91)*100</f>
        <v>0</v>
      </c>
    </row>
    <row r="92" spans="1:19" ht="12.75">
      <c r="A92" s="42">
        <v>67</v>
      </c>
      <c r="B92" s="43" t="s">
        <v>86</v>
      </c>
      <c r="C92" s="44">
        <v>19.228295819935692</v>
      </c>
      <c r="D92" s="77">
        <v>928</v>
      </c>
      <c r="E92" s="118">
        <v>38</v>
      </c>
      <c r="F92" s="119">
        <f t="shared" si="18"/>
        <v>4.094827586206897</v>
      </c>
      <c r="G92" s="78">
        <v>39</v>
      </c>
      <c r="H92" s="89">
        <v>0</v>
      </c>
      <c r="I92" s="45">
        <f>+(H92/$G92)*100</f>
        <v>0</v>
      </c>
      <c r="J92" s="89">
        <v>0</v>
      </c>
      <c r="K92" s="45">
        <f>+(J92/$G92)*100</f>
        <v>0</v>
      </c>
      <c r="L92" s="89">
        <v>0</v>
      </c>
      <c r="M92" s="45">
        <f>+(L92/$G92)*100</f>
        <v>0</v>
      </c>
      <c r="N92" s="89">
        <v>0</v>
      </c>
      <c r="O92" s="54">
        <f>+(N92/$G92)*100</f>
        <v>0</v>
      </c>
      <c r="P92" s="131">
        <f t="shared" si="19"/>
        <v>0</v>
      </c>
      <c r="Q92" s="52">
        <f t="shared" si="20"/>
        <v>0</v>
      </c>
      <c r="R92" s="89">
        <f t="shared" si="21"/>
        <v>0</v>
      </c>
      <c r="S92" s="47">
        <f t="shared" si="22"/>
        <v>0</v>
      </c>
    </row>
    <row r="93" spans="1:19" ht="12.75">
      <c r="A93" s="42">
        <v>68</v>
      </c>
      <c r="B93" s="43" t="s">
        <v>87</v>
      </c>
      <c r="C93" s="44">
        <v>48.66712235133288</v>
      </c>
      <c r="D93" s="77">
        <v>215</v>
      </c>
      <c r="E93" s="118">
        <v>25</v>
      </c>
      <c r="F93" s="119">
        <f t="shared" si="18"/>
        <v>11.627906976744185</v>
      </c>
      <c r="G93" s="78">
        <v>23</v>
      </c>
      <c r="H93" s="89">
        <v>2</v>
      </c>
      <c r="I93" s="45">
        <f aca="true" t="shared" si="23" ref="I93:I123">+(H93/$G93)*100</f>
        <v>8.695652173913043</v>
      </c>
      <c r="J93" s="89">
        <v>0</v>
      </c>
      <c r="K93" s="45">
        <f aca="true" t="shared" si="24" ref="K93:K123">+(J93/$G93)*100</f>
        <v>0</v>
      </c>
      <c r="L93" s="89">
        <v>0</v>
      </c>
      <c r="M93" s="45">
        <f aca="true" t="shared" si="25" ref="M93:M123">+(L93/$G93)*100</f>
        <v>0</v>
      </c>
      <c r="N93" s="89">
        <v>0</v>
      </c>
      <c r="O93" s="54">
        <f aca="true" t="shared" si="26" ref="O93:O123">+(N93/$G93)*100</f>
        <v>0</v>
      </c>
      <c r="P93" s="131">
        <f t="shared" si="19"/>
        <v>2</v>
      </c>
      <c r="Q93" s="52">
        <f t="shared" si="20"/>
        <v>8.695652173913043</v>
      </c>
      <c r="R93" s="89">
        <f t="shared" si="21"/>
        <v>0</v>
      </c>
      <c r="S93" s="47">
        <f t="shared" si="22"/>
        <v>0</v>
      </c>
    </row>
    <row r="94" spans="1:19" ht="12.75">
      <c r="A94" s="42">
        <v>69</v>
      </c>
      <c r="B94" s="43" t="s">
        <v>88</v>
      </c>
      <c r="C94" s="44">
        <v>51.48357215226517</v>
      </c>
      <c r="D94" s="77">
        <v>1231</v>
      </c>
      <c r="E94" s="118">
        <v>533</v>
      </c>
      <c r="F94" s="119">
        <f t="shared" si="18"/>
        <v>43.29813160032494</v>
      </c>
      <c r="G94" s="78">
        <v>532</v>
      </c>
      <c r="H94" s="89">
        <v>7</v>
      </c>
      <c r="I94" s="45">
        <f t="shared" si="23"/>
        <v>1.3157894736842104</v>
      </c>
      <c r="J94" s="89">
        <v>4</v>
      </c>
      <c r="K94" s="45">
        <f t="shared" si="24"/>
        <v>0.7518796992481203</v>
      </c>
      <c r="L94" s="89">
        <v>2</v>
      </c>
      <c r="M94" s="45">
        <f t="shared" si="25"/>
        <v>0.37593984962406013</v>
      </c>
      <c r="N94" s="89">
        <v>0</v>
      </c>
      <c r="O94" s="54">
        <f t="shared" si="26"/>
        <v>0</v>
      </c>
      <c r="P94" s="131">
        <f t="shared" si="19"/>
        <v>13</v>
      </c>
      <c r="Q94" s="52">
        <f t="shared" si="20"/>
        <v>2.443609022556391</v>
      </c>
      <c r="R94" s="89">
        <f t="shared" si="21"/>
        <v>2</v>
      </c>
      <c r="S94" s="47">
        <f t="shared" si="22"/>
        <v>0.37593984962406013</v>
      </c>
    </row>
    <row r="95" spans="1:19" ht="12.75">
      <c r="A95" s="42">
        <v>70</v>
      </c>
      <c r="B95" s="43" t="s">
        <v>89</v>
      </c>
      <c r="C95" s="44">
        <v>14.410862899693386</v>
      </c>
      <c r="D95" s="77">
        <v>549</v>
      </c>
      <c r="E95" s="118">
        <v>91</v>
      </c>
      <c r="F95" s="119">
        <f t="shared" si="18"/>
        <v>16.57559198542805</v>
      </c>
      <c r="G95" s="78">
        <v>91</v>
      </c>
      <c r="H95" s="89">
        <v>0</v>
      </c>
      <c r="I95" s="45">
        <f t="shared" si="23"/>
        <v>0</v>
      </c>
      <c r="J95" s="89">
        <v>0</v>
      </c>
      <c r="K95" s="45">
        <f t="shared" si="24"/>
        <v>0</v>
      </c>
      <c r="L95" s="89">
        <v>0</v>
      </c>
      <c r="M95" s="45">
        <f t="shared" si="25"/>
        <v>0</v>
      </c>
      <c r="N95" s="89">
        <v>0</v>
      </c>
      <c r="O95" s="54">
        <f t="shared" si="26"/>
        <v>0</v>
      </c>
      <c r="P95" s="131">
        <f t="shared" si="19"/>
        <v>0</v>
      </c>
      <c r="Q95" s="52">
        <f t="shared" si="20"/>
        <v>0</v>
      </c>
      <c r="R95" s="89">
        <f t="shared" si="21"/>
        <v>0</v>
      </c>
      <c r="S95" s="47">
        <f t="shared" si="22"/>
        <v>0</v>
      </c>
    </row>
    <row r="96" spans="1:19" ht="12.75">
      <c r="A96" s="42">
        <v>71</v>
      </c>
      <c r="B96" s="43" t="s">
        <v>90</v>
      </c>
      <c r="C96" s="44">
        <v>28.865248226950353</v>
      </c>
      <c r="D96" s="77">
        <v>554</v>
      </c>
      <c r="E96" s="118">
        <v>77</v>
      </c>
      <c r="F96" s="119">
        <f t="shared" si="18"/>
        <v>13.898916967509026</v>
      </c>
      <c r="G96" s="78">
        <v>77</v>
      </c>
      <c r="H96" s="89">
        <v>1</v>
      </c>
      <c r="I96" s="45">
        <f t="shared" si="23"/>
        <v>1.2987012987012987</v>
      </c>
      <c r="J96" s="89">
        <v>0</v>
      </c>
      <c r="K96" s="45">
        <f t="shared" si="24"/>
        <v>0</v>
      </c>
      <c r="L96" s="89">
        <v>0</v>
      </c>
      <c r="M96" s="45">
        <f t="shared" si="25"/>
        <v>0</v>
      </c>
      <c r="N96" s="89">
        <v>0</v>
      </c>
      <c r="O96" s="54">
        <f t="shared" si="26"/>
        <v>0</v>
      </c>
      <c r="P96" s="131">
        <f t="shared" si="19"/>
        <v>1</v>
      </c>
      <c r="Q96" s="52">
        <f t="shared" si="20"/>
        <v>1.2987012987012987</v>
      </c>
      <c r="R96" s="89">
        <f t="shared" si="21"/>
        <v>0</v>
      </c>
      <c r="S96" s="47">
        <f t="shared" si="22"/>
        <v>0</v>
      </c>
    </row>
    <row r="97" spans="1:19" ht="12.75">
      <c r="A97" s="42">
        <v>72</v>
      </c>
      <c r="B97" s="43" t="s">
        <v>91</v>
      </c>
      <c r="C97" s="44">
        <v>23.855553529089914</v>
      </c>
      <c r="D97" s="77">
        <v>1125</v>
      </c>
      <c r="E97" s="118">
        <v>227</v>
      </c>
      <c r="F97" s="119">
        <f t="shared" si="18"/>
        <v>20.177777777777777</v>
      </c>
      <c r="G97" s="78">
        <v>226</v>
      </c>
      <c r="H97" s="89">
        <v>0</v>
      </c>
      <c r="I97" s="45">
        <f t="shared" si="23"/>
        <v>0</v>
      </c>
      <c r="J97" s="89">
        <v>2</v>
      </c>
      <c r="K97" s="45">
        <f t="shared" si="24"/>
        <v>0.8849557522123894</v>
      </c>
      <c r="L97" s="89">
        <v>1</v>
      </c>
      <c r="M97" s="45">
        <f t="shared" si="25"/>
        <v>0.4424778761061947</v>
      </c>
      <c r="N97" s="89">
        <v>0</v>
      </c>
      <c r="O97" s="54">
        <f t="shared" si="26"/>
        <v>0</v>
      </c>
      <c r="P97" s="131">
        <f t="shared" si="19"/>
        <v>3</v>
      </c>
      <c r="Q97" s="52">
        <f t="shared" si="20"/>
        <v>1.3274336283185841</v>
      </c>
      <c r="R97" s="89">
        <f t="shared" si="21"/>
        <v>1</v>
      </c>
      <c r="S97" s="47">
        <f t="shared" si="22"/>
        <v>0.4424778761061947</v>
      </c>
    </row>
    <row r="98" spans="1:19" ht="12.75">
      <c r="A98" s="42">
        <v>73</v>
      </c>
      <c r="B98" s="43" t="s">
        <v>92</v>
      </c>
      <c r="C98" s="44">
        <v>35.82853486884197</v>
      </c>
      <c r="D98" s="77">
        <v>307</v>
      </c>
      <c r="E98" s="118">
        <v>48</v>
      </c>
      <c r="F98" s="119">
        <f t="shared" si="18"/>
        <v>15.63517915309446</v>
      </c>
      <c r="G98" s="78">
        <v>48</v>
      </c>
      <c r="H98" s="89">
        <v>0</v>
      </c>
      <c r="I98" s="45">
        <f t="shared" si="23"/>
        <v>0</v>
      </c>
      <c r="J98" s="89">
        <v>0</v>
      </c>
      <c r="K98" s="45">
        <f t="shared" si="24"/>
        <v>0</v>
      </c>
      <c r="L98" s="89">
        <v>0</v>
      </c>
      <c r="M98" s="45">
        <f t="shared" si="25"/>
        <v>0</v>
      </c>
      <c r="N98" s="89">
        <v>0</v>
      </c>
      <c r="O98" s="54">
        <f t="shared" si="26"/>
        <v>0</v>
      </c>
      <c r="P98" s="131">
        <f t="shared" si="19"/>
        <v>0</v>
      </c>
      <c r="Q98" s="52">
        <f t="shared" si="20"/>
        <v>0</v>
      </c>
      <c r="R98" s="89">
        <f t="shared" si="21"/>
        <v>0</v>
      </c>
      <c r="S98" s="47">
        <f t="shared" si="22"/>
        <v>0</v>
      </c>
    </row>
    <row r="99" spans="1:19" ht="12.75">
      <c r="A99" s="42">
        <v>74</v>
      </c>
      <c r="B99" s="43" t="s">
        <v>93</v>
      </c>
      <c r="C99" s="44">
        <v>49.29732708735189</v>
      </c>
      <c r="D99" s="77">
        <v>521</v>
      </c>
      <c r="E99" s="118">
        <v>37</v>
      </c>
      <c r="F99" s="119">
        <f t="shared" si="18"/>
        <v>7.1017274472168905</v>
      </c>
      <c r="G99" s="78">
        <v>37</v>
      </c>
      <c r="H99" s="89">
        <v>0</v>
      </c>
      <c r="I99" s="45">
        <f t="shared" si="23"/>
        <v>0</v>
      </c>
      <c r="J99" s="89">
        <v>0</v>
      </c>
      <c r="K99" s="45">
        <f t="shared" si="24"/>
        <v>0</v>
      </c>
      <c r="L99" s="89">
        <v>0</v>
      </c>
      <c r="M99" s="45">
        <f t="shared" si="25"/>
        <v>0</v>
      </c>
      <c r="N99" s="89">
        <v>0</v>
      </c>
      <c r="O99" s="54">
        <f t="shared" si="26"/>
        <v>0</v>
      </c>
      <c r="P99" s="131">
        <f t="shared" si="19"/>
        <v>0</v>
      </c>
      <c r="Q99" s="52">
        <f t="shared" si="20"/>
        <v>0</v>
      </c>
      <c r="R99" s="89">
        <f t="shared" si="21"/>
        <v>0</v>
      </c>
      <c r="S99" s="47">
        <f t="shared" si="22"/>
        <v>0</v>
      </c>
    </row>
    <row r="100" spans="1:19" ht="12.75">
      <c r="A100" s="42">
        <v>75</v>
      </c>
      <c r="B100" s="43" t="s">
        <v>94</v>
      </c>
      <c r="C100" s="44">
        <v>52.17391304347826</v>
      </c>
      <c r="D100" s="77">
        <v>120</v>
      </c>
      <c r="E100" s="118">
        <v>36</v>
      </c>
      <c r="F100" s="119">
        <f t="shared" si="18"/>
        <v>30</v>
      </c>
      <c r="G100" s="78">
        <v>37</v>
      </c>
      <c r="H100" s="89">
        <v>0</v>
      </c>
      <c r="I100" s="45">
        <f t="shared" si="23"/>
        <v>0</v>
      </c>
      <c r="J100" s="89">
        <v>0</v>
      </c>
      <c r="K100" s="45">
        <f t="shared" si="24"/>
        <v>0</v>
      </c>
      <c r="L100" s="89">
        <v>0</v>
      </c>
      <c r="M100" s="45">
        <f t="shared" si="25"/>
        <v>0</v>
      </c>
      <c r="N100" s="89">
        <v>0</v>
      </c>
      <c r="O100" s="54">
        <f t="shared" si="26"/>
        <v>0</v>
      </c>
      <c r="P100" s="131">
        <f t="shared" si="19"/>
        <v>0</v>
      </c>
      <c r="Q100" s="52">
        <f t="shared" si="20"/>
        <v>0</v>
      </c>
      <c r="R100" s="89">
        <f t="shared" si="21"/>
        <v>0</v>
      </c>
      <c r="S100" s="47">
        <f t="shared" si="22"/>
        <v>0</v>
      </c>
    </row>
    <row r="101" spans="1:19" ht="12.75">
      <c r="A101" s="42">
        <v>76</v>
      </c>
      <c r="B101" s="43" t="s">
        <v>95</v>
      </c>
      <c r="C101" s="44">
        <v>27.83644733279177</v>
      </c>
      <c r="D101" s="77">
        <v>1504</v>
      </c>
      <c r="E101" s="118">
        <v>198</v>
      </c>
      <c r="F101" s="119">
        <f t="shared" si="18"/>
        <v>13.164893617021276</v>
      </c>
      <c r="G101" s="78">
        <v>199</v>
      </c>
      <c r="H101" s="89">
        <v>1</v>
      </c>
      <c r="I101" s="45">
        <f t="shared" si="23"/>
        <v>0.5025125628140703</v>
      </c>
      <c r="J101" s="89">
        <v>0</v>
      </c>
      <c r="K101" s="45">
        <f t="shared" si="24"/>
        <v>0</v>
      </c>
      <c r="L101" s="89">
        <v>0</v>
      </c>
      <c r="M101" s="45">
        <f t="shared" si="25"/>
        <v>0</v>
      </c>
      <c r="N101" s="89">
        <v>0</v>
      </c>
      <c r="O101" s="54">
        <f t="shared" si="26"/>
        <v>0</v>
      </c>
      <c r="P101" s="131">
        <f t="shared" si="19"/>
        <v>1</v>
      </c>
      <c r="Q101" s="52">
        <f t="shared" si="20"/>
        <v>0.5025125628140703</v>
      </c>
      <c r="R101" s="89">
        <f t="shared" si="21"/>
        <v>0</v>
      </c>
      <c r="S101" s="47">
        <f t="shared" si="22"/>
        <v>0</v>
      </c>
    </row>
    <row r="102" spans="1:19" ht="12.75">
      <c r="A102" s="42">
        <v>77</v>
      </c>
      <c r="B102" s="43" t="s">
        <v>96</v>
      </c>
      <c r="C102" s="44">
        <v>52.73334432717678</v>
      </c>
      <c r="D102" s="77">
        <v>4129</v>
      </c>
      <c r="E102" s="118">
        <v>482</v>
      </c>
      <c r="F102" s="119">
        <f t="shared" si="18"/>
        <v>11.673528699442965</v>
      </c>
      <c r="G102" s="78">
        <v>477</v>
      </c>
      <c r="H102" s="89">
        <v>16</v>
      </c>
      <c r="I102" s="45">
        <f t="shared" si="23"/>
        <v>3.3542976939203357</v>
      </c>
      <c r="J102" s="89">
        <v>2</v>
      </c>
      <c r="K102" s="45">
        <f t="shared" si="24"/>
        <v>0.41928721174004197</v>
      </c>
      <c r="L102" s="89">
        <v>2</v>
      </c>
      <c r="M102" s="45">
        <f t="shared" si="25"/>
        <v>0.41928721174004197</v>
      </c>
      <c r="N102" s="89">
        <v>1</v>
      </c>
      <c r="O102" s="54">
        <f t="shared" si="26"/>
        <v>0.20964360587002098</v>
      </c>
      <c r="P102" s="131">
        <f t="shared" si="19"/>
        <v>21</v>
      </c>
      <c r="Q102" s="52">
        <f t="shared" si="20"/>
        <v>4.40251572327044</v>
      </c>
      <c r="R102" s="89">
        <f t="shared" si="21"/>
        <v>3</v>
      </c>
      <c r="S102" s="47">
        <f t="shared" si="22"/>
        <v>0.628930817610063</v>
      </c>
    </row>
    <row r="103" spans="1:19" ht="12.75">
      <c r="A103" s="42">
        <v>78</v>
      </c>
      <c r="B103" s="43" t="s">
        <v>97</v>
      </c>
      <c r="C103" s="44">
        <v>34.92063492063492</v>
      </c>
      <c r="D103" s="77">
        <v>740</v>
      </c>
      <c r="E103" s="118">
        <v>73</v>
      </c>
      <c r="F103" s="119">
        <f t="shared" si="18"/>
        <v>9.864864864864865</v>
      </c>
      <c r="G103" s="78">
        <v>73</v>
      </c>
      <c r="H103" s="89">
        <v>1</v>
      </c>
      <c r="I103" s="45">
        <f t="shared" si="23"/>
        <v>1.36986301369863</v>
      </c>
      <c r="J103" s="89">
        <v>0</v>
      </c>
      <c r="K103" s="45">
        <f t="shared" si="24"/>
        <v>0</v>
      </c>
      <c r="L103" s="89">
        <v>0</v>
      </c>
      <c r="M103" s="45">
        <f t="shared" si="25"/>
        <v>0</v>
      </c>
      <c r="N103" s="89">
        <v>0</v>
      </c>
      <c r="O103" s="54">
        <f t="shared" si="26"/>
        <v>0</v>
      </c>
      <c r="P103" s="131">
        <f t="shared" si="19"/>
        <v>1</v>
      </c>
      <c r="Q103" s="52">
        <f t="shared" si="20"/>
        <v>1.36986301369863</v>
      </c>
      <c r="R103" s="89">
        <f t="shared" si="21"/>
        <v>0</v>
      </c>
      <c r="S103" s="47">
        <f t="shared" si="22"/>
        <v>0</v>
      </c>
    </row>
    <row r="104" spans="1:19" ht="12.75">
      <c r="A104" s="42">
        <v>79</v>
      </c>
      <c r="B104" s="43" t="s">
        <v>98</v>
      </c>
      <c r="C104" s="44">
        <v>25.036460865337872</v>
      </c>
      <c r="D104" s="77">
        <v>484</v>
      </c>
      <c r="E104" s="118">
        <v>37</v>
      </c>
      <c r="F104" s="119">
        <f t="shared" si="18"/>
        <v>7.644628099173553</v>
      </c>
      <c r="G104" s="78">
        <v>38</v>
      </c>
      <c r="H104" s="89">
        <v>0</v>
      </c>
      <c r="I104" s="45">
        <f t="shared" si="23"/>
        <v>0</v>
      </c>
      <c r="J104" s="89">
        <v>0</v>
      </c>
      <c r="K104" s="45">
        <f t="shared" si="24"/>
        <v>0</v>
      </c>
      <c r="L104" s="89">
        <v>0</v>
      </c>
      <c r="M104" s="45">
        <f t="shared" si="25"/>
        <v>0</v>
      </c>
      <c r="N104" s="89">
        <v>0</v>
      </c>
      <c r="O104" s="54">
        <f t="shared" si="26"/>
        <v>0</v>
      </c>
      <c r="P104" s="131">
        <f t="shared" si="19"/>
        <v>0</v>
      </c>
      <c r="Q104" s="52">
        <f t="shared" si="20"/>
        <v>0</v>
      </c>
      <c r="R104" s="89">
        <f t="shared" si="21"/>
        <v>0</v>
      </c>
      <c r="S104" s="47">
        <f t="shared" si="22"/>
        <v>0</v>
      </c>
    </row>
    <row r="105" spans="1:19" ht="12.75">
      <c r="A105" s="42">
        <v>80</v>
      </c>
      <c r="B105" s="43" t="s">
        <v>99</v>
      </c>
      <c r="C105" s="44">
        <v>52.746538914376195</v>
      </c>
      <c r="D105" s="77">
        <v>4979</v>
      </c>
      <c r="E105" s="118">
        <v>1831</v>
      </c>
      <c r="F105" s="119">
        <f t="shared" si="18"/>
        <v>36.77445270134565</v>
      </c>
      <c r="G105" s="78">
        <v>1844</v>
      </c>
      <c r="H105" s="89">
        <v>32</v>
      </c>
      <c r="I105" s="45">
        <f t="shared" si="23"/>
        <v>1.735357917570499</v>
      </c>
      <c r="J105" s="89">
        <v>8</v>
      </c>
      <c r="K105" s="45">
        <f t="shared" si="24"/>
        <v>0.43383947939262474</v>
      </c>
      <c r="L105" s="89">
        <v>7</v>
      </c>
      <c r="M105" s="45">
        <f t="shared" si="25"/>
        <v>0.3796095444685466</v>
      </c>
      <c r="N105" s="89">
        <v>2</v>
      </c>
      <c r="O105" s="54">
        <f t="shared" si="26"/>
        <v>0.10845986984815618</v>
      </c>
      <c r="P105" s="131">
        <f t="shared" si="19"/>
        <v>49</v>
      </c>
      <c r="Q105" s="52">
        <f t="shared" si="20"/>
        <v>2.6572668112798263</v>
      </c>
      <c r="R105" s="89">
        <f t="shared" si="21"/>
        <v>9</v>
      </c>
      <c r="S105" s="47">
        <f t="shared" si="22"/>
        <v>0.4880694143167028</v>
      </c>
    </row>
    <row r="106" spans="1:19" ht="12.75">
      <c r="A106" s="42">
        <v>81</v>
      </c>
      <c r="B106" s="43" t="s">
        <v>100</v>
      </c>
      <c r="C106" s="44">
        <v>49.38759383642829</v>
      </c>
      <c r="D106" s="77">
        <v>434</v>
      </c>
      <c r="E106" s="118">
        <v>103</v>
      </c>
      <c r="F106" s="119">
        <f t="shared" si="18"/>
        <v>23.732718894009217</v>
      </c>
      <c r="G106" s="78">
        <v>104</v>
      </c>
      <c r="H106" s="89">
        <v>1</v>
      </c>
      <c r="I106" s="45">
        <f t="shared" si="23"/>
        <v>0.9615384615384616</v>
      </c>
      <c r="J106" s="89">
        <v>0</v>
      </c>
      <c r="K106" s="45">
        <f t="shared" si="24"/>
        <v>0</v>
      </c>
      <c r="L106" s="89">
        <v>0</v>
      </c>
      <c r="M106" s="45">
        <f t="shared" si="25"/>
        <v>0</v>
      </c>
      <c r="N106" s="89">
        <v>0</v>
      </c>
      <c r="O106" s="54">
        <f t="shared" si="26"/>
        <v>0</v>
      </c>
      <c r="P106" s="131">
        <f t="shared" si="19"/>
        <v>1</v>
      </c>
      <c r="Q106" s="52">
        <f t="shared" si="20"/>
        <v>0.9615384615384616</v>
      </c>
      <c r="R106" s="89">
        <f t="shared" si="21"/>
        <v>0</v>
      </c>
      <c r="S106" s="47">
        <f t="shared" si="22"/>
        <v>0</v>
      </c>
    </row>
    <row r="107" spans="1:19" ht="12.75">
      <c r="A107" s="42">
        <v>82</v>
      </c>
      <c r="B107" s="43" t="s">
        <v>101</v>
      </c>
      <c r="C107" s="44">
        <v>50</v>
      </c>
      <c r="D107" s="77">
        <v>294</v>
      </c>
      <c r="E107" s="118">
        <v>49</v>
      </c>
      <c r="F107" s="119">
        <f t="shared" si="18"/>
        <v>16.666666666666664</v>
      </c>
      <c r="G107" s="78">
        <v>50</v>
      </c>
      <c r="H107" s="89">
        <v>0</v>
      </c>
      <c r="I107" s="45">
        <f t="shared" si="23"/>
        <v>0</v>
      </c>
      <c r="J107" s="89">
        <v>0</v>
      </c>
      <c r="K107" s="45">
        <f t="shared" si="24"/>
        <v>0</v>
      </c>
      <c r="L107" s="89">
        <v>0</v>
      </c>
      <c r="M107" s="45">
        <f t="shared" si="25"/>
        <v>0</v>
      </c>
      <c r="N107" s="89">
        <v>0</v>
      </c>
      <c r="O107" s="54">
        <f t="shared" si="26"/>
        <v>0</v>
      </c>
      <c r="P107" s="131">
        <f t="shared" si="19"/>
        <v>0</v>
      </c>
      <c r="Q107" s="52">
        <f t="shared" si="20"/>
        <v>0</v>
      </c>
      <c r="R107" s="89">
        <f t="shared" si="21"/>
        <v>0</v>
      </c>
      <c r="S107" s="47">
        <f t="shared" si="22"/>
        <v>0</v>
      </c>
    </row>
    <row r="108" spans="1:19" ht="12.75">
      <c r="A108" s="42">
        <v>83</v>
      </c>
      <c r="B108" s="43" t="s">
        <v>102</v>
      </c>
      <c r="C108" s="44">
        <v>39.813169518200745</v>
      </c>
      <c r="D108" s="77">
        <v>3330</v>
      </c>
      <c r="E108" s="118">
        <v>800</v>
      </c>
      <c r="F108" s="119">
        <f t="shared" si="18"/>
        <v>24.024024024024023</v>
      </c>
      <c r="G108" s="78">
        <v>795</v>
      </c>
      <c r="H108" s="89">
        <v>1</v>
      </c>
      <c r="I108" s="45">
        <f t="shared" si="23"/>
        <v>0.12578616352201258</v>
      </c>
      <c r="J108" s="89">
        <v>0</v>
      </c>
      <c r="K108" s="45">
        <f t="shared" si="24"/>
        <v>0</v>
      </c>
      <c r="L108" s="89">
        <v>2</v>
      </c>
      <c r="M108" s="45">
        <f t="shared" si="25"/>
        <v>0.25157232704402516</v>
      </c>
      <c r="N108" s="89">
        <v>1</v>
      </c>
      <c r="O108" s="54">
        <f t="shared" si="26"/>
        <v>0.12578616352201258</v>
      </c>
      <c r="P108" s="131">
        <f t="shared" si="19"/>
        <v>4</v>
      </c>
      <c r="Q108" s="52">
        <f t="shared" si="20"/>
        <v>0.5031446540880503</v>
      </c>
      <c r="R108" s="89">
        <f t="shared" si="21"/>
        <v>3</v>
      </c>
      <c r="S108" s="47">
        <f t="shared" si="22"/>
        <v>0.37735849056603776</v>
      </c>
    </row>
    <row r="109" spans="1:19" ht="12.75">
      <c r="A109" s="42">
        <v>84</v>
      </c>
      <c r="B109" s="43" t="s">
        <v>103</v>
      </c>
      <c r="C109" s="44">
        <v>51.666514889354346</v>
      </c>
      <c r="D109" s="77">
        <v>3749</v>
      </c>
      <c r="E109" s="118">
        <v>782</v>
      </c>
      <c r="F109" s="119">
        <f t="shared" si="18"/>
        <v>20.858895705521473</v>
      </c>
      <c r="G109" s="78">
        <v>781</v>
      </c>
      <c r="H109" s="89">
        <v>3</v>
      </c>
      <c r="I109" s="45">
        <f t="shared" si="23"/>
        <v>0.3841229193341869</v>
      </c>
      <c r="J109" s="89">
        <v>2</v>
      </c>
      <c r="K109" s="45">
        <f t="shared" si="24"/>
        <v>0.2560819462227913</v>
      </c>
      <c r="L109" s="89">
        <v>0</v>
      </c>
      <c r="M109" s="45">
        <f t="shared" si="25"/>
        <v>0</v>
      </c>
      <c r="N109" s="89">
        <v>0</v>
      </c>
      <c r="O109" s="54">
        <f t="shared" si="26"/>
        <v>0</v>
      </c>
      <c r="P109" s="131">
        <f t="shared" si="19"/>
        <v>5</v>
      </c>
      <c r="Q109" s="52">
        <f t="shared" si="20"/>
        <v>0.6402048655569782</v>
      </c>
      <c r="R109" s="89">
        <f t="shared" si="21"/>
        <v>0</v>
      </c>
      <c r="S109" s="47">
        <f t="shared" si="22"/>
        <v>0</v>
      </c>
    </row>
    <row r="110" spans="1:19" ht="12.75">
      <c r="A110" s="42">
        <v>85</v>
      </c>
      <c r="B110" s="43" t="s">
        <v>104</v>
      </c>
      <c r="C110" s="44">
        <v>27.1474019088017</v>
      </c>
      <c r="D110" s="77">
        <v>1772</v>
      </c>
      <c r="E110" s="118">
        <v>330</v>
      </c>
      <c r="F110" s="119">
        <f t="shared" si="18"/>
        <v>18.623024830699777</v>
      </c>
      <c r="G110" s="78">
        <v>330</v>
      </c>
      <c r="H110" s="89">
        <v>1</v>
      </c>
      <c r="I110" s="45">
        <f t="shared" si="23"/>
        <v>0.30303030303030304</v>
      </c>
      <c r="J110" s="89">
        <v>0</v>
      </c>
      <c r="K110" s="45">
        <f t="shared" si="24"/>
        <v>0</v>
      </c>
      <c r="L110" s="89">
        <v>0</v>
      </c>
      <c r="M110" s="45">
        <f t="shared" si="25"/>
        <v>0</v>
      </c>
      <c r="N110" s="89">
        <v>0</v>
      </c>
      <c r="O110" s="54">
        <f t="shared" si="26"/>
        <v>0</v>
      </c>
      <c r="P110" s="131">
        <f t="shared" si="19"/>
        <v>1</v>
      </c>
      <c r="Q110" s="52">
        <f t="shared" si="20"/>
        <v>0.30303030303030304</v>
      </c>
      <c r="R110" s="89">
        <f t="shared" si="21"/>
        <v>0</v>
      </c>
      <c r="S110" s="47">
        <f t="shared" si="22"/>
        <v>0</v>
      </c>
    </row>
    <row r="111" spans="1:19" ht="12.75">
      <c r="A111" s="42">
        <v>86</v>
      </c>
      <c r="B111" s="43" t="s">
        <v>105</v>
      </c>
      <c r="C111" s="44">
        <v>30.46289493019838</v>
      </c>
      <c r="D111" s="77">
        <v>1267</v>
      </c>
      <c r="E111" s="118">
        <v>310</v>
      </c>
      <c r="F111" s="119">
        <f t="shared" si="18"/>
        <v>24.467245461720598</v>
      </c>
      <c r="G111" s="78">
        <v>307</v>
      </c>
      <c r="H111" s="89">
        <v>1</v>
      </c>
      <c r="I111" s="45">
        <f t="shared" si="23"/>
        <v>0.32573289902280134</v>
      </c>
      <c r="J111" s="89">
        <v>0</v>
      </c>
      <c r="K111" s="45">
        <f t="shared" si="24"/>
        <v>0</v>
      </c>
      <c r="L111" s="89">
        <v>0</v>
      </c>
      <c r="M111" s="45">
        <f t="shared" si="25"/>
        <v>0</v>
      </c>
      <c r="N111" s="89">
        <v>0</v>
      </c>
      <c r="O111" s="54">
        <f t="shared" si="26"/>
        <v>0</v>
      </c>
      <c r="P111" s="131">
        <f t="shared" si="19"/>
        <v>1</v>
      </c>
      <c r="Q111" s="52">
        <f t="shared" si="20"/>
        <v>0.32573289902280134</v>
      </c>
      <c r="R111" s="89">
        <f t="shared" si="21"/>
        <v>0</v>
      </c>
      <c r="S111" s="47">
        <f t="shared" si="22"/>
        <v>0</v>
      </c>
    </row>
    <row r="112" spans="1:19" ht="12.75">
      <c r="A112" s="42">
        <v>87</v>
      </c>
      <c r="B112" s="43" t="s">
        <v>106</v>
      </c>
      <c r="C112" s="44">
        <v>50.12701100762066</v>
      </c>
      <c r="D112" s="77">
        <v>157</v>
      </c>
      <c r="E112" s="118">
        <v>16</v>
      </c>
      <c r="F112" s="119">
        <f t="shared" si="18"/>
        <v>10.191082802547772</v>
      </c>
      <c r="G112" s="78">
        <v>16</v>
      </c>
      <c r="H112" s="89">
        <v>0</v>
      </c>
      <c r="I112" s="45">
        <f t="shared" si="23"/>
        <v>0</v>
      </c>
      <c r="J112" s="89">
        <v>0</v>
      </c>
      <c r="K112" s="45">
        <f t="shared" si="24"/>
        <v>0</v>
      </c>
      <c r="L112" s="89">
        <v>0</v>
      </c>
      <c r="M112" s="45">
        <f t="shared" si="25"/>
        <v>0</v>
      </c>
      <c r="N112" s="89">
        <v>0</v>
      </c>
      <c r="O112" s="54">
        <f t="shared" si="26"/>
        <v>0</v>
      </c>
      <c r="P112" s="131">
        <f t="shared" si="19"/>
        <v>0</v>
      </c>
      <c r="Q112" s="52">
        <f t="shared" si="20"/>
        <v>0</v>
      </c>
      <c r="R112" s="89">
        <f t="shared" si="21"/>
        <v>0</v>
      </c>
      <c r="S112" s="47">
        <f t="shared" si="22"/>
        <v>0</v>
      </c>
    </row>
    <row r="113" spans="1:19" ht="12.75">
      <c r="A113" s="42">
        <v>88</v>
      </c>
      <c r="B113" s="43" t="s">
        <v>107</v>
      </c>
      <c r="C113" s="44">
        <v>45.52305323717689</v>
      </c>
      <c r="D113" s="77">
        <v>2593</v>
      </c>
      <c r="E113" s="118">
        <v>488</v>
      </c>
      <c r="F113" s="119">
        <f t="shared" si="18"/>
        <v>18.819899730042422</v>
      </c>
      <c r="G113" s="78">
        <v>488</v>
      </c>
      <c r="H113" s="89">
        <v>5</v>
      </c>
      <c r="I113" s="45">
        <f t="shared" si="23"/>
        <v>1.0245901639344261</v>
      </c>
      <c r="J113" s="89">
        <v>1</v>
      </c>
      <c r="K113" s="45">
        <f t="shared" si="24"/>
        <v>0.20491803278688525</v>
      </c>
      <c r="L113" s="89">
        <v>0</v>
      </c>
      <c r="M113" s="45">
        <f t="shared" si="25"/>
        <v>0</v>
      </c>
      <c r="N113" s="89">
        <v>0</v>
      </c>
      <c r="O113" s="54">
        <f t="shared" si="26"/>
        <v>0</v>
      </c>
      <c r="P113" s="131">
        <f t="shared" si="19"/>
        <v>6</v>
      </c>
      <c r="Q113" s="52">
        <f t="shared" si="20"/>
        <v>1.2295081967213115</v>
      </c>
      <c r="R113" s="89">
        <f t="shared" si="21"/>
        <v>0</v>
      </c>
      <c r="S113" s="47">
        <f t="shared" si="22"/>
        <v>0</v>
      </c>
    </row>
    <row r="114" spans="1:19" ht="12.75">
      <c r="A114" s="42">
        <v>89</v>
      </c>
      <c r="B114" s="43" t="s">
        <v>108</v>
      </c>
      <c r="C114" s="44">
        <v>66.62816069824156</v>
      </c>
      <c r="D114" s="77">
        <v>5685</v>
      </c>
      <c r="E114" s="118">
        <v>2877</v>
      </c>
      <c r="F114" s="119">
        <f t="shared" si="18"/>
        <v>50.60686015831135</v>
      </c>
      <c r="G114" s="78">
        <v>2879</v>
      </c>
      <c r="H114" s="89">
        <v>34</v>
      </c>
      <c r="I114" s="45">
        <f t="shared" si="23"/>
        <v>1.1809656130600903</v>
      </c>
      <c r="J114" s="89">
        <v>10</v>
      </c>
      <c r="K114" s="45">
        <f t="shared" si="24"/>
        <v>0.3473428273706148</v>
      </c>
      <c r="L114" s="89">
        <v>15</v>
      </c>
      <c r="M114" s="45">
        <f t="shared" si="25"/>
        <v>0.5210142410559222</v>
      </c>
      <c r="N114" s="89">
        <v>0</v>
      </c>
      <c r="O114" s="54">
        <f t="shared" si="26"/>
        <v>0</v>
      </c>
      <c r="P114" s="131">
        <f t="shared" si="19"/>
        <v>59</v>
      </c>
      <c r="Q114" s="52">
        <f t="shared" si="20"/>
        <v>2.049322681486627</v>
      </c>
      <c r="R114" s="89">
        <f t="shared" si="21"/>
        <v>15</v>
      </c>
      <c r="S114" s="47">
        <f t="shared" si="22"/>
        <v>0.5210142410559222</v>
      </c>
    </row>
    <row r="115" spans="1:19" ht="12.75">
      <c r="A115" s="42">
        <v>90</v>
      </c>
      <c r="B115" s="43" t="s">
        <v>109</v>
      </c>
      <c r="C115" s="44">
        <v>49.2087942865145</v>
      </c>
      <c r="D115" s="77">
        <v>1934</v>
      </c>
      <c r="E115" s="118">
        <v>386</v>
      </c>
      <c r="F115" s="119">
        <f t="shared" si="18"/>
        <v>19.958634953464323</v>
      </c>
      <c r="G115" s="78">
        <v>388</v>
      </c>
      <c r="H115" s="89">
        <v>0</v>
      </c>
      <c r="I115" s="45">
        <f t="shared" si="23"/>
        <v>0</v>
      </c>
      <c r="J115" s="89">
        <v>2</v>
      </c>
      <c r="K115" s="45">
        <f t="shared" si="24"/>
        <v>0.5154639175257731</v>
      </c>
      <c r="L115" s="89">
        <v>0</v>
      </c>
      <c r="M115" s="45">
        <f t="shared" si="25"/>
        <v>0</v>
      </c>
      <c r="N115" s="89">
        <v>1</v>
      </c>
      <c r="O115" s="54">
        <f t="shared" si="26"/>
        <v>0.25773195876288657</v>
      </c>
      <c r="P115" s="131">
        <f t="shared" si="19"/>
        <v>3</v>
      </c>
      <c r="Q115" s="52">
        <f t="shared" si="20"/>
        <v>0.7731958762886598</v>
      </c>
      <c r="R115" s="89">
        <f t="shared" si="21"/>
        <v>1</v>
      </c>
      <c r="S115" s="47">
        <f t="shared" si="22"/>
        <v>0.25773195876288657</v>
      </c>
    </row>
    <row r="116" spans="1:19" ht="12.75">
      <c r="A116" s="42">
        <v>91</v>
      </c>
      <c r="B116" s="43" t="s">
        <v>110</v>
      </c>
      <c r="C116" s="44">
        <v>32.73115773115773</v>
      </c>
      <c r="D116" s="77">
        <v>1347</v>
      </c>
      <c r="E116" s="118">
        <v>250</v>
      </c>
      <c r="F116" s="119">
        <f t="shared" si="18"/>
        <v>18.55976243504083</v>
      </c>
      <c r="G116" s="78">
        <v>250</v>
      </c>
      <c r="H116" s="89">
        <v>1</v>
      </c>
      <c r="I116" s="45">
        <f t="shared" si="23"/>
        <v>0.4</v>
      </c>
      <c r="J116" s="89">
        <v>0</v>
      </c>
      <c r="K116" s="45">
        <f t="shared" si="24"/>
        <v>0</v>
      </c>
      <c r="L116" s="89">
        <v>0</v>
      </c>
      <c r="M116" s="45">
        <f t="shared" si="25"/>
        <v>0</v>
      </c>
      <c r="N116" s="89">
        <v>0</v>
      </c>
      <c r="O116" s="54">
        <f t="shared" si="26"/>
        <v>0</v>
      </c>
      <c r="P116" s="131">
        <f t="shared" si="19"/>
        <v>1</v>
      </c>
      <c r="Q116" s="52">
        <f t="shared" si="20"/>
        <v>0.4</v>
      </c>
      <c r="R116" s="89">
        <f t="shared" si="21"/>
        <v>0</v>
      </c>
      <c r="S116" s="47">
        <f t="shared" si="22"/>
        <v>0</v>
      </c>
    </row>
    <row r="117" spans="1:19" ht="12.75">
      <c r="A117" s="42">
        <v>92</v>
      </c>
      <c r="B117" s="43" t="s">
        <v>111</v>
      </c>
      <c r="C117" s="44">
        <v>33.6570945945946</v>
      </c>
      <c r="D117" s="77">
        <v>496</v>
      </c>
      <c r="E117" s="118">
        <v>61</v>
      </c>
      <c r="F117" s="119">
        <f t="shared" si="18"/>
        <v>12.298387096774194</v>
      </c>
      <c r="G117" s="78">
        <v>61</v>
      </c>
      <c r="H117" s="89">
        <v>1</v>
      </c>
      <c r="I117" s="45">
        <f t="shared" si="23"/>
        <v>1.639344262295082</v>
      </c>
      <c r="J117" s="89">
        <v>0</v>
      </c>
      <c r="K117" s="45">
        <f t="shared" si="24"/>
        <v>0</v>
      </c>
      <c r="L117" s="89">
        <v>0</v>
      </c>
      <c r="M117" s="45">
        <f t="shared" si="25"/>
        <v>0</v>
      </c>
      <c r="N117" s="89">
        <v>0</v>
      </c>
      <c r="O117" s="54">
        <f t="shared" si="26"/>
        <v>0</v>
      </c>
      <c r="P117" s="131">
        <f t="shared" si="19"/>
        <v>1</v>
      </c>
      <c r="Q117" s="52">
        <f t="shared" si="20"/>
        <v>1.639344262295082</v>
      </c>
      <c r="R117" s="89">
        <f t="shared" si="21"/>
        <v>0</v>
      </c>
      <c r="S117" s="47">
        <f t="shared" si="22"/>
        <v>0</v>
      </c>
    </row>
    <row r="118" spans="1:19" ht="12.75">
      <c r="A118" s="42">
        <v>93</v>
      </c>
      <c r="B118" s="43" t="s">
        <v>112</v>
      </c>
      <c r="C118" s="44">
        <v>61.946317598836444</v>
      </c>
      <c r="D118" s="77">
        <v>10431</v>
      </c>
      <c r="E118" s="118">
        <v>4631</v>
      </c>
      <c r="F118" s="119">
        <f t="shared" si="18"/>
        <v>44.39651040168728</v>
      </c>
      <c r="G118" s="78">
        <v>4668</v>
      </c>
      <c r="H118" s="89">
        <v>245</v>
      </c>
      <c r="I118" s="45">
        <f t="shared" si="23"/>
        <v>5.248500428449015</v>
      </c>
      <c r="J118" s="89">
        <v>85</v>
      </c>
      <c r="K118" s="45">
        <f t="shared" si="24"/>
        <v>1.8209083119108824</v>
      </c>
      <c r="L118" s="89">
        <f>45+36</f>
        <v>81</v>
      </c>
      <c r="M118" s="45">
        <f t="shared" si="25"/>
        <v>1.7352185089974295</v>
      </c>
      <c r="N118" s="89">
        <v>1</v>
      </c>
      <c r="O118" s="54">
        <f t="shared" si="26"/>
        <v>0.021422450728363327</v>
      </c>
      <c r="P118" s="131">
        <f t="shared" si="19"/>
        <v>412</v>
      </c>
      <c r="Q118" s="52">
        <f t="shared" si="20"/>
        <v>8.826049700085688</v>
      </c>
      <c r="R118" s="89">
        <f t="shared" si="21"/>
        <v>82</v>
      </c>
      <c r="S118" s="47">
        <f t="shared" si="22"/>
        <v>1.7566409597257926</v>
      </c>
    </row>
    <row r="119" spans="1:19" ht="12.75">
      <c r="A119" s="42">
        <v>94</v>
      </c>
      <c r="B119" s="43" t="s">
        <v>113</v>
      </c>
      <c r="C119" s="44">
        <v>41</v>
      </c>
      <c r="D119" s="77">
        <v>1873</v>
      </c>
      <c r="E119" s="118">
        <v>184</v>
      </c>
      <c r="F119" s="119">
        <f t="shared" si="18"/>
        <v>9.823812066203951</v>
      </c>
      <c r="G119" s="78">
        <v>184</v>
      </c>
      <c r="H119" s="89">
        <v>1</v>
      </c>
      <c r="I119" s="45">
        <f t="shared" si="23"/>
        <v>0.5434782608695652</v>
      </c>
      <c r="J119" s="89">
        <v>0</v>
      </c>
      <c r="K119" s="45">
        <f t="shared" si="24"/>
        <v>0</v>
      </c>
      <c r="L119" s="89">
        <v>0</v>
      </c>
      <c r="M119" s="45">
        <f t="shared" si="25"/>
        <v>0</v>
      </c>
      <c r="N119" s="89">
        <v>0</v>
      </c>
      <c r="O119" s="54">
        <f t="shared" si="26"/>
        <v>0</v>
      </c>
      <c r="P119" s="131">
        <f t="shared" si="19"/>
        <v>1</v>
      </c>
      <c r="Q119" s="52">
        <f t="shared" si="20"/>
        <v>0.5434782608695652</v>
      </c>
      <c r="R119" s="89">
        <f t="shared" si="21"/>
        <v>0</v>
      </c>
      <c r="S119" s="47">
        <f t="shared" si="22"/>
        <v>0</v>
      </c>
    </row>
    <row r="120" spans="1:19" ht="12.75">
      <c r="A120" s="42">
        <v>95</v>
      </c>
      <c r="B120" s="43" t="s">
        <v>114</v>
      </c>
      <c r="C120" s="44">
        <v>30.03734827264239</v>
      </c>
      <c r="D120" s="77">
        <v>2034</v>
      </c>
      <c r="E120" s="118">
        <v>1137</v>
      </c>
      <c r="F120" s="119">
        <f t="shared" si="18"/>
        <v>55.899705014749266</v>
      </c>
      <c r="G120" s="78">
        <v>1067</v>
      </c>
      <c r="H120" s="89">
        <v>13</v>
      </c>
      <c r="I120" s="45">
        <f t="shared" si="23"/>
        <v>1.218369259606373</v>
      </c>
      <c r="J120" s="89">
        <v>2</v>
      </c>
      <c r="K120" s="45">
        <f t="shared" si="24"/>
        <v>0.18744142455482662</v>
      </c>
      <c r="L120" s="89">
        <v>2</v>
      </c>
      <c r="M120" s="45">
        <f t="shared" si="25"/>
        <v>0.18744142455482662</v>
      </c>
      <c r="N120" s="89">
        <v>2</v>
      </c>
      <c r="O120" s="54">
        <f t="shared" si="26"/>
        <v>0.18744142455482662</v>
      </c>
      <c r="P120" s="131">
        <f t="shared" si="19"/>
        <v>19</v>
      </c>
      <c r="Q120" s="52">
        <f t="shared" si="20"/>
        <v>1.7806935332708531</v>
      </c>
      <c r="R120" s="89">
        <f t="shared" si="21"/>
        <v>4</v>
      </c>
      <c r="S120" s="47">
        <f t="shared" si="22"/>
        <v>0.37488284910965325</v>
      </c>
    </row>
    <row r="121" spans="1:19" ht="12.75">
      <c r="A121" s="42">
        <v>96</v>
      </c>
      <c r="B121" s="43" t="s">
        <v>115</v>
      </c>
      <c r="C121" s="44">
        <v>40.52511415525114</v>
      </c>
      <c r="D121" s="77">
        <v>2362</v>
      </c>
      <c r="E121" s="118">
        <v>302</v>
      </c>
      <c r="F121" s="119">
        <f t="shared" si="18"/>
        <v>12.785774767146485</v>
      </c>
      <c r="G121" s="78">
        <v>302</v>
      </c>
      <c r="H121" s="89">
        <v>0</v>
      </c>
      <c r="I121" s="45">
        <f t="shared" si="23"/>
        <v>0</v>
      </c>
      <c r="J121" s="89">
        <v>0</v>
      </c>
      <c r="K121" s="45">
        <f t="shared" si="24"/>
        <v>0</v>
      </c>
      <c r="L121" s="89">
        <v>0</v>
      </c>
      <c r="M121" s="45">
        <f t="shared" si="25"/>
        <v>0</v>
      </c>
      <c r="N121" s="89">
        <v>0</v>
      </c>
      <c r="O121" s="54">
        <f t="shared" si="26"/>
        <v>0</v>
      </c>
      <c r="P121" s="131">
        <f t="shared" si="19"/>
        <v>0</v>
      </c>
      <c r="Q121" s="52">
        <f t="shared" si="20"/>
        <v>0</v>
      </c>
      <c r="R121" s="89">
        <f t="shared" si="21"/>
        <v>0</v>
      </c>
      <c r="S121" s="47">
        <f t="shared" si="22"/>
        <v>0</v>
      </c>
    </row>
    <row r="122" spans="1:19" ht="12.75">
      <c r="A122" s="42">
        <v>97</v>
      </c>
      <c r="B122" s="43" t="s">
        <v>116</v>
      </c>
      <c r="C122" s="44">
        <v>32.240437158469945</v>
      </c>
      <c r="D122" s="77">
        <v>2427</v>
      </c>
      <c r="E122" s="118">
        <v>500</v>
      </c>
      <c r="F122" s="119">
        <f t="shared" si="18"/>
        <v>20.601565718994642</v>
      </c>
      <c r="G122" s="78">
        <v>493</v>
      </c>
      <c r="H122" s="89">
        <v>1</v>
      </c>
      <c r="I122" s="45">
        <f t="shared" si="23"/>
        <v>0.2028397565922921</v>
      </c>
      <c r="J122" s="89">
        <v>1</v>
      </c>
      <c r="K122" s="45">
        <f t="shared" si="24"/>
        <v>0.2028397565922921</v>
      </c>
      <c r="L122" s="89">
        <v>1</v>
      </c>
      <c r="M122" s="45">
        <f t="shared" si="25"/>
        <v>0.2028397565922921</v>
      </c>
      <c r="N122" s="89">
        <v>0</v>
      </c>
      <c r="O122" s="54">
        <f t="shared" si="26"/>
        <v>0</v>
      </c>
      <c r="P122" s="131">
        <f t="shared" si="19"/>
        <v>3</v>
      </c>
      <c r="Q122" s="52">
        <f t="shared" si="20"/>
        <v>0.6085192697768762</v>
      </c>
      <c r="R122" s="89">
        <f t="shared" si="21"/>
        <v>1</v>
      </c>
      <c r="S122" s="47">
        <f t="shared" si="22"/>
        <v>0.2028397565922921</v>
      </c>
    </row>
    <row r="123" spans="1:19" ht="13.5" thickBot="1">
      <c r="A123" s="56">
        <v>98</v>
      </c>
      <c r="B123" s="57" t="s">
        <v>117</v>
      </c>
      <c r="C123" s="58">
        <v>70.60849598163031</v>
      </c>
      <c r="D123" s="79">
        <v>120</v>
      </c>
      <c r="E123" s="122">
        <v>9</v>
      </c>
      <c r="F123" s="123">
        <f t="shared" si="18"/>
        <v>7.5</v>
      </c>
      <c r="G123" s="79">
        <v>10</v>
      </c>
      <c r="H123" s="90">
        <v>0</v>
      </c>
      <c r="I123" s="45">
        <f t="shared" si="23"/>
        <v>0</v>
      </c>
      <c r="J123" s="90">
        <v>0</v>
      </c>
      <c r="K123" s="45">
        <f t="shared" si="24"/>
        <v>0</v>
      </c>
      <c r="L123" s="90">
        <v>0</v>
      </c>
      <c r="M123" s="45">
        <f t="shared" si="25"/>
        <v>0</v>
      </c>
      <c r="N123" s="90">
        <v>0</v>
      </c>
      <c r="O123" s="54">
        <f t="shared" si="26"/>
        <v>0</v>
      </c>
      <c r="P123" s="149">
        <f t="shared" si="19"/>
        <v>0</v>
      </c>
      <c r="Q123" s="150">
        <f t="shared" si="20"/>
        <v>0</v>
      </c>
      <c r="R123" s="90">
        <f t="shared" si="21"/>
        <v>0</v>
      </c>
      <c r="S123" s="49">
        <f t="shared" si="22"/>
        <v>0</v>
      </c>
    </row>
    <row r="124" spans="1:19" ht="13.5" thickTop="1">
      <c r="A124" s="1" t="s">
        <v>0</v>
      </c>
      <c r="B124" s="2"/>
      <c r="C124" s="2"/>
      <c r="D124" s="3"/>
      <c r="E124" s="82"/>
      <c r="F124" s="82"/>
      <c r="G124" s="82"/>
      <c r="H124" s="82"/>
      <c r="I124" s="3"/>
      <c r="J124" s="82"/>
      <c r="K124" s="3"/>
      <c r="L124" s="82"/>
      <c r="M124" s="3"/>
      <c r="N124" s="82"/>
      <c r="O124" s="3"/>
      <c r="P124" s="82"/>
      <c r="Q124" s="4"/>
      <c r="R124" s="132"/>
      <c r="S124" s="5"/>
    </row>
    <row r="125" spans="1:19" ht="12.75">
      <c r="A125" s="6" t="s">
        <v>1</v>
      </c>
      <c r="B125" s="7"/>
      <c r="C125" s="7"/>
      <c r="D125" s="8"/>
      <c r="E125" s="83"/>
      <c r="F125" s="83"/>
      <c r="G125" s="83"/>
      <c r="H125" s="83"/>
      <c r="I125" s="8"/>
      <c r="J125" s="84"/>
      <c r="K125" s="8"/>
      <c r="L125" s="83"/>
      <c r="M125" s="8"/>
      <c r="N125" s="83"/>
      <c r="O125" s="8"/>
      <c r="P125" s="83"/>
      <c r="Q125" s="10"/>
      <c r="R125" s="133"/>
      <c r="S125" s="11"/>
    </row>
    <row r="126" spans="1:19" ht="13.5" thickBot="1">
      <c r="A126" s="12"/>
      <c r="B126" s="13"/>
      <c r="C126" s="13"/>
      <c r="D126" s="9"/>
      <c r="E126" s="84"/>
      <c r="F126" s="84"/>
      <c r="G126" s="84"/>
      <c r="H126" s="84"/>
      <c r="I126" s="9"/>
      <c r="J126" s="95"/>
      <c r="K126" s="9"/>
      <c r="L126" s="84"/>
      <c r="M126" s="9"/>
      <c r="N126" s="84"/>
      <c r="O126" s="13"/>
      <c r="P126" s="127"/>
      <c r="Q126" s="14"/>
      <c r="R126" s="134"/>
      <c r="S126" s="11"/>
    </row>
    <row r="127" spans="1:19" s="23" customFormat="1" ht="13.5" thickTop="1">
      <c r="A127" s="68"/>
      <c r="B127" s="69"/>
      <c r="C127" s="70"/>
      <c r="D127" s="16" t="s">
        <v>191</v>
      </c>
      <c r="E127" s="85"/>
      <c r="F127" s="107"/>
      <c r="G127" s="108" t="s">
        <v>2</v>
      </c>
      <c r="H127" s="85"/>
      <c r="I127" s="17"/>
      <c r="J127" s="96"/>
      <c r="K127" s="17"/>
      <c r="L127" s="96"/>
      <c r="M127" s="17"/>
      <c r="N127" s="96"/>
      <c r="O127" s="2"/>
      <c r="P127" s="85"/>
      <c r="Q127" s="2"/>
      <c r="R127" s="85"/>
      <c r="S127" s="71"/>
    </row>
    <row r="128" spans="1:19" s="23" customFormat="1" ht="13.5" thickBot="1">
      <c r="A128" s="15"/>
      <c r="B128"/>
      <c r="C128" s="18"/>
      <c r="D128" s="19" t="s">
        <v>199</v>
      </c>
      <c r="E128" s="86"/>
      <c r="F128" s="109"/>
      <c r="G128" s="110" t="s">
        <v>192</v>
      </c>
      <c r="H128" s="86"/>
      <c r="I128" s="21"/>
      <c r="J128" s="97"/>
      <c r="K128" s="21"/>
      <c r="L128" s="97"/>
      <c r="M128" s="21"/>
      <c r="N128" s="97"/>
      <c r="O128" s="20"/>
      <c r="P128" s="127"/>
      <c r="Q128" s="13"/>
      <c r="R128" s="127"/>
      <c r="S128" s="72"/>
    </row>
    <row r="129" spans="1:19" s="23" customFormat="1" ht="13.5" thickTop="1">
      <c r="A129" s="22" t="s">
        <v>3</v>
      </c>
      <c r="C129" s="24" t="s">
        <v>4</v>
      </c>
      <c r="D129" s="25" t="s">
        <v>5</v>
      </c>
      <c r="E129" s="111" t="s">
        <v>6</v>
      </c>
      <c r="F129" s="112"/>
      <c r="G129" s="113" t="s">
        <v>7</v>
      </c>
      <c r="H129" s="87" t="s">
        <v>193</v>
      </c>
      <c r="I129" s="26"/>
      <c r="J129" s="98"/>
      <c r="K129" s="26"/>
      <c r="L129" s="98"/>
      <c r="M129" s="26"/>
      <c r="N129" s="98"/>
      <c r="O129" s="27"/>
      <c r="P129" s="128" t="s">
        <v>8</v>
      </c>
      <c r="Q129" s="28"/>
      <c r="R129" s="85"/>
      <c r="S129" s="71"/>
    </row>
    <row r="130" spans="1:19" s="23" customFormat="1" ht="12.75">
      <c r="A130" s="15"/>
      <c r="C130" s="24" t="s">
        <v>9</v>
      </c>
      <c r="D130" s="25" t="s">
        <v>10</v>
      </c>
      <c r="E130" s="114" t="s">
        <v>11</v>
      </c>
      <c r="F130" s="115"/>
      <c r="G130" s="113" t="s">
        <v>12</v>
      </c>
      <c r="H130" s="87" t="s">
        <v>194</v>
      </c>
      <c r="I130" s="29"/>
      <c r="J130" s="87" t="s">
        <v>195</v>
      </c>
      <c r="K130" s="29"/>
      <c r="L130" s="87" t="s">
        <v>196</v>
      </c>
      <c r="M130" s="29"/>
      <c r="N130" s="87" t="s">
        <v>197</v>
      </c>
      <c r="O130" s="30"/>
      <c r="P130" s="129" t="s">
        <v>13</v>
      </c>
      <c r="Q130" s="13"/>
      <c r="R130" s="135" t="s">
        <v>14</v>
      </c>
      <c r="S130" s="73"/>
    </row>
    <row r="131" spans="1:19" s="75" customFormat="1" ht="13.5" thickBot="1">
      <c r="A131" s="31"/>
      <c r="B131" s="32"/>
      <c r="C131" s="33" t="s">
        <v>15</v>
      </c>
      <c r="D131" s="34" t="s">
        <v>198</v>
      </c>
      <c r="E131" s="35" t="s">
        <v>16</v>
      </c>
      <c r="F131" s="35" t="s">
        <v>17</v>
      </c>
      <c r="G131" s="34" t="s">
        <v>18</v>
      </c>
      <c r="H131" s="35" t="s">
        <v>16</v>
      </c>
      <c r="I131" s="35" t="s">
        <v>17</v>
      </c>
      <c r="J131" s="35" t="s">
        <v>16</v>
      </c>
      <c r="K131" s="35" t="s">
        <v>17</v>
      </c>
      <c r="L131" s="35" t="s">
        <v>16</v>
      </c>
      <c r="M131" s="35" t="s">
        <v>17</v>
      </c>
      <c r="N131" s="35" t="s">
        <v>16</v>
      </c>
      <c r="O131" s="74" t="s">
        <v>17</v>
      </c>
      <c r="P131" s="35" t="s">
        <v>16</v>
      </c>
      <c r="Q131" s="36" t="s">
        <v>17</v>
      </c>
      <c r="R131" s="35" t="s">
        <v>16</v>
      </c>
      <c r="S131" s="50" t="s">
        <v>17</v>
      </c>
    </row>
    <row r="132" spans="1:19" ht="13.5" thickTop="1">
      <c r="A132" s="42">
        <v>99</v>
      </c>
      <c r="B132" s="43" t="s">
        <v>118</v>
      </c>
      <c r="C132" s="44">
        <v>33.81624094548227</v>
      </c>
      <c r="D132" s="77">
        <v>1113</v>
      </c>
      <c r="E132" s="118">
        <v>112</v>
      </c>
      <c r="F132" s="119">
        <f aca="true" t="shared" si="27" ref="F132:F164">+(E132/$D132)*100</f>
        <v>10.062893081761008</v>
      </c>
      <c r="G132" s="121">
        <v>113</v>
      </c>
      <c r="H132" s="89">
        <v>1</v>
      </c>
      <c r="I132" s="45">
        <f>+(H132/$G132)*100</f>
        <v>0.8849557522123894</v>
      </c>
      <c r="J132" s="89">
        <v>0</v>
      </c>
      <c r="K132" s="45">
        <f>+(J132/$G132)*100</f>
        <v>0</v>
      </c>
      <c r="L132" s="89">
        <v>0</v>
      </c>
      <c r="M132" s="45">
        <f>+(L132/$G132)*100</f>
        <v>0</v>
      </c>
      <c r="N132" s="89">
        <v>0</v>
      </c>
      <c r="O132" s="51">
        <f>+(N132/$G132)*100</f>
        <v>0</v>
      </c>
      <c r="P132" s="131">
        <f aca="true" t="shared" si="28" ref="P132:P164">+H132+J132+L132+N132</f>
        <v>1</v>
      </c>
      <c r="Q132" s="52">
        <f aca="true" t="shared" si="29" ref="Q132:Q164">+(P132/$G132)*100</f>
        <v>0.8849557522123894</v>
      </c>
      <c r="R132" s="89">
        <f aca="true" t="shared" si="30" ref="R132:R164">+L132+N132</f>
        <v>0</v>
      </c>
      <c r="S132" s="53">
        <f aca="true" t="shared" si="31" ref="S132:S164">+(R132/$G132)*100</f>
        <v>0</v>
      </c>
    </row>
    <row r="133" spans="1:19" ht="12.75">
      <c r="A133" s="42">
        <v>100</v>
      </c>
      <c r="B133" s="43" t="s">
        <v>119</v>
      </c>
      <c r="C133" s="44">
        <v>59.072022160664815</v>
      </c>
      <c r="D133" s="77">
        <v>217</v>
      </c>
      <c r="E133" s="118">
        <v>6</v>
      </c>
      <c r="F133" s="119">
        <f t="shared" si="27"/>
        <v>2.7649769585253456</v>
      </c>
      <c r="G133" s="78">
        <v>6</v>
      </c>
      <c r="H133" s="89">
        <v>0</v>
      </c>
      <c r="I133" s="45">
        <f>+(H133/$G133)*100</f>
        <v>0</v>
      </c>
      <c r="J133" s="89">
        <v>0</v>
      </c>
      <c r="K133" s="45">
        <f>+(J133/$G133)*100</f>
        <v>0</v>
      </c>
      <c r="L133" s="89">
        <v>0</v>
      </c>
      <c r="M133" s="45">
        <f>+(L133/$G133)*100</f>
        <v>0</v>
      </c>
      <c r="N133" s="89">
        <v>0</v>
      </c>
      <c r="O133" s="54">
        <f>+(N133/$G133)*100</f>
        <v>0</v>
      </c>
      <c r="P133" s="131">
        <f t="shared" si="28"/>
        <v>0</v>
      </c>
      <c r="Q133" s="52">
        <f t="shared" si="29"/>
        <v>0</v>
      </c>
      <c r="R133" s="89">
        <f t="shared" si="30"/>
        <v>0</v>
      </c>
      <c r="S133" s="47">
        <f t="shared" si="31"/>
        <v>0</v>
      </c>
    </row>
    <row r="134" spans="1:19" ht="12.75">
      <c r="A134" s="42">
        <v>101</v>
      </c>
      <c r="B134" s="43" t="s">
        <v>120</v>
      </c>
      <c r="C134" s="44">
        <v>46.05038185341389</v>
      </c>
      <c r="D134" s="77">
        <v>1523</v>
      </c>
      <c r="E134" s="118">
        <v>182</v>
      </c>
      <c r="F134" s="119">
        <f t="shared" si="27"/>
        <v>11.950098489822718</v>
      </c>
      <c r="G134" s="78">
        <v>180</v>
      </c>
      <c r="H134" s="89">
        <v>1</v>
      </c>
      <c r="I134" s="45">
        <f aca="true" t="shared" si="32" ref="I134:I164">+(H134/$G134)*100</f>
        <v>0.5555555555555556</v>
      </c>
      <c r="J134" s="89">
        <v>0</v>
      </c>
      <c r="K134" s="45">
        <f aca="true" t="shared" si="33" ref="K134:K164">+(J134/$G134)*100</f>
        <v>0</v>
      </c>
      <c r="L134" s="89">
        <v>0</v>
      </c>
      <c r="M134" s="45">
        <f aca="true" t="shared" si="34" ref="M134:M164">+(L134/$G134)*100</f>
        <v>0</v>
      </c>
      <c r="N134" s="89">
        <v>0</v>
      </c>
      <c r="O134" s="54">
        <f aca="true" t="shared" si="35" ref="O134:O164">+(N134/$G134)*100</f>
        <v>0</v>
      </c>
      <c r="P134" s="131">
        <f t="shared" si="28"/>
        <v>1</v>
      </c>
      <c r="Q134" s="52">
        <f t="shared" si="29"/>
        <v>0.5555555555555556</v>
      </c>
      <c r="R134" s="89">
        <f t="shared" si="30"/>
        <v>0</v>
      </c>
      <c r="S134" s="47">
        <f t="shared" si="31"/>
        <v>0</v>
      </c>
    </row>
    <row r="135" spans="1:19" ht="12.75">
      <c r="A135" s="42">
        <v>102</v>
      </c>
      <c r="B135" s="43" t="s">
        <v>121</v>
      </c>
      <c r="C135" s="44">
        <v>35.03898635477583</v>
      </c>
      <c r="D135" s="77">
        <v>348</v>
      </c>
      <c r="E135" s="118">
        <v>76</v>
      </c>
      <c r="F135" s="119">
        <f t="shared" si="27"/>
        <v>21.839080459770116</v>
      </c>
      <c r="G135" s="78">
        <v>75</v>
      </c>
      <c r="H135" s="89">
        <v>0</v>
      </c>
      <c r="I135" s="45">
        <f t="shared" si="32"/>
        <v>0</v>
      </c>
      <c r="J135" s="89">
        <v>0</v>
      </c>
      <c r="K135" s="45">
        <f t="shared" si="33"/>
        <v>0</v>
      </c>
      <c r="L135" s="89">
        <v>0</v>
      </c>
      <c r="M135" s="45">
        <f t="shared" si="34"/>
        <v>0</v>
      </c>
      <c r="N135" s="89">
        <v>0</v>
      </c>
      <c r="O135" s="54">
        <f t="shared" si="35"/>
        <v>0</v>
      </c>
      <c r="P135" s="131">
        <f t="shared" si="28"/>
        <v>0</v>
      </c>
      <c r="Q135" s="52">
        <f t="shared" si="29"/>
        <v>0</v>
      </c>
      <c r="R135" s="89">
        <f t="shared" si="30"/>
        <v>0</v>
      </c>
      <c r="S135" s="47">
        <f t="shared" si="31"/>
        <v>0</v>
      </c>
    </row>
    <row r="136" spans="1:19" ht="12.75">
      <c r="A136" s="42">
        <v>103</v>
      </c>
      <c r="B136" s="43" t="s">
        <v>122</v>
      </c>
      <c r="C136" s="44">
        <v>52.567179213699525</v>
      </c>
      <c r="D136" s="77">
        <v>6747</v>
      </c>
      <c r="E136" s="118">
        <v>2063</v>
      </c>
      <c r="F136" s="119">
        <f t="shared" si="27"/>
        <v>30.576552541870463</v>
      </c>
      <c r="G136" s="78">
        <v>2054</v>
      </c>
      <c r="H136" s="89">
        <v>11</v>
      </c>
      <c r="I136" s="45">
        <f t="shared" si="32"/>
        <v>0.5355404089581305</v>
      </c>
      <c r="J136" s="89">
        <v>4</v>
      </c>
      <c r="K136" s="45">
        <f t="shared" si="33"/>
        <v>0.19474196689386564</v>
      </c>
      <c r="L136" s="89">
        <v>2</v>
      </c>
      <c r="M136" s="45">
        <f t="shared" si="34"/>
        <v>0.09737098344693282</v>
      </c>
      <c r="N136" s="89">
        <v>0</v>
      </c>
      <c r="O136" s="54">
        <f t="shared" si="35"/>
        <v>0</v>
      </c>
      <c r="P136" s="131">
        <f t="shared" si="28"/>
        <v>17</v>
      </c>
      <c r="Q136" s="52">
        <f t="shared" si="29"/>
        <v>0.8276533592989289</v>
      </c>
      <c r="R136" s="89">
        <f t="shared" si="30"/>
        <v>2</v>
      </c>
      <c r="S136" s="47">
        <f t="shared" si="31"/>
        <v>0.09737098344693282</v>
      </c>
    </row>
    <row r="137" spans="1:19" ht="12.75">
      <c r="A137" s="42">
        <v>104</v>
      </c>
      <c r="B137" s="43" t="s">
        <v>123</v>
      </c>
      <c r="C137" s="44">
        <v>62.01807228915662</v>
      </c>
      <c r="D137" s="77">
        <v>2808</v>
      </c>
      <c r="E137" s="118">
        <v>1005</v>
      </c>
      <c r="F137" s="119">
        <f t="shared" si="27"/>
        <v>35.79059829059829</v>
      </c>
      <c r="G137" s="78">
        <v>1007</v>
      </c>
      <c r="H137" s="89">
        <v>17</v>
      </c>
      <c r="I137" s="45">
        <f t="shared" si="32"/>
        <v>1.6881827209533267</v>
      </c>
      <c r="J137" s="89">
        <v>11</v>
      </c>
      <c r="K137" s="45">
        <f t="shared" si="33"/>
        <v>1.0923535253227408</v>
      </c>
      <c r="L137" s="89">
        <v>3</v>
      </c>
      <c r="M137" s="45">
        <f t="shared" si="34"/>
        <v>0.29791459781529295</v>
      </c>
      <c r="N137" s="89">
        <v>0</v>
      </c>
      <c r="O137" s="54">
        <f t="shared" si="35"/>
        <v>0</v>
      </c>
      <c r="P137" s="131">
        <f t="shared" si="28"/>
        <v>31</v>
      </c>
      <c r="Q137" s="52">
        <f t="shared" si="29"/>
        <v>3.0784508440913605</v>
      </c>
      <c r="R137" s="89">
        <f t="shared" si="30"/>
        <v>3</v>
      </c>
      <c r="S137" s="47">
        <f t="shared" si="31"/>
        <v>0.29791459781529295</v>
      </c>
    </row>
    <row r="138" spans="1:19" ht="12.75">
      <c r="A138" s="42">
        <v>105</v>
      </c>
      <c r="B138" s="43" t="s">
        <v>124</v>
      </c>
      <c r="C138" s="44">
        <v>50.984682713347915</v>
      </c>
      <c r="D138" s="77">
        <v>519</v>
      </c>
      <c r="E138" s="118">
        <v>95</v>
      </c>
      <c r="F138" s="119">
        <f t="shared" si="27"/>
        <v>18.304431599229286</v>
      </c>
      <c r="G138" s="78">
        <v>93</v>
      </c>
      <c r="H138" s="89">
        <v>0</v>
      </c>
      <c r="I138" s="45">
        <f t="shared" si="32"/>
        <v>0</v>
      </c>
      <c r="J138" s="89">
        <v>0</v>
      </c>
      <c r="K138" s="45">
        <f t="shared" si="33"/>
        <v>0</v>
      </c>
      <c r="L138" s="89">
        <v>0</v>
      </c>
      <c r="M138" s="45">
        <f t="shared" si="34"/>
        <v>0</v>
      </c>
      <c r="N138" s="89">
        <v>0</v>
      </c>
      <c r="O138" s="54">
        <f t="shared" si="35"/>
        <v>0</v>
      </c>
      <c r="P138" s="131">
        <f t="shared" si="28"/>
        <v>0</v>
      </c>
      <c r="Q138" s="52">
        <v>0</v>
      </c>
      <c r="R138" s="89">
        <f t="shared" si="30"/>
        <v>0</v>
      </c>
      <c r="S138" s="47">
        <f t="shared" si="31"/>
        <v>0</v>
      </c>
    </row>
    <row r="139" spans="1:19" ht="12.75">
      <c r="A139" s="42">
        <v>106</v>
      </c>
      <c r="B139" s="43" t="s">
        <v>125</v>
      </c>
      <c r="C139" s="44">
        <v>45.137203658764236</v>
      </c>
      <c r="D139" s="77">
        <v>727</v>
      </c>
      <c r="E139" s="118">
        <v>177</v>
      </c>
      <c r="F139" s="119">
        <f t="shared" si="27"/>
        <v>24.346629986244842</v>
      </c>
      <c r="G139" s="78">
        <v>177</v>
      </c>
      <c r="H139" s="89">
        <v>1</v>
      </c>
      <c r="I139" s="45">
        <f t="shared" si="32"/>
        <v>0.5649717514124294</v>
      </c>
      <c r="J139" s="89">
        <v>0</v>
      </c>
      <c r="K139" s="45">
        <f t="shared" si="33"/>
        <v>0</v>
      </c>
      <c r="L139" s="89">
        <v>0</v>
      </c>
      <c r="M139" s="45">
        <f t="shared" si="34"/>
        <v>0</v>
      </c>
      <c r="N139" s="89">
        <v>0</v>
      </c>
      <c r="O139" s="54">
        <f t="shared" si="35"/>
        <v>0</v>
      </c>
      <c r="P139" s="131">
        <f t="shared" si="28"/>
        <v>1</v>
      </c>
      <c r="Q139" s="52">
        <f t="shared" si="29"/>
        <v>0.5649717514124294</v>
      </c>
      <c r="R139" s="89">
        <f t="shared" si="30"/>
        <v>0</v>
      </c>
      <c r="S139" s="47">
        <f t="shared" si="31"/>
        <v>0</v>
      </c>
    </row>
    <row r="140" spans="1:19" ht="12.75">
      <c r="A140" s="42">
        <v>107</v>
      </c>
      <c r="B140" s="43" t="s">
        <v>126</v>
      </c>
      <c r="C140" s="44">
        <v>46.85831622176591</v>
      </c>
      <c r="D140" s="77">
        <v>931</v>
      </c>
      <c r="E140" s="118">
        <v>162</v>
      </c>
      <c r="F140" s="119">
        <f t="shared" si="27"/>
        <v>17.400644468313644</v>
      </c>
      <c r="G140" s="78">
        <v>159</v>
      </c>
      <c r="H140" s="89">
        <v>0</v>
      </c>
      <c r="I140" s="45">
        <f t="shared" si="32"/>
        <v>0</v>
      </c>
      <c r="J140" s="89">
        <v>0</v>
      </c>
      <c r="K140" s="45">
        <f t="shared" si="33"/>
        <v>0</v>
      </c>
      <c r="L140" s="89">
        <v>0</v>
      </c>
      <c r="M140" s="45">
        <f t="shared" si="34"/>
        <v>0</v>
      </c>
      <c r="N140" s="89">
        <v>0</v>
      </c>
      <c r="O140" s="54">
        <f t="shared" si="35"/>
        <v>0</v>
      </c>
      <c r="P140" s="131">
        <f t="shared" si="28"/>
        <v>0</v>
      </c>
      <c r="Q140" s="52">
        <f t="shared" si="29"/>
        <v>0</v>
      </c>
      <c r="R140" s="89">
        <f t="shared" si="30"/>
        <v>0</v>
      </c>
      <c r="S140" s="47">
        <f t="shared" si="31"/>
        <v>0</v>
      </c>
    </row>
    <row r="141" spans="1:19" ht="12.75">
      <c r="A141" s="42">
        <v>108</v>
      </c>
      <c r="B141" s="43" t="s">
        <v>127</v>
      </c>
      <c r="C141" s="44">
        <v>29.70760233918129</v>
      </c>
      <c r="D141" s="77">
        <v>795</v>
      </c>
      <c r="E141" s="118">
        <v>233</v>
      </c>
      <c r="F141" s="119">
        <f t="shared" si="27"/>
        <v>29.30817610062893</v>
      </c>
      <c r="G141" s="78">
        <v>230</v>
      </c>
      <c r="H141" s="89">
        <v>2</v>
      </c>
      <c r="I141" s="45">
        <f t="shared" si="32"/>
        <v>0.8695652173913043</v>
      </c>
      <c r="J141" s="89">
        <v>0</v>
      </c>
      <c r="K141" s="45">
        <f t="shared" si="33"/>
        <v>0</v>
      </c>
      <c r="L141" s="89">
        <v>0</v>
      </c>
      <c r="M141" s="45">
        <f t="shared" si="34"/>
        <v>0</v>
      </c>
      <c r="N141" s="89">
        <v>0</v>
      </c>
      <c r="O141" s="54">
        <f t="shared" si="35"/>
        <v>0</v>
      </c>
      <c r="P141" s="131">
        <f t="shared" si="28"/>
        <v>2</v>
      </c>
      <c r="Q141" s="52">
        <f t="shared" si="29"/>
        <v>0.8695652173913043</v>
      </c>
      <c r="R141" s="89">
        <f t="shared" si="30"/>
        <v>0</v>
      </c>
      <c r="S141" s="47">
        <f t="shared" si="31"/>
        <v>0</v>
      </c>
    </row>
    <row r="142" spans="1:19" ht="12.75">
      <c r="A142" s="42">
        <v>109</v>
      </c>
      <c r="B142" s="43" t="s">
        <v>128</v>
      </c>
      <c r="C142" s="44">
        <v>47.19873150105708</v>
      </c>
      <c r="D142" s="77">
        <v>1157</v>
      </c>
      <c r="E142" s="118">
        <v>460</v>
      </c>
      <c r="F142" s="119">
        <f t="shared" si="27"/>
        <v>39.757994814174594</v>
      </c>
      <c r="G142" s="78">
        <v>454</v>
      </c>
      <c r="H142" s="89">
        <v>3</v>
      </c>
      <c r="I142" s="45">
        <f t="shared" si="32"/>
        <v>0.6607929515418502</v>
      </c>
      <c r="J142" s="89">
        <v>2</v>
      </c>
      <c r="K142" s="45">
        <f t="shared" si="33"/>
        <v>0.4405286343612335</v>
      </c>
      <c r="L142" s="89">
        <v>0</v>
      </c>
      <c r="M142" s="45">
        <f t="shared" si="34"/>
        <v>0</v>
      </c>
      <c r="N142" s="89">
        <v>0</v>
      </c>
      <c r="O142" s="54">
        <f t="shared" si="35"/>
        <v>0</v>
      </c>
      <c r="P142" s="131">
        <f t="shared" si="28"/>
        <v>5</v>
      </c>
      <c r="Q142" s="52">
        <f t="shared" si="29"/>
        <v>1.1013215859030838</v>
      </c>
      <c r="R142" s="89">
        <f t="shared" si="30"/>
        <v>0</v>
      </c>
      <c r="S142" s="47">
        <f t="shared" si="31"/>
        <v>0</v>
      </c>
    </row>
    <row r="143" spans="1:19" ht="12.75">
      <c r="A143" s="42">
        <v>110</v>
      </c>
      <c r="B143" s="43" t="s">
        <v>129</v>
      </c>
      <c r="C143" s="44">
        <v>45.322434150772025</v>
      </c>
      <c r="D143" s="77">
        <v>1035</v>
      </c>
      <c r="E143" s="118">
        <v>231</v>
      </c>
      <c r="F143" s="119">
        <f t="shared" si="27"/>
        <v>22.318840579710145</v>
      </c>
      <c r="G143" s="78">
        <v>229</v>
      </c>
      <c r="H143" s="89">
        <v>5</v>
      </c>
      <c r="I143" s="45">
        <f t="shared" si="32"/>
        <v>2.1834061135371177</v>
      </c>
      <c r="J143" s="89">
        <v>0</v>
      </c>
      <c r="K143" s="45">
        <f t="shared" si="33"/>
        <v>0</v>
      </c>
      <c r="L143" s="89">
        <v>0</v>
      </c>
      <c r="M143" s="45">
        <f t="shared" si="34"/>
        <v>0</v>
      </c>
      <c r="N143" s="89">
        <v>0</v>
      </c>
      <c r="O143" s="54">
        <f t="shared" si="35"/>
        <v>0</v>
      </c>
      <c r="P143" s="131">
        <f t="shared" si="28"/>
        <v>5</v>
      </c>
      <c r="Q143" s="52">
        <f t="shared" si="29"/>
        <v>2.1834061135371177</v>
      </c>
      <c r="R143" s="89">
        <f t="shared" si="30"/>
        <v>0</v>
      </c>
      <c r="S143" s="47">
        <f t="shared" si="31"/>
        <v>0</v>
      </c>
    </row>
    <row r="144" spans="1:19" ht="12.75">
      <c r="A144" s="42">
        <v>111</v>
      </c>
      <c r="B144" s="43" t="s">
        <v>130</v>
      </c>
      <c r="C144" s="44">
        <v>52.41067585019371</v>
      </c>
      <c r="D144" s="77">
        <v>881</v>
      </c>
      <c r="E144" s="118">
        <v>172</v>
      </c>
      <c r="F144" s="119">
        <f t="shared" si="27"/>
        <v>19.523269012485812</v>
      </c>
      <c r="G144" s="78">
        <v>172</v>
      </c>
      <c r="H144" s="89">
        <v>2</v>
      </c>
      <c r="I144" s="45">
        <f t="shared" si="32"/>
        <v>1.1627906976744187</v>
      </c>
      <c r="J144" s="89">
        <v>1</v>
      </c>
      <c r="K144" s="45">
        <f t="shared" si="33"/>
        <v>0.5813953488372093</v>
      </c>
      <c r="L144" s="89">
        <v>1</v>
      </c>
      <c r="M144" s="45">
        <f t="shared" si="34"/>
        <v>0.5813953488372093</v>
      </c>
      <c r="N144" s="89">
        <v>0</v>
      </c>
      <c r="O144" s="54">
        <f t="shared" si="35"/>
        <v>0</v>
      </c>
      <c r="P144" s="131">
        <f t="shared" si="28"/>
        <v>4</v>
      </c>
      <c r="Q144" s="52">
        <f t="shared" si="29"/>
        <v>2.3255813953488373</v>
      </c>
      <c r="R144" s="89">
        <f t="shared" si="30"/>
        <v>1</v>
      </c>
      <c r="S144" s="47">
        <f t="shared" si="31"/>
        <v>0.5813953488372093</v>
      </c>
    </row>
    <row r="145" spans="1:19" ht="12.75">
      <c r="A145" s="42">
        <v>112</v>
      </c>
      <c r="B145" s="43" t="s">
        <v>131</v>
      </c>
      <c r="C145" s="44">
        <v>44.44444444444444</v>
      </c>
      <c r="D145" s="77">
        <v>277</v>
      </c>
      <c r="E145" s="118">
        <v>79</v>
      </c>
      <c r="F145" s="119">
        <f t="shared" si="27"/>
        <v>28.51985559566787</v>
      </c>
      <c r="G145" s="78">
        <v>78</v>
      </c>
      <c r="H145" s="89">
        <v>0</v>
      </c>
      <c r="I145" s="45">
        <f t="shared" si="32"/>
        <v>0</v>
      </c>
      <c r="J145" s="89">
        <v>0</v>
      </c>
      <c r="K145" s="45">
        <f t="shared" si="33"/>
        <v>0</v>
      </c>
      <c r="L145" s="89">
        <v>0</v>
      </c>
      <c r="M145" s="45">
        <f t="shared" si="34"/>
        <v>0</v>
      </c>
      <c r="N145" s="89">
        <v>0</v>
      </c>
      <c r="O145" s="54">
        <f t="shared" si="35"/>
        <v>0</v>
      </c>
      <c r="P145" s="131">
        <f t="shared" si="28"/>
        <v>0</v>
      </c>
      <c r="Q145" s="52">
        <f t="shared" si="29"/>
        <v>0</v>
      </c>
      <c r="R145" s="89">
        <f t="shared" si="30"/>
        <v>0</v>
      </c>
      <c r="S145" s="47">
        <f t="shared" si="31"/>
        <v>0</v>
      </c>
    </row>
    <row r="146" spans="1:19" ht="12.75">
      <c r="A146" s="42">
        <v>113</v>
      </c>
      <c r="B146" s="43" t="s">
        <v>132</v>
      </c>
      <c r="C146" s="44">
        <v>57.341269841269835</v>
      </c>
      <c r="D146" s="77">
        <v>738</v>
      </c>
      <c r="E146" s="118">
        <v>139</v>
      </c>
      <c r="F146" s="119">
        <f t="shared" si="27"/>
        <v>18.834688346883468</v>
      </c>
      <c r="G146" s="78">
        <v>140</v>
      </c>
      <c r="H146" s="89">
        <v>2</v>
      </c>
      <c r="I146" s="45">
        <f t="shared" si="32"/>
        <v>1.4285714285714286</v>
      </c>
      <c r="J146" s="89">
        <v>0</v>
      </c>
      <c r="K146" s="45">
        <f t="shared" si="33"/>
        <v>0</v>
      </c>
      <c r="L146" s="89">
        <v>0</v>
      </c>
      <c r="M146" s="45">
        <f t="shared" si="34"/>
        <v>0</v>
      </c>
      <c r="N146" s="89">
        <v>0</v>
      </c>
      <c r="O146" s="54">
        <f t="shared" si="35"/>
        <v>0</v>
      </c>
      <c r="P146" s="131">
        <f t="shared" si="28"/>
        <v>2</v>
      </c>
      <c r="Q146" s="52">
        <f t="shared" si="29"/>
        <v>1.4285714285714286</v>
      </c>
      <c r="R146" s="89">
        <f t="shared" si="30"/>
        <v>0</v>
      </c>
      <c r="S146" s="47">
        <f t="shared" si="31"/>
        <v>0</v>
      </c>
    </row>
    <row r="147" spans="1:19" ht="12.75">
      <c r="A147" s="42">
        <v>114</v>
      </c>
      <c r="B147" s="43" t="s">
        <v>133</v>
      </c>
      <c r="C147" s="44">
        <v>37.55917937927406</v>
      </c>
      <c r="D147" s="77">
        <v>260</v>
      </c>
      <c r="E147" s="118">
        <v>57</v>
      </c>
      <c r="F147" s="119">
        <f t="shared" si="27"/>
        <v>21.923076923076923</v>
      </c>
      <c r="G147" s="78">
        <v>57</v>
      </c>
      <c r="H147" s="89">
        <v>0</v>
      </c>
      <c r="I147" s="45">
        <f t="shared" si="32"/>
        <v>0</v>
      </c>
      <c r="J147" s="89">
        <v>0</v>
      </c>
      <c r="K147" s="45">
        <f t="shared" si="33"/>
        <v>0</v>
      </c>
      <c r="L147" s="89">
        <v>0</v>
      </c>
      <c r="M147" s="45">
        <f t="shared" si="34"/>
        <v>0</v>
      </c>
      <c r="N147" s="89">
        <v>0</v>
      </c>
      <c r="O147" s="54">
        <f t="shared" si="35"/>
        <v>0</v>
      </c>
      <c r="P147" s="131">
        <f t="shared" si="28"/>
        <v>0</v>
      </c>
      <c r="Q147" s="52">
        <f t="shared" si="29"/>
        <v>0</v>
      </c>
      <c r="R147" s="89">
        <f t="shared" si="30"/>
        <v>0</v>
      </c>
      <c r="S147" s="47">
        <f t="shared" si="31"/>
        <v>0</v>
      </c>
    </row>
    <row r="148" spans="1:19" ht="12.75">
      <c r="A148" s="42">
        <v>115</v>
      </c>
      <c r="B148" s="43" t="s">
        <v>134</v>
      </c>
      <c r="C148" s="44">
        <v>31.286360698125403</v>
      </c>
      <c r="D148" s="77">
        <v>666</v>
      </c>
      <c r="E148" s="118">
        <v>109</v>
      </c>
      <c r="F148" s="119">
        <f t="shared" si="27"/>
        <v>16.366366366366368</v>
      </c>
      <c r="G148" s="78">
        <v>108</v>
      </c>
      <c r="H148" s="89">
        <v>0</v>
      </c>
      <c r="I148" s="45">
        <f t="shared" si="32"/>
        <v>0</v>
      </c>
      <c r="J148" s="89">
        <v>0</v>
      </c>
      <c r="K148" s="45">
        <f t="shared" si="33"/>
        <v>0</v>
      </c>
      <c r="L148" s="89">
        <v>1</v>
      </c>
      <c r="M148" s="45">
        <f t="shared" si="34"/>
        <v>0.9259259259259258</v>
      </c>
      <c r="N148" s="89">
        <v>0</v>
      </c>
      <c r="O148" s="54">
        <f t="shared" si="35"/>
        <v>0</v>
      </c>
      <c r="P148" s="131">
        <f t="shared" si="28"/>
        <v>1</v>
      </c>
      <c r="Q148" s="52">
        <f t="shared" si="29"/>
        <v>0.9259259259259258</v>
      </c>
      <c r="R148" s="89">
        <f t="shared" si="30"/>
        <v>1</v>
      </c>
      <c r="S148" s="47">
        <f t="shared" si="31"/>
        <v>0.9259259259259258</v>
      </c>
    </row>
    <row r="149" spans="1:19" ht="12.75">
      <c r="A149" s="42">
        <v>116</v>
      </c>
      <c r="B149" s="43" t="s">
        <v>135</v>
      </c>
      <c r="C149" s="44">
        <v>64.50063211125158</v>
      </c>
      <c r="D149" s="77">
        <v>645</v>
      </c>
      <c r="E149" s="118">
        <v>236</v>
      </c>
      <c r="F149" s="119">
        <f t="shared" si="27"/>
        <v>36.58914728682171</v>
      </c>
      <c r="G149" s="78">
        <v>233</v>
      </c>
      <c r="H149" s="89">
        <v>2</v>
      </c>
      <c r="I149" s="45">
        <f t="shared" si="32"/>
        <v>0.8583690987124464</v>
      </c>
      <c r="J149" s="89">
        <v>1</v>
      </c>
      <c r="K149" s="45">
        <f t="shared" si="33"/>
        <v>0.4291845493562232</v>
      </c>
      <c r="L149" s="89">
        <v>0</v>
      </c>
      <c r="M149" s="45">
        <f t="shared" si="34"/>
        <v>0</v>
      </c>
      <c r="N149" s="89">
        <v>0</v>
      </c>
      <c r="O149" s="54">
        <f t="shared" si="35"/>
        <v>0</v>
      </c>
      <c r="P149" s="131">
        <f t="shared" si="28"/>
        <v>3</v>
      </c>
      <c r="Q149" s="52">
        <f t="shared" si="29"/>
        <v>1.2875536480686696</v>
      </c>
      <c r="R149" s="89">
        <f t="shared" si="30"/>
        <v>0</v>
      </c>
      <c r="S149" s="47">
        <f t="shared" si="31"/>
        <v>0</v>
      </c>
    </row>
    <row r="150" spans="1:19" ht="12.75">
      <c r="A150" s="42">
        <v>117</v>
      </c>
      <c r="B150" s="43" t="s">
        <v>136</v>
      </c>
      <c r="C150" s="44">
        <v>37.394685677252106</v>
      </c>
      <c r="D150" s="77">
        <v>705</v>
      </c>
      <c r="E150" s="118">
        <v>137</v>
      </c>
      <c r="F150" s="119">
        <f t="shared" si="27"/>
        <v>19.43262411347518</v>
      </c>
      <c r="G150" s="78">
        <v>136</v>
      </c>
      <c r="H150" s="89">
        <v>0</v>
      </c>
      <c r="I150" s="45">
        <f t="shared" si="32"/>
        <v>0</v>
      </c>
      <c r="J150" s="89">
        <v>0</v>
      </c>
      <c r="K150" s="45">
        <f t="shared" si="33"/>
        <v>0</v>
      </c>
      <c r="L150" s="89">
        <v>0</v>
      </c>
      <c r="M150" s="45">
        <f t="shared" si="34"/>
        <v>0</v>
      </c>
      <c r="N150" s="89">
        <v>0</v>
      </c>
      <c r="O150" s="54">
        <f t="shared" si="35"/>
        <v>0</v>
      </c>
      <c r="P150" s="131">
        <f t="shared" si="28"/>
        <v>0</v>
      </c>
      <c r="Q150" s="52">
        <f t="shared" si="29"/>
        <v>0</v>
      </c>
      <c r="R150" s="89">
        <f t="shared" si="30"/>
        <v>0</v>
      </c>
      <c r="S150" s="47">
        <f t="shared" si="31"/>
        <v>0</v>
      </c>
    </row>
    <row r="151" spans="1:19" ht="12.75">
      <c r="A151" s="42">
        <v>118</v>
      </c>
      <c r="B151" s="43" t="s">
        <v>137</v>
      </c>
      <c r="C151" s="44">
        <v>32.533513574405774</v>
      </c>
      <c r="D151" s="77">
        <v>2356</v>
      </c>
      <c r="E151" s="118">
        <v>288</v>
      </c>
      <c r="F151" s="119">
        <f t="shared" si="27"/>
        <v>12.224108658743633</v>
      </c>
      <c r="G151" s="78">
        <v>286</v>
      </c>
      <c r="H151" s="89">
        <v>0</v>
      </c>
      <c r="I151" s="45">
        <f t="shared" si="32"/>
        <v>0</v>
      </c>
      <c r="J151" s="89">
        <v>1</v>
      </c>
      <c r="K151" s="45">
        <f t="shared" si="33"/>
        <v>0.34965034965034963</v>
      </c>
      <c r="L151" s="89">
        <v>0</v>
      </c>
      <c r="M151" s="45">
        <f t="shared" si="34"/>
        <v>0</v>
      </c>
      <c r="N151" s="89">
        <v>0</v>
      </c>
      <c r="O151" s="54">
        <f t="shared" si="35"/>
        <v>0</v>
      </c>
      <c r="P151" s="131">
        <f t="shared" si="28"/>
        <v>1</v>
      </c>
      <c r="Q151" s="52">
        <f t="shared" si="29"/>
        <v>0.34965034965034963</v>
      </c>
      <c r="R151" s="89">
        <f t="shared" si="30"/>
        <v>0</v>
      </c>
      <c r="S151" s="47">
        <f t="shared" si="31"/>
        <v>0</v>
      </c>
    </row>
    <row r="152" spans="1:19" ht="12.75">
      <c r="A152" s="42">
        <v>119</v>
      </c>
      <c r="B152" s="43" t="s">
        <v>138</v>
      </c>
      <c r="C152" s="44">
        <v>22.461035696329816</v>
      </c>
      <c r="D152" s="77">
        <v>1104</v>
      </c>
      <c r="E152" s="118">
        <v>139</v>
      </c>
      <c r="F152" s="119">
        <f t="shared" si="27"/>
        <v>12.590579710144928</v>
      </c>
      <c r="G152" s="78">
        <v>139</v>
      </c>
      <c r="H152" s="89">
        <v>0</v>
      </c>
      <c r="I152" s="45">
        <f t="shared" si="32"/>
        <v>0</v>
      </c>
      <c r="J152" s="89">
        <v>0</v>
      </c>
      <c r="K152" s="45">
        <f t="shared" si="33"/>
        <v>0</v>
      </c>
      <c r="L152" s="89">
        <v>0</v>
      </c>
      <c r="M152" s="45">
        <f t="shared" si="34"/>
        <v>0</v>
      </c>
      <c r="N152" s="89">
        <v>0</v>
      </c>
      <c r="O152" s="54">
        <f t="shared" si="35"/>
        <v>0</v>
      </c>
      <c r="P152" s="131">
        <f t="shared" si="28"/>
        <v>0</v>
      </c>
      <c r="Q152" s="52">
        <f t="shared" si="29"/>
        <v>0</v>
      </c>
      <c r="R152" s="89">
        <f t="shared" si="30"/>
        <v>0</v>
      </c>
      <c r="S152" s="47">
        <f t="shared" si="31"/>
        <v>0</v>
      </c>
    </row>
    <row r="153" spans="1:19" ht="12.75">
      <c r="A153" s="42">
        <v>120</v>
      </c>
      <c r="B153" s="43" t="s">
        <v>139</v>
      </c>
      <c r="C153" s="44">
        <v>43.02554027504912</v>
      </c>
      <c r="D153" s="77">
        <v>124</v>
      </c>
      <c r="E153" s="118">
        <v>14</v>
      </c>
      <c r="F153" s="119">
        <f t="shared" si="27"/>
        <v>11.29032258064516</v>
      </c>
      <c r="G153" s="78">
        <v>14</v>
      </c>
      <c r="H153" s="89">
        <v>0</v>
      </c>
      <c r="I153" s="45">
        <f t="shared" si="32"/>
        <v>0</v>
      </c>
      <c r="J153" s="89">
        <v>0</v>
      </c>
      <c r="K153" s="45">
        <f t="shared" si="33"/>
        <v>0</v>
      </c>
      <c r="L153" s="89">
        <v>0</v>
      </c>
      <c r="M153" s="45">
        <f t="shared" si="34"/>
        <v>0</v>
      </c>
      <c r="N153" s="89">
        <v>0</v>
      </c>
      <c r="O153" s="54">
        <f t="shared" si="35"/>
        <v>0</v>
      </c>
      <c r="P153" s="131">
        <f t="shared" si="28"/>
        <v>0</v>
      </c>
      <c r="Q153" s="52">
        <f t="shared" si="29"/>
        <v>0</v>
      </c>
      <c r="R153" s="89">
        <f t="shared" si="30"/>
        <v>0</v>
      </c>
      <c r="S153" s="47">
        <f t="shared" si="31"/>
        <v>0</v>
      </c>
    </row>
    <row r="154" spans="1:19" ht="12.75">
      <c r="A154" s="42">
        <v>121</v>
      </c>
      <c r="B154" s="43" t="s">
        <v>140</v>
      </c>
      <c r="C154" s="44">
        <v>14.501510574018129</v>
      </c>
      <c r="D154" s="77">
        <v>316</v>
      </c>
      <c r="E154" s="118">
        <v>46</v>
      </c>
      <c r="F154" s="119">
        <f t="shared" si="27"/>
        <v>14.556962025316455</v>
      </c>
      <c r="G154" s="78">
        <v>45</v>
      </c>
      <c r="H154" s="89">
        <v>0</v>
      </c>
      <c r="I154" s="45">
        <f t="shared" si="32"/>
        <v>0</v>
      </c>
      <c r="J154" s="89">
        <v>0</v>
      </c>
      <c r="K154" s="45">
        <f t="shared" si="33"/>
        <v>0</v>
      </c>
      <c r="L154" s="89">
        <v>0</v>
      </c>
      <c r="M154" s="45">
        <f t="shared" si="34"/>
        <v>0</v>
      </c>
      <c r="N154" s="89">
        <v>0</v>
      </c>
      <c r="O154" s="54">
        <f t="shared" si="35"/>
        <v>0</v>
      </c>
      <c r="P154" s="131">
        <f t="shared" si="28"/>
        <v>0</v>
      </c>
      <c r="Q154" s="52">
        <f t="shared" si="29"/>
        <v>0</v>
      </c>
      <c r="R154" s="89">
        <f t="shared" si="30"/>
        <v>0</v>
      </c>
      <c r="S154" s="47">
        <f t="shared" si="31"/>
        <v>0</v>
      </c>
    </row>
    <row r="155" spans="1:19" ht="12.75">
      <c r="A155" s="42">
        <v>122</v>
      </c>
      <c r="B155" s="43" t="s">
        <v>141</v>
      </c>
      <c r="C155" s="44">
        <v>58.17427385892117</v>
      </c>
      <c r="D155" s="77">
        <v>184</v>
      </c>
      <c r="E155" s="118">
        <v>20</v>
      </c>
      <c r="F155" s="119">
        <f t="shared" si="27"/>
        <v>10.869565217391305</v>
      </c>
      <c r="G155" s="78">
        <v>19</v>
      </c>
      <c r="H155" s="89">
        <v>0</v>
      </c>
      <c r="I155" s="45">
        <f t="shared" si="32"/>
        <v>0</v>
      </c>
      <c r="J155" s="89">
        <v>0</v>
      </c>
      <c r="K155" s="45">
        <f t="shared" si="33"/>
        <v>0</v>
      </c>
      <c r="L155" s="89">
        <v>0</v>
      </c>
      <c r="M155" s="45">
        <f t="shared" si="34"/>
        <v>0</v>
      </c>
      <c r="N155" s="89">
        <v>0</v>
      </c>
      <c r="O155" s="54">
        <f t="shared" si="35"/>
        <v>0</v>
      </c>
      <c r="P155" s="131">
        <f t="shared" si="28"/>
        <v>0</v>
      </c>
      <c r="Q155" s="52">
        <f t="shared" si="29"/>
        <v>0</v>
      </c>
      <c r="R155" s="89">
        <f t="shared" si="30"/>
        <v>0</v>
      </c>
      <c r="S155" s="47">
        <f t="shared" si="31"/>
        <v>0</v>
      </c>
    </row>
    <row r="156" spans="1:19" ht="12.75">
      <c r="A156" s="42">
        <v>123</v>
      </c>
      <c r="B156" s="43" t="s">
        <v>142</v>
      </c>
      <c r="C156" s="44">
        <v>35.52859618717504</v>
      </c>
      <c r="D156" s="77">
        <v>137</v>
      </c>
      <c r="E156" s="118">
        <v>6</v>
      </c>
      <c r="F156" s="119">
        <f t="shared" si="27"/>
        <v>4.37956204379562</v>
      </c>
      <c r="G156" s="78">
        <v>6</v>
      </c>
      <c r="H156" s="89">
        <v>0</v>
      </c>
      <c r="I156" s="45">
        <f t="shared" si="32"/>
        <v>0</v>
      </c>
      <c r="J156" s="89">
        <v>0</v>
      </c>
      <c r="K156" s="45">
        <f t="shared" si="33"/>
        <v>0</v>
      </c>
      <c r="L156" s="89">
        <v>0</v>
      </c>
      <c r="M156" s="45">
        <f t="shared" si="34"/>
        <v>0</v>
      </c>
      <c r="N156" s="89">
        <v>0</v>
      </c>
      <c r="O156" s="54">
        <f t="shared" si="35"/>
        <v>0</v>
      </c>
      <c r="P156" s="131">
        <f t="shared" si="28"/>
        <v>0</v>
      </c>
      <c r="Q156" s="52">
        <f t="shared" si="29"/>
        <v>0</v>
      </c>
      <c r="R156" s="89">
        <f t="shared" si="30"/>
        <v>0</v>
      </c>
      <c r="S156" s="47">
        <f t="shared" si="31"/>
        <v>0</v>
      </c>
    </row>
    <row r="157" spans="1:19" ht="12.75">
      <c r="A157" s="42">
        <v>124</v>
      </c>
      <c r="B157" s="43" t="s">
        <v>143</v>
      </c>
      <c r="C157" s="44">
        <v>45.752045311516675</v>
      </c>
      <c r="D157" s="77">
        <v>1104</v>
      </c>
      <c r="E157" s="118">
        <v>331</v>
      </c>
      <c r="F157" s="119">
        <f t="shared" si="27"/>
        <v>29.981884057971016</v>
      </c>
      <c r="G157" s="78">
        <v>329</v>
      </c>
      <c r="H157" s="89">
        <v>3</v>
      </c>
      <c r="I157" s="45">
        <f t="shared" si="32"/>
        <v>0.911854103343465</v>
      </c>
      <c r="J157" s="89">
        <v>1</v>
      </c>
      <c r="K157" s="45">
        <f t="shared" si="33"/>
        <v>0.303951367781155</v>
      </c>
      <c r="L157" s="89">
        <v>0</v>
      </c>
      <c r="M157" s="45">
        <f t="shared" si="34"/>
        <v>0</v>
      </c>
      <c r="N157" s="89">
        <v>0</v>
      </c>
      <c r="O157" s="54">
        <f t="shared" si="35"/>
        <v>0</v>
      </c>
      <c r="P157" s="131">
        <f t="shared" si="28"/>
        <v>4</v>
      </c>
      <c r="Q157" s="52">
        <f t="shared" si="29"/>
        <v>1.21580547112462</v>
      </c>
      <c r="R157" s="89">
        <f t="shared" si="30"/>
        <v>0</v>
      </c>
      <c r="S157" s="47">
        <f t="shared" si="31"/>
        <v>0</v>
      </c>
    </row>
    <row r="158" spans="1:19" ht="12.75">
      <c r="A158" s="42">
        <v>125</v>
      </c>
      <c r="B158" s="43" t="s">
        <v>144</v>
      </c>
      <c r="C158" s="44">
        <v>57.82312925170068</v>
      </c>
      <c r="D158" s="77">
        <v>154</v>
      </c>
      <c r="E158" s="118">
        <v>11</v>
      </c>
      <c r="F158" s="119">
        <f t="shared" si="27"/>
        <v>7.142857142857142</v>
      </c>
      <c r="G158" s="78">
        <v>10</v>
      </c>
      <c r="H158" s="89">
        <v>1</v>
      </c>
      <c r="I158" s="45">
        <f t="shared" si="32"/>
        <v>10</v>
      </c>
      <c r="J158" s="89">
        <v>0</v>
      </c>
      <c r="K158" s="45">
        <f t="shared" si="33"/>
        <v>0</v>
      </c>
      <c r="L158" s="89">
        <v>1</v>
      </c>
      <c r="M158" s="45">
        <f t="shared" si="34"/>
        <v>10</v>
      </c>
      <c r="N158" s="89">
        <v>0</v>
      </c>
      <c r="O158" s="54">
        <f t="shared" si="35"/>
        <v>0</v>
      </c>
      <c r="P158" s="131">
        <f t="shared" si="28"/>
        <v>2</v>
      </c>
      <c r="Q158" s="52">
        <f t="shared" si="29"/>
        <v>20</v>
      </c>
      <c r="R158" s="89">
        <f t="shared" si="30"/>
        <v>1</v>
      </c>
      <c r="S158" s="47">
        <f t="shared" si="31"/>
        <v>10</v>
      </c>
    </row>
    <row r="159" spans="1:19" ht="12.75">
      <c r="A159" s="140">
        <v>126</v>
      </c>
      <c r="B159" s="141" t="s">
        <v>145</v>
      </c>
      <c r="C159" s="142">
        <v>31.794383626844358</v>
      </c>
      <c r="D159" s="143">
        <v>2817</v>
      </c>
      <c r="E159" s="144">
        <v>673</v>
      </c>
      <c r="F159" s="119">
        <f t="shared" si="27"/>
        <v>23.890663826766062</v>
      </c>
      <c r="G159" s="78">
        <v>672</v>
      </c>
      <c r="H159" s="89">
        <v>3</v>
      </c>
      <c r="I159" s="45">
        <f t="shared" si="32"/>
        <v>0.4464285714285714</v>
      </c>
      <c r="J159" s="89">
        <v>2</v>
      </c>
      <c r="K159" s="45">
        <f t="shared" si="33"/>
        <v>0.2976190476190476</v>
      </c>
      <c r="L159" s="89">
        <v>2</v>
      </c>
      <c r="M159" s="45">
        <f t="shared" si="34"/>
        <v>0.2976190476190476</v>
      </c>
      <c r="N159" s="89">
        <v>0</v>
      </c>
      <c r="O159" s="54">
        <f t="shared" si="35"/>
        <v>0</v>
      </c>
      <c r="P159" s="131">
        <f t="shared" si="28"/>
        <v>7</v>
      </c>
      <c r="Q159" s="52">
        <f t="shared" si="29"/>
        <v>1.0416666666666665</v>
      </c>
      <c r="R159" s="89">
        <f t="shared" si="30"/>
        <v>2</v>
      </c>
      <c r="S159" s="47">
        <f t="shared" si="31"/>
        <v>0.2976190476190476</v>
      </c>
    </row>
    <row r="160" spans="1:19" ht="12.75">
      <c r="A160" s="145">
        <v>127</v>
      </c>
      <c r="B160" s="146" t="s">
        <v>146</v>
      </c>
      <c r="C160" s="44">
        <v>31.818181818181817</v>
      </c>
      <c r="D160" s="78">
        <v>298</v>
      </c>
      <c r="E160" s="147">
        <v>44</v>
      </c>
      <c r="F160" s="119">
        <f t="shared" si="27"/>
        <v>14.76510067114094</v>
      </c>
      <c r="G160" s="78">
        <v>44</v>
      </c>
      <c r="H160" s="89">
        <v>0</v>
      </c>
      <c r="I160" s="45">
        <f t="shared" si="32"/>
        <v>0</v>
      </c>
      <c r="J160" s="89">
        <v>0</v>
      </c>
      <c r="K160" s="45">
        <f t="shared" si="33"/>
        <v>0</v>
      </c>
      <c r="L160" s="89">
        <v>0</v>
      </c>
      <c r="M160" s="45">
        <f t="shared" si="34"/>
        <v>0</v>
      </c>
      <c r="N160" s="89">
        <v>0</v>
      </c>
      <c r="O160" s="54">
        <f t="shared" si="35"/>
        <v>0</v>
      </c>
      <c r="P160" s="131">
        <f t="shared" si="28"/>
        <v>0</v>
      </c>
      <c r="Q160" s="52">
        <f t="shared" si="29"/>
        <v>0</v>
      </c>
      <c r="R160" s="89">
        <f t="shared" si="30"/>
        <v>0</v>
      </c>
      <c r="S160" s="47">
        <f t="shared" si="31"/>
        <v>0</v>
      </c>
    </row>
    <row r="161" spans="1:19" ht="12.75">
      <c r="A161" s="42">
        <v>128</v>
      </c>
      <c r="B161" s="43" t="s">
        <v>147</v>
      </c>
      <c r="C161" s="44">
        <v>29.190982949994275</v>
      </c>
      <c r="D161" s="77">
        <v>2044</v>
      </c>
      <c r="E161" s="118">
        <v>229</v>
      </c>
      <c r="F161" s="119">
        <f t="shared" si="27"/>
        <v>11.203522504892367</v>
      </c>
      <c r="G161" s="78">
        <v>230</v>
      </c>
      <c r="H161" s="89">
        <v>1</v>
      </c>
      <c r="I161" s="45">
        <f t="shared" si="32"/>
        <v>0.43478260869565216</v>
      </c>
      <c r="J161" s="89">
        <v>0</v>
      </c>
      <c r="K161" s="45">
        <f t="shared" si="33"/>
        <v>0</v>
      </c>
      <c r="L161" s="89">
        <v>0</v>
      </c>
      <c r="M161" s="45">
        <f t="shared" si="34"/>
        <v>0</v>
      </c>
      <c r="N161" s="89">
        <v>0</v>
      </c>
      <c r="O161" s="54">
        <f t="shared" si="35"/>
        <v>0</v>
      </c>
      <c r="P161" s="131">
        <f t="shared" si="28"/>
        <v>1</v>
      </c>
      <c r="Q161" s="52">
        <f t="shared" si="29"/>
        <v>0.43478260869565216</v>
      </c>
      <c r="R161" s="89">
        <f t="shared" si="30"/>
        <v>0</v>
      </c>
      <c r="S161" s="47">
        <f t="shared" si="31"/>
        <v>0</v>
      </c>
    </row>
    <row r="162" spans="1:19" ht="12.75">
      <c r="A162" s="42">
        <v>129</v>
      </c>
      <c r="B162" s="43" t="s">
        <v>148</v>
      </c>
      <c r="C162" s="44">
        <v>32.27091633466135</v>
      </c>
      <c r="D162" s="77">
        <v>559</v>
      </c>
      <c r="E162" s="118">
        <v>99</v>
      </c>
      <c r="F162" s="119">
        <f t="shared" si="27"/>
        <v>17.71019677996422</v>
      </c>
      <c r="G162" s="78">
        <v>99</v>
      </c>
      <c r="H162" s="89">
        <v>0</v>
      </c>
      <c r="I162" s="45">
        <f t="shared" si="32"/>
        <v>0</v>
      </c>
      <c r="J162" s="89">
        <v>0</v>
      </c>
      <c r="K162" s="45">
        <f t="shared" si="33"/>
        <v>0</v>
      </c>
      <c r="L162" s="89">
        <v>0</v>
      </c>
      <c r="M162" s="45">
        <f t="shared" si="34"/>
        <v>0</v>
      </c>
      <c r="N162" s="89">
        <v>0</v>
      </c>
      <c r="O162" s="54">
        <f t="shared" si="35"/>
        <v>0</v>
      </c>
      <c r="P162" s="131">
        <f t="shared" si="28"/>
        <v>0</v>
      </c>
      <c r="Q162" s="52">
        <f t="shared" si="29"/>
        <v>0</v>
      </c>
      <c r="R162" s="89">
        <f t="shared" si="30"/>
        <v>0</v>
      </c>
      <c r="S162" s="47">
        <f t="shared" si="31"/>
        <v>0</v>
      </c>
    </row>
    <row r="163" spans="1:19" ht="12.75">
      <c r="A163" s="42">
        <v>130</v>
      </c>
      <c r="B163" s="43" t="s">
        <v>149</v>
      </c>
      <c r="C163" s="44">
        <v>18</v>
      </c>
      <c r="D163" s="77">
        <v>1207</v>
      </c>
      <c r="E163" s="118">
        <v>227</v>
      </c>
      <c r="F163" s="119">
        <f t="shared" si="27"/>
        <v>18.806959403479702</v>
      </c>
      <c r="G163" s="78">
        <v>226</v>
      </c>
      <c r="H163" s="89">
        <v>0</v>
      </c>
      <c r="I163" s="45">
        <f t="shared" si="32"/>
        <v>0</v>
      </c>
      <c r="J163" s="89">
        <v>0</v>
      </c>
      <c r="K163" s="45">
        <f t="shared" si="33"/>
        <v>0</v>
      </c>
      <c r="L163" s="89">
        <v>0</v>
      </c>
      <c r="M163" s="45">
        <f t="shared" si="34"/>
        <v>0</v>
      </c>
      <c r="N163" s="89">
        <v>0</v>
      </c>
      <c r="O163" s="54">
        <f t="shared" si="35"/>
        <v>0</v>
      </c>
      <c r="P163" s="131">
        <f t="shared" si="28"/>
        <v>0</v>
      </c>
      <c r="Q163" s="52">
        <f t="shared" si="29"/>
        <v>0</v>
      </c>
      <c r="R163" s="89">
        <f t="shared" si="30"/>
        <v>0</v>
      </c>
      <c r="S163" s="47">
        <f t="shared" si="31"/>
        <v>0</v>
      </c>
    </row>
    <row r="164" spans="1:19" ht="13.5" thickBot="1">
      <c r="A164" s="56">
        <v>131</v>
      </c>
      <c r="B164" s="57" t="s">
        <v>150</v>
      </c>
      <c r="C164" s="58">
        <v>34</v>
      </c>
      <c r="D164" s="79">
        <v>2866</v>
      </c>
      <c r="E164" s="122">
        <v>473</v>
      </c>
      <c r="F164" s="123">
        <f t="shared" si="27"/>
        <v>16.503838101884156</v>
      </c>
      <c r="G164" s="79">
        <v>470</v>
      </c>
      <c r="H164" s="90">
        <v>0</v>
      </c>
      <c r="I164" s="45">
        <f t="shared" si="32"/>
        <v>0</v>
      </c>
      <c r="J164" s="90">
        <v>0</v>
      </c>
      <c r="K164" s="45">
        <f t="shared" si="33"/>
        <v>0</v>
      </c>
      <c r="L164" s="90">
        <v>0</v>
      </c>
      <c r="M164" s="45">
        <f t="shared" si="34"/>
        <v>0</v>
      </c>
      <c r="N164" s="90">
        <v>0</v>
      </c>
      <c r="O164" s="54">
        <f t="shared" si="35"/>
        <v>0</v>
      </c>
      <c r="P164" s="149">
        <f t="shared" si="28"/>
        <v>0</v>
      </c>
      <c r="Q164" s="150">
        <f t="shared" si="29"/>
        <v>0</v>
      </c>
      <c r="R164" s="90">
        <f t="shared" si="30"/>
        <v>0</v>
      </c>
      <c r="S164" s="49">
        <f t="shared" si="31"/>
        <v>0</v>
      </c>
    </row>
    <row r="165" spans="1:19" ht="13.5" thickTop="1">
      <c r="A165" s="1" t="s">
        <v>0</v>
      </c>
      <c r="B165" s="2"/>
      <c r="C165" s="2"/>
      <c r="D165" s="3"/>
      <c r="E165" s="82"/>
      <c r="F165" s="82"/>
      <c r="G165" s="82"/>
      <c r="H165" s="82"/>
      <c r="I165" s="3"/>
      <c r="J165" s="82"/>
      <c r="K165" s="3"/>
      <c r="L165" s="82"/>
      <c r="M165" s="3"/>
      <c r="N165" s="82"/>
      <c r="O165" s="3"/>
      <c r="P165" s="82"/>
      <c r="Q165" s="4"/>
      <c r="R165" s="132"/>
      <c r="S165" s="5"/>
    </row>
    <row r="166" spans="1:19" ht="12.75">
      <c r="A166" s="6" t="s">
        <v>1</v>
      </c>
      <c r="B166" s="7"/>
      <c r="C166" s="7"/>
      <c r="D166" s="8"/>
      <c r="E166" s="83"/>
      <c r="F166" s="83"/>
      <c r="G166" s="83"/>
      <c r="H166" s="83"/>
      <c r="I166" s="8"/>
      <c r="J166" s="84"/>
      <c r="K166" s="8"/>
      <c r="L166" s="83"/>
      <c r="M166" s="8"/>
      <c r="N166" s="83"/>
      <c r="O166" s="8"/>
      <c r="P166" s="83"/>
      <c r="Q166" s="10"/>
      <c r="R166" s="133"/>
      <c r="S166" s="11"/>
    </row>
    <row r="167" spans="1:19" ht="13.5" thickBot="1">
      <c r="A167" s="12"/>
      <c r="B167" s="13"/>
      <c r="C167" s="13"/>
      <c r="D167" s="9"/>
      <c r="E167" s="84"/>
      <c r="F167" s="84"/>
      <c r="G167" s="84"/>
      <c r="H167" s="84"/>
      <c r="I167" s="9"/>
      <c r="J167" s="95"/>
      <c r="K167" s="9"/>
      <c r="L167" s="84"/>
      <c r="M167" s="9"/>
      <c r="N167" s="84"/>
      <c r="O167" s="13"/>
      <c r="P167" s="127"/>
      <c r="Q167" s="14"/>
      <c r="R167" s="134"/>
      <c r="S167" s="11"/>
    </row>
    <row r="168" spans="1:19" s="23" customFormat="1" ht="13.5" thickTop="1">
      <c r="A168" s="68"/>
      <c r="B168" s="69"/>
      <c r="C168" s="70"/>
      <c r="D168" s="16" t="s">
        <v>191</v>
      </c>
      <c r="E168" s="85"/>
      <c r="F168" s="107"/>
      <c r="G168" s="108" t="s">
        <v>2</v>
      </c>
      <c r="H168" s="85"/>
      <c r="I168" s="17"/>
      <c r="J168" s="96"/>
      <c r="K168" s="17"/>
      <c r="L168" s="96"/>
      <c r="M168" s="17"/>
      <c r="N168" s="96"/>
      <c r="O168" s="2"/>
      <c r="P168" s="85"/>
      <c r="Q168" s="2"/>
      <c r="R168" s="85"/>
      <c r="S168" s="71"/>
    </row>
    <row r="169" spans="1:19" s="23" customFormat="1" ht="13.5" thickBot="1">
      <c r="A169" s="15"/>
      <c r="B169"/>
      <c r="C169" s="18"/>
      <c r="D169" s="19" t="s">
        <v>199</v>
      </c>
      <c r="E169" s="86"/>
      <c r="F169" s="109"/>
      <c r="G169" s="110" t="s">
        <v>192</v>
      </c>
      <c r="H169" s="86"/>
      <c r="I169" s="21"/>
      <c r="J169" s="97"/>
      <c r="K169" s="21"/>
      <c r="L169" s="97"/>
      <c r="M169" s="21"/>
      <c r="N169" s="97"/>
      <c r="O169" s="20"/>
      <c r="P169" s="127"/>
      <c r="Q169" s="13"/>
      <c r="R169" s="127"/>
      <c r="S169" s="72"/>
    </row>
    <row r="170" spans="1:19" s="23" customFormat="1" ht="13.5" thickTop="1">
      <c r="A170" s="22" t="s">
        <v>3</v>
      </c>
      <c r="C170" s="24" t="s">
        <v>4</v>
      </c>
      <c r="D170" s="25" t="s">
        <v>5</v>
      </c>
      <c r="E170" s="111" t="s">
        <v>6</v>
      </c>
      <c r="F170" s="112"/>
      <c r="G170" s="113" t="s">
        <v>7</v>
      </c>
      <c r="H170" s="87" t="s">
        <v>193</v>
      </c>
      <c r="I170" s="26"/>
      <c r="J170" s="98"/>
      <c r="K170" s="26"/>
      <c r="L170" s="98"/>
      <c r="M170" s="26"/>
      <c r="N170" s="98"/>
      <c r="O170" s="27"/>
      <c r="P170" s="128" t="s">
        <v>8</v>
      </c>
      <c r="Q170" s="28"/>
      <c r="R170" s="85"/>
      <c r="S170" s="71"/>
    </row>
    <row r="171" spans="1:19" s="23" customFormat="1" ht="12.75">
      <c r="A171" s="15"/>
      <c r="C171" s="24" t="s">
        <v>9</v>
      </c>
      <c r="D171" s="25" t="s">
        <v>10</v>
      </c>
      <c r="E171" s="114" t="s">
        <v>11</v>
      </c>
      <c r="F171" s="115"/>
      <c r="G171" s="113" t="s">
        <v>12</v>
      </c>
      <c r="H171" s="87" t="s">
        <v>194</v>
      </c>
      <c r="I171" s="29"/>
      <c r="J171" s="87" t="s">
        <v>195</v>
      </c>
      <c r="K171" s="29"/>
      <c r="L171" s="87" t="s">
        <v>196</v>
      </c>
      <c r="M171" s="29"/>
      <c r="N171" s="87" t="s">
        <v>197</v>
      </c>
      <c r="O171" s="30"/>
      <c r="P171" s="129" t="s">
        <v>13</v>
      </c>
      <c r="Q171" s="13"/>
      <c r="R171" s="135" t="s">
        <v>14</v>
      </c>
      <c r="S171" s="73"/>
    </row>
    <row r="172" spans="1:19" s="75" customFormat="1" ht="13.5" thickBot="1">
      <c r="A172" s="31"/>
      <c r="B172" s="32"/>
      <c r="C172" s="33" t="s">
        <v>15</v>
      </c>
      <c r="D172" s="34" t="s">
        <v>198</v>
      </c>
      <c r="E172" s="35" t="s">
        <v>16</v>
      </c>
      <c r="F172" s="35" t="s">
        <v>17</v>
      </c>
      <c r="G172" s="34" t="s">
        <v>18</v>
      </c>
      <c r="H172" s="35" t="s">
        <v>16</v>
      </c>
      <c r="I172" s="35" t="s">
        <v>17</v>
      </c>
      <c r="J172" s="35" t="s">
        <v>16</v>
      </c>
      <c r="K172" s="35" t="s">
        <v>17</v>
      </c>
      <c r="L172" s="35" t="s">
        <v>16</v>
      </c>
      <c r="M172" s="35" t="s">
        <v>17</v>
      </c>
      <c r="N172" s="35" t="s">
        <v>16</v>
      </c>
      <c r="O172" s="74" t="s">
        <v>17</v>
      </c>
      <c r="P172" s="35" t="s">
        <v>16</v>
      </c>
      <c r="Q172" s="36" t="s">
        <v>17</v>
      </c>
      <c r="R172" s="35" t="s">
        <v>16</v>
      </c>
      <c r="S172" s="50" t="s">
        <v>17</v>
      </c>
    </row>
    <row r="173" spans="1:19" ht="13.5" thickTop="1">
      <c r="A173" s="42">
        <v>132</v>
      </c>
      <c r="B173" s="43" t="s">
        <v>151</v>
      </c>
      <c r="C173" s="44">
        <v>25</v>
      </c>
      <c r="D173" s="77">
        <v>1939</v>
      </c>
      <c r="E173" s="118">
        <v>255</v>
      </c>
      <c r="F173" s="119">
        <f aca="true" t="shared" si="36" ref="F173:F205">+(E173/$D173)*100</f>
        <v>13.151108818978855</v>
      </c>
      <c r="G173" s="121">
        <v>254</v>
      </c>
      <c r="H173" s="89">
        <v>1</v>
      </c>
      <c r="I173" s="45">
        <f>+(H173/$G173)*100</f>
        <v>0.39370078740157477</v>
      </c>
      <c r="J173" s="89">
        <v>0</v>
      </c>
      <c r="K173" s="45">
        <f>+(J173/$G173)*100</f>
        <v>0</v>
      </c>
      <c r="L173" s="89">
        <v>0</v>
      </c>
      <c r="M173" s="45">
        <f>+(L173/$G173)*100</f>
        <v>0</v>
      </c>
      <c r="N173" s="89">
        <v>0</v>
      </c>
      <c r="O173" s="51">
        <f>+(N173/$G173)*100</f>
        <v>0</v>
      </c>
      <c r="P173" s="131">
        <f aca="true" t="shared" si="37" ref="P173:P205">+H173+J173+L173+N173</f>
        <v>1</v>
      </c>
      <c r="Q173" s="52">
        <f aca="true" t="shared" si="38" ref="Q173:Q205">+(P173/$G173)*100</f>
        <v>0.39370078740157477</v>
      </c>
      <c r="R173" s="89">
        <f aca="true" t="shared" si="39" ref="R173:R205">+L173+N173</f>
        <v>0</v>
      </c>
      <c r="S173" s="53">
        <f aca="true" t="shared" si="40" ref="S173:S205">+(R173/$G173)*100</f>
        <v>0</v>
      </c>
    </row>
    <row r="174" spans="1:19" ht="12.75">
      <c r="A174" s="42">
        <v>133</v>
      </c>
      <c r="B174" s="43" t="s">
        <v>152</v>
      </c>
      <c r="C174" s="44">
        <v>62.45704467353952</v>
      </c>
      <c r="D174" s="77">
        <v>185</v>
      </c>
      <c r="E174" s="118">
        <v>58</v>
      </c>
      <c r="F174" s="119">
        <f t="shared" si="36"/>
        <v>31.351351351351354</v>
      </c>
      <c r="G174" s="78">
        <v>58</v>
      </c>
      <c r="H174" s="89">
        <v>0</v>
      </c>
      <c r="I174" s="45">
        <f>+(H174/$G174)*100</f>
        <v>0</v>
      </c>
      <c r="J174" s="89">
        <v>0</v>
      </c>
      <c r="K174" s="45">
        <f>+(J174/$G174)*100</f>
        <v>0</v>
      </c>
      <c r="L174" s="89">
        <v>0</v>
      </c>
      <c r="M174" s="45">
        <f>+(L174/$G174)*100</f>
        <v>0</v>
      </c>
      <c r="N174" s="89">
        <v>0</v>
      </c>
      <c r="O174" s="54">
        <f>+(N174/$G174)*100</f>
        <v>0</v>
      </c>
      <c r="P174" s="131">
        <f t="shared" si="37"/>
        <v>0</v>
      </c>
      <c r="Q174" s="52">
        <f t="shared" si="38"/>
        <v>0</v>
      </c>
      <c r="R174" s="89">
        <f t="shared" si="39"/>
        <v>0</v>
      </c>
      <c r="S174" s="47">
        <f t="shared" si="40"/>
        <v>0</v>
      </c>
    </row>
    <row r="175" spans="1:19" ht="12.75">
      <c r="A175" s="42">
        <v>134</v>
      </c>
      <c r="B175" s="43" t="s">
        <v>153</v>
      </c>
      <c r="C175" s="44">
        <v>50.88975694444444</v>
      </c>
      <c r="D175" s="77">
        <v>886</v>
      </c>
      <c r="E175" s="118">
        <v>112</v>
      </c>
      <c r="F175" s="119">
        <f t="shared" si="36"/>
        <v>12.641083521444695</v>
      </c>
      <c r="G175" s="78">
        <v>114</v>
      </c>
      <c r="H175" s="89">
        <v>0</v>
      </c>
      <c r="I175" s="45">
        <f aca="true" t="shared" si="41" ref="I175:I205">+(H175/$G175)*100</f>
        <v>0</v>
      </c>
      <c r="J175" s="89">
        <v>0</v>
      </c>
      <c r="K175" s="45">
        <f aca="true" t="shared" si="42" ref="K175:K205">+(J175/$G175)*100</f>
        <v>0</v>
      </c>
      <c r="L175" s="89">
        <v>0</v>
      </c>
      <c r="M175" s="45">
        <f aca="true" t="shared" si="43" ref="M175:M205">+(L175/$G175)*100</f>
        <v>0</v>
      </c>
      <c r="N175" s="89">
        <v>0</v>
      </c>
      <c r="O175" s="54">
        <f aca="true" t="shared" si="44" ref="O175:O205">+(N175/$G175)*100</f>
        <v>0</v>
      </c>
      <c r="P175" s="131">
        <f t="shared" si="37"/>
        <v>0</v>
      </c>
      <c r="Q175" s="52">
        <f t="shared" si="38"/>
        <v>0</v>
      </c>
      <c r="R175" s="89">
        <f t="shared" si="39"/>
        <v>0</v>
      </c>
      <c r="S175" s="47">
        <f t="shared" si="40"/>
        <v>0</v>
      </c>
    </row>
    <row r="176" spans="1:19" ht="12.75">
      <c r="A176" s="42">
        <v>135</v>
      </c>
      <c r="B176" s="43" t="s">
        <v>154</v>
      </c>
      <c r="C176" s="44">
        <v>44.75347126825454</v>
      </c>
      <c r="D176" s="77">
        <v>9647</v>
      </c>
      <c r="E176" s="118">
        <v>3132</v>
      </c>
      <c r="F176" s="119">
        <f t="shared" si="36"/>
        <v>32.466051622265994</v>
      </c>
      <c r="G176" s="78">
        <v>3124</v>
      </c>
      <c r="H176" s="89">
        <v>14</v>
      </c>
      <c r="I176" s="45">
        <f t="shared" si="41"/>
        <v>0.44814340588988477</v>
      </c>
      <c r="J176" s="89">
        <v>12</v>
      </c>
      <c r="K176" s="45">
        <f t="shared" si="42"/>
        <v>0.3841229193341869</v>
      </c>
      <c r="L176" s="89">
        <v>12</v>
      </c>
      <c r="M176" s="45">
        <f t="shared" si="43"/>
        <v>0.3841229193341869</v>
      </c>
      <c r="N176" s="89">
        <v>0</v>
      </c>
      <c r="O176" s="54">
        <f t="shared" si="44"/>
        <v>0</v>
      </c>
      <c r="P176" s="131">
        <f t="shared" si="37"/>
        <v>38</v>
      </c>
      <c r="Q176" s="52">
        <f t="shared" si="38"/>
        <v>1.2163892445582587</v>
      </c>
      <c r="R176" s="89">
        <f t="shared" si="39"/>
        <v>12</v>
      </c>
      <c r="S176" s="47">
        <f t="shared" si="40"/>
        <v>0.3841229193341869</v>
      </c>
    </row>
    <row r="177" spans="1:19" ht="12.75">
      <c r="A177" s="42">
        <v>136</v>
      </c>
      <c r="B177" s="43" t="s">
        <v>155</v>
      </c>
      <c r="C177" s="44">
        <v>36.127409891031014</v>
      </c>
      <c r="D177" s="77">
        <v>286</v>
      </c>
      <c r="E177" s="118">
        <v>85</v>
      </c>
      <c r="F177" s="119">
        <f t="shared" si="36"/>
        <v>29.72027972027972</v>
      </c>
      <c r="G177" s="78">
        <v>85</v>
      </c>
      <c r="H177" s="89">
        <v>1</v>
      </c>
      <c r="I177" s="45">
        <f t="shared" si="41"/>
        <v>1.1764705882352942</v>
      </c>
      <c r="J177" s="89">
        <v>0</v>
      </c>
      <c r="K177" s="45">
        <f t="shared" si="42"/>
        <v>0</v>
      </c>
      <c r="L177" s="89">
        <v>0</v>
      </c>
      <c r="M177" s="45">
        <f t="shared" si="43"/>
        <v>0</v>
      </c>
      <c r="N177" s="89">
        <v>0</v>
      </c>
      <c r="O177" s="54">
        <f t="shared" si="44"/>
        <v>0</v>
      </c>
      <c r="P177" s="131">
        <f t="shared" si="37"/>
        <v>1</v>
      </c>
      <c r="Q177" s="52">
        <f t="shared" si="38"/>
        <v>1.1764705882352942</v>
      </c>
      <c r="R177" s="89">
        <f t="shared" si="39"/>
        <v>0</v>
      </c>
      <c r="S177" s="47">
        <f t="shared" si="40"/>
        <v>0</v>
      </c>
    </row>
    <row r="178" spans="1:19" ht="12.75">
      <c r="A178" s="42">
        <v>137</v>
      </c>
      <c r="B178" s="43" t="s">
        <v>156</v>
      </c>
      <c r="C178" s="44">
        <v>54.32429286462577</v>
      </c>
      <c r="D178" s="77">
        <v>1192</v>
      </c>
      <c r="E178" s="118">
        <v>369</v>
      </c>
      <c r="F178" s="119">
        <f t="shared" si="36"/>
        <v>30.956375838926174</v>
      </c>
      <c r="G178" s="78">
        <v>370</v>
      </c>
      <c r="H178" s="89">
        <v>3</v>
      </c>
      <c r="I178" s="45">
        <f t="shared" si="41"/>
        <v>0.8108108108108109</v>
      </c>
      <c r="J178" s="89">
        <v>1</v>
      </c>
      <c r="K178" s="45">
        <f t="shared" si="42"/>
        <v>0.2702702702702703</v>
      </c>
      <c r="L178" s="89">
        <v>0</v>
      </c>
      <c r="M178" s="45">
        <f t="shared" si="43"/>
        <v>0</v>
      </c>
      <c r="N178" s="89">
        <v>0</v>
      </c>
      <c r="O178" s="54">
        <f t="shared" si="44"/>
        <v>0</v>
      </c>
      <c r="P178" s="131">
        <f t="shared" si="37"/>
        <v>4</v>
      </c>
      <c r="Q178" s="52">
        <f t="shared" si="38"/>
        <v>1.0810810810810811</v>
      </c>
      <c r="R178" s="89">
        <f t="shared" si="39"/>
        <v>0</v>
      </c>
      <c r="S178" s="47">
        <f t="shared" si="40"/>
        <v>0</v>
      </c>
    </row>
    <row r="179" spans="1:19" ht="12.75">
      <c r="A179" s="42">
        <v>138</v>
      </c>
      <c r="B179" s="43" t="s">
        <v>157</v>
      </c>
      <c r="C179" s="44">
        <v>61.54107593707516</v>
      </c>
      <c r="D179" s="77">
        <v>3613</v>
      </c>
      <c r="E179" s="118">
        <v>910</v>
      </c>
      <c r="F179" s="119">
        <f t="shared" si="36"/>
        <v>25.186825352892335</v>
      </c>
      <c r="G179" s="78">
        <v>906</v>
      </c>
      <c r="H179" s="89">
        <v>12</v>
      </c>
      <c r="I179" s="45">
        <f t="shared" si="41"/>
        <v>1.3245033112582782</v>
      </c>
      <c r="J179" s="89">
        <v>0</v>
      </c>
      <c r="K179" s="45">
        <f t="shared" si="42"/>
        <v>0</v>
      </c>
      <c r="L179" s="89">
        <v>1</v>
      </c>
      <c r="M179" s="45">
        <f t="shared" si="43"/>
        <v>0.11037527593818984</v>
      </c>
      <c r="N179" s="89">
        <v>0</v>
      </c>
      <c r="O179" s="54">
        <f t="shared" si="44"/>
        <v>0</v>
      </c>
      <c r="P179" s="131">
        <f t="shared" si="37"/>
        <v>13</v>
      </c>
      <c r="Q179" s="52">
        <f t="shared" si="38"/>
        <v>1.434878587196468</v>
      </c>
      <c r="R179" s="89">
        <f t="shared" si="39"/>
        <v>1</v>
      </c>
      <c r="S179" s="47">
        <f t="shared" si="40"/>
        <v>0.11037527593818984</v>
      </c>
    </row>
    <row r="180" spans="1:19" ht="12.75">
      <c r="A180" s="42">
        <v>139</v>
      </c>
      <c r="B180" s="43" t="s">
        <v>158</v>
      </c>
      <c r="C180" s="44">
        <v>40.7376880280239</v>
      </c>
      <c r="D180" s="77">
        <v>876</v>
      </c>
      <c r="E180" s="118">
        <v>119</v>
      </c>
      <c r="F180" s="119">
        <f t="shared" si="36"/>
        <v>13.584474885844749</v>
      </c>
      <c r="G180" s="78">
        <v>118</v>
      </c>
      <c r="H180" s="89">
        <v>0</v>
      </c>
      <c r="I180" s="45">
        <f t="shared" si="41"/>
        <v>0</v>
      </c>
      <c r="J180" s="89">
        <v>0</v>
      </c>
      <c r="K180" s="45">
        <f t="shared" si="42"/>
        <v>0</v>
      </c>
      <c r="L180" s="89">
        <v>0</v>
      </c>
      <c r="M180" s="45">
        <f t="shared" si="43"/>
        <v>0</v>
      </c>
      <c r="N180" s="89">
        <v>0</v>
      </c>
      <c r="O180" s="54">
        <f t="shared" si="44"/>
        <v>0</v>
      </c>
      <c r="P180" s="131">
        <f t="shared" si="37"/>
        <v>0</v>
      </c>
      <c r="Q180" s="52">
        <f t="shared" si="38"/>
        <v>0</v>
      </c>
      <c r="R180" s="89">
        <f t="shared" si="39"/>
        <v>0</v>
      </c>
      <c r="S180" s="47">
        <f t="shared" si="40"/>
        <v>0</v>
      </c>
    </row>
    <row r="181" spans="1:19" ht="12.75">
      <c r="A181" s="42">
        <v>140</v>
      </c>
      <c r="B181" s="43" t="s">
        <v>159</v>
      </c>
      <c r="C181" s="44">
        <v>49.20371599203716</v>
      </c>
      <c r="D181" s="77">
        <v>534</v>
      </c>
      <c r="E181" s="118">
        <v>136</v>
      </c>
      <c r="F181" s="119">
        <f t="shared" si="36"/>
        <v>25.468164794007492</v>
      </c>
      <c r="G181" s="78">
        <v>136</v>
      </c>
      <c r="H181" s="89">
        <v>0</v>
      </c>
      <c r="I181" s="45">
        <f t="shared" si="41"/>
        <v>0</v>
      </c>
      <c r="J181" s="89">
        <v>0</v>
      </c>
      <c r="K181" s="45">
        <f t="shared" si="42"/>
        <v>0</v>
      </c>
      <c r="L181" s="89">
        <v>0</v>
      </c>
      <c r="M181" s="45">
        <f t="shared" si="43"/>
        <v>0</v>
      </c>
      <c r="N181" s="89">
        <v>0</v>
      </c>
      <c r="O181" s="54">
        <f t="shared" si="44"/>
        <v>0</v>
      </c>
      <c r="P181" s="131">
        <f t="shared" si="37"/>
        <v>0</v>
      </c>
      <c r="Q181" s="52">
        <f t="shared" si="38"/>
        <v>0</v>
      </c>
      <c r="R181" s="89">
        <f t="shared" si="39"/>
        <v>0</v>
      </c>
      <c r="S181" s="47">
        <f t="shared" si="40"/>
        <v>0</v>
      </c>
    </row>
    <row r="182" spans="1:19" ht="12.75">
      <c r="A182" s="42">
        <v>141</v>
      </c>
      <c r="B182" s="43" t="s">
        <v>160</v>
      </c>
      <c r="C182" s="44">
        <v>49.83827493261456</v>
      </c>
      <c r="D182" s="77">
        <v>634</v>
      </c>
      <c r="E182" s="118">
        <v>126</v>
      </c>
      <c r="F182" s="119">
        <f t="shared" si="36"/>
        <v>19.873817034700316</v>
      </c>
      <c r="G182" s="78">
        <v>123</v>
      </c>
      <c r="H182" s="89">
        <v>1</v>
      </c>
      <c r="I182" s="45">
        <f t="shared" si="41"/>
        <v>0.8130081300813009</v>
      </c>
      <c r="J182" s="89">
        <v>1</v>
      </c>
      <c r="K182" s="45">
        <f t="shared" si="42"/>
        <v>0.8130081300813009</v>
      </c>
      <c r="L182" s="89">
        <v>3</v>
      </c>
      <c r="M182" s="45">
        <f t="shared" si="43"/>
        <v>2.4390243902439024</v>
      </c>
      <c r="N182" s="89">
        <v>0</v>
      </c>
      <c r="O182" s="54">
        <f t="shared" si="44"/>
        <v>0</v>
      </c>
      <c r="P182" s="131">
        <f t="shared" si="37"/>
        <v>5</v>
      </c>
      <c r="Q182" s="52">
        <f t="shared" si="38"/>
        <v>4.0650406504065035</v>
      </c>
      <c r="R182" s="89">
        <f t="shared" si="39"/>
        <v>3</v>
      </c>
      <c r="S182" s="47">
        <f t="shared" si="40"/>
        <v>2.4390243902439024</v>
      </c>
    </row>
    <row r="183" spans="1:19" ht="12.75">
      <c r="A183" s="42">
        <v>142</v>
      </c>
      <c r="B183" s="43" t="s">
        <v>161</v>
      </c>
      <c r="C183" s="44">
        <v>17.942122186495176</v>
      </c>
      <c r="D183" s="77">
        <v>1213</v>
      </c>
      <c r="E183" s="118">
        <v>153</v>
      </c>
      <c r="F183" s="119">
        <f t="shared" si="36"/>
        <v>12.61335531739489</v>
      </c>
      <c r="G183" s="78">
        <v>151</v>
      </c>
      <c r="H183" s="89">
        <v>0</v>
      </c>
      <c r="I183" s="45">
        <f t="shared" si="41"/>
        <v>0</v>
      </c>
      <c r="J183" s="89">
        <v>0</v>
      </c>
      <c r="K183" s="45">
        <f t="shared" si="42"/>
        <v>0</v>
      </c>
      <c r="L183" s="89">
        <v>0</v>
      </c>
      <c r="M183" s="45">
        <f t="shared" si="43"/>
        <v>0</v>
      </c>
      <c r="N183" s="89">
        <v>0</v>
      </c>
      <c r="O183" s="54">
        <f t="shared" si="44"/>
        <v>0</v>
      </c>
      <c r="P183" s="131">
        <f t="shared" si="37"/>
        <v>0</v>
      </c>
      <c r="Q183" s="52">
        <f t="shared" si="38"/>
        <v>0</v>
      </c>
      <c r="R183" s="89">
        <f t="shared" si="39"/>
        <v>0</v>
      </c>
      <c r="S183" s="47">
        <f t="shared" si="40"/>
        <v>0</v>
      </c>
    </row>
    <row r="184" spans="1:19" ht="12.75">
      <c r="A184" s="42">
        <v>143</v>
      </c>
      <c r="B184" s="43" t="s">
        <v>162</v>
      </c>
      <c r="C184" s="44">
        <v>56.988914349414756</v>
      </c>
      <c r="D184" s="77">
        <v>2513</v>
      </c>
      <c r="E184" s="118">
        <v>152</v>
      </c>
      <c r="F184" s="119">
        <f t="shared" si="36"/>
        <v>6.048547552725825</v>
      </c>
      <c r="G184" s="78">
        <v>152</v>
      </c>
      <c r="H184" s="89">
        <v>4</v>
      </c>
      <c r="I184" s="45">
        <f t="shared" si="41"/>
        <v>2.631578947368421</v>
      </c>
      <c r="J184" s="89">
        <v>1</v>
      </c>
      <c r="K184" s="45">
        <f t="shared" si="42"/>
        <v>0.6578947368421052</v>
      </c>
      <c r="L184" s="89">
        <v>4</v>
      </c>
      <c r="M184" s="45">
        <f t="shared" si="43"/>
        <v>2.631578947368421</v>
      </c>
      <c r="N184" s="89">
        <v>0</v>
      </c>
      <c r="O184" s="54">
        <f t="shared" si="44"/>
        <v>0</v>
      </c>
      <c r="P184" s="131">
        <f t="shared" si="37"/>
        <v>9</v>
      </c>
      <c r="Q184" s="52">
        <f t="shared" si="38"/>
        <v>5.921052631578947</v>
      </c>
      <c r="R184" s="89">
        <f t="shared" si="39"/>
        <v>4</v>
      </c>
      <c r="S184" s="47">
        <f t="shared" si="40"/>
        <v>2.631578947368421</v>
      </c>
    </row>
    <row r="185" spans="1:19" ht="12.75">
      <c r="A185" s="42">
        <v>144</v>
      </c>
      <c r="B185" s="43" t="s">
        <v>163</v>
      </c>
      <c r="C185" s="44">
        <v>42.65625</v>
      </c>
      <c r="D185" s="77">
        <v>2849</v>
      </c>
      <c r="E185" s="118">
        <v>573</v>
      </c>
      <c r="F185" s="119">
        <f t="shared" si="36"/>
        <v>20.112320112320113</v>
      </c>
      <c r="G185" s="78">
        <v>572</v>
      </c>
      <c r="H185" s="89">
        <v>1</v>
      </c>
      <c r="I185" s="45">
        <f t="shared" si="41"/>
        <v>0.17482517482517482</v>
      </c>
      <c r="J185" s="89">
        <v>0</v>
      </c>
      <c r="K185" s="45">
        <f t="shared" si="42"/>
        <v>0</v>
      </c>
      <c r="L185" s="89">
        <v>0</v>
      </c>
      <c r="M185" s="45">
        <f t="shared" si="43"/>
        <v>0</v>
      </c>
      <c r="N185" s="89">
        <v>0</v>
      </c>
      <c r="O185" s="54">
        <f t="shared" si="44"/>
        <v>0</v>
      </c>
      <c r="P185" s="131">
        <f t="shared" si="37"/>
        <v>1</v>
      </c>
      <c r="Q185" s="52">
        <f t="shared" si="38"/>
        <v>0.17482517482517482</v>
      </c>
      <c r="R185" s="89">
        <f t="shared" si="39"/>
        <v>0</v>
      </c>
      <c r="S185" s="47">
        <f t="shared" si="40"/>
        <v>0</v>
      </c>
    </row>
    <row r="186" spans="1:19" ht="12.75">
      <c r="A186" s="42">
        <v>145</v>
      </c>
      <c r="B186" s="43" t="s">
        <v>164</v>
      </c>
      <c r="C186" s="44">
        <v>43.8235294117647</v>
      </c>
      <c r="D186" s="77">
        <v>53</v>
      </c>
      <c r="E186" s="118">
        <v>3</v>
      </c>
      <c r="F186" s="119">
        <f t="shared" si="36"/>
        <v>5.660377358490567</v>
      </c>
      <c r="G186" s="78">
        <v>3</v>
      </c>
      <c r="H186" s="89">
        <v>0</v>
      </c>
      <c r="I186" s="45">
        <f t="shared" si="41"/>
        <v>0</v>
      </c>
      <c r="J186" s="89">
        <v>0</v>
      </c>
      <c r="K186" s="45">
        <f t="shared" si="42"/>
        <v>0</v>
      </c>
      <c r="L186" s="89">
        <v>0</v>
      </c>
      <c r="M186" s="45">
        <f t="shared" si="43"/>
        <v>0</v>
      </c>
      <c r="N186" s="89">
        <v>0</v>
      </c>
      <c r="O186" s="54">
        <f t="shared" si="44"/>
        <v>0</v>
      </c>
      <c r="P186" s="131">
        <f t="shared" si="37"/>
        <v>0</v>
      </c>
      <c r="Q186" s="52">
        <f t="shared" si="38"/>
        <v>0</v>
      </c>
      <c r="R186" s="89">
        <f t="shared" si="39"/>
        <v>0</v>
      </c>
      <c r="S186" s="47">
        <f t="shared" si="40"/>
        <v>0</v>
      </c>
    </row>
    <row r="187" spans="1:19" ht="12.75">
      <c r="A187" s="42">
        <v>146</v>
      </c>
      <c r="B187" s="43" t="s">
        <v>165</v>
      </c>
      <c r="C187" s="44">
        <v>39.76062796300614</v>
      </c>
      <c r="D187" s="77">
        <v>2069</v>
      </c>
      <c r="E187" s="118">
        <v>404</v>
      </c>
      <c r="F187" s="119">
        <f t="shared" si="36"/>
        <v>19.526341227646206</v>
      </c>
      <c r="G187" s="78">
        <v>400</v>
      </c>
      <c r="H187" s="89">
        <v>2</v>
      </c>
      <c r="I187" s="45">
        <f t="shared" si="41"/>
        <v>0.5</v>
      </c>
      <c r="J187" s="89">
        <v>1</v>
      </c>
      <c r="K187" s="45">
        <f t="shared" si="42"/>
        <v>0.25</v>
      </c>
      <c r="L187" s="89">
        <v>1</v>
      </c>
      <c r="M187" s="45">
        <f t="shared" si="43"/>
        <v>0.25</v>
      </c>
      <c r="N187" s="89">
        <v>0</v>
      </c>
      <c r="O187" s="54">
        <f t="shared" si="44"/>
        <v>0</v>
      </c>
      <c r="P187" s="131">
        <f t="shared" si="37"/>
        <v>4</v>
      </c>
      <c r="Q187" s="52">
        <f t="shared" si="38"/>
        <v>1</v>
      </c>
      <c r="R187" s="89">
        <f t="shared" si="39"/>
        <v>1</v>
      </c>
      <c r="S187" s="47">
        <f t="shared" si="40"/>
        <v>0.25</v>
      </c>
    </row>
    <row r="188" spans="1:19" ht="12.75">
      <c r="A188" s="42">
        <v>147</v>
      </c>
      <c r="B188" s="43" t="s">
        <v>166</v>
      </c>
      <c r="C188" s="44">
        <v>37.03024747937672</v>
      </c>
      <c r="D188" s="77">
        <v>202</v>
      </c>
      <c r="E188" s="118">
        <v>58</v>
      </c>
      <c r="F188" s="119">
        <f t="shared" si="36"/>
        <v>28.71287128712871</v>
      </c>
      <c r="G188" s="78">
        <v>57</v>
      </c>
      <c r="H188" s="89">
        <v>0</v>
      </c>
      <c r="I188" s="45">
        <f t="shared" si="41"/>
        <v>0</v>
      </c>
      <c r="J188" s="89">
        <v>1</v>
      </c>
      <c r="K188" s="45">
        <f t="shared" si="42"/>
        <v>1.7543859649122806</v>
      </c>
      <c r="L188" s="89">
        <v>0</v>
      </c>
      <c r="M188" s="45">
        <f t="shared" si="43"/>
        <v>0</v>
      </c>
      <c r="N188" s="89">
        <v>0</v>
      </c>
      <c r="O188" s="54">
        <f t="shared" si="44"/>
        <v>0</v>
      </c>
      <c r="P188" s="131">
        <f t="shared" si="37"/>
        <v>1</v>
      </c>
      <c r="Q188" s="52">
        <f t="shared" si="38"/>
        <v>1.7543859649122806</v>
      </c>
      <c r="R188" s="89">
        <f t="shared" si="39"/>
        <v>0</v>
      </c>
      <c r="S188" s="47">
        <f t="shared" si="40"/>
        <v>0</v>
      </c>
    </row>
    <row r="189" spans="1:19" ht="12.75">
      <c r="A189" s="42">
        <v>148</v>
      </c>
      <c r="B189" s="43" t="s">
        <v>167</v>
      </c>
      <c r="C189" s="44">
        <v>45.74136137755691</v>
      </c>
      <c r="D189" s="77">
        <v>3216</v>
      </c>
      <c r="E189" s="118">
        <v>736</v>
      </c>
      <c r="F189" s="119">
        <f t="shared" si="36"/>
        <v>22.885572139303484</v>
      </c>
      <c r="G189" s="78">
        <v>734</v>
      </c>
      <c r="H189" s="89">
        <v>0</v>
      </c>
      <c r="I189" s="45">
        <f t="shared" si="41"/>
        <v>0</v>
      </c>
      <c r="J189" s="89">
        <v>1</v>
      </c>
      <c r="K189" s="45">
        <f t="shared" si="42"/>
        <v>0.13623978201634876</v>
      </c>
      <c r="L189" s="89">
        <v>1</v>
      </c>
      <c r="M189" s="45">
        <f t="shared" si="43"/>
        <v>0.13623978201634876</v>
      </c>
      <c r="N189" s="89">
        <v>0</v>
      </c>
      <c r="O189" s="54">
        <f t="shared" si="44"/>
        <v>0</v>
      </c>
      <c r="P189" s="131">
        <f t="shared" si="37"/>
        <v>2</v>
      </c>
      <c r="Q189" s="52">
        <f t="shared" si="38"/>
        <v>0.2724795640326975</v>
      </c>
      <c r="R189" s="89">
        <f t="shared" si="39"/>
        <v>1</v>
      </c>
      <c r="S189" s="47">
        <f t="shared" si="40"/>
        <v>0.13623978201634876</v>
      </c>
    </row>
    <row r="190" spans="1:19" ht="12.75">
      <c r="A190" s="42">
        <v>149</v>
      </c>
      <c r="B190" s="43" t="s">
        <v>168</v>
      </c>
      <c r="C190" s="44">
        <v>44</v>
      </c>
      <c r="D190" s="77">
        <v>88</v>
      </c>
      <c r="E190" s="118">
        <v>9</v>
      </c>
      <c r="F190" s="119">
        <f t="shared" si="36"/>
        <v>10.227272727272728</v>
      </c>
      <c r="G190" s="78">
        <v>9</v>
      </c>
      <c r="H190" s="89">
        <v>0</v>
      </c>
      <c r="I190" s="45">
        <f t="shared" si="41"/>
        <v>0</v>
      </c>
      <c r="J190" s="89">
        <v>0</v>
      </c>
      <c r="K190" s="45">
        <f t="shared" si="42"/>
        <v>0</v>
      </c>
      <c r="L190" s="89">
        <v>0</v>
      </c>
      <c r="M190" s="45">
        <f t="shared" si="43"/>
        <v>0</v>
      </c>
      <c r="N190" s="89">
        <v>0</v>
      </c>
      <c r="O190" s="54">
        <f t="shared" si="44"/>
        <v>0</v>
      </c>
      <c r="P190" s="131">
        <f t="shared" si="37"/>
        <v>0</v>
      </c>
      <c r="Q190" s="52">
        <f t="shared" si="38"/>
        <v>0</v>
      </c>
      <c r="R190" s="89">
        <f t="shared" si="39"/>
        <v>0</v>
      </c>
      <c r="S190" s="47">
        <f t="shared" si="40"/>
        <v>0</v>
      </c>
    </row>
    <row r="191" spans="1:19" ht="12.75">
      <c r="A191" s="42">
        <v>150</v>
      </c>
      <c r="B191" s="43" t="s">
        <v>169</v>
      </c>
      <c r="C191" s="44">
        <v>55.44217687074829</v>
      </c>
      <c r="D191" s="77">
        <v>190</v>
      </c>
      <c r="E191" s="118">
        <v>36</v>
      </c>
      <c r="F191" s="119">
        <f t="shared" si="36"/>
        <v>18.947368421052634</v>
      </c>
      <c r="G191" s="78">
        <v>36</v>
      </c>
      <c r="H191" s="89">
        <v>1</v>
      </c>
      <c r="I191" s="45">
        <f t="shared" si="41"/>
        <v>2.7777777777777777</v>
      </c>
      <c r="J191" s="89">
        <v>0</v>
      </c>
      <c r="K191" s="45">
        <f t="shared" si="42"/>
        <v>0</v>
      </c>
      <c r="L191" s="89">
        <v>0</v>
      </c>
      <c r="M191" s="45">
        <f t="shared" si="43"/>
        <v>0</v>
      </c>
      <c r="N191" s="89">
        <v>0</v>
      </c>
      <c r="O191" s="54">
        <f t="shared" si="44"/>
        <v>0</v>
      </c>
      <c r="P191" s="131">
        <f t="shared" si="37"/>
        <v>1</v>
      </c>
      <c r="Q191" s="52">
        <f t="shared" si="38"/>
        <v>2.7777777777777777</v>
      </c>
      <c r="R191" s="89">
        <f t="shared" si="39"/>
        <v>0</v>
      </c>
      <c r="S191" s="47">
        <f t="shared" si="40"/>
        <v>0</v>
      </c>
    </row>
    <row r="192" spans="1:19" ht="12.75">
      <c r="A192" s="42">
        <v>151</v>
      </c>
      <c r="B192" s="43" t="s">
        <v>170</v>
      </c>
      <c r="C192" s="44">
        <v>55.216007858713986</v>
      </c>
      <c r="D192" s="77">
        <v>9785</v>
      </c>
      <c r="E192" s="118">
        <v>4538</v>
      </c>
      <c r="F192" s="119">
        <f t="shared" si="36"/>
        <v>46.377107818088916</v>
      </c>
      <c r="G192" s="78">
        <v>4458</v>
      </c>
      <c r="H192" s="89">
        <v>73</v>
      </c>
      <c r="I192" s="45">
        <f t="shared" si="41"/>
        <v>1.6375056078959176</v>
      </c>
      <c r="J192" s="89">
        <v>42</v>
      </c>
      <c r="K192" s="45">
        <f t="shared" si="42"/>
        <v>0.9421265141318977</v>
      </c>
      <c r="L192" s="89">
        <f>11+12</f>
        <v>23</v>
      </c>
      <c r="M192" s="45">
        <f t="shared" si="43"/>
        <v>0.515926424405563</v>
      </c>
      <c r="N192" s="89">
        <v>2</v>
      </c>
      <c r="O192" s="54">
        <f t="shared" si="44"/>
        <v>0.04486316733961417</v>
      </c>
      <c r="P192" s="131">
        <f t="shared" si="37"/>
        <v>140</v>
      </c>
      <c r="Q192" s="52">
        <f t="shared" si="38"/>
        <v>3.140421713772992</v>
      </c>
      <c r="R192" s="89">
        <f t="shared" si="39"/>
        <v>25</v>
      </c>
      <c r="S192" s="47">
        <f t="shared" si="40"/>
        <v>0.5607895917451773</v>
      </c>
    </row>
    <row r="193" spans="1:19" ht="12.75">
      <c r="A193" s="42">
        <v>152</v>
      </c>
      <c r="B193" s="43" t="s">
        <v>171</v>
      </c>
      <c r="C193" s="44">
        <v>49.83721512647132</v>
      </c>
      <c r="D193" s="77">
        <v>1168</v>
      </c>
      <c r="E193" s="118">
        <v>183</v>
      </c>
      <c r="F193" s="119">
        <f t="shared" si="36"/>
        <v>15.667808219178081</v>
      </c>
      <c r="G193" s="78">
        <v>181</v>
      </c>
      <c r="H193" s="89">
        <v>2</v>
      </c>
      <c r="I193" s="45">
        <f t="shared" si="41"/>
        <v>1.1049723756906076</v>
      </c>
      <c r="J193" s="89">
        <v>2</v>
      </c>
      <c r="K193" s="45">
        <f t="shared" si="42"/>
        <v>1.1049723756906076</v>
      </c>
      <c r="L193" s="89">
        <v>0</v>
      </c>
      <c r="M193" s="45">
        <f t="shared" si="43"/>
        <v>0</v>
      </c>
      <c r="N193" s="89">
        <v>0</v>
      </c>
      <c r="O193" s="54">
        <f t="shared" si="44"/>
        <v>0</v>
      </c>
      <c r="P193" s="131">
        <f t="shared" si="37"/>
        <v>4</v>
      </c>
      <c r="Q193" s="52">
        <f t="shared" si="38"/>
        <v>2.209944751381215</v>
      </c>
      <c r="R193" s="89">
        <f t="shared" si="39"/>
        <v>0</v>
      </c>
      <c r="S193" s="47">
        <f t="shared" si="40"/>
        <v>0</v>
      </c>
    </row>
    <row r="194" spans="1:19" ht="12.75">
      <c r="A194" s="42">
        <v>153</v>
      </c>
      <c r="B194" s="43" t="s">
        <v>172</v>
      </c>
      <c r="C194" s="44">
        <v>48.5177151120752</v>
      </c>
      <c r="D194" s="77">
        <v>1568</v>
      </c>
      <c r="E194" s="118">
        <v>282</v>
      </c>
      <c r="F194" s="119">
        <f t="shared" si="36"/>
        <v>17.98469387755102</v>
      </c>
      <c r="G194" s="78">
        <v>278</v>
      </c>
      <c r="H194" s="89">
        <v>3</v>
      </c>
      <c r="I194" s="45">
        <f t="shared" si="41"/>
        <v>1.079136690647482</v>
      </c>
      <c r="J194" s="89">
        <v>1</v>
      </c>
      <c r="K194" s="45">
        <f t="shared" si="42"/>
        <v>0.3597122302158274</v>
      </c>
      <c r="L194" s="89">
        <v>0</v>
      </c>
      <c r="M194" s="45">
        <f t="shared" si="43"/>
        <v>0</v>
      </c>
      <c r="N194" s="89">
        <v>0</v>
      </c>
      <c r="O194" s="54">
        <f t="shared" si="44"/>
        <v>0</v>
      </c>
      <c r="P194" s="131">
        <f t="shared" si="37"/>
        <v>4</v>
      </c>
      <c r="Q194" s="52">
        <f t="shared" si="38"/>
        <v>1.4388489208633095</v>
      </c>
      <c r="R194" s="89">
        <f t="shared" si="39"/>
        <v>0</v>
      </c>
      <c r="S194" s="47">
        <f t="shared" si="40"/>
        <v>0</v>
      </c>
    </row>
    <row r="195" spans="1:19" ht="12.75">
      <c r="A195" s="42">
        <v>154</v>
      </c>
      <c r="B195" s="43" t="s">
        <v>173</v>
      </c>
      <c r="C195" s="44">
        <v>71.51823780198959</v>
      </c>
      <c r="D195" s="77">
        <v>423</v>
      </c>
      <c r="E195" s="118">
        <v>111</v>
      </c>
      <c r="F195" s="119">
        <f t="shared" si="36"/>
        <v>26.24113475177305</v>
      </c>
      <c r="G195" s="78">
        <v>112</v>
      </c>
      <c r="H195" s="89">
        <v>1</v>
      </c>
      <c r="I195" s="45">
        <f t="shared" si="41"/>
        <v>0.8928571428571428</v>
      </c>
      <c r="J195" s="89">
        <v>0</v>
      </c>
      <c r="K195" s="45">
        <f t="shared" si="42"/>
        <v>0</v>
      </c>
      <c r="L195" s="89">
        <v>1</v>
      </c>
      <c r="M195" s="45">
        <f t="shared" si="43"/>
        <v>0.8928571428571428</v>
      </c>
      <c r="N195" s="89">
        <v>0</v>
      </c>
      <c r="O195" s="54">
        <f t="shared" si="44"/>
        <v>0</v>
      </c>
      <c r="P195" s="131">
        <f t="shared" si="37"/>
        <v>2</v>
      </c>
      <c r="Q195" s="52">
        <f t="shared" si="38"/>
        <v>1.7857142857142856</v>
      </c>
      <c r="R195" s="89">
        <f t="shared" si="39"/>
        <v>1</v>
      </c>
      <c r="S195" s="47">
        <f t="shared" si="40"/>
        <v>0.8928571428571428</v>
      </c>
    </row>
    <row r="196" spans="1:19" ht="12.75">
      <c r="A196" s="42">
        <v>155</v>
      </c>
      <c r="B196" s="43" t="s">
        <v>174</v>
      </c>
      <c r="C196" s="44">
        <v>53.99355300859598</v>
      </c>
      <c r="D196" s="77">
        <v>4384</v>
      </c>
      <c r="E196" s="118">
        <v>741</v>
      </c>
      <c r="F196" s="119">
        <f t="shared" si="36"/>
        <v>16.902372262773724</v>
      </c>
      <c r="G196" s="78">
        <v>742</v>
      </c>
      <c r="H196" s="89">
        <v>6</v>
      </c>
      <c r="I196" s="45">
        <f t="shared" si="41"/>
        <v>0.8086253369272237</v>
      </c>
      <c r="J196" s="89">
        <v>2</v>
      </c>
      <c r="K196" s="45">
        <f t="shared" si="42"/>
        <v>0.2695417789757413</v>
      </c>
      <c r="L196" s="89">
        <v>1</v>
      </c>
      <c r="M196" s="45">
        <f t="shared" si="43"/>
        <v>0.13477088948787064</v>
      </c>
      <c r="N196" s="89">
        <v>0</v>
      </c>
      <c r="O196" s="54">
        <f t="shared" si="44"/>
        <v>0</v>
      </c>
      <c r="P196" s="131">
        <f t="shared" si="37"/>
        <v>9</v>
      </c>
      <c r="Q196" s="52">
        <f t="shared" si="38"/>
        <v>1.2129380053908356</v>
      </c>
      <c r="R196" s="89">
        <f t="shared" si="39"/>
        <v>1</v>
      </c>
      <c r="S196" s="47">
        <f t="shared" si="40"/>
        <v>0.13477088948787064</v>
      </c>
    </row>
    <row r="197" spans="1:19" ht="12.75">
      <c r="A197" s="42">
        <v>156</v>
      </c>
      <c r="B197" s="43" t="s">
        <v>175</v>
      </c>
      <c r="C197" s="44">
        <v>42.60115606936416</v>
      </c>
      <c r="D197" s="77">
        <v>3896</v>
      </c>
      <c r="E197" s="118">
        <v>1094</v>
      </c>
      <c r="F197" s="119">
        <f t="shared" si="36"/>
        <v>28.080082135523615</v>
      </c>
      <c r="G197" s="78">
        <v>1097</v>
      </c>
      <c r="H197" s="89">
        <v>16</v>
      </c>
      <c r="I197" s="45">
        <f t="shared" si="41"/>
        <v>1.4585232452142205</v>
      </c>
      <c r="J197" s="89">
        <v>4</v>
      </c>
      <c r="K197" s="45">
        <f t="shared" si="42"/>
        <v>0.3646308113035551</v>
      </c>
      <c r="L197" s="89">
        <v>5</v>
      </c>
      <c r="M197" s="45">
        <f t="shared" si="43"/>
        <v>0.4557885141294439</v>
      </c>
      <c r="N197" s="89">
        <v>0</v>
      </c>
      <c r="O197" s="54">
        <f t="shared" si="44"/>
        <v>0</v>
      </c>
      <c r="P197" s="131">
        <f t="shared" si="37"/>
        <v>25</v>
      </c>
      <c r="Q197" s="52">
        <f t="shared" si="38"/>
        <v>2.2789425706472195</v>
      </c>
      <c r="R197" s="89">
        <f t="shared" si="39"/>
        <v>5</v>
      </c>
      <c r="S197" s="47">
        <f t="shared" si="40"/>
        <v>0.4557885141294439</v>
      </c>
    </row>
    <row r="198" spans="1:19" ht="12.75">
      <c r="A198" s="42">
        <v>157</v>
      </c>
      <c r="B198" s="43" t="s">
        <v>176</v>
      </c>
      <c r="C198" s="44">
        <v>34.00339750849377</v>
      </c>
      <c r="D198" s="77">
        <v>1014</v>
      </c>
      <c r="E198" s="118">
        <v>263</v>
      </c>
      <c r="F198" s="119">
        <f t="shared" si="36"/>
        <v>25.93688362919132</v>
      </c>
      <c r="G198" s="78">
        <v>262</v>
      </c>
      <c r="H198" s="89">
        <v>0</v>
      </c>
      <c r="I198" s="45">
        <f t="shared" si="41"/>
        <v>0</v>
      </c>
      <c r="J198" s="89">
        <v>0</v>
      </c>
      <c r="K198" s="45">
        <f t="shared" si="42"/>
        <v>0</v>
      </c>
      <c r="L198" s="89">
        <v>0</v>
      </c>
      <c r="M198" s="45">
        <f t="shared" si="43"/>
        <v>0</v>
      </c>
      <c r="N198" s="89">
        <v>0</v>
      </c>
      <c r="O198" s="54">
        <f t="shared" si="44"/>
        <v>0</v>
      </c>
      <c r="P198" s="131">
        <f t="shared" si="37"/>
        <v>0</v>
      </c>
      <c r="Q198" s="52">
        <f t="shared" si="38"/>
        <v>0</v>
      </c>
      <c r="R198" s="89">
        <f t="shared" si="39"/>
        <v>0</v>
      </c>
      <c r="S198" s="47">
        <f t="shared" si="40"/>
        <v>0</v>
      </c>
    </row>
    <row r="199" spans="1:19" ht="12.75">
      <c r="A199" s="42">
        <v>158</v>
      </c>
      <c r="B199" s="43" t="s">
        <v>177</v>
      </c>
      <c r="C199" s="44">
        <v>57.645305514157975</v>
      </c>
      <c r="D199" s="77">
        <v>2392</v>
      </c>
      <c r="E199" s="118">
        <v>660</v>
      </c>
      <c r="F199" s="119">
        <f t="shared" si="36"/>
        <v>27.591973244147155</v>
      </c>
      <c r="G199" s="78">
        <v>656</v>
      </c>
      <c r="H199" s="89">
        <v>0</v>
      </c>
      <c r="I199" s="45">
        <f t="shared" si="41"/>
        <v>0</v>
      </c>
      <c r="J199" s="89">
        <v>0</v>
      </c>
      <c r="K199" s="45">
        <f t="shared" si="42"/>
        <v>0</v>
      </c>
      <c r="L199" s="89">
        <v>0</v>
      </c>
      <c r="M199" s="45">
        <f t="shared" si="43"/>
        <v>0</v>
      </c>
      <c r="N199" s="89">
        <v>0</v>
      </c>
      <c r="O199" s="54">
        <f t="shared" si="44"/>
        <v>0</v>
      </c>
      <c r="P199" s="131">
        <f t="shared" si="37"/>
        <v>0</v>
      </c>
      <c r="Q199" s="52">
        <f t="shared" si="38"/>
        <v>0</v>
      </c>
      <c r="R199" s="89">
        <f t="shared" si="39"/>
        <v>0</v>
      </c>
      <c r="S199" s="47">
        <f t="shared" si="40"/>
        <v>0</v>
      </c>
    </row>
    <row r="200" spans="1:19" ht="12.75">
      <c r="A200" s="42">
        <v>159</v>
      </c>
      <c r="B200" s="43" t="s">
        <v>178</v>
      </c>
      <c r="C200" s="44">
        <v>49.16601170203476</v>
      </c>
      <c r="D200" s="77">
        <v>1684</v>
      </c>
      <c r="E200" s="118">
        <v>213</v>
      </c>
      <c r="F200" s="119">
        <f t="shared" si="36"/>
        <v>12.648456057007126</v>
      </c>
      <c r="G200" s="78">
        <v>209</v>
      </c>
      <c r="H200" s="89">
        <v>1</v>
      </c>
      <c r="I200" s="45">
        <f t="shared" si="41"/>
        <v>0.4784688995215311</v>
      </c>
      <c r="J200" s="89">
        <v>0</v>
      </c>
      <c r="K200" s="45">
        <f t="shared" si="42"/>
        <v>0</v>
      </c>
      <c r="L200" s="89">
        <v>0</v>
      </c>
      <c r="M200" s="45">
        <f t="shared" si="43"/>
        <v>0</v>
      </c>
      <c r="N200" s="89">
        <v>0</v>
      </c>
      <c r="O200" s="54">
        <f t="shared" si="44"/>
        <v>0</v>
      </c>
      <c r="P200" s="131">
        <f t="shared" si="37"/>
        <v>1</v>
      </c>
      <c r="Q200" s="52">
        <f t="shared" si="38"/>
        <v>0.4784688995215311</v>
      </c>
      <c r="R200" s="89">
        <f t="shared" si="39"/>
        <v>0</v>
      </c>
      <c r="S200" s="47">
        <f t="shared" si="40"/>
        <v>0</v>
      </c>
    </row>
    <row r="201" spans="1:19" ht="12.75">
      <c r="A201" s="42">
        <v>160</v>
      </c>
      <c r="B201" s="43" t="s">
        <v>179</v>
      </c>
      <c r="C201" s="44">
        <v>27.00699876492384</v>
      </c>
      <c r="D201" s="77">
        <v>351</v>
      </c>
      <c r="E201" s="118">
        <v>32</v>
      </c>
      <c r="F201" s="119">
        <f t="shared" si="36"/>
        <v>9.116809116809117</v>
      </c>
      <c r="G201" s="78">
        <v>32</v>
      </c>
      <c r="H201" s="89">
        <v>0</v>
      </c>
      <c r="I201" s="45">
        <f t="shared" si="41"/>
        <v>0</v>
      </c>
      <c r="J201" s="89">
        <v>0</v>
      </c>
      <c r="K201" s="45">
        <f t="shared" si="42"/>
        <v>0</v>
      </c>
      <c r="L201" s="89">
        <v>0</v>
      </c>
      <c r="M201" s="45">
        <f t="shared" si="43"/>
        <v>0</v>
      </c>
      <c r="N201" s="89">
        <v>0</v>
      </c>
      <c r="O201" s="54">
        <f t="shared" si="44"/>
        <v>0</v>
      </c>
      <c r="P201" s="131">
        <f t="shared" si="37"/>
        <v>0</v>
      </c>
      <c r="Q201" s="52">
        <f t="shared" si="38"/>
        <v>0</v>
      </c>
      <c r="R201" s="89">
        <f t="shared" si="39"/>
        <v>0</v>
      </c>
      <c r="S201" s="47">
        <f t="shared" si="40"/>
        <v>0</v>
      </c>
    </row>
    <row r="202" spans="1:19" ht="12.75">
      <c r="A202" s="42">
        <v>161</v>
      </c>
      <c r="B202" s="43" t="s">
        <v>180</v>
      </c>
      <c r="C202" s="44">
        <v>35.43268444299035</v>
      </c>
      <c r="D202" s="77">
        <v>1725</v>
      </c>
      <c r="E202" s="118">
        <v>416</v>
      </c>
      <c r="F202" s="119">
        <f t="shared" si="36"/>
        <v>24.115942028985508</v>
      </c>
      <c r="G202" s="78">
        <v>410</v>
      </c>
      <c r="H202" s="89">
        <v>0</v>
      </c>
      <c r="I202" s="45">
        <f t="shared" si="41"/>
        <v>0</v>
      </c>
      <c r="J202" s="89">
        <v>0</v>
      </c>
      <c r="K202" s="45">
        <f t="shared" si="42"/>
        <v>0</v>
      </c>
      <c r="L202" s="89">
        <v>0</v>
      </c>
      <c r="M202" s="45">
        <f t="shared" si="43"/>
        <v>0</v>
      </c>
      <c r="N202" s="89">
        <v>0</v>
      </c>
      <c r="O202" s="54">
        <f t="shared" si="44"/>
        <v>0</v>
      </c>
      <c r="P202" s="131">
        <f t="shared" si="37"/>
        <v>0</v>
      </c>
      <c r="Q202" s="52">
        <f t="shared" si="38"/>
        <v>0</v>
      </c>
      <c r="R202" s="89">
        <f t="shared" si="39"/>
        <v>0</v>
      </c>
      <c r="S202" s="47">
        <f t="shared" si="40"/>
        <v>0</v>
      </c>
    </row>
    <row r="203" spans="1:19" ht="12.75">
      <c r="A203" s="42">
        <v>162</v>
      </c>
      <c r="B203" s="43" t="s">
        <v>181</v>
      </c>
      <c r="C203" s="44">
        <v>65.07517269402682</v>
      </c>
      <c r="D203" s="77">
        <v>731</v>
      </c>
      <c r="E203" s="118">
        <v>53</v>
      </c>
      <c r="F203" s="119">
        <f t="shared" si="36"/>
        <v>7.250341997264022</v>
      </c>
      <c r="G203" s="78">
        <v>54</v>
      </c>
      <c r="H203" s="89">
        <v>2</v>
      </c>
      <c r="I203" s="45">
        <f t="shared" si="41"/>
        <v>3.7037037037037033</v>
      </c>
      <c r="J203" s="89">
        <v>0</v>
      </c>
      <c r="K203" s="45">
        <f t="shared" si="42"/>
        <v>0</v>
      </c>
      <c r="L203" s="89">
        <v>0</v>
      </c>
      <c r="M203" s="45">
        <f t="shared" si="43"/>
        <v>0</v>
      </c>
      <c r="N203" s="89">
        <v>0</v>
      </c>
      <c r="O203" s="54">
        <f t="shared" si="44"/>
        <v>0</v>
      </c>
      <c r="P203" s="131">
        <f t="shared" si="37"/>
        <v>2</v>
      </c>
      <c r="Q203" s="52">
        <f t="shared" si="38"/>
        <v>3.7037037037037033</v>
      </c>
      <c r="R203" s="89">
        <f t="shared" si="39"/>
        <v>0</v>
      </c>
      <c r="S203" s="47">
        <f t="shared" si="40"/>
        <v>0</v>
      </c>
    </row>
    <row r="204" spans="1:19" ht="12.75">
      <c r="A204" s="42">
        <v>163</v>
      </c>
      <c r="B204" s="43" t="s">
        <v>182</v>
      </c>
      <c r="C204" s="44">
        <v>53.54021958323998</v>
      </c>
      <c r="D204" s="77">
        <v>1773</v>
      </c>
      <c r="E204" s="118">
        <v>418</v>
      </c>
      <c r="F204" s="119">
        <f t="shared" si="36"/>
        <v>23.575860124083476</v>
      </c>
      <c r="G204" s="78">
        <v>415</v>
      </c>
      <c r="H204" s="89">
        <v>10</v>
      </c>
      <c r="I204" s="45">
        <f t="shared" si="41"/>
        <v>2.4096385542168677</v>
      </c>
      <c r="J204" s="89">
        <v>3</v>
      </c>
      <c r="K204" s="45">
        <f t="shared" si="42"/>
        <v>0.7228915662650602</v>
      </c>
      <c r="L204" s="89">
        <v>2</v>
      </c>
      <c r="M204" s="45">
        <f t="shared" si="43"/>
        <v>0.48192771084337355</v>
      </c>
      <c r="N204" s="89">
        <v>0</v>
      </c>
      <c r="O204" s="54">
        <f t="shared" si="44"/>
        <v>0</v>
      </c>
      <c r="P204" s="131">
        <f t="shared" si="37"/>
        <v>15</v>
      </c>
      <c r="Q204" s="52">
        <f t="shared" si="38"/>
        <v>3.614457831325301</v>
      </c>
      <c r="R204" s="89">
        <f t="shared" si="39"/>
        <v>2</v>
      </c>
      <c r="S204" s="47">
        <f t="shared" si="40"/>
        <v>0.48192771084337355</v>
      </c>
    </row>
    <row r="205" spans="1:19" ht="13.5" thickBot="1">
      <c r="A205" s="56">
        <v>164</v>
      </c>
      <c r="B205" s="57" t="s">
        <v>183</v>
      </c>
      <c r="C205" s="58">
        <v>42.89908256880734</v>
      </c>
      <c r="D205" s="79">
        <v>2065</v>
      </c>
      <c r="E205" s="122">
        <v>334</v>
      </c>
      <c r="F205" s="123">
        <f t="shared" si="36"/>
        <v>16.174334140435835</v>
      </c>
      <c r="G205" s="79">
        <v>336</v>
      </c>
      <c r="H205" s="90">
        <v>7</v>
      </c>
      <c r="I205" s="45">
        <f t="shared" si="41"/>
        <v>2.083333333333333</v>
      </c>
      <c r="J205" s="90">
        <v>1</v>
      </c>
      <c r="K205" s="45">
        <f t="shared" si="42"/>
        <v>0.2976190476190476</v>
      </c>
      <c r="L205" s="90">
        <v>1</v>
      </c>
      <c r="M205" s="45">
        <f t="shared" si="43"/>
        <v>0.2976190476190476</v>
      </c>
      <c r="N205" s="90">
        <v>0</v>
      </c>
      <c r="O205" s="54">
        <f t="shared" si="44"/>
        <v>0</v>
      </c>
      <c r="P205" s="149">
        <f t="shared" si="37"/>
        <v>9</v>
      </c>
      <c r="Q205" s="150">
        <f t="shared" si="38"/>
        <v>2.6785714285714284</v>
      </c>
      <c r="R205" s="90">
        <f t="shared" si="39"/>
        <v>1</v>
      </c>
      <c r="S205" s="49">
        <f t="shared" si="40"/>
        <v>0.2976190476190476</v>
      </c>
    </row>
    <row r="206" spans="1:19" ht="13.5" thickTop="1">
      <c r="A206" s="1" t="s">
        <v>0</v>
      </c>
      <c r="B206" s="2"/>
      <c r="C206" s="2"/>
      <c r="D206" s="3"/>
      <c r="E206" s="82"/>
      <c r="F206" s="82"/>
      <c r="G206" s="82"/>
      <c r="H206" s="82"/>
      <c r="I206" s="3"/>
      <c r="J206" s="82"/>
      <c r="K206" s="3"/>
      <c r="L206" s="82"/>
      <c r="M206" s="3"/>
      <c r="N206" s="82"/>
      <c r="O206" s="3"/>
      <c r="P206" s="82"/>
      <c r="Q206" s="4"/>
      <c r="R206" s="132"/>
      <c r="S206" s="5"/>
    </row>
    <row r="207" spans="1:19" ht="12.75">
      <c r="A207" s="6" t="s">
        <v>1</v>
      </c>
      <c r="B207" s="7"/>
      <c r="C207" s="7"/>
      <c r="D207" s="8"/>
      <c r="E207" s="83"/>
      <c r="F207" s="83"/>
      <c r="G207" s="83"/>
      <c r="H207" s="83"/>
      <c r="I207" s="8"/>
      <c r="J207" s="84"/>
      <c r="K207" s="8"/>
      <c r="L207" s="83"/>
      <c r="M207" s="8"/>
      <c r="N207" s="83"/>
      <c r="O207" s="8"/>
      <c r="P207" s="83"/>
      <c r="Q207" s="10"/>
      <c r="R207" s="133"/>
      <c r="S207" s="11"/>
    </row>
    <row r="208" spans="1:19" ht="13.5" thickBot="1">
      <c r="A208" s="12"/>
      <c r="B208" s="13"/>
      <c r="C208" s="13"/>
      <c r="D208" s="9"/>
      <c r="E208" s="84"/>
      <c r="F208" s="84"/>
      <c r="G208" s="84"/>
      <c r="H208" s="84"/>
      <c r="I208" s="9"/>
      <c r="J208" s="95"/>
      <c r="K208" s="9"/>
      <c r="L208" s="84"/>
      <c r="M208" s="9"/>
      <c r="N208" s="84"/>
      <c r="O208" s="13"/>
      <c r="P208" s="127"/>
      <c r="Q208" s="14"/>
      <c r="R208" s="134"/>
      <c r="S208" s="11"/>
    </row>
    <row r="209" spans="1:19" s="23" customFormat="1" ht="13.5" thickTop="1">
      <c r="A209" s="68"/>
      <c r="B209" s="69"/>
      <c r="C209" s="70"/>
      <c r="D209" s="16" t="s">
        <v>191</v>
      </c>
      <c r="E209" s="85"/>
      <c r="F209" s="107"/>
      <c r="G209" s="108" t="s">
        <v>2</v>
      </c>
      <c r="H209" s="85"/>
      <c r="I209" s="17"/>
      <c r="J209" s="96"/>
      <c r="K209" s="17"/>
      <c r="L209" s="96"/>
      <c r="M209" s="17"/>
      <c r="N209" s="96"/>
      <c r="O209" s="2"/>
      <c r="P209" s="85"/>
      <c r="Q209" s="2"/>
      <c r="R209" s="85"/>
      <c r="S209" s="71"/>
    </row>
    <row r="210" spans="1:19" s="23" customFormat="1" ht="13.5" thickBot="1">
      <c r="A210" s="15"/>
      <c r="B210"/>
      <c r="C210" s="18"/>
      <c r="D210" s="19" t="s">
        <v>199</v>
      </c>
      <c r="E210" s="86"/>
      <c r="F210" s="109"/>
      <c r="G210" s="110" t="s">
        <v>192</v>
      </c>
      <c r="H210" s="86"/>
      <c r="I210" s="21"/>
      <c r="J210" s="97"/>
      <c r="K210" s="21"/>
      <c r="L210" s="97"/>
      <c r="M210" s="21"/>
      <c r="N210" s="97"/>
      <c r="O210" s="20"/>
      <c r="P210" s="127"/>
      <c r="Q210" s="13"/>
      <c r="R210" s="127"/>
      <c r="S210" s="72"/>
    </row>
    <row r="211" spans="1:19" s="23" customFormat="1" ht="13.5" thickTop="1">
      <c r="A211" s="22" t="s">
        <v>3</v>
      </c>
      <c r="C211" s="24" t="s">
        <v>4</v>
      </c>
      <c r="D211" s="25" t="s">
        <v>5</v>
      </c>
      <c r="E211" s="111" t="s">
        <v>6</v>
      </c>
      <c r="F211" s="112"/>
      <c r="G211" s="113" t="s">
        <v>7</v>
      </c>
      <c r="H211" s="87" t="s">
        <v>193</v>
      </c>
      <c r="I211" s="26"/>
      <c r="J211" s="98"/>
      <c r="K211" s="26"/>
      <c r="L211" s="98"/>
      <c r="M211" s="26"/>
      <c r="N211" s="98"/>
      <c r="O211" s="27"/>
      <c r="P211" s="128" t="s">
        <v>8</v>
      </c>
      <c r="Q211" s="28"/>
      <c r="R211" s="85"/>
      <c r="S211" s="71"/>
    </row>
    <row r="212" spans="1:19" s="23" customFormat="1" ht="12.75">
      <c r="A212" s="15"/>
      <c r="C212" s="24" t="s">
        <v>9</v>
      </c>
      <c r="D212" s="25" t="s">
        <v>10</v>
      </c>
      <c r="E212" s="114" t="s">
        <v>11</v>
      </c>
      <c r="F212" s="115"/>
      <c r="G212" s="113" t="s">
        <v>12</v>
      </c>
      <c r="H212" s="87" t="s">
        <v>194</v>
      </c>
      <c r="I212" s="29"/>
      <c r="J212" s="87" t="s">
        <v>195</v>
      </c>
      <c r="K212" s="29"/>
      <c r="L212" s="87" t="s">
        <v>196</v>
      </c>
      <c r="M212" s="29"/>
      <c r="N212" s="87" t="s">
        <v>197</v>
      </c>
      <c r="O212" s="30"/>
      <c r="P212" s="129" t="s">
        <v>13</v>
      </c>
      <c r="Q212" s="13"/>
      <c r="R212" s="135" t="s">
        <v>14</v>
      </c>
      <c r="S212" s="73"/>
    </row>
    <row r="213" spans="1:19" s="75" customFormat="1" ht="13.5" thickBot="1">
      <c r="A213" s="31"/>
      <c r="B213" s="32"/>
      <c r="C213" s="33" t="s">
        <v>15</v>
      </c>
      <c r="D213" s="34" t="s">
        <v>198</v>
      </c>
      <c r="E213" s="35" t="s">
        <v>16</v>
      </c>
      <c r="F213" s="35" t="s">
        <v>17</v>
      </c>
      <c r="G213" s="34" t="s">
        <v>18</v>
      </c>
      <c r="H213" s="35" t="s">
        <v>16</v>
      </c>
      <c r="I213" s="35" t="s">
        <v>17</v>
      </c>
      <c r="J213" s="35" t="s">
        <v>16</v>
      </c>
      <c r="K213" s="35" t="s">
        <v>17</v>
      </c>
      <c r="L213" s="35" t="s">
        <v>16</v>
      </c>
      <c r="M213" s="35" t="s">
        <v>17</v>
      </c>
      <c r="N213" s="35" t="s">
        <v>16</v>
      </c>
      <c r="O213" s="74" t="s">
        <v>17</v>
      </c>
      <c r="P213" s="35" t="s">
        <v>16</v>
      </c>
      <c r="Q213" s="36" t="s">
        <v>17</v>
      </c>
      <c r="R213" s="35" t="s">
        <v>16</v>
      </c>
      <c r="S213" s="50" t="s">
        <v>17</v>
      </c>
    </row>
    <row r="214" spans="1:19" ht="13.5" thickTop="1">
      <c r="A214" s="42">
        <v>165</v>
      </c>
      <c r="B214" s="43" t="s">
        <v>184</v>
      </c>
      <c r="C214" s="44">
        <v>58.18466967261321</v>
      </c>
      <c r="D214" s="77">
        <v>842</v>
      </c>
      <c r="E214" s="118">
        <v>97</v>
      </c>
      <c r="F214" s="119">
        <f>+(E214/$D214)*100</f>
        <v>11.520190023752969</v>
      </c>
      <c r="G214" s="121">
        <v>97</v>
      </c>
      <c r="H214" s="89">
        <v>1</v>
      </c>
      <c r="I214" s="45">
        <f>+(H214/$G214)*100</f>
        <v>1.0309278350515463</v>
      </c>
      <c r="J214" s="89">
        <v>0</v>
      </c>
      <c r="K214" s="45">
        <f>+(J214/$G214)*100</f>
        <v>0</v>
      </c>
      <c r="L214" s="89">
        <v>0</v>
      </c>
      <c r="M214" s="45">
        <f>+(L214/$G214)*100</f>
        <v>0</v>
      </c>
      <c r="N214" s="89">
        <v>0</v>
      </c>
      <c r="O214" s="51">
        <f>+(N214/$G214)*100</f>
        <v>0</v>
      </c>
      <c r="P214" s="131">
        <f>+H214+J214+L214+N214</f>
        <v>1</v>
      </c>
      <c r="Q214" s="52">
        <f>+(P214/$G214)*100</f>
        <v>1.0309278350515463</v>
      </c>
      <c r="R214" s="89">
        <f>+L214+N214</f>
        <v>0</v>
      </c>
      <c r="S214" s="53">
        <f>+(R214/$G214)*100</f>
        <v>0</v>
      </c>
    </row>
    <row r="215" spans="1:19" ht="12.75">
      <c r="A215" s="42">
        <v>166</v>
      </c>
      <c r="B215" s="43" t="s">
        <v>185</v>
      </c>
      <c r="C215" s="44">
        <v>43.10966810966811</v>
      </c>
      <c r="D215" s="77">
        <v>1192</v>
      </c>
      <c r="E215" s="118">
        <v>251</v>
      </c>
      <c r="F215" s="119">
        <f>+(E215/$D215)*100</f>
        <v>21.05704697986577</v>
      </c>
      <c r="G215" s="78">
        <v>249</v>
      </c>
      <c r="H215" s="89">
        <v>2</v>
      </c>
      <c r="I215" s="45">
        <f>+(H215/$G215)*100</f>
        <v>0.8032128514056224</v>
      </c>
      <c r="J215" s="89">
        <v>0</v>
      </c>
      <c r="K215" s="45">
        <f>+(J215/$G215)*100</f>
        <v>0</v>
      </c>
      <c r="L215" s="89">
        <v>0</v>
      </c>
      <c r="M215" s="45">
        <f>+(L215/$G215)*100</f>
        <v>0</v>
      </c>
      <c r="N215" s="89">
        <v>0</v>
      </c>
      <c r="O215" s="46">
        <f>+(N215/$G215)*100</f>
        <v>0</v>
      </c>
      <c r="P215" s="131">
        <f>+H215+J215+L215+N215</f>
        <v>2</v>
      </c>
      <c r="Q215" s="52">
        <f>+(P215/$G215)*100</f>
        <v>0.8032128514056224</v>
      </c>
      <c r="R215" s="89">
        <f>+L215+N215</f>
        <v>0</v>
      </c>
      <c r="S215" s="47">
        <f>+(R215/$G215)*100</f>
        <v>0</v>
      </c>
    </row>
    <row r="216" spans="1:19" ht="12.75">
      <c r="A216" s="42">
        <v>167</v>
      </c>
      <c r="B216" s="43" t="s">
        <v>186</v>
      </c>
      <c r="C216" s="44">
        <v>42.64659767952336</v>
      </c>
      <c r="D216" s="77">
        <v>636</v>
      </c>
      <c r="E216" s="118">
        <v>95</v>
      </c>
      <c r="F216" s="119">
        <f>+(E216/$D216)*100</f>
        <v>14.937106918238992</v>
      </c>
      <c r="G216" s="78">
        <v>94</v>
      </c>
      <c r="H216" s="89">
        <v>0</v>
      </c>
      <c r="I216" s="45">
        <f>+(H216/$G216)*100</f>
        <v>0</v>
      </c>
      <c r="J216" s="89">
        <v>0</v>
      </c>
      <c r="K216" s="45">
        <f>+(J216/$G216)*100</f>
        <v>0</v>
      </c>
      <c r="L216" s="89">
        <v>0</v>
      </c>
      <c r="M216" s="45">
        <f>+(L216/$G216)*100</f>
        <v>0</v>
      </c>
      <c r="N216" s="89">
        <v>0</v>
      </c>
      <c r="O216" s="46">
        <f>+(N216/$G216)*100</f>
        <v>0</v>
      </c>
      <c r="P216" s="131">
        <f>+H216+J216+L216+N216</f>
        <v>0</v>
      </c>
      <c r="Q216" s="52">
        <f>+(P216/$G216)*100</f>
        <v>0</v>
      </c>
      <c r="R216" s="89">
        <f>+L216+N216</f>
        <v>0</v>
      </c>
      <c r="S216" s="47">
        <f>+(R216/$G216)*100</f>
        <v>0</v>
      </c>
    </row>
    <row r="217" spans="1:19" ht="12.75">
      <c r="A217" s="42">
        <v>168</v>
      </c>
      <c r="B217" s="43" t="s">
        <v>187</v>
      </c>
      <c r="C217" s="44">
        <v>35.22874127681572</v>
      </c>
      <c r="D217" s="77">
        <v>671</v>
      </c>
      <c r="E217" s="118">
        <v>126</v>
      </c>
      <c r="F217" s="119">
        <f>+(E217/$D217)*100</f>
        <v>18.7779433681073</v>
      </c>
      <c r="G217" s="78">
        <v>123</v>
      </c>
      <c r="H217" s="89">
        <v>0</v>
      </c>
      <c r="I217" s="45">
        <f>+(H217/$G217)*100</f>
        <v>0</v>
      </c>
      <c r="J217" s="89">
        <v>0</v>
      </c>
      <c r="K217" s="45">
        <f>+(J217/$G217)*100</f>
        <v>0</v>
      </c>
      <c r="L217" s="89">
        <v>0</v>
      </c>
      <c r="M217" s="45">
        <f>+(L217/$G217)*100</f>
        <v>0</v>
      </c>
      <c r="N217" s="89">
        <v>0</v>
      </c>
      <c r="O217" s="46">
        <f>+(N217/$G217)*100</f>
        <v>0</v>
      </c>
      <c r="P217" s="131">
        <f>+H217+J217+L217+N217</f>
        <v>0</v>
      </c>
      <c r="Q217" s="52">
        <f>+(P217/$G217)*100</f>
        <v>0</v>
      </c>
      <c r="R217" s="89">
        <f>+L217+N217</f>
        <v>0</v>
      </c>
      <c r="S217" s="47">
        <f>+(R217/$G217)*100</f>
        <v>0</v>
      </c>
    </row>
    <row r="218" spans="1:19" ht="13.5" thickBot="1">
      <c r="A218" s="56">
        <v>169</v>
      </c>
      <c r="B218" s="57" t="s">
        <v>188</v>
      </c>
      <c r="C218" s="58">
        <v>35.84099868593955</v>
      </c>
      <c r="D218" s="79">
        <v>499</v>
      </c>
      <c r="E218" s="122">
        <v>150</v>
      </c>
      <c r="F218" s="123">
        <f>+(E218/$D218)*100</f>
        <v>30.060120240480963</v>
      </c>
      <c r="G218" s="79">
        <v>149</v>
      </c>
      <c r="H218" s="90">
        <v>2</v>
      </c>
      <c r="I218" s="150">
        <f>+(H218/$G218)*100</f>
        <v>1.342281879194631</v>
      </c>
      <c r="J218" s="90">
        <v>0</v>
      </c>
      <c r="K218" s="150">
        <f>+(J218/$G218)*100</f>
        <v>0</v>
      </c>
      <c r="L218" s="90">
        <v>0</v>
      </c>
      <c r="M218" s="150">
        <f>+(L218/$G218)*100</f>
        <v>0</v>
      </c>
      <c r="N218" s="90">
        <v>0</v>
      </c>
      <c r="O218" s="48">
        <f>+(N218/$G218)*100</f>
        <v>0</v>
      </c>
      <c r="P218" s="139">
        <f>+H218+J218+L218+N218</f>
        <v>2</v>
      </c>
      <c r="Q218" s="59">
        <f>+(P218/$G218)*100</f>
        <v>1.342281879194631</v>
      </c>
      <c r="R218" s="90">
        <f>+L218+N218</f>
        <v>0</v>
      </c>
      <c r="S218" s="49">
        <f>+(R218/$G218)*100</f>
        <v>0</v>
      </c>
    </row>
    <row r="219" spans="4:19" ht="13.5" thickTop="1">
      <c r="D219" s="60"/>
      <c r="E219" s="91"/>
      <c r="F219" s="91"/>
      <c r="G219" s="91"/>
      <c r="H219" s="91"/>
      <c r="I219" s="60"/>
      <c r="J219" s="91"/>
      <c r="K219" s="60"/>
      <c r="L219" s="91"/>
      <c r="M219" s="60"/>
      <c r="N219" s="91"/>
      <c r="O219" s="60"/>
      <c r="P219" s="91"/>
      <c r="Q219" s="61"/>
      <c r="R219" s="137"/>
      <c r="S219" s="61"/>
    </row>
    <row r="220" spans="4:19" ht="12.75">
      <c r="D220" s="60"/>
      <c r="E220" s="91"/>
      <c r="F220" s="91"/>
      <c r="G220" s="91"/>
      <c r="H220" s="91"/>
      <c r="I220" s="60"/>
      <c r="J220" s="91"/>
      <c r="K220" s="60"/>
      <c r="L220" s="91"/>
      <c r="M220" s="60"/>
      <c r="N220" s="91"/>
      <c r="O220" s="60"/>
      <c r="P220" s="91"/>
      <c r="Q220" s="61"/>
      <c r="R220" s="137"/>
      <c r="S220" s="61"/>
    </row>
    <row r="221" spans="1:19" ht="18">
      <c r="A221" s="62" t="s">
        <v>200</v>
      </c>
      <c r="B221" s="63"/>
      <c r="C221" s="63"/>
      <c r="D221" s="64"/>
      <c r="E221" s="124"/>
      <c r="F221" s="125"/>
      <c r="G221" s="125"/>
      <c r="H221" s="92"/>
      <c r="I221" s="65"/>
      <c r="J221" s="99"/>
      <c r="K221" s="65"/>
      <c r="L221" s="106"/>
      <c r="M221" s="65"/>
      <c r="N221" s="92"/>
      <c r="Q221" s="66"/>
      <c r="R221" s="138"/>
      <c r="S221" s="66"/>
    </row>
    <row r="222" spans="1:19" ht="18">
      <c r="A222" s="62" t="s">
        <v>189</v>
      </c>
      <c r="B222" s="63"/>
      <c r="C222" s="63"/>
      <c r="D222" s="64"/>
      <c r="E222" s="124"/>
      <c r="F222" s="125"/>
      <c r="G222" s="125"/>
      <c r="H222" s="92"/>
      <c r="I222" s="65"/>
      <c r="J222" s="99"/>
      <c r="K222" s="65"/>
      <c r="L222" s="106"/>
      <c r="M222" s="65"/>
      <c r="N222" s="92"/>
      <c r="Q222" s="66"/>
      <c r="R222" s="138"/>
      <c r="S222" s="66"/>
    </row>
    <row r="223" spans="1:19" ht="18">
      <c r="A223" s="62" t="s">
        <v>190</v>
      </c>
      <c r="B223" s="63"/>
      <c r="C223" s="63"/>
      <c r="D223" s="64"/>
      <c r="E223" s="124"/>
      <c r="F223" s="125"/>
      <c r="G223" s="125"/>
      <c r="H223" s="92"/>
      <c r="I223" s="65"/>
      <c r="J223" s="99"/>
      <c r="K223" s="65"/>
      <c r="L223" s="106"/>
      <c r="M223" s="65"/>
      <c r="N223" s="92"/>
      <c r="Q223" s="66"/>
      <c r="R223" s="138"/>
      <c r="S223" s="66"/>
    </row>
    <row r="224" spans="1:19" ht="12.75">
      <c r="A224" s="67"/>
      <c r="B224" s="67"/>
      <c r="C224" s="67"/>
      <c r="D224" s="67"/>
      <c r="E224" s="93"/>
      <c r="F224" s="126"/>
      <c r="G224" s="93"/>
      <c r="H224" s="93"/>
      <c r="I224" s="67"/>
      <c r="J224" s="100"/>
      <c r="K224" s="67"/>
      <c r="L224" s="93"/>
      <c r="M224" s="67"/>
      <c r="N224" s="93"/>
      <c r="O224" s="67"/>
      <c r="P224" s="93"/>
      <c r="Q224" s="67"/>
      <c r="R224" s="93"/>
      <c r="S224" s="67"/>
    </row>
  </sheetData>
  <printOptions/>
  <pageMargins left="0.6" right="0" top="0.5" bottom="0.75" header="0.5" footer="0.5"/>
  <pageSetup horizontalDpi="600" verticalDpi="600" orientation="landscape" paperSize="5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6">
      <selection activeCell="A26" sqref="A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frostk</dc:creator>
  <cp:keywords/>
  <dc:description/>
  <cp:lastModifiedBy>frostk</cp:lastModifiedBy>
  <cp:lastPrinted>2003-12-12T15:50:44Z</cp:lastPrinted>
  <dcterms:created xsi:type="dcterms:W3CDTF">2003-08-27T17:11:46Z</dcterms:created>
  <dcterms:modified xsi:type="dcterms:W3CDTF">2004-06-09T17:55:54Z</dcterms:modified>
  <cp:category/>
  <cp:version/>
  <cp:contentType/>
  <cp:contentStatus/>
</cp:coreProperties>
</file>