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260" windowHeight="9945" activeTab="0"/>
  </bookViews>
  <sheets>
    <sheet name="Reporting Form" sheetId="1" r:id="rId1"/>
    <sheet name="Form Instructions" sheetId="2" r:id="rId2"/>
    <sheet name="CT DEEP Use" sheetId="3" r:id="rId3"/>
    <sheet name="Client Info" sheetId="4" state="hidden" r:id="rId4"/>
    <sheet name="Daily Usage" sheetId="5" state="hidden" r:id="rId5"/>
    <sheet name="Transmittal Form" sheetId="6" state="hidden" r:id="rId6"/>
    <sheet name="Sheet1" sheetId="7" state="hidden" r:id="rId7"/>
    <sheet name="Dropdowns" sheetId="8" state="hidden" r:id="rId8"/>
  </sheets>
  <externalReferences>
    <externalReference r:id="rId11"/>
    <externalReference r:id="rId12"/>
  </externalReferences>
  <definedNames>
    <definedName name="_xlfn.SINGLE" hidden="1">#NAME?</definedName>
    <definedName name="MeasurementMethod" localSheetId="3">'[1]Sheet1'!$F$1:$F$3</definedName>
    <definedName name="MeasurementMethod">#N/A</definedName>
    <definedName name="ReportType" localSheetId="3">'[1]Sheet1'!$A$1:$A$3</definedName>
    <definedName name="ReportType">#N/A</definedName>
    <definedName name="YesNo">#N/A</definedName>
  </definedNames>
  <calcPr fullCalcOnLoad="1"/>
</workbook>
</file>

<file path=xl/sharedStrings.xml><?xml version="1.0" encoding="utf-8"?>
<sst xmlns="http://schemas.openxmlformats.org/spreadsheetml/2006/main" count="977" uniqueCount="533">
  <si>
    <t>Date</t>
  </si>
  <si>
    <t>Start Time</t>
  </si>
  <si>
    <t>End Time</t>
  </si>
  <si>
    <t>Volume</t>
  </si>
  <si>
    <t>Method of Measurement</t>
  </si>
  <si>
    <t>Comments</t>
  </si>
  <si>
    <t>Report Year:</t>
  </si>
  <si>
    <t>Client Name:</t>
  </si>
  <si>
    <t>Contact Name:</t>
  </si>
  <si>
    <t>Contact Phone Number:</t>
  </si>
  <si>
    <t>Site Name:</t>
  </si>
  <si>
    <t>Withdrawal/Release Name:</t>
  </si>
  <si>
    <t>cfs</t>
  </si>
  <si>
    <t>mgd</t>
  </si>
  <si>
    <t>Ground Water Withdrawal</t>
  </si>
  <si>
    <t>Yes</t>
  </si>
  <si>
    <t>No</t>
  </si>
  <si>
    <t>Surface Water Withdrawal</t>
  </si>
  <si>
    <t>Release to Surface Water</t>
  </si>
  <si>
    <t>Calculated</t>
  </si>
  <si>
    <t>Estimated</t>
  </si>
  <si>
    <t>Client Town:</t>
  </si>
  <si>
    <t>Site Town:</t>
  </si>
  <si>
    <t>Transmittal Form to be provided by business team</t>
  </si>
  <si>
    <t>Metered</t>
  </si>
  <si>
    <t>Diversion / Streamflow Annual Reporting Form</t>
  </si>
  <si>
    <t>When you have entered all information above, please continue to the Daily Usage sheet by clicking the Daily Usage Tab at the bottom. Once you have completed entering data in the Daily Use Tab return to this area and check the certification checkbox.</t>
  </si>
  <si>
    <t xml:space="preserve">Once you have completed the above information and entered your Daily Usage data on the Daily Usage tab, save-as the spreadsheet using a different file name and attach to an e-mail to: dep.waterusereport@ct.gov </t>
  </si>
  <si>
    <t>For any questions please contact the Inland Water Resources Division at (860) 424-3019</t>
  </si>
  <si>
    <t>STATE OF CONNECTICUT</t>
  </si>
  <si>
    <t>DEPARTMENT OF ENERGY AND ENVIRONMENTAL PROTECTION</t>
  </si>
  <si>
    <t>Annual Diversion Water Use Reporting Form</t>
  </si>
  <si>
    <t>REPORTING YEAR:</t>
  </si>
  <si>
    <t>DIVERSION PERMIT/REGISTRATION #:</t>
  </si>
  <si>
    <t>PERMITTEE/REGISTRANT NAME:</t>
  </si>
  <si>
    <t>PERMITTEE/REGISTRANT TOWN:</t>
  </si>
  <si>
    <t>SITE TOWN:</t>
  </si>
  <si>
    <t>SITE NAME:</t>
  </si>
  <si>
    <t>DIVERSION NAME:</t>
  </si>
  <si>
    <t>DIVERSION TYPE:</t>
  </si>
  <si>
    <t>DIVERSION STATUS:</t>
  </si>
  <si>
    <t>METHOD OF MEASUREMENT:</t>
  </si>
  <si>
    <t xml:space="preserve">MAXIMUM DAILY VOLUME AUTHORIZED: </t>
  </si>
  <si>
    <t>Gallons Per Minute</t>
  </si>
  <si>
    <t>Million Gallons Per Day</t>
  </si>
  <si>
    <t>CONTACT PERSON:</t>
  </si>
  <si>
    <t>CONTACT PHONE:</t>
  </si>
  <si>
    <t>CONTACT E-MAIL:</t>
  </si>
  <si>
    <t>Refer to the special and operating conditions of your permit, as it may require additional data reporting beyond this form.</t>
  </si>
  <si>
    <t>MONTH:</t>
  </si>
  <si>
    <t>JANUARY</t>
  </si>
  <si>
    <t>FEBRUARY</t>
  </si>
  <si>
    <t>MARCH</t>
  </si>
  <si>
    <t>APRIL</t>
  </si>
  <si>
    <t>MAY</t>
  </si>
  <si>
    <t>JUNE</t>
  </si>
  <si>
    <t>DAY#</t>
  </si>
  <si>
    <t>MG Diverted</t>
  </si>
  <si>
    <t>Duration</t>
  </si>
  <si>
    <t>TOTAL</t>
  </si>
  <si>
    <t>AVG</t>
  </si>
  <si>
    <t>MIN</t>
  </si>
  <si>
    <t>MAX</t>
  </si>
  <si>
    <t>Reporting Year:</t>
  </si>
  <si>
    <t xml:space="preserve"> Permit/Registration Number:</t>
  </si>
  <si>
    <t>JULY</t>
  </si>
  <si>
    <t>AUGUST</t>
  </si>
  <si>
    <t>SEPTEMBER</t>
  </si>
  <si>
    <t>OCTOBER</t>
  </si>
  <si>
    <t>NOVEMBER</t>
  </si>
  <si>
    <t>DECEMBER</t>
  </si>
  <si>
    <t>Limit to 1,300 characters</t>
  </si>
  <si>
    <t>By checking the checkbox to the left and signing below, I attest that:</t>
  </si>
  <si>
    <t>"I have personally examined and am familiar with the information submitted in this document and all attachments and certify that based on reasonable investigation, including my inquiry of those individuals responsible for obtaining the information, the submitted information is true, accurate and complete to the best of my knowledge and belief, and I understand that any false statement made in this document or its attachment may be punishable as a criminal offense in accordance with Section 22a-376 under 53a-157 of the Connecticut General Statutes."</t>
  </si>
  <si>
    <t>Groundwater</t>
  </si>
  <si>
    <t>Surface Water</t>
  </si>
  <si>
    <t>Transfer</t>
  </si>
  <si>
    <t>Contact E-Mail Address:</t>
  </si>
  <si>
    <t>Diversion Permit/Registration No.:</t>
  </si>
  <si>
    <t>Max. Rate of Operation:</t>
  </si>
  <si>
    <t>Latitude:</t>
  </si>
  <si>
    <t>Longitude:</t>
  </si>
  <si>
    <r>
      <rPr>
        <b/>
        <sz val="11"/>
        <rFont val="Calibri"/>
        <family val="2"/>
      </rPr>
      <t>CERTIFICATION:</t>
    </r>
    <r>
      <rPr>
        <sz val="11"/>
        <rFont val="Calibri"/>
        <family val="2"/>
      </rPr>
      <t xml:space="preserve">  By checking the checkbox to the left, I certify that I have personally examined and am familiar with the information submitted in this document and all attachments thereto,  and I certify that based on reasonable investigation, including my inquiry of the individuals responsible for obtaining the information, the submitted information is true, accurate and complete to the best of my knowledge and belief. I understand that a false statement in the submitted information may be punishable as a criminal offense, in accordance with section 22a-6 of the General Statutes, pursuant to section 53a-157b of the General Statutes, and in accordance with any other applicable statute.</t>
    </r>
  </si>
  <si>
    <r>
      <t>Diversion registration annual reports are due January 31</t>
    </r>
    <r>
      <rPr>
        <b/>
        <vertAlign val="superscript"/>
        <sz val="12"/>
        <color indexed="10"/>
        <rFont val="Calibri"/>
        <family val="2"/>
      </rPr>
      <t>st</t>
    </r>
    <r>
      <rPr>
        <b/>
        <sz val="12"/>
        <color indexed="10"/>
        <rFont val="Calibri"/>
        <family val="2"/>
      </rPr>
      <t xml:space="preserve">.  </t>
    </r>
    <r>
      <rPr>
        <b/>
        <vertAlign val="superscript"/>
        <sz val="12"/>
        <color indexed="10"/>
        <rFont val="Calibri"/>
        <family val="2"/>
      </rPr>
      <t xml:space="preserve">  </t>
    </r>
    <r>
      <rPr>
        <b/>
        <sz val="12"/>
        <color indexed="10"/>
        <rFont val="Calibri"/>
        <family val="2"/>
      </rPr>
      <t xml:space="preserve">                                                                                                                                                          For diversion permit annual report due date, check your permit conditions.</t>
    </r>
  </si>
  <si>
    <r>
      <t xml:space="preserve">COMMENTS  </t>
    </r>
    <r>
      <rPr>
        <b/>
        <i/>
        <sz val="12"/>
        <rFont val="Calibri"/>
        <family val="2"/>
      </rPr>
      <t>(optional) -</t>
    </r>
    <r>
      <rPr>
        <b/>
        <sz val="12"/>
        <rFont val="Calibri"/>
        <family val="2"/>
      </rPr>
      <t xml:space="preserve"> Please use this space to comment on any status or contact change, operational issues, volume estimation methodology, etc.</t>
    </r>
  </si>
  <si>
    <t>Diversion Type:</t>
  </si>
  <si>
    <r>
      <t xml:space="preserve">MG Diverted: </t>
    </r>
    <r>
      <rPr>
        <sz val="12"/>
        <color indexed="63"/>
        <rFont val="Calibri"/>
        <family val="2"/>
      </rPr>
      <t xml:space="preserve">Enter the daily volume diverted in million gallons (MG) for each day of operation. Enter “0” for days the diversion was not operated. For flows measured or estimated less frequently than daily, average flows over the period estimated/measured should be reported for each day.
</t>
    </r>
    <r>
      <rPr>
        <b/>
        <sz val="12"/>
        <color indexed="63"/>
        <rFont val="Calibri"/>
        <family val="2"/>
      </rPr>
      <t>Duration:</t>
    </r>
    <r>
      <rPr>
        <sz val="12"/>
        <color indexed="63"/>
        <rFont val="Calibri"/>
        <family val="2"/>
      </rPr>
      <t xml:space="preserve"> Enter the number of hours the diversion was operated each day. This value may be estimated. You may enter “24” if diversion is operated intermittently throughout the day, but please be as accurate as possible.  
</t>
    </r>
  </si>
  <si>
    <r>
      <rPr>
        <b/>
        <sz val="10"/>
        <rFont val="Arial"/>
        <family val="2"/>
      </rPr>
      <t>Automatically Enter Data</t>
    </r>
    <r>
      <rPr>
        <sz val="10"/>
        <rFont val="Arial"/>
        <family val="2"/>
      </rPr>
      <t xml:space="preserve">: To push the data from the  'Reporting Form' to this sheet, please click on the "Push Data Now" button below. </t>
    </r>
  </si>
  <si>
    <r>
      <t xml:space="preserve">Do </t>
    </r>
    <r>
      <rPr>
        <b/>
        <sz val="10"/>
        <rFont val="Calibri"/>
        <family val="2"/>
      </rPr>
      <t>NOT</t>
    </r>
    <r>
      <rPr>
        <sz val="10"/>
        <rFont val="Calibri"/>
        <family val="2"/>
      </rPr>
      <t xml:space="preserve"> enter any data manually, except for comments</t>
    </r>
  </si>
  <si>
    <t>Report year:</t>
  </si>
  <si>
    <t>Diversion Type</t>
  </si>
  <si>
    <t>This form is for the REPORTING YEAR of:</t>
  </si>
  <si>
    <t>Character Count:</t>
  </si>
  <si>
    <t xml:space="preserve">Character Count will show once you click onto a different cell within this sheet. </t>
  </si>
  <si>
    <t>DEEP USE ONLY</t>
  </si>
  <si>
    <t>Diversion / Streamflow Annual Reporting Form Instructions</t>
  </si>
  <si>
    <r>
      <t xml:space="preserve">Note: Navigate through this reporting form using the three tabs located at the bottom of the screen: </t>
    </r>
    <r>
      <rPr>
        <b/>
        <i/>
        <sz val="10"/>
        <color indexed="10"/>
        <rFont val="Arial"/>
        <family val="2"/>
      </rPr>
      <t>Instructions</t>
    </r>
    <r>
      <rPr>
        <sz val="10"/>
        <color indexed="10"/>
        <rFont val="Arial"/>
        <family val="2"/>
      </rPr>
      <t xml:space="preserve"> (this tab), </t>
    </r>
    <r>
      <rPr>
        <b/>
        <i/>
        <sz val="10"/>
        <color indexed="10"/>
        <rFont val="Arial"/>
        <family val="2"/>
      </rPr>
      <t>Client Info</t>
    </r>
    <r>
      <rPr>
        <sz val="10"/>
        <color indexed="10"/>
        <rFont val="Arial"/>
        <family val="2"/>
      </rPr>
      <t xml:space="preserve">, and </t>
    </r>
    <r>
      <rPr>
        <b/>
        <i/>
        <sz val="10"/>
        <color indexed="10"/>
        <rFont val="Arial"/>
        <family val="2"/>
      </rPr>
      <t>Daily Usage</t>
    </r>
    <r>
      <rPr>
        <sz val="10"/>
        <color indexed="10"/>
        <rFont val="Arial"/>
        <family val="2"/>
      </rPr>
      <t>.  Maximize the screen for best results.</t>
    </r>
  </si>
  <si>
    <t>Client Info:</t>
  </si>
  <si>
    <t>Report Year</t>
  </si>
  <si>
    <t>Enter the year for which daily data is being reported.  The reporting year is the calendar year from January 1st through December 31st.</t>
  </si>
  <si>
    <t>Permit/Registration Number</t>
  </si>
  <si>
    <t>Enter either the permit or registration number assigned to your water diversion exactly as shown on your permit or registration document.  Please be sure to verify you have the current permit number. An example permit number is DIVC-201712099.  An example registration number is 4302-099-IND-GR.  Contact the Water Planning and Management Division at (860) 424-3020 with questions.</t>
  </si>
  <si>
    <t>Permit/Registration Name</t>
  </si>
  <si>
    <t>Enter the name of the permittee or registrant as indicated on the permit or registration document. If you are a new owner/user, but not the permittee or registrant, please contact the Water Planning and Management Division at (860) 424-3020 before submitting this form.</t>
  </si>
  <si>
    <t>Permittee/Registrant Town &amp; site Town</t>
  </si>
  <si>
    <t>Site Name</t>
  </si>
  <si>
    <t>Enter the name of the facility/property where the withdrawal occurs (such as Mill Well Field or ABC West Campus).</t>
  </si>
  <si>
    <t>Diversion Name</t>
  </si>
  <si>
    <t>Please enter the name of the individual diversion that this report is for. The name would be as it is referred to in the permit/registration. If you have more than one diversion authorized by the same permit/registration, submit a separate form for each withdrawal.</t>
  </si>
  <si>
    <t>Use the dropdown arrow that appears to the right of the Diversion Type cell to select a diversion type being reported. Valid diversion types are: Surface Water, Groundwater, Interconnection (transfers between water supply service areas).</t>
  </si>
  <si>
    <t>Diversion Status</t>
  </si>
  <si>
    <t xml:space="preserve">Use the dropdown arrow that appears tothe right of the 'Diversion Status' cell to select the current status of the diversion. Valid types and definitions are:  </t>
  </si>
  <si>
    <r>
      <rPr>
        <b/>
        <sz val="10"/>
        <rFont val="Arial"/>
        <family val="2"/>
      </rPr>
      <t>Active -</t>
    </r>
    <r>
      <rPr>
        <sz val="10"/>
        <rFont val="Arial"/>
        <family val="2"/>
      </rPr>
      <t xml:space="preserve"> A diversion that is currently in service and can be used on a routine basis.</t>
    </r>
  </si>
  <si>
    <r>
      <rPr>
        <b/>
        <sz val="10"/>
        <rFont val="Arial"/>
        <family val="2"/>
      </rPr>
      <t>Inactive -</t>
    </r>
    <r>
      <rPr>
        <sz val="10"/>
        <rFont val="Arial"/>
        <family val="2"/>
      </rPr>
      <t xml:space="preserve"> A diversion that is not 'Active' or 'Back-up', but which may be utilized in the future, including diversions currently not in service or that are reserved for emergency use.</t>
    </r>
  </si>
  <si>
    <t>Use the dropdown arrow that appears to the right of this cell to select a method used to measure the volume of withdrawal. Valid methods of measurement are Metered and Estimated. If estimated, please describe the estimation method used in the comment box below.</t>
  </si>
  <si>
    <t>Max. Rate of Operation &amp; Max. Daily Volume Authorized</t>
  </si>
  <si>
    <t>Contact information</t>
  </si>
  <si>
    <t>Please enter your name, phone number, and e-mail in the respective boxes as the person with overall responsibility for this reporting. Indicate any changes to this information in the comment box below.</t>
  </si>
  <si>
    <t>Certification</t>
  </si>
  <si>
    <t>The certification statement is the same statement that appears on all diversion permits and applications and is required anytime a person submits water use data to the State. Checking the checkbox indicates that you certify the data. Be sure to save the spreadsheet after checking.</t>
  </si>
  <si>
    <t>Daily Reporting:</t>
  </si>
  <si>
    <t>Enter the date of the reported withdrawal. The dates must fall within the Report Year identified under Client Info. Typically you will use one date to report the total withdrawal and start and end times of the activity for that date. In the rare case where you have multiple separate periods of withdrawal during a single day, you can enter the same date in the next record below and record the start and end time of the second withdrawal release period.</t>
  </si>
  <si>
    <t>Enter the start time of the withdrawal or release. Valid times range from 12:00 am to 11:59 pm.</t>
  </si>
  <si>
    <t>Enter the end time of the withdrawal or release. Valid times range from 12:00 am to 11:59 pm.</t>
  </si>
  <si>
    <t>Enter the withdrawal or release volume. Withdrawals are considered positive and are to be reported in million gallons per day (mgd) with the format xxxx.yyyy.   Releases are considered negative. Use a  negative ("-") sign for release volumes to be reported in cfs with the format -xxxx.yyyy.</t>
  </si>
  <si>
    <t>Enter the method used to measure the volume of withdrawal or release. Valid measurement methods are Metered and Estimated.</t>
  </si>
  <si>
    <t>Enter comments pertaining to the data reported. If method of measurement is estimated provide comments describing how the estimate was made. Also, comments should be included to explain any non-compliance with the permitted or registered limits and be sure to include the corrective measures to be taken to prevent future non-compliance.</t>
  </si>
  <si>
    <t>After you finish entering your daily use data, return to the Client Info tab and check the certification checkbox.</t>
  </si>
  <si>
    <t>Permittee/Registrant Town: Enter the town (and state if outside of CT) of the permittee/registrant's residence or place of business.  This may not necessarily be the location of the subject withdrawal. Site Town: The 'Site Town' is the city/town within Connecticut where this water diversion activity occurs.  Please use city/town names and not villages, boroughs, etc.</t>
  </si>
  <si>
    <t xml:space="preserve">Maximum Daily Volume Authorized: Enter the maximum daily volume authorized by your permit or registration in units of million gallons per day (MG). </t>
  </si>
  <si>
    <t>Maxium Authorized Rate of Operation: FOR PERMITTEES ONLY - Enter the Maximum Rate of Operation, if applicable.</t>
  </si>
  <si>
    <t>Signature</t>
  </si>
  <si>
    <t>Name</t>
  </si>
  <si>
    <r>
      <rPr>
        <b/>
        <sz val="11"/>
        <rFont val="Calibri"/>
        <family val="2"/>
      </rPr>
      <t>Automatically Enter Data:</t>
    </r>
    <r>
      <rPr>
        <sz val="11"/>
        <rFont val="Calibri"/>
        <family val="2"/>
      </rPr>
      <t xml:space="preserve">                                                                                To push the data from the  'Reporting Form' to this sheet,</t>
    </r>
    <r>
      <rPr>
        <sz val="11"/>
        <color indexed="9"/>
        <rFont val="Calibri"/>
        <family val="2"/>
      </rPr>
      <t xml:space="preserve"> </t>
    </r>
    <r>
      <rPr>
        <sz val="11"/>
        <rFont val="Calibri"/>
        <family val="2"/>
      </rPr>
      <t>click on the</t>
    </r>
    <r>
      <rPr>
        <sz val="12"/>
        <color indexed="9"/>
        <rFont val="Calibri"/>
        <family val="2"/>
      </rPr>
      <t xml:space="preserve"> </t>
    </r>
    <r>
      <rPr>
        <b/>
        <sz val="12"/>
        <color indexed="9"/>
        <rFont val="Calibri"/>
        <family val="2"/>
      </rPr>
      <t>"Push Data"</t>
    </r>
    <r>
      <rPr>
        <sz val="11"/>
        <rFont val="Calibri"/>
        <family val="2"/>
      </rPr>
      <t xml:space="preserve"> button below. Be sure to choose the correct button for either a Non-Leap Year or a Leap Year. </t>
    </r>
  </si>
  <si>
    <r>
      <rPr>
        <b/>
        <sz val="11"/>
        <rFont val="Calibri"/>
        <family val="2"/>
      </rPr>
      <t xml:space="preserve">Comments:                                                                                                                </t>
    </r>
    <r>
      <rPr>
        <sz val="11"/>
        <rFont val="Calibri"/>
        <family val="2"/>
      </rPr>
      <t xml:space="preserve"> If you wish to add an optional comment, you may enter that manually for the appropriate date</t>
    </r>
  </si>
  <si>
    <t>File Name</t>
  </si>
  <si>
    <t>Green When Reporting Field has been valued on top</t>
  </si>
  <si>
    <t>Green if Client Info has been gathered</t>
  </si>
  <si>
    <t>Green when daily Usage data has been gathered</t>
  </si>
  <si>
    <t>It is safe to save when all Green</t>
  </si>
  <si>
    <t>When ready, push the button below</t>
  </si>
  <si>
    <t>Active</t>
  </si>
  <si>
    <t>Inactive</t>
  </si>
  <si>
    <t>Abandoned</t>
  </si>
  <si>
    <t>Back-up</t>
  </si>
  <si>
    <t/>
  </si>
  <si>
    <t>FOR CT DEEP USE ONLY</t>
  </si>
  <si>
    <r>
      <t xml:space="preserve">MAXIMUM AUTHORIZED RATE OF OPERATION: </t>
    </r>
    <r>
      <rPr>
        <b/>
        <sz val="11"/>
        <color indexed="55"/>
        <rFont val="Calibri"/>
        <family val="2"/>
      </rPr>
      <t>(If Applicable)</t>
    </r>
  </si>
  <si>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</si>
  <si>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</si>
  <si>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</si>
  <si>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</si>
  <si>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</si>
  <si>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</si>
  <si>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</si>
  <si>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</si>
  <si>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</si>
  <si>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</si>
  <si>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</si>
  <si>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</si>
  <si>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</si>
  <si>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</si>
  <si>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</si>
  <si>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</si>
  <si>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</si>
  <si>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</si>
  <si>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</si>
  <si>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</si>
  <si>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</si>
  <si>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</si>
  <si>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</si>
  <si>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</si>
  <si>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</si>
  <si>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</si>
  <si>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</si>
  <si>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</si>
  <si>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</si>
  <si>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</si>
  <si>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</si>
  <si>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</si>
  <si>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</si>
  <si>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</si>
  <si>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</si>
  <si>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</si>
  <si>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</si>
  <si>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</si>
  <si>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</si>
  <si>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</si>
  <si>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</si>
  <si>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</si>
  <si>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</si>
  <si>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</si>
  <si>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</si>
  <si>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</si>
  <si>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</si>
  <si>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</si>
  <si>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</si>
  <si>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</si>
  <si>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</si>
  <si>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</si>
  <si>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</si>
  <si>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</si>
  <si>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</si>
  <si>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</si>
  <si>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</si>
  <si>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</si>
  <si>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</si>
  <si>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</si>
  <si>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</si>
  <si>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</si>
  <si>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</si>
  <si>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</si>
  <si>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</si>
  <si>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</si>
  <si>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</si>
  <si>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</si>
  <si>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</si>
  <si>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</si>
  <si>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</si>
  <si>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</si>
  <si>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</si>
  <si>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</si>
  <si>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</si>
  <si>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</si>
  <si>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</si>
  <si>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</si>
  <si>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</si>
  <si>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</si>
  <si>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</si>
  <si>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</si>
  <si>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</si>
  <si>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</si>
  <si>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</si>
  <si>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</si>
  <si>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</si>
  <si>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</si>
  <si>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</si>
  <si>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</si>
  <si>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</si>
  <si>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</si>
  <si>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</si>
  <si>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</si>
  <si>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</si>
  <si>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</si>
  <si>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</si>
  <si>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</si>
  <si>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</si>
  <si>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</si>
  <si>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</si>
  <si>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</si>
  <si>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</si>
  <si>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</si>
  <si>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</si>
  <si>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</si>
  <si>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</si>
  <si>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</si>
  <si>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</si>
  <si>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</si>
  <si>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</si>
  <si>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</si>
  <si>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</si>
  <si>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</si>
  <si>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</si>
  <si>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</si>
  <si>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</si>
  <si>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</si>
  <si>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</si>
  <si>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</si>
  <si>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</si>
  <si>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</si>
  <si>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</si>
  <si>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</si>
  <si>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</si>
  <si>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</si>
  <si>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</si>
  <si>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</si>
  <si>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</si>
  <si>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</si>
  <si>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</si>
  <si>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</si>
  <si>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</si>
  <si>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</si>
  <si>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</si>
  <si>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</si>
  <si>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</si>
  <si>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</si>
  <si>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</si>
  <si>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</si>
  <si>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</si>
  <si>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</si>
  <si>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</si>
  <si>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</si>
  <si>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</si>
  <si>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</si>
  <si>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</si>
  <si>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</si>
  <si>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</si>
  <si>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</si>
  <si>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</si>
  <si>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</si>
  <si>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6/1/</t>
  </si>
  <si>
    <t>6/2/</t>
  </si>
  <si>
    <t>6/3/</t>
  </si>
  <si>
    <t>6/4/</t>
  </si>
  <si>
    <t>6/5/</t>
  </si>
  <si>
    <t>6/6/</t>
  </si>
  <si>
    <t>6/7/</t>
  </si>
  <si>
    <t>6/8/</t>
  </si>
  <si>
    <t>6/9/</t>
  </si>
  <si>
    <t>6/10/</t>
  </si>
  <si>
    <t>6/11/</t>
  </si>
  <si>
    <t>6/12/</t>
  </si>
  <si>
    <t>6/13/</t>
  </si>
  <si>
    <t>6/14/</t>
  </si>
  <si>
    <t>6/15/</t>
  </si>
  <si>
    <t>6/16/</t>
  </si>
  <si>
    <t>6/17/</t>
  </si>
  <si>
    <t>6/18/</t>
  </si>
  <si>
    <t>6/19/</t>
  </si>
  <si>
    <t>6/20/</t>
  </si>
  <si>
    <t>6/21/</t>
  </si>
  <si>
    <t>6/22/</t>
  </si>
  <si>
    <t>6/23/</t>
  </si>
  <si>
    <t>6/24/</t>
  </si>
  <si>
    <t>6/25/</t>
  </si>
  <si>
    <t>6/26/</t>
  </si>
  <si>
    <t>6/27/</t>
  </si>
  <si>
    <t>6/28/</t>
  </si>
  <si>
    <t>6/29/</t>
  </si>
  <si>
    <t>6/30/</t>
  </si>
  <si>
    <t>7/1/</t>
  </si>
  <si>
    <t>7/2/</t>
  </si>
  <si>
    <t>7/3/</t>
  </si>
  <si>
    <t>7/4/</t>
  </si>
  <si>
    <t>7/5/</t>
  </si>
  <si>
    <t>7/6/</t>
  </si>
  <si>
    <t>7/7/</t>
  </si>
  <si>
    <t>7/8/</t>
  </si>
  <si>
    <t>7/9/</t>
  </si>
  <si>
    <t>7/10/</t>
  </si>
  <si>
    <t>7/11/</t>
  </si>
  <si>
    <t>7/12/</t>
  </si>
  <si>
    <t>7/13/</t>
  </si>
  <si>
    <t>7/14/</t>
  </si>
  <si>
    <t>7/15/</t>
  </si>
  <si>
    <t>7/16/</t>
  </si>
  <si>
    <t>7/17/</t>
  </si>
  <si>
    <t>7/18/</t>
  </si>
  <si>
    <t>7/19/</t>
  </si>
  <si>
    <t>7/20/</t>
  </si>
  <si>
    <t>7/21/</t>
  </si>
  <si>
    <t>7/22/</t>
  </si>
  <si>
    <t>7/23/</t>
  </si>
  <si>
    <t>7/24/</t>
  </si>
  <si>
    <t>7/25/</t>
  </si>
  <si>
    <t>7/26/</t>
  </si>
  <si>
    <t>7/27/</t>
  </si>
  <si>
    <t>7/28/</t>
  </si>
  <si>
    <t>7/29/</t>
  </si>
  <si>
    <t>7/30/</t>
  </si>
  <si>
    <t>7/31/</t>
  </si>
  <si>
    <t>8/1/</t>
  </si>
  <si>
    <t>8/2/</t>
  </si>
  <si>
    <t>8/3/</t>
  </si>
  <si>
    <t>8/4/</t>
  </si>
  <si>
    <t>8/5/</t>
  </si>
  <si>
    <t>8/6/</t>
  </si>
  <si>
    <t>8/7/</t>
  </si>
  <si>
    <t>8/8/</t>
  </si>
  <si>
    <t>8/9/</t>
  </si>
  <si>
    <t>8/10/</t>
  </si>
  <si>
    <t>8/11/</t>
  </si>
  <si>
    <t>8/12/</t>
  </si>
  <si>
    <t>8/13/</t>
  </si>
  <si>
    <t>8/14/</t>
  </si>
  <si>
    <t>8/15/</t>
  </si>
  <si>
    <t>8/16/</t>
  </si>
  <si>
    <t>8/17/</t>
  </si>
  <si>
    <t>8/18/</t>
  </si>
  <si>
    <t>8/19/</t>
  </si>
  <si>
    <t>8/20/</t>
  </si>
  <si>
    <t>8/21/</t>
  </si>
  <si>
    <t>8/22/</t>
  </si>
  <si>
    <t>8/23/</t>
  </si>
  <si>
    <t>8/24/</t>
  </si>
  <si>
    <t>8/25/</t>
  </si>
  <si>
    <t>8/26/</t>
  </si>
  <si>
    <t>8/27/</t>
  </si>
  <si>
    <t>8/28/</t>
  </si>
  <si>
    <t>8/29/</t>
  </si>
  <si>
    <t>8/30/</t>
  </si>
  <si>
    <t>8/31/</t>
  </si>
  <si>
    <t>9/1/</t>
  </si>
  <si>
    <t>9/2/</t>
  </si>
  <si>
    <t>9/3/</t>
  </si>
  <si>
    <t>9/4/</t>
  </si>
  <si>
    <t>9/5/</t>
  </si>
  <si>
    <t>9/6/</t>
  </si>
  <si>
    <t>9/7/</t>
  </si>
  <si>
    <t>9/8/</t>
  </si>
  <si>
    <t>9/9/</t>
  </si>
  <si>
    <t>9/10/</t>
  </si>
  <si>
    <t>9/11/</t>
  </si>
  <si>
    <t>9/12/</t>
  </si>
  <si>
    <t>9/13/</t>
  </si>
  <si>
    <t>9/14/</t>
  </si>
  <si>
    <t>9/15/</t>
  </si>
  <si>
    <t>9/16/</t>
  </si>
  <si>
    <t>9/17/</t>
  </si>
  <si>
    <t>9/18/</t>
  </si>
  <si>
    <t>9/19/</t>
  </si>
  <si>
    <t>9/20/</t>
  </si>
  <si>
    <t>9/21/</t>
  </si>
  <si>
    <t>9/22/</t>
  </si>
  <si>
    <t>9/23/</t>
  </si>
  <si>
    <t>9/24/</t>
  </si>
  <si>
    <t>9/25/</t>
  </si>
  <si>
    <t>9/26/</t>
  </si>
  <si>
    <t>9/27/</t>
  </si>
  <si>
    <t>9/28/</t>
  </si>
  <si>
    <t>9/29/</t>
  </si>
  <si>
    <t>9/30/</t>
  </si>
  <si>
    <t>10/1/</t>
  </si>
  <si>
    <t>10/2/</t>
  </si>
  <si>
    <t>10/3/</t>
  </si>
  <si>
    <t>10/4/</t>
  </si>
  <si>
    <t>10/5/</t>
  </si>
  <si>
    <t>10/6/</t>
  </si>
  <si>
    <t>10/7/</t>
  </si>
  <si>
    <t>10/8/</t>
  </si>
  <si>
    <t>10/9/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</si>
  <si>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</si>
  <si>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</si>
  <si>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</si>
  <si>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</si>
  <si>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</si>
  <si>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</si>
  <si>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</si>
  <si>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</si>
  <si>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</si>
  <si>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</si>
  <si>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</si>
  <si>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</si>
  <si>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</si>
  <si>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</si>
  <si>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</si>
  <si>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</si>
  <si>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</si>
  <si>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</si>
  <si>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</si>
  <si>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</si>
  <si>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</si>
  <si>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</si>
  <si>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</si>
  <si>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</si>
  <si>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</si>
  <si>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</si>
  <si>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</si>
  <si>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</si>
  <si>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</si>
  <si>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</si>
  <si>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</si>
  <si>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</si>
  <si>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</si>
  <si>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</si>
  <si>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</si>
  <si>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</si>
  <si>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</si>
  <si>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</si>
  <si>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</si>
  <si>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</si>
  <si>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</si>
  <si>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</si>
  <si>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</si>
  <si>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</si>
  <si>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</si>
  <si>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</si>
  <si>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</si>
  <si>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</si>
  <si>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</si>
  <si>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</si>
  <si>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</si>
  <si>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</si>
  <si>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</si>
  <si>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</si>
  <si>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</si>
  <si>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</si>
  <si>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</si>
  <si>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</si>
  <si>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</si>
  <si>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</si>
  <si>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</si>
  <si>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</si>
  <si>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</si>
  <si>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</si>
  <si>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</si>
  <si>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</si>
  <si>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</si>
  <si>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</si>
  <si>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</si>
  <si>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</si>
  <si>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</si>
  <si>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</si>
  <si>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</si>
  <si>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</si>
  <si>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</si>
  <si>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</si>
  <si>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</si>
  <si>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</si>
  <si>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</si>
  <si>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</si>
  <si>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</si>
  <si>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</si>
  <si>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</si>
  <si>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Signature:</t>
  </si>
  <si>
    <t>1/1/2020</t>
  </si>
  <si>
    <r>
      <t>Date:</t>
    </r>
    <r>
      <rPr>
        <sz val="12"/>
        <rFont val="Arial"/>
        <family val="2"/>
      </rPr>
      <t>_____________</t>
    </r>
  </si>
  <si>
    <t>Enter Feature Seqence ID for this withdrawal:</t>
  </si>
  <si>
    <t>Interconnection</t>
  </si>
  <si>
    <r>
      <t xml:space="preserve">Type your name and the date below. Then </t>
    </r>
    <r>
      <rPr>
        <b/>
        <sz val="12"/>
        <rFont val="Calibri"/>
        <family val="2"/>
      </rPr>
      <t>SAVE</t>
    </r>
    <r>
      <rPr>
        <sz val="12"/>
        <rFont val="Calibri"/>
        <family val="2"/>
      </rPr>
      <t xml:space="preserve"> this document and </t>
    </r>
    <r>
      <rPr>
        <b/>
        <sz val="12"/>
        <rFont val="Calibri"/>
        <family val="2"/>
      </rPr>
      <t>EMAIL</t>
    </r>
    <r>
      <rPr>
        <sz val="12"/>
        <rFont val="Calibri"/>
        <family val="2"/>
      </rPr>
      <t xml:space="preserve"> all documents to DEEP.WaterUseReport@ct.gov</t>
    </r>
  </si>
  <si>
    <t>Email submittal is strongly encouraged</t>
  </si>
  <si>
    <t>Option A - EMAIL SUBMITTAL</t>
  </si>
  <si>
    <t>Option B - PAPER SUBMITTAL</t>
  </si>
  <si>
    <r>
      <t>Date</t>
    </r>
    <r>
      <rPr>
        <sz val="12"/>
        <rFont val="Arial"/>
        <family val="2"/>
      </rPr>
      <t xml:space="preserve"> </t>
    </r>
    <r>
      <rPr>
        <sz val="12"/>
        <color indexed="55"/>
        <rFont val="Arial"/>
        <family val="2"/>
      </rPr>
      <t>(ex: 1/11/2000)</t>
    </r>
  </si>
  <si>
    <t>However if you need to submit a PAPER COPY, please print this form, then sign and date below. Mail signed hardcopy to: Director, DEEP Water Planning and Management Division, 79 Elm Street, Hartford, CT 06109.</t>
  </si>
  <si>
    <t>Rev. 2/11/2021</t>
  </si>
  <si>
    <t>Emergency</t>
  </si>
  <si>
    <t>Unknown</t>
  </si>
  <si>
    <t>N/A</t>
  </si>
  <si>
    <t>Non-Leap</t>
  </si>
  <si>
    <t>0 (Feat Seq-0) _DEEP_Water_Use</t>
  </si>
  <si>
    <r>
      <rPr>
        <b/>
        <sz val="10"/>
        <rFont val="Arial"/>
        <family val="2"/>
      </rPr>
      <t>Abandoned -</t>
    </r>
    <r>
      <rPr>
        <sz val="10"/>
        <rFont val="Arial"/>
        <family val="2"/>
      </rPr>
      <t xml:space="preserve"> A diversion that is permanently out of service and the registrant/permittee has no intention of reactivating or replacing.</t>
    </r>
  </si>
  <si>
    <r>
      <rPr>
        <b/>
        <sz val="10"/>
        <rFont val="Arial"/>
        <family val="2"/>
      </rPr>
      <t>Back-up -</t>
    </r>
    <r>
      <rPr>
        <sz val="10"/>
        <rFont val="Arial"/>
        <family val="2"/>
      </rPr>
      <t xml:space="preserve"> A groundwater diversion that is activated when a primary well is out of service.</t>
    </r>
  </si>
</sst>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 numFmtId="166" formatCode="[$-409]d\-mmm;@"/>
    <numFmt numFmtId="167" formatCode="[$-409]h:mm:ss\ AM/PM"/>
    <numFmt numFmtId="168" formatCode="h:mm;@"/>
    <numFmt numFmtId="169" formatCode="[&lt;=9999999]###\-####;\(###\)\ ###\-####"/>
    <numFmt numFmtId="170" formatCode="[$-409]h:mm\ AM/PM;@"/>
    <numFmt numFmtId="171" formatCode="yyyy"/>
    <numFmt numFmtId="172" formatCode="0.0000"/>
    <numFmt numFmtId="173" formatCode="0.00000"/>
    <numFmt numFmtId="174" formatCode="m/d/yyyy;@"/>
    <numFmt numFmtId="175" formatCode="00000"/>
    <numFmt numFmtId="176" formatCode="m/d;@"/>
    <numFmt numFmtId="177" formatCode="&quot;Yes&quot;;&quot;Yes&quot;;&quot;No&quot;"/>
    <numFmt numFmtId="178" formatCode="&quot;True&quot;;&quot;True&quot;;&quot;False&quot;"/>
    <numFmt numFmtId="179" formatCode="&quot;On&quot;;&quot;On&quot;;&quot;Off&quot;"/>
    <numFmt numFmtId="180" formatCode="[$€-2]\ #,##0.00_);[Red]\([$€-2]\ #,##0.00\)"/>
    <numFmt numFmtId="181" formatCode="mmm\-yyyy"/>
    <numFmt numFmtId="182" formatCode="[h]:mm"/>
    <numFmt numFmtId="183" formatCode="0.000"/>
    <numFmt numFmtId="184" formatCode="#,##0.000"/>
    <numFmt numFmtId="185" formatCode="0;;;@"/>
    <numFmt numFmtId="186" formatCode="m/d/yy;@"/>
    <numFmt numFmtId="187" formatCode="mm/dd/yy;@"/>
    <numFmt numFmtId="188" formatCode="[$-409]m/d/yy\ h:mm\ AM/PM;@"/>
    <numFmt numFmtId="189" formatCode="[$-409]dddd\,\ mmmm\ d\,\ yyyy"/>
    <numFmt numFmtId="190" formatCode="[$-F400]h:mm:ss\ AM/PM"/>
    <numFmt numFmtId="191" formatCode="0.000000"/>
    <numFmt numFmtId="192" formatCode="0.0000000"/>
  </numFmts>
  <fonts count="130">
    <font>
      <sz val="10"/>
      <name val="Arial"/>
      <family val="0"/>
    </font>
    <font>
      <b/>
      <sz val="18"/>
      <name val="Verdana"/>
      <family val="2"/>
    </font>
    <font>
      <sz val="10"/>
      <name val="Verdana"/>
      <family val="2"/>
    </font>
    <font>
      <b/>
      <sz val="8"/>
      <name val="Verdana"/>
      <family val="2"/>
    </font>
    <font>
      <b/>
      <sz val="9"/>
      <color indexed="9"/>
      <name val="Verdana"/>
      <family val="2"/>
    </font>
    <font>
      <sz val="9"/>
      <name val="Verdana"/>
      <family val="2"/>
    </font>
    <font>
      <sz val="11"/>
      <name val="Calibri"/>
      <family val="2"/>
    </font>
    <font>
      <sz val="8"/>
      <name val="Tahoma"/>
      <family val="2"/>
    </font>
    <font>
      <sz val="12"/>
      <color indexed="63"/>
      <name val="Calibri"/>
      <family val="2"/>
    </font>
    <font>
      <b/>
      <sz val="12"/>
      <color indexed="63"/>
      <name val="Calibri"/>
      <family val="2"/>
    </font>
    <font>
      <b/>
      <sz val="12"/>
      <name val="Calibri"/>
      <family val="2"/>
    </font>
    <font>
      <b/>
      <i/>
      <sz val="12"/>
      <name val="Calibri"/>
      <family val="2"/>
    </font>
    <font>
      <sz val="8"/>
      <name val="Verdana"/>
      <family val="2"/>
    </font>
    <font>
      <b/>
      <sz val="10"/>
      <name val="Arial"/>
      <family val="2"/>
    </font>
    <font>
      <b/>
      <sz val="11"/>
      <name val="Calibri"/>
      <family val="2"/>
    </font>
    <font>
      <b/>
      <sz val="12"/>
      <color indexed="10"/>
      <name val="Calibri"/>
      <family val="2"/>
    </font>
    <font>
      <b/>
      <vertAlign val="superscript"/>
      <sz val="12"/>
      <color indexed="10"/>
      <name val="Calibri"/>
      <family val="2"/>
    </font>
    <font>
      <sz val="10"/>
      <name val="Calibri"/>
      <family val="2"/>
    </font>
    <font>
      <sz val="12"/>
      <color indexed="9"/>
      <name val="Calibri"/>
      <family val="2"/>
    </font>
    <font>
      <sz val="11"/>
      <color indexed="9"/>
      <name val="Calibri"/>
      <family val="2"/>
    </font>
    <font>
      <b/>
      <sz val="12"/>
      <color indexed="9"/>
      <name val="Calibri"/>
      <family val="2"/>
    </font>
    <font>
      <b/>
      <sz val="10"/>
      <name val="Calibri"/>
      <family val="2"/>
    </font>
    <font>
      <sz val="10"/>
      <color indexed="10"/>
      <name val="Arial"/>
      <family val="2"/>
    </font>
    <font>
      <b/>
      <i/>
      <sz val="10"/>
      <color indexed="10"/>
      <name val="Arial"/>
      <family val="2"/>
    </font>
    <font>
      <sz val="12"/>
      <name val="Arial"/>
      <family val="2"/>
    </font>
    <font>
      <sz val="11"/>
      <name val="Arial"/>
      <family val="2"/>
    </font>
    <font>
      <b/>
      <sz val="12"/>
      <name val="Arial"/>
      <family val="2"/>
    </font>
    <font>
      <b/>
      <sz val="11"/>
      <color indexed="55"/>
      <name val="Calibri"/>
      <family val="2"/>
    </font>
    <font>
      <sz val="20"/>
      <color indexed="8"/>
      <name val="Arial"/>
      <family val="2"/>
    </font>
    <font>
      <b/>
      <sz val="12"/>
      <name val="Verdana"/>
      <family val="2"/>
    </font>
    <font>
      <sz val="16"/>
      <name val="Arial"/>
      <family val="2"/>
    </font>
    <font>
      <b/>
      <sz val="22"/>
      <name val="Arial"/>
      <family val="2"/>
    </font>
    <font>
      <sz val="12"/>
      <name val="Calibri"/>
      <family val="2"/>
    </font>
    <font>
      <sz val="18"/>
      <name val="Arial"/>
      <family val="2"/>
    </font>
    <font>
      <sz val="12"/>
      <color indexed="55"/>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b/>
      <u val="single"/>
      <sz val="12"/>
      <name val="Calibri"/>
      <family val="2"/>
    </font>
    <font>
      <sz val="13"/>
      <name val="Calibri"/>
      <family val="2"/>
    </font>
    <font>
      <sz val="14"/>
      <name val="Calibri"/>
      <family val="2"/>
    </font>
    <font>
      <b/>
      <sz val="8"/>
      <color indexed="27"/>
      <name val="Verdana"/>
      <family val="2"/>
    </font>
    <font>
      <sz val="10"/>
      <color indexed="27"/>
      <name val="Verdana"/>
      <family val="2"/>
    </font>
    <font>
      <b/>
      <sz val="8"/>
      <color indexed="10"/>
      <name val="Verdana"/>
      <family val="2"/>
    </font>
    <font>
      <sz val="10"/>
      <color indexed="9"/>
      <name val="Calibri"/>
      <family val="2"/>
    </font>
    <font>
      <b/>
      <sz val="16"/>
      <name val="Calibri"/>
      <family val="2"/>
    </font>
    <font>
      <b/>
      <sz val="24"/>
      <color indexed="10"/>
      <name val="Verdana"/>
      <family val="2"/>
    </font>
    <font>
      <b/>
      <sz val="10"/>
      <color indexed="30"/>
      <name val="Arial"/>
      <family val="2"/>
    </font>
    <font>
      <b/>
      <sz val="8"/>
      <color indexed="44"/>
      <name val="Verdana"/>
      <family val="2"/>
    </font>
    <font>
      <b/>
      <sz val="7"/>
      <color indexed="9"/>
      <name val="Verdana"/>
      <family val="2"/>
    </font>
    <font>
      <b/>
      <sz val="9"/>
      <color indexed="49"/>
      <name val="Verdana"/>
      <family val="2"/>
    </font>
    <font>
      <sz val="16"/>
      <name val="Calibri"/>
      <family val="2"/>
    </font>
    <font>
      <b/>
      <sz val="14"/>
      <name val="Calibri"/>
      <family val="2"/>
    </font>
    <font>
      <sz val="22"/>
      <color indexed="62"/>
      <name val="Calibri"/>
      <family val="2"/>
    </font>
    <font>
      <b/>
      <sz val="12"/>
      <color indexed="16"/>
      <name val="Calibri"/>
      <family val="2"/>
    </font>
    <font>
      <b/>
      <sz val="12"/>
      <color indexed="8"/>
      <name val="Calibri"/>
      <family val="2"/>
    </font>
    <font>
      <sz val="12"/>
      <color indexed="10"/>
      <name val="Calibri"/>
      <family val="2"/>
    </font>
    <font>
      <sz val="12"/>
      <color indexed="55"/>
      <name val="Calibri"/>
      <family val="2"/>
    </font>
    <font>
      <b/>
      <sz val="11.5"/>
      <name val="Calibri"/>
      <family val="2"/>
    </font>
    <font>
      <u val="single"/>
      <sz val="12"/>
      <color indexed="12"/>
      <name val="Calibri"/>
      <family val="2"/>
    </font>
    <font>
      <b/>
      <sz val="18"/>
      <name val="Calibri"/>
      <family val="2"/>
    </font>
    <font>
      <i/>
      <sz val="12"/>
      <name val="Calibri"/>
      <family val="2"/>
    </font>
    <font>
      <b/>
      <sz val="16"/>
      <color indexed="8"/>
      <name val="Arial"/>
      <family val="2"/>
    </font>
    <font>
      <b/>
      <u val="single"/>
      <sz val="10"/>
      <color indexed="8"/>
      <name val="Arial"/>
      <family val="2"/>
    </font>
    <font>
      <b/>
      <sz val="10"/>
      <color indexed="56"/>
      <name val="Verdana"/>
      <family val="2"/>
    </font>
    <font>
      <b/>
      <sz val="13"/>
      <color indexed="60"/>
      <name val="Calibri"/>
      <family val="2"/>
    </font>
    <font>
      <sz val="24"/>
      <color indexed="49"/>
      <name val="Webdings"/>
      <family val="0"/>
    </font>
    <font>
      <sz val="24"/>
      <color indexed="49"/>
      <name val="Calibri"/>
      <family val="0"/>
    </font>
    <font>
      <b/>
      <sz val="20"/>
      <color indexed="49"/>
      <name val="Calibri"/>
      <family val="0"/>
    </font>
    <font>
      <sz val="13"/>
      <color indexed="8"/>
      <name val="Calibri"/>
      <family val="0"/>
    </font>
    <font>
      <sz val="10"/>
      <color indexed="8"/>
      <name val="Calibri"/>
      <family val="0"/>
    </font>
    <font>
      <sz val="11.5"/>
      <color indexed="8"/>
      <name val="Calibri"/>
      <family val="0"/>
    </font>
    <font>
      <sz val="20"/>
      <color indexed="8"/>
      <name val="Calibri"/>
      <family val="0"/>
    </font>
    <font>
      <sz val="18"/>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rgb="FFF3FCFF"/>
      <name val="Verdana"/>
      <family val="2"/>
    </font>
    <font>
      <sz val="10"/>
      <color rgb="FFF3FCFF"/>
      <name val="Verdana"/>
      <family val="2"/>
    </font>
    <font>
      <b/>
      <sz val="8"/>
      <color rgb="FFFF0000"/>
      <name val="Verdana"/>
      <family val="2"/>
    </font>
    <font>
      <b/>
      <sz val="8"/>
      <color theme="8" tint="0.7999799847602844"/>
      <name val="Verdana"/>
      <family val="2"/>
    </font>
    <font>
      <sz val="10"/>
      <color theme="8" tint="0.7999799847602844"/>
      <name val="Verdana"/>
      <family val="2"/>
    </font>
    <font>
      <sz val="12"/>
      <color theme="0"/>
      <name val="Calibri"/>
      <family val="2"/>
    </font>
    <font>
      <sz val="10"/>
      <color theme="0"/>
      <name val="Calibri"/>
      <family val="2"/>
    </font>
    <font>
      <b/>
      <sz val="24"/>
      <color rgb="FFFF0000"/>
      <name val="Verdana"/>
      <family val="2"/>
    </font>
    <font>
      <b/>
      <sz val="10"/>
      <color rgb="FF0070C0"/>
      <name val="Arial"/>
      <family val="2"/>
    </font>
    <font>
      <b/>
      <sz val="8"/>
      <color theme="3" tint="0.5999900102615356"/>
      <name val="Verdana"/>
      <family val="2"/>
    </font>
    <font>
      <b/>
      <sz val="7"/>
      <color theme="0"/>
      <name val="Verdana"/>
      <family val="2"/>
    </font>
    <font>
      <b/>
      <sz val="9"/>
      <color theme="8" tint="0.39998000860214233"/>
      <name val="Verdana"/>
      <family val="2"/>
    </font>
    <font>
      <sz val="22"/>
      <color theme="3" tint="0.39998000860214233"/>
      <name val="Calibri"/>
      <family val="2"/>
    </font>
    <font>
      <b/>
      <sz val="12"/>
      <color theme="1"/>
      <name val="Calibri"/>
      <family val="2"/>
    </font>
    <font>
      <sz val="12"/>
      <color rgb="FFFF0000"/>
      <name val="Calibri"/>
      <family val="2"/>
    </font>
    <font>
      <b/>
      <sz val="12"/>
      <color rgb="FFFF0000"/>
      <name val="Calibri"/>
      <family val="2"/>
    </font>
    <font>
      <u val="single"/>
      <sz val="12"/>
      <color theme="10"/>
      <name val="Calibri"/>
      <family val="2"/>
    </font>
    <font>
      <sz val="12"/>
      <color theme="0" tint="-0.24997000396251678"/>
      <name val="Calibri"/>
      <family val="2"/>
    </font>
    <font>
      <b/>
      <sz val="16"/>
      <color theme="1"/>
      <name val="Arial"/>
      <family val="2"/>
    </font>
    <font>
      <b/>
      <u val="single"/>
      <sz val="10"/>
      <color theme="1"/>
      <name val="Arial"/>
      <family val="2"/>
    </font>
    <font>
      <b/>
      <sz val="10"/>
      <color rgb="FF002060"/>
      <name val="Verdana"/>
      <family val="2"/>
    </font>
    <font>
      <b/>
      <sz val="13"/>
      <color rgb="FFC0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5"/>
        <bgColor indexed="64"/>
      </patternFill>
    </fill>
    <fill>
      <patternFill patternType="lightHorizontal"/>
    </fill>
    <fill>
      <patternFill patternType="solid">
        <fgColor rgb="FFFF0000"/>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1"/>
        <bgColor indexed="64"/>
      </patternFill>
    </fill>
    <fill>
      <patternFill patternType="solid">
        <fgColor theme="0" tint="-0.1499900072813034"/>
        <bgColor indexed="64"/>
      </patternFill>
    </fill>
    <fill>
      <patternFill patternType="solid">
        <fgColor theme="8" tint="-0.24997000396251678"/>
        <bgColor indexed="64"/>
      </patternFill>
    </fill>
    <fill>
      <patternFill patternType="solid">
        <fgColor rgb="FFFFFF00"/>
        <bgColor indexed="64"/>
      </patternFill>
    </fill>
    <fill>
      <patternFill patternType="solid">
        <fgColor theme="6" tint="-0.24997000396251678"/>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color indexed="63"/>
      </left>
      <right style="thin"/>
      <top style="thin"/>
      <bottom style="thin"/>
    </border>
    <border>
      <left style="thin"/>
      <right style="thin"/>
      <top style="thin"/>
      <bottom style="medium"/>
    </border>
    <border>
      <left/>
      <right style="thin"/>
      <top style="thin"/>
      <bottom style="medium"/>
    </border>
    <border>
      <left>
        <color indexed="63"/>
      </left>
      <right>
        <color indexed="63"/>
      </right>
      <top style="thin"/>
      <bottom style="thin"/>
    </border>
    <border>
      <left/>
      <right/>
      <top style="thin"/>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right style="thin"/>
      <top/>
      <bottom style="thin"/>
    </border>
    <border>
      <left style="thin"/>
      <right>
        <color indexed="63"/>
      </right>
      <top style="thin"/>
      <bottom style="thin"/>
    </border>
    <border>
      <left style="thin"/>
      <right style="thin"/>
      <top/>
      <bottom/>
    </border>
    <border>
      <left style="thin"/>
      <right/>
      <top/>
      <bottom/>
    </border>
    <border>
      <left style="thin"/>
      <right>
        <color indexed="63"/>
      </right>
      <top/>
      <bottom style="medium"/>
    </border>
    <border>
      <left/>
      <right style="thin"/>
      <top/>
      <bottom style="medium"/>
    </border>
    <border>
      <left>
        <color indexed="63"/>
      </left>
      <right>
        <color indexed="63"/>
      </right>
      <top>
        <color indexed="63"/>
      </top>
      <bottom style="medium"/>
    </border>
    <border>
      <left style="thin">
        <color indexed="23"/>
      </left>
      <right style="thin">
        <color indexed="23"/>
      </right>
      <top style="thin"/>
      <bottom>
        <color indexed="63"/>
      </bottom>
    </border>
    <border>
      <left style="thin">
        <color indexed="23"/>
      </left>
      <right style="thin">
        <color indexed="23"/>
      </right>
      <top>
        <color indexed="63"/>
      </top>
      <bottom>
        <color indexed="63"/>
      </bottom>
    </border>
    <border>
      <left style="thin">
        <color indexed="55"/>
      </left>
      <right style="thin">
        <color indexed="55"/>
      </right>
      <top>
        <color indexed="63"/>
      </top>
      <bottom style="thin">
        <color indexed="22"/>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medium"/>
    </border>
    <border>
      <left style="thin"/>
      <right/>
      <top style="thin"/>
      <bottom style="medium"/>
    </border>
    <border>
      <left style="thin"/>
      <right/>
      <top style="thin"/>
      <bottom/>
    </border>
    <border>
      <left/>
      <right style="thin"/>
      <top style="thin"/>
      <bottom/>
    </border>
    <border>
      <left style="thin"/>
      <right/>
      <top/>
      <bottom style="thin"/>
    </border>
    <border>
      <left style="thin"/>
      <right/>
      <top style="medium"/>
      <bottom/>
    </border>
    <border>
      <left/>
      <right style="thin"/>
      <top style="medium"/>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ck">
        <color theme="8" tint="0.5999900102615356"/>
      </left>
      <right/>
      <top style="thick">
        <color theme="8" tint="0.5999900102615356"/>
      </top>
      <bottom/>
    </border>
    <border>
      <left/>
      <right/>
      <top style="thick">
        <color theme="8" tint="0.5999900102615356"/>
      </top>
      <bottom/>
    </border>
    <border>
      <left/>
      <right style="thick">
        <color theme="8" tint="0.5999900102615356"/>
      </right>
      <top style="thick">
        <color theme="8" tint="0.5999900102615356"/>
      </top>
      <bottom/>
    </border>
    <border>
      <left style="thick">
        <color theme="8" tint="0.5999900102615356"/>
      </left>
      <right/>
      <top/>
      <bottom style="thick">
        <color theme="8" tint="0.5999900102615356"/>
      </bottom>
    </border>
    <border>
      <left>
        <color indexed="63"/>
      </left>
      <right>
        <color indexed="63"/>
      </right>
      <top>
        <color indexed="63"/>
      </top>
      <bottom style="thick">
        <color theme="8" tint="0.5999900102615356"/>
      </bottom>
    </border>
    <border>
      <left/>
      <right style="thick">
        <color theme="8" tint="0.5999900102615356"/>
      </right>
      <top/>
      <bottom style="thick">
        <color theme="8" tint="0.5999900102615356"/>
      </bottom>
    </border>
    <border>
      <left style="thin"/>
      <right style="thin"/>
      <top style="thin"/>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26" borderId="0" applyNumberFormat="0" applyBorder="0" applyAlignment="0" applyProtection="0"/>
    <xf numFmtId="0" fontId="92" fillId="27" borderId="1" applyNumberFormat="0" applyAlignment="0" applyProtection="0"/>
    <xf numFmtId="0" fontId="9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95" fillId="29"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30" borderId="1" applyNumberFormat="0" applyAlignment="0" applyProtection="0"/>
    <xf numFmtId="0" fontId="101" fillId="0" borderId="6" applyNumberFormat="0" applyFill="0" applyAlignment="0" applyProtection="0"/>
    <xf numFmtId="0" fontId="102" fillId="31" borderId="0" applyNumberFormat="0" applyBorder="0" applyAlignment="0" applyProtection="0"/>
    <xf numFmtId="0" fontId="0" fillId="0" borderId="0">
      <alignment/>
      <protection/>
    </xf>
    <xf numFmtId="0" fontId="103" fillId="0" borderId="0">
      <alignment/>
      <protection/>
    </xf>
    <xf numFmtId="0" fontId="0" fillId="32" borderId="7" applyNumberFormat="0" applyFont="0" applyAlignment="0" applyProtection="0"/>
    <xf numFmtId="0" fontId="104" fillId="27" borderId="8" applyNumberFormat="0" applyAlignment="0" applyProtection="0"/>
    <xf numFmtId="9" fontId="0" fillId="0" borderId="0" applyFont="0" applyFill="0" applyBorder="0" applyAlignment="0" applyProtection="0"/>
    <xf numFmtId="0" fontId="105" fillId="0" borderId="0" applyNumberFormat="0" applyFill="0" applyBorder="0" applyAlignment="0" applyProtection="0"/>
    <xf numFmtId="0" fontId="106" fillId="0" borderId="9" applyNumberFormat="0" applyFill="0" applyAlignment="0" applyProtection="0"/>
    <xf numFmtId="0" fontId="107" fillId="0" borderId="0" applyNumberFormat="0" applyFill="0" applyBorder="0" applyAlignment="0" applyProtection="0"/>
  </cellStyleXfs>
  <cellXfs count="373">
    <xf numFmtId="0" fontId="0" fillId="0" borderId="0" xfId="0" applyAlignment="1">
      <alignment/>
    </xf>
    <xf numFmtId="0" fontId="0" fillId="0" borderId="0" xfId="0" applyFont="1" applyFill="1" applyBorder="1" applyAlignment="1" applyProtection="1">
      <alignment/>
      <protection/>
    </xf>
    <xf numFmtId="0" fontId="0" fillId="0" borderId="0" xfId="0" applyFont="1" applyAlignment="1">
      <alignment/>
    </xf>
    <xf numFmtId="0" fontId="0" fillId="0" borderId="0" xfId="0" applyAlignment="1" applyProtection="1">
      <alignment/>
      <protection locked="0"/>
    </xf>
    <xf numFmtId="0" fontId="17" fillId="0" borderId="0" xfId="56" applyFont="1" applyFill="1" applyBorder="1" applyProtection="1">
      <alignment/>
      <protection/>
    </xf>
    <xf numFmtId="0" fontId="17" fillId="0" borderId="0" xfId="56" applyFont="1" applyFill="1" applyProtection="1">
      <alignment/>
      <protection/>
    </xf>
    <xf numFmtId="0" fontId="17" fillId="0" borderId="0" xfId="56" applyFont="1">
      <alignment/>
      <protection/>
    </xf>
    <xf numFmtId="0" fontId="17" fillId="0" borderId="0" xfId="56" applyFont="1" applyProtection="1">
      <alignment/>
      <protection/>
    </xf>
    <xf numFmtId="0" fontId="53" fillId="33" borderId="10" xfId="56" applyFont="1" applyFill="1" applyBorder="1" applyAlignment="1" applyProtection="1">
      <alignment horizontal="center" vertical="center" wrapText="1"/>
      <protection/>
    </xf>
    <xf numFmtId="0" fontId="10" fillId="33" borderId="11" xfId="56" applyFont="1" applyFill="1" applyBorder="1" applyAlignment="1" applyProtection="1">
      <alignment horizontal="center" vertical="center" wrapText="1"/>
      <protection hidden="1"/>
    </xf>
    <xf numFmtId="0" fontId="10" fillId="33" borderId="11" xfId="56" applyFont="1" applyFill="1" applyBorder="1" applyAlignment="1" applyProtection="1">
      <alignment horizontal="center" vertical="center" wrapText="1"/>
      <protection/>
    </xf>
    <xf numFmtId="183" fontId="10" fillId="0" borderId="11" xfId="56" applyNumberFormat="1" applyFont="1" applyBorder="1" applyAlignment="1" applyProtection="1">
      <alignment horizontal="center" vertical="center"/>
      <protection hidden="1"/>
    </xf>
    <xf numFmtId="4" fontId="10" fillId="0" borderId="11" xfId="56" applyNumberFormat="1" applyFont="1" applyBorder="1" applyAlignment="1" applyProtection="1">
      <alignment horizontal="center" vertical="center"/>
      <protection hidden="1"/>
    </xf>
    <xf numFmtId="184" fontId="10" fillId="0" borderId="11" xfId="56" applyNumberFormat="1" applyFont="1" applyBorder="1" applyAlignment="1" applyProtection="1">
      <alignment horizontal="center" vertical="center"/>
      <protection hidden="1"/>
    </xf>
    <xf numFmtId="0" fontId="10" fillId="33" borderId="11" xfId="56" applyFont="1" applyFill="1" applyBorder="1" applyAlignment="1" applyProtection="1">
      <alignment horizontal="center"/>
      <protection/>
    </xf>
    <xf numFmtId="183" fontId="10" fillId="34" borderId="10" xfId="56" applyNumberFormat="1" applyFont="1" applyFill="1" applyBorder="1" applyAlignment="1" applyProtection="1">
      <alignment horizontal="center" vertical="center"/>
      <protection hidden="1"/>
    </xf>
    <xf numFmtId="183" fontId="10" fillId="34" borderId="12" xfId="56" applyNumberFormat="1" applyFont="1" applyFill="1" applyBorder="1" applyAlignment="1" applyProtection="1">
      <alignment horizontal="center" vertical="center"/>
      <protection hidden="1"/>
    </xf>
    <xf numFmtId="2" fontId="10" fillId="34" borderId="12" xfId="56" applyNumberFormat="1" applyFont="1" applyFill="1" applyBorder="1" applyAlignment="1" applyProtection="1">
      <alignment horizontal="center" vertical="center"/>
      <protection hidden="1"/>
    </xf>
    <xf numFmtId="183" fontId="10" fillId="34" borderId="13" xfId="56" applyNumberFormat="1" applyFont="1" applyFill="1" applyBorder="1" applyAlignment="1" applyProtection="1">
      <alignment horizontal="center" vertical="center"/>
      <protection hidden="1"/>
    </xf>
    <xf numFmtId="2" fontId="10" fillId="34" borderId="14" xfId="56" applyNumberFormat="1" applyFont="1" applyFill="1" applyBorder="1" applyAlignment="1" applyProtection="1">
      <alignment horizontal="center" vertical="center"/>
      <protection hidden="1"/>
    </xf>
    <xf numFmtId="183" fontId="10" fillId="34" borderId="14" xfId="56" applyNumberFormat="1" applyFont="1" applyFill="1" applyBorder="1" applyAlignment="1" applyProtection="1">
      <alignment horizontal="center" vertical="center"/>
      <protection hidden="1"/>
    </xf>
    <xf numFmtId="0" fontId="0" fillId="0" borderId="0" xfId="56">
      <alignment/>
      <protection/>
    </xf>
    <xf numFmtId="0" fontId="32" fillId="35" borderId="15" xfId="56" applyFont="1" applyFill="1" applyBorder="1" applyAlignment="1" applyProtection="1">
      <alignment horizontal="center"/>
      <protection hidden="1"/>
    </xf>
    <xf numFmtId="0" fontId="6" fillId="34" borderId="16" xfId="56" applyFont="1" applyFill="1" applyBorder="1" applyAlignment="1" applyProtection="1">
      <alignment horizontal="left"/>
      <protection hidden="1"/>
    </xf>
    <xf numFmtId="0" fontId="32" fillId="35" borderId="17" xfId="56" applyFont="1" applyFill="1" applyBorder="1" applyAlignment="1" applyProtection="1">
      <alignment horizontal="center"/>
      <protection hidden="1"/>
    </xf>
    <xf numFmtId="0" fontId="10" fillId="33" borderId="11" xfId="56" applyFont="1" applyFill="1" applyBorder="1" applyAlignment="1" applyProtection="1">
      <alignment horizontal="center" vertical="center"/>
      <protection hidden="1"/>
    </xf>
    <xf numFmtId="0" fontId="54" fillId="0" borderId="0" xfId="56" applyFont="1">
      <alignment/>
      <protection/>
    </xf>
    <xf numFmtId="0" fontId="55" fillId="0" borderId="0" xfId="56" applyFont="1">
      <alignment/>
      <protection/>
    </xf>
    <xf numFmtId="185" fontId="32" fillId="0" borderId="16" xfId="56" applyNumberFormat="1" applyFont="1" applyFill="1" applyBorder="1" applyAlignment="1" applyProtection="1">
      <alignment horizontal="center"/>
      <protection hidden="1"/>
    </xf>
    <xf numFmtId="0" fontId="2" fillId="0" borderId="0" xfId="56" applyFont="1" applyProtection="1">
      <alignment/>
      <protection hidden="1"/>
    </xf>
    <xf numFmtId="0" fontId="2" fillId="0" borderId="0" xfId="56" applyFont="1" applyAlignment="1">
      <alignment horizontal="center"/>
      <protection/>
    </xf>
    <xf numFmtId="0" fontId="2" fillId="0" borderId="0" xfId="56" applyFont="1">
      <alignment/>
      <protection/>
    </xf>
    <xf numFmtId="0" fontId="12" fillId="0" borderId="11" xfId="56" applyFont="1" applyFill="1" applyBorder="1" applyAlignment="1">
      <alignment horizontal="left"/>
      <protection/>
    </xf>
    <xf numFmtId="0" fontId="2" fillId="6" borderId="18" xfId="56" applyFont="1" applyFill="1" applyBorder="1" applyAlignment="1">
      <alignment horizontal="left"/>
      <protection/>
    </xf>
    <xf numFmtId="0" fontId="2" fillId="6" borderId="0" xfId="56" applyFont="1" applyFill="1" applyBorder="1" applyAlignment="1">
      <alignment horizontal="left"/>
      <protection/>
    </xf>
    <xf numFmtId="0" fontId="2" fillId="6" borderId="0" xfId="56" applyFont="1" applyFill="1" applyBorder="1">
      <alignment/>
      <protection/>
    </xf>
    <xf numFmtId="0" fontId="2" fillId="6" borderId="0" xfId="56" applyFont="1" applyFill="1" applyBorder="1" applyAlignment="1">
      <alignment horizontal="right" indent="1"/>
      <protection/>
    </xf>
    <xf numFmtId="0" fontId="3" fillId="6" borderId="0" xfId="56" applyFont="1" applyFill="1" applyBorder="1" applyAlignment="1">
      <alignment horizontal="right"/>
      <protection/>
    </xf>
    <xf numFmtId="0" fontId="3" fillId="6" borderId="0" xfId="56" applyFont="1" applyFill="1" applyBorder="1" applyAlignment="1">
      <alignment/>
      <protection/>
    </xf>
    <xf numFmtId="174" fontId="108" fillId="6" borderId="0" xfId="56" applyNumberFormat="1" applyFont="1" applyFill="1" applyBorder="1" applyAlignment="1" applyProtection="1">
      <alignment/>
      <protection hidden="1"/>
    </xf>
    <xf numFmtId="174" fontId="109" fillId="6" borderId="0" xfId="56" applyNumberFormat="1" applyFont="1" applyFill="1" applyBorder="1" applyAlignment="1" applyProtection="1">
      <alignment horizontal="right" indent="1"/>
      <protection hidden="1"/>
    </xf>
    <xf numFmtId="0" fontId="110" fillId="6" borderId="0" xfId="56" applyFont="1" applyFill="1" applyBorder="1" applyAlignment="1">
      <alignment horizontal="center" vertical="center" wrapText="1"/>
      <protection/>
    </xf>
    <xf numFmtId="0" fontId="2" fillId="6" borderId="0" xfId="56" applyFont="1" applyFill="1" applyBorder="1" applyAlignment="1">
      <alignment horizontal="center"/>
      <protection/>
    </xf>
    <xf numFmtId="1" fontId="111" fillId="6" borderId="0" xfId="56" applyNumberFormat="1" applyFont="1" applyFill="1" applyBorder="1" applyAlignment="1" applyProtection="1">
      <alignment/>
      <protection hidden="1"/>
    </xf>
    <xf numFmtId="1" fontId="112" fillId="6" borderId="0" xfId="56" applyNumberFormat="1" applyFont="1" applyFill="1" applyBorder="1" applyAlignment="1" applyProtection="1">
      <alignment horizontal="right" indent="1"/>
      <protection hidden="1"/>
    </xf>
    <xf numFmtId="0" fontId="2" fillId="0" borderId="11" xfId="56" applyFont="1" applyFill="1" applyBorder="1" applyAlignment="1" applyProtection="1">
      <alignment horizontal="left"/>
      <protection locked="0"/>
    </xf>
    <xf numFmtId="0" fontId="2" fillId="0" borderId="11" xfId="56" applyNumberFormat="1" applyFont="1" applyFill="1" applyBorder="1" applyAlignment="1" applyProtection="1">
      <alignment horizontal="left"/>
      <protection locked="0"/>
    </xf>
    <xf numFmtId="0" fontId="2" fillId="6" borderId="19" xfId="56" applyFont="1" applyFill="1" applyBorder="1">
      <alignment/>
      <protection/>
    </xf>
    <xf numFmtId="0" fontId="2" fillId="6" borderId="20" xfId="56" applyFont="1" applyFill="1" applyBorder="1" applyAlignment="1">
      <alignment horizontal="left"/>
      <protection/>
    </xf>
    <xf numFmtId="0" fontId="2" fillId="36" borderId="0" xfId="56" applyFont="1" applyFill="1" applyAlignment="1">
      <alignment horizontal="center"/>
      <protection/>
    </xf>
    <xf numFmtId="0" fontId="113" fillId="36" borderId="0" xfId="56" applyFont="1" applyFill="1">
      <alignment/>
      <protection/>
    </xf>
    <xf numFmtId="0" fontId="114" fillId="36" borderId="0" xfId="56" applyFont="1" applyFill="1">
      <alignment/>
      <protection/>
    </xf>
    <xf numFmtId="0" fontId="111" fillId="6" borderId="0" xfId="56" applyFont="1" applyFill="1" applyBorder="1" applyAlignment="1">
      <alignment horizontal="right"/>
      <protection/>
    </xf>
    <xf numFmtId="0" fontId="112" fillId="6" borderId="0" xfId="56" applyFont="1" applyFill="1" applyBorder="1">
      <alignment/>
      <protection/>
    </xf>
    <xf numFmtId="0" fontId="112" fillId="6" borderId="0" xfId="56" applyFont="1" applyFill="1" applyBorder="1" applyAlignment="1" applyProtection="1">
      <alignment horizontal="left"/>
      <protection locked="0"/>
    </xf>
    <xf numFmtId="173" fontId="112" fillId="6" borderId="0" xfId="56" applyNumberFormat="1" applyFont="1" applyFill="1" applyBorder="1" applyAlignment="1" applyProtection="1">
      <alignment horizontal="left"/>
      <protection locked="0"/>
    </xf>
    <xf numFmtId="0" fontId="60" fillId="33" borderId="11" xfId="56" applyFont="1" applyFill="1" applyBorder="1" applyAlignment="1">
      <alignment horizontal="center" vertical="center"/>
      <protection/>
    </xf>
    <xf numFmtId="0" fontId="60" fillId="33" borderId="21" xfId="56" applyFont="1" applyFill="1" applyBorder="1" applyAlignment="1">
      <alignment horizontal="center" vertical="center"/>
      <protection/>
    </xf>
    <xf numFmtId="183" fontId="10" fillId="0" borderId="10" xfId="56" applyNumberFormat="1" applyFont="1" applyBorder="1" applyAlignment="1" applyProtection="1">
      <alignment horizontal="center" vertical="center"/>
      <protection hidden="1"/>
    </xf>
    <xf numFmtId="4" fontId="10" fillId="0" borderId="10" xfId="56" applyNumberFormat="1" applyFont="1" applyBorder="1" applyAlignment="1" applyProtection="1">
      <alignment horizontal="center" vertical="center"/>
      <protection hidden="1"/>
    </xf>
    <xf numFmtId="0" fontId="2" fillId="0" borderId="0" xfId="56" applyFont="1" applyAlignment="1" applyProtection="1">
      <alignment horizontal="left"/>
      <protection hidden="1"/>
    </xf>
    <xf numFmtId="0" fontId="10" fillId="0" borderId="11" xfId="56" applyFont="1" applyFill="1" applyBorder="1" applyAlignment="1" applyProtection="1">
      <alignment/>
      <protection locked="0"/>
    </xf>
    <xf numFmtId="0" fontId="0" fillId="6" borderId="22" xfId="56" applyFill="1" applyBorder="1">
      <alignment/>
      <protection/>
    </xf>
    <xf numFmtId="0" fontId="0" fillId="0" borderId="23" xfId="56" applyFont="1" applyFill="1" applyBorder="1" applyAlignment="1">
      <alignment vertical="top" wrapText="1"/>
      <protection/>
    </xf>
    <xf numFmtId="0" fontId="0" fillId="0" borderId="0" xfId="56" applyAlignment="1">
      <alignment horizontal="left"/>
      <protection/>
    </xf>
    <xf numFmtId="0" fontId="0" fillId="0" borderId="0" xfId="56" applyFont="1">
      <alignment/>
      <protection/>
    </xf>
    <xf numFmtId="0" fontId="3" fillId="0" borderId="0" xfId="56" applyFont="1" applyFill="1" applyBorder="1" applyAlignment="1">
      <alignment horizontal="right"/>
      <protection/>
    </xf>
    <xf numFmtId="0" fontId="0" fillId="0" borderId="0" xfId="56" applyFont="1" applyFill="1" applyAlignment="1">
      <alignment horizontal="left"/>
      <protection/>
    </xf>
    <xf numFmtId="0" fontId="0" fillId="0" borderId="0" xfId="56" applyFont="1" applyFill="1">
      <alignment/>
      <protection/>
    </xf>
    <xf numFmtId="170" fontId="17" fillId="0" borderId="0" xfId="56" applyNumberFormat="1" applyFont="1" applyAlignment="1">
      <alignment horizontal="left"/>
      <protection/>
    </xf>
    <xf numFmtId="174" fontId="17" fillId="37" borderId="0" xfId="56" applyNumberFormat="1" applyFont="1" applyFill="1" applyBorder="1" applyAlignment="1" applyProtection="1">
      <alignment horizontal="left" wrapText="1"/>
      <protection locked="0"/>
    </xf>
    <xf numFmtId="174" fontId="0" fillId="0" borderId="0" xfId="56" applyNumberFormat="1">
      <alignment/>
      <protection/>
    </xf>
    <xf numFmtId="0" fontId="0" fillId="0" borderId="0" xfId="56" applyFont="1" applyFill="1" applyAlignment="1">
      <alignment horizontal="right"/>
      <protection/>
    </xf>
    <xf numFmtId="1" fontId="0" fillId="0" borderId="0" xfId="56" applyNumberFormat="1" applyFont="1" applyFill="1" applyAlignment="1">
      <alignment horizontal="left"/>
      <protection/>
    </xf>
    <xf numFmtId="174" fontId="2" fillId="38" borderId="11" xfId="56" applyNumberFormat="1" applyFont="1" applyFill="1" applyBorder="1" applyAlignment="1" applyProtection="1">
      <alignment horizontal="left" wrapText="1"/>
      <protection locked="0"/>
    </xf>
    <xf numFmtId="0" fontId="115" fillId="0" borderId="0" xfId="56" applyFont="1" applyAlignment="1" applyProtection="1">
      <alignment vertical="center"/>
      <protection hidden="1"/>
    </xf>
    <xf numFmtId="0" fontId="0" fillId="0" borderId="0" xfId="56" applyAlignment="1">
      <alignment vertical="top"/>
      <protection/>
    </xf>
    <xf numFmtId="0" fontId="0" fillId="39" borderId="19" xfId="56" applyFill="1" applyBorder="1" applyAlignment="1">
      <alignment horizontal="left" vertical="top" wrapText="1"/>
      <protection/>
    </xf>
    <xf numFmtId="0" fontId="116" fillId="39" borderId="19" xfId="56" applyFont="1" applyFill="1" applyBorder="1" applyAlignment="1">
      <alignment vertical="top" wrapText="1"/>
      <protection/>
    </xf>
    <xf numFmtId="0" fontId="0" fillId="0" borderId="19" xfId="56" applyFont="1" applyBorder="1" applyAlignment="1">
      <alignment horizontal="left" vertical="top" wrapText="1"/>
      <protection/>
    </xf>
    <xf numFmtId="0" fontId="0" fillId="39" borderId="15" xfId="56" applyFill="1" applyBorder="1" applyAlignment="1">
      <alignment horizontal="left" vertical="top" wrapText="1"/>
      <protection/>
    </xf>
    <xf numFmtId="0" fontId="116" fillId="39" borderId="15" xfId="56" applyFont="1" applyFill="1" applyBorder="1" applyAlignment="1">
      <alignment vertical="top" wrapText="1"/>
      <protection/>
    </xf>
    <xf numFmtId="0" fontId="0" fillId="0" borderId="15" xfId="56" applyFont="1" applyBorder="1" applyAlignment="1">
      <alignment horizontal="left" vertical="top" wrapText="1"/>
      <protection/>
    </xf>
    <xf numFmtId="0" fontId="0" fillId="39" borderId="0" xfId="56" applyFill="1" applyBorder="1" applyAlignment="1">
      <alignment horizontal="left" vertical="top" wrapText="1"/>
      <protection/>
    </xf>
    <xf numFmtId="0" fontId="116" fillId="39" borderId="0" xfId="56" applyFont="1" applyFill="1" applyBorder="1" applyAlignment="1">
      <alignment vertical="top" wrapText="1"/>
      <protection/>
    </xf>
    <xf numFmtId="0" fontId="0" fillId="0" borderId="0" xfId="56" applyFont="1" applyBorder="1" applyAlignment="1">
      <alignment horizontal="left" vertical="top" wrapText="1"/>
      <protection/>
    </xf>
    <xf numFmtId="0" fontId="0" fillId="0" borderId="15" xfId="56" applyFont="1" applyBorder="1" applyAlignment="1">
      <alignment vertical="top" wrapText="1"/>
      <protection/>
    </xf>
    <xf numFmtId="0" fontId="0" fillId="0" borderId="0" xfId="56" applyBorder="1" applyAlignment="1">
      <alignment vertical="top" wrapText="1"/>
      <protection/>
    </xf>
    <xf numFmtId="0" fontId="0" fillId="0" borderId="0" xfId="56" applyBorder="1" applyAlignment="1">
      <alignment wrapText="1"/>
      <protection/>
    </xf>
    <xf numFmtId="0" fontId="0" fillId="0" borderId="0" xfId="56" applyBorder="1">
      <alignment/>
      <protection/>
    </xf>
    <xf numFmtId="0" fontId="0" fillId="0" borderId="19" xfId="56" applyBorder="1" applyAlignment="1">
      <alignment horizontal="left" vertical="top" wrapText="1"/>
      <protection/>
    </xf>
    <xf numFmtId="0" fontId="116" fillId="39" borderId="0" xfId="56" applyFont="1" applyFill="1" applyBorder="1" applyAlignment="1">
      <alignment horizontal="left" vertical="top" wrapText="1"/>
      <protection/>
    </xf>
    <xf numFmtId="0" fontId="0" fillId="0" borderId="15" xfId="56" applyBorder="1" applyAlignment="1">
      <alignment horizontal="left" vertical="top" wrapText="1"/>
      <protection/>
    </xf>
    <xf numFmtId="0" fontId="116" fillId="39" borderId="19" xfId="56" applyFont="1" applyFill="1" applyBorder="1" applyAlignment="1">
      <alignment horizontal="left" vertical="top" wrapText="1"/>
      <protection/>
    </xf>
    <xf numFmtId="0" fontId="0" fillId="0" borderId="0" xfId="56" applyAlignment="1">
      <alignment wrapText="1"/>
      <protection/>
    </xf>
    <xf numFmtId="0" fontId="0" fillId="39" borderId="17" xfId="56" applyFill="1" applyBorder="1" applyAlignment="1">
      <alignment horizontal="left" vertical="top" wrapText="1"/>
      <protection/>
    </xf>
    <xf numFmtId="4" fontId="10" fillId="40" borderId="0" xfId="56" applyNumberFormat="1" applyFont="1" applyFill="1" applyBorder="1" applyAlignment="1" applyProtection="1">
      <alignment vertical="center"/>
      <protection locked="0"/>
    </xf>
    <xf numFmtId="0" fontId="0" fillId="40" borderId="0" xfId="56" applyFill="1">
      <alignment/>
      <protection/>
    </xf>
    <xf numFmtId="183" fontId="10" fillId="40" borderId="24" xfId="56" applyNumberFormat="1" applyFont="1" applyFill="1" applyBorder="1" applyAlignment="1" applyProtection="1">
      <alignment horizontal="center" vertical="center"/>
      <protection hidden="1"/>
    </xf>
    <xf numFmtId="4" fontId="10" fillId="40" borderId="25" xfId="56" applyNumberFormat="1" applyFont="1" applyFill="1" applyBorder="1" applyAlignment="1" applyProtection="1">
      <alignment horizontal="center" vertical="center"/>
      <protection hidden="1"/>
    </xf>
    <xf numFmtId="183" fontId="10" fillId="0" borderId="13" xfId="56" applyNumberFormat="1" applyFont="1" applyBorder="1" applyAlignment="1" applyProtection="1">
      <alignment horizontal="center" vertical="center"/>
      <protection hidden="1"/>
    </xf>
    <xf numFmtId="4" fontId="10" fillId="0" borderId="13" xfId="56" applyNumberFormat="1" applyFont="1" applyBorder="1" applyAlignment="1" applyProtection="1">
      <alignment horizontal="center" vertical="center"/>
      <protection hidden="1"/>
    </xf>
    <xf numFmtId="184" fontId="10" fillId="0" borderId="13" xfId="56" applyNumberFormat="1" applyFont="1" applyBorder="1" applyAlignment="1" applyProtection="1">
      <alignment horizontal="center" vertical="center"/>
      <protection hidden="1"/>
    </xf>
    <xf numFmtId="0" fontId="10" fillId="33" borderId="10" xfId="56" applyFont="1" applyFill="1" applyBorder="1" applyAlignment="1">
      <alignment horizontal="center"/>
      <protection/>
    </xf>
    <xf numFmtId="0" fontId="60" fillId="33" borderId="13" xfId="56" applyFont="1" applyFill="1" applyBorder="1" applyAlignment="1">
      <alignment horizontal="center" vertical="center"/>
      <protection/>
    </xf>
    <xf numFmtId="0" fontId="115" fillId="0" borderId="23" xfId="56" applyFont="1" applyBorder="1" applyAlignment="1" applyProtection="1">
      <alignment vertical="center"/>
      <protection hidden="1"/>
    </xf>
    <xf numFmtId="0" fontId="29" fillId="0" borderId="23" xfId="56" applyFont="1" applyBorder="1" applyAlignment="1" applyProtection="1">
      <alignment vertical="center"/>
      <protection hidden="1"/>
    </xf>
    <xf numFmtId="0" fontId="0" fillId="38" borderId="0" xfId="56" applyFill="1">
      <alignment/>
      <protection/>
    </xf>
    <xf numFmtId="49" fontId="2" fillId="0" borderId="0" xfId="56" applyNumberFormat="1" applyFont="1" applyAlignment="1">
      <alignment wrapText="1"/>
      <protection/>
    </xf>
    <xf numFmtId="190" fontId="0" fillId="0" borderId="0" xfId="56" applyNumberFormat="1" applyAlignment="1">
      <alignment horizontal="left"/>
      <protection/>
    </xf>
    <xf numFmtId="190" fontId="90" fillId="41" borderId="0" xfId="56" applyNumberFormat="1" applyFont="1" applyFill="1" applyAlignment="1">
      <alignment horizontal="left"/>
      <protection/>
    </xf>
    <xf numFmtId="190" fontId="0" fillId="0" borderId="0" xfId="0" applyNumberFormat="1" applyAlignment="1">
      <alignment/>
    </xf>
    <xf numFmtId="14" fontId="0" fillId="0" borderId="0" xfId="56" applyNumberFormat="1">
      <alignment/>
      <protection/>
    </xf>
    <xf numFmtId="14" fontId="0" fillId="0" borderId="0" xfId="0" applyNumberFormat="1" applyAlignment="1">
      <alignment/>
    </xf>
    <xf numFmtId="0" fontId="0" fillId="38" borderId="0" xfId="0" applyFill="1" applyAlignment="1">
      <alignment/>
    </xf>
    <xf numFmtId="0" fontId="0" fillId="38" borderId="0" xfId="0" applyFont="1" applyFill="1" applyAlignment="1">
      <alignment horizontal="center" wrapText="1"/>
    </xf>
    <xf numFmtId="0" fontId="0" fillId="42" borderId="0" xfId="0" applyFill="1" applyAlignment="1">
      <alignment/>
    </xf>
    <xf numFmtId="0" fontId="21" fillId="18" borderId="26" xfId="56" applyFont="1" applyFill="1" applyBorder="1" applyAlignment="1">
      <alignment vertical="center" wrapText="1"/>
      <protection/>
    </xf>
    <xf numFmtId="0" fontId="0" fillId="38" borderId="0" xfId="56" applyFill="1" applyAlignment="1">
      <alignment/>
      <protection/>
    </xf>
    <xf numFmtId="191" fontId="17" fillId="0" borderId="0" xfId="56" applyNumberFormat="1" applyFont="1" applyAlignment="1">
      <alignment horizontal="left"/>
      <protection/>
    </xf>
    <xf numFmtId="0" fontId="4" fillId="43" borderId="17" xfId="56" applyFont="1" applyFill="1" applyBorder="1" applyAlignment="1">
      <alignment horizontal="left" wrapText="1"/>
      <protection/>
    </xf>
    <xf numFmtId="0" fontId="4" fillId="43" borderId="27" xfId="56" applyFont="1" applyFill="1" applyBorder="1" applyAlignment="1">
      <alignment horizontal="center" wrapText="1"/>
      <protection/>
    </xf>
    <xf numFmtId="49" fontId="4" fillId="43" borderId="17" xfId="56" applyNumberFormat="1" applyFont="1" applyFill="1" applyBorder="1" applyAlignment="1">
      <alignment horizontal="center" wrapText="1"/>
      <protection/>
    </xf>
    <xf numFmtId="1" fontId="117" fillId="43" borderId="28" xfId="56" applyNumberFormat="1" applyFont="1" applyFill="1" applyBorder="1" applyAlignment="1">
      <alignment horizontal="left" wrapText="1"/>
      <protection/>
    </xf>
    <xf numFmtId="0" fontId="117" fillId="43" borderId="28" xfId="56" applyFont="1" applyFill="1" applyBorder="1" applyAlignment="1">
      <alignment horizontal="left" wrapText="1"/>
      <protection/>
    </xf>
    <xf numFmtId="0" fontId="118" fillId="43" borderId="0" xfId="56" applyFont="1" applyFill="1" applyBorder="1" applyAlignment="1">
      <alignment horizontal="center" wrapText="1"/>
      <protection/>
    </xf>
    <xf numFmtId="49" fontId="117" fillId="43" borderId="0" xfId="56" applyNumberFormat="1" applyFont="1" applyFill="1" applyBorder="1" applyAlignment="1">
      <alignment horizontal="left" wrapText="1"/>
      <protection/>
    </xf>
    <xf numFmtId="1" fontId="119" fillId="43" borderId="19" xfId="56" applyNumberFormat="1" applyFont="1" applyFill="1" applyBorder="1" applyAlignment="1">
      <alignment horizontal="left" wrapText="1"/>
      <protection/>
    </xf>
    <xf numFmtId="14" fontId="17" fillId="37" borderId="0" xfId="56" applyNumberFormat="1" applyFont="1" applyFill="1" applyBorder="1" applyAlignment="1" applyProtection="1">
      <alignment horizontal="left" wrapText="1"/>
      <protection locked="0"/>
    </xf>
    <xf numFmtId="0" fontId="17" fillId="37" borderId="0" xfId="56" applyNumberFormat="1" applyFont="1" applyFill="1" applyBorder="1" applyAlignment="1" applyProtection="1">
      <alignment horizontal="left" wrapText="1"/>
      <protection locked="0"/>
    </xf>
    <xf numFmtId="190" fontId="17" fillId="0" borderId="0" xfId="56" applyNumberFormat="1" applyFont="1" applyAlignment="1">
      <alignment horizontal="left"/>
      <protection/>
    </xf>
    <xf numFmtId="190" fontId="17" fillId="37" borderId="0" xfId="56" applyNumberFormat="1" applyFont="1" applyFill="1" applyBorder="1" applyAlignment="1" applyProtection="1">
      <alignment horizontal="left" wrapText="1"/>
      <protection locked="0"/>
    </xf>
    <xf numFmtId="170" fontId="17" fillId="37" borderId="29" xfId="56" applyNumberFormat="1" applyFont="1" applyFill="1" applyBorder="1" applyAlignment="1" applyProtection="1">
      <alignment horizontal="left" wrapText="1"/>
      <protection locked="0"/>
    </xf>
    <xf numFmtId="1" fontId="0" fillId="36" borderId="0" xfId="56" applyNumberFormat="1" applyFill="1">
      <alignment/>
      <protection/>
    </xf>
    <xf numFmtId="0" fontId="0" fillId="36" borderId="0" xfId="56" applyFill="1">
      <alignment/>
      <protection/>
    </xf>
    <xf numFmtId="0" fontId="2" fillId="38" borderId="11" xfId="56" applyFont="1" applyFill="1" applyBorder="1" applyAlignment="1">
      <alignment horizontal="left" wrapText="1"/>
      <protection/>
    </xf>
    <xf numFmtId="170" fontId="2" fillId="38" borderId="11" xfId="56" applyNumberFormat="1" applyFont="1" applyFill="1" applyBorder="1" applyAlignment="1" applyProtection="1">
      <alignment horizontal="left" wrapText="1"/>
      <protection locked="0"/>
    </xf>
    <xf numFmtId="170" fontId="2" fillId="38" borderId="11" xfId="56" applyNumberFormat="1" applyFont="1" applyFill="1" applyBorder="1" applyAlignment="1" applyProtection="1">
      <alignment horizontal="left" wrapText="1"/>
      <protection hidden="1" locked="0"/>
    </xf>
    <xf numFmtId="191" fontId="2" fillId="38" borderId="11" xfId="56" applyNumberFormat="1" applyFont="1" applyFill="1" applyBorder="1" applyAlignment="1" applyProtection="1">
      <alignment horizontal="left" wrapText="1"/>
      <protection hidden="1" locked="0"/>
    </xf>
    <xf numFmtId="49" fontId="2" fillId="38" borderId="11" xfId="56" applyNumberFormat="1" applyFont="1" applyFill="1" applyBorder="1" applyAlignment="1" applyProtection="1">
      <alignment wrapText="1"/>
      <protection locked="0"/>
    </xf>
    <xf numFmtId="174" fontId="2" fillId="0" borderId="11" xfId="0" applyNumberFormat="1" applyFont="1" applyBorder="1" applyAlignment="1">
      <alignment horizontal="left"/>
    </xf>
    <xf numFmtId="170" fontId="2" fillId="0" borderId="11" xfId="0" applyNumberFormat="1" applyFont="1" applyBorder="1" applyAlignment="1">
      <alignment horizontal="left"/>
    </xf>
    <xf numFmtId="191" fontId="2" fillId="0" borderId="11" xfId="0" applyNumberFormat="1" applyFont="1" applyBorder="1" applyAlignment="1">
      <alignment horizontal="left"/>
    </xf>
    <xf numFmtId="0" fontId="2" fillId="0" borderId="11" xfId="0" applyFont="1" applyBorder="1" applyAlignment="1">
      <alignment horizontal="left"/>
    </xf>
    <xf numFmtId="0" fontId="17" fillId="38" borderId="0" xfId="56" applyFont="1" applyFill="1" applyBorder="1" applyProtection="1">
      <alignment/>
      <protection/>
    </xf>
    <xf numFmtId="0" fontId="66" fillId="38" borderId="0" xfId="56" applyFont="1" applyFill="1" applyBorder="1" applyProtection="1">
      <alignment/>
      <protection/>
    </xf>
    <xf numFmtId="0" fontId="17" fillId="38" borderId="0" xfId="56" applyFont="1" applyFill="1" applyProtection="1">
      <alignment/>
      <protection/>
    </xf>
    <xf numFmtId="49" fontId="67" fillId="38" borderId="0" xfId="56" applyNumberFormat="1" applyFont="1" applyFill="1" applyBorder="1" applyAlignment="1" applyProtection="1">
      <alignment horizontal="center" vertical="center" wrapText="1"/>
      <protection/>
    </xf>
    <xf numFmtId="0" fontId="120" fillId="38" borderId="0" xfId="56" applyFont="1" applyFill="1" applyBorder="1" applyAlignment="1" applyProtection="1">
      <alignment wrapText="1"/>
      <protection/>
    </xf>
    <xf numFmtId="0" fontId="120" fillId="38" borderId="0" xfId="56" applyFont="1" applyFill="1" applyBorder="1" applyAlignment="1" applyProtection="1">
      <alignment/>
      <protection/>
    </xf>
    <xf numFmtId="0" fontId="32" fillId="38" borderId="0" xfId="56" applyFont="1" applyFill="1" applyBorder="1" applyProtection="1">
      <alignment/>
      <protection/>
    </xf>
    <xf numFmtId="0" fontId="10" fillId="38" borderId="0" xfId="56" applyFont="1" applyFill="1" applyBorder="1" applyAlignment="1" applyProtection="1">
      <alignment horizontal="right" vertical="center"/>
      <protection/>
    </xf>
    <xf numFmtId="0" fontId="10" fillId="38" borderId="0" xfId="56" applyFont="1" applyFill="1" applyBorder="1" applyAlignment="1" applyProtection="1">
      <alignment vertical="center" wrapText="1"/>
      <protection/>
    </xf>
    <xf numFmtId="0" fontId="32" fillId="38" borderId="0" xfId="56" applyFont="1" applyFill="1" applyProtection="1">
      <alignment/>
      <protection/>
    </xf>
    <xf numFmtId="0" fontId="10" fillId="38" borderId="0" xfId="56" applyFont="1" applyFill="1" applyBorder="1" applyAlignment="1" applyProtection="1">
      <alignment horizontal="center"/>
      <protection/>
    </xf>
    <xf numFmtId="0" fontId="32" fillId="38" borderId="0" xfId="56" applyFont="1" applyFill="1" applyBorder="1" applyAlignment="1" applyProtection="1">
      <alignment horizontal="center"/>
      <protection/>
    </xf>
    <xf numFmtId="0" fontId="32" fillId="38" borderId="0" xfId="56" applyFont="1" applyFill="1" applyBorder="1" applyAlignment="1" applyProtection="1">
      <alignment horizontal="right" vertical="center"/>
      <protection/>
    </xf>
    <xf numFmtId="0" fontId="10" fillId="38" borderId="0" xfId="56" applyFont="1" applyFill="1" applyAlignment="1" applyProtection="1">
      <alignment horizontal="right" vertical="center"/>
      <protection/>
    </xf>
    <xf numFmtId="0" fontId="32" fillId="38" borderId="0" xfId="56" applyFont="1" applyFill="1" applyAlignment="1" applyProtection="1">
      <alignment horizontal="right" vertical="center"/>
      <protection/>
    </xf>
    <xf numFmtId="0" fontId="10" fillId="38" borderId="0" xfId="56" applyFont="1" applyFill="1" applyAlignment="1" applyProtection="1">
      <alignment horizontal="left"/>
      <protection/>
    </xf>
    <xf numFmtId="0" fontId="10" fillId="38" borderId="0" xfId="56" applyFont="1" applyFill="1" applyAlignment="1" applyProtection="1">
      <alignment horizontal="center"/>
      <protection/>
    </xf>
    <xf numFmtId="0" fontId="10" fillId="38" borderId="0" xfId="56" applyFont="1" applyFill="1" applyBorder="1" applyAlignment="1" applyProtection="1">
      <alignment/>
      <protection locked="0"/>
    </xf>
    <xf numFmtId="0" fontId="10" fillId="38" borderId="18" xfId="56" applyFont="1" applyFill="1" applyBorder="1" applyAlignment="1" applyProtection="1">
      <alignment horizontal="right" vertical="center"/>
      <protection/>
    </xf>
    <xf numFmtId="0" fontId="10" fillId="38" borderId="0" xfId="56" applyFont="1" applyFill="1" applyAlignment="1" applyProtection="1">
      <alignment horizontal="right"/>
      <protection/>
    </xf>
    <xf numFmtId="0" fontId="69" fillId="38" borderId="0" xfId="56" applyFont="1" applyFill="1" applyAlignment="1" applyProtection="1">
      <alignment horizontal="center"/>
      <protection/>
    </xf>
    <xf numFmtId="0" fontId="32" fillId="38" borderId="0" xfId="56" applyFont="1" applyFill="1">
      <alignment/>
      <protection/>
    </xf>
    <xf numFmtId="0" fontId="10" fillId="38" borderId="0" xfId="56" applyFont="1" applyFill="1" applyBorder="1" applyAlignment="1" applyProtection="1">
      <alignment horizontal="right"/>
      <protection/>
    </xf>
    <xf numFmtId="0" fontId="10" fillId="38" borderId="0" xfId="56" applyFont="1" applyFill="1" applyBorder="1" applyAlignment="1" applyProtection="1">
      <alignment horizontal="center"/>
      <protection locked="0"/>
    </xf>
    <xf numFmtId="0" fontId="10" fillId="38" borderId="0" xfId="56" applyFont="1" applyFill="1" applyBorder="1" applyAlignment="1" applyProtection="1">
      <alignment/>
      <protection/>
    </xf>
    <xf numFmtId="0" fontId="32" fillId="38" borderId="0" xfId="56" applyFont="1" applyFill="1" applyBorder="1" applyAlignment="1" applyProtection="1">
      <alignment/>
      <protection/>
    </xf>
    <xf numFmtId="0" fontId="10" fillId="38" borderId="0" xfId="56" applyFont="1" applyFill="1" applyAlignment="1" applyProtection="1">
      <alignment vertical="center" wrapText="1"/>
      <protection/>
    </xf>
    <xf numFmtId="0" fontId="10" fillId="38" borderId="0" xfId="56" applyFont="1" applyFill="1" applyAlignment="1" applyProtection="1">
      <alignment horizontal="right" vertical="center" wrapText="1"/>
      <protection/>
    </xf>
    <xf numFmtId="1" fontId="10" fillId="38" borderId="0" xfId="56" applyNumberFormat="1" applyFont="1" applyFill="1" applyBorder="1" applyAlignment="1" applyProtection="1">
      <alignment/>
      <protection/>
    </xf>
    <xf numFmtId="3" fontId="10" fillId="38" borderId="0" xfId="56" applyNumberFormat="1" applyFont="1" applyFill="1" applyBorder="1" applyAlignment="1" applyProtection="1">
      <alignment/>
      <protection/>
    </xf>
    <xf numFmtId="0" fontId="114" fillId="38" borderId="0" xfId="56" applyFont="1" applyFill="1">
      <alignment/>
      <protection/>
    </xf>
    <xf numFmtId="0" fontId="32" fillId="38" borderId="0" xfId="56" applyFont="1" applyFill="1" applyBorder="1" applyAlignment="1" applyProtection="1">
      <alignment horizontal="left" vertical="top"/>
      <protection/>
    </xf>
    <xf numFmtId="0" fontId="32" fillId="38" borderId="0" xfId="56" applyFont="1" applyFill="1" applyBorder="1" applyAlignment="1" applyProtection="1">
      <alignment horizontal="left" vertical="top" wrapText="1"/>
      <protection/>
    </xf>
    <xf numFmtId="3" fontId="32" fillId="38" borderId="0" xfId="56" applyNumberFormat="1" applyFont="1" applyFill="1" applyBorder="1" applyAlignment="1" applyProtection="1">
      <alignment horizontal="left" vertical="top" wrapText="1"/>
      <protection/>
    </xf>
    <xf numFmtId="0" fontId="121" fillId="38" borderId="0" xfId="56" applyFont="1" applyFill="1" applyBorder="1" applyAlignment="1" applyProtection="1">
      <alignment vertical="top" wrapText="1"/>
      <protection/>
    </xf>
    <xf numFmtId="0" fontId="32" fillId="38" borderId="0" xfId="56" applyNumberFormat="1" applyFont="1" applyFill="1" applyBorder="1" applyAlignment="1" applyProtection="1">
      <alignment vertical="top" wrapText="1"/>
      <protection/>
    </xf>
    <xf numFmtId="0" fontId="0" fillId="38" borderId="0" xfId="56" applyFill="1" applyBorder="1">
      <alignment/>
      <protection/>
    </xf>
    <xf numFmtId="0" fontId="0" fillId="38" borderId="30" xfId="56" applyFill="1" applyBorder="1" applyAlignment="1">
      <alignment vertical="top" wrapText="1"/>
      <protection/>
    </xf>
    <xf numFmtId="0" fontId="0" fillId="38" borderId="23" xfId="0" applyFill="1" applyBorder="1" applyAlignment="1">
      <alignment/>
    </xf>
    <xf numFmtId="0" fontId="0" fillId="38" borderId="0" xfId="0" applyFill="1" applyBorder="1" applyAlignment="1">
      <alignment/>
    </xf>
    <xf numFmtId="0" fontId="0" fillId="38" borderId="31" xfId="0" applyFill="1" applyBorder="1" applyAlignment="1">
      <alignment/>
    </xf>
    <xf numFmtId="0" fontId="0" fillId="38" borderId="30" xfId="56" applyFill="1" applyBorder="1">
      <alignment/>
      <protection/>
    </xf>
    <xf numFmtId="0" fontId="26" fillId="38" borderId="0" xfId="0" applyFont="1" applyFill="1" applyBorder="1" applyAlignment="1">
      <alignment/>
    </xf>
    <xf numFmtId="0" fontId="26" fillId="38" borderId="23" xfId="56" applyFont="1" applyFill="1" applyBorder="1" applyAlignment="1">
      <alignment horizontal="right"/>
      <protection/>
    </xf>
    <xf numFmtId="0" fontId="0" fillId="38" borderId="31" xfId="56" applyFill="1" applyBorder="1">
      <alignment/>
      <protection/>
    </xf>
    <xf numFmtId="0" fontId="24" fillId="38" borderId="23" xfId="56" applyFont="1" applyFill="1" applyBorder="1" applyAlignment="1">
      <alignment/>
      <protection/>
    </xf>
    <xf numFmtId="0" fontId="0" fillId="38" borderId="0" xfId="56" applyFont="1" applyFill="1" applyBorder="1" applyAlignment="1">
      <alignment wrapText="1"/>
      <protection/>
    </xf>
    <xf numFmtId="0" fontId="90" fillId="38" borderId="30" xfId="56" applyFont="1" applyFill="1" applyBorder="1">
      <alignment/>
      <protection/>
    </xf>
    <xf numFmtId="49" fontId="32" fillId="38" borderId="26" xfId="56" applyNumberFormat="1" applyFont="1" applyFill="1" applyBorder="1" applyAlignment="1">
      <alignment horizontal="center" vertical="center" wrapText="1"/>
      <protection/>
    </xf>
    <xf numFmtId="49" fontId="32" fillId="38" borderId="32" xfId="56" applyNumberFormat="1" applyFont="1" applyFill="1" applyBorder="1" applyAlignment="1">
      <alignment horizontal="center" vertical="center" wrapText="1"/>
      <protection/>
    </xf>
    <xf numFmtId="0" fontId="113" fillId="38" borderId="0" xfId="56" applyNumberFormat="1" applyFont="1" applyFill="1" applyBorder="1" applyAlignment="1" applyProtection="1">
      <alignment vertical="top" wrapText="1"/>
      <protection/>
    </xf>
    <xf numFmtId="0" fontId="93" fillId="41" borderId="0" xfId="0" applyFont="1" applyFill="1" applyAlignment="1">
      <alignment/>
    </xf>
    <xf numFmtId="0" fontId="10" fillId="38" borderId="0" xfId="56" applyFont="1" applyFill="1" applyBorder="1" applyAlignment="1" applyProtection="1">
      <alignment horizontal="left" vertical="center" wrapText="1"/>
      <protection/>
    </xf>
    <xf numFmtId="0" fontId="10" fillId="38" borderId="23" xfId="56" applyFont="1" applyFill="1" applyBorder="1" applyAlignment="1" applyProtection="1">
      <alignment vertical="top" wrapText="1"/>
      <protection/>
    </xf>
    <xf numFmtId="0" fontId="10" fillId="38" borderId="0" xfId="56" applyFont="1" applyFill="1" applyBorder="1" applyAlignment="1" applyProtection="1">
      <alignment vertical="top" wrapText="1"/>
      <protection/>
    </xf>
    <xf numFmtId="0" fontId="17" fillId="38" borderId="0" xfId="56" applyFont="1" applyFill="1">
      <alignment/>
      <protection/>
    </xf>
    <xf numFmtId="0" fontId="32" fillId="38" borderId="0" xfId="56" applyNumberFormat="1" applyFont="1" applyFill="1" applyAlignment="1" applyProtection="1">
      <alignment vertical="top" wrapText="1"/>
      <protection/>
    </xf>
    <xf numFmtId="0" fontId="122" fillId="38" borderId="0" xfId="56" applyNumberFormat="1" applyFont="1" applyFill="1" applyAlignment="1" applyProtection="1">
      <alignment horizontal="center" vertical="top" wrapText="1"/>
      <protection/>
    </xf>
    <xf numFmtId="0" fontId="17" fillId="38" borderId="0" xfId="56" applyFont="1" applyFill="1" applyAlignment="1">
      <alignment wrapText="1"/>
      <protection/>
    </xf>
    <xf numFmtId="0" fontId="54" fillId="38" borderId="0" xfId="56" applyFont="1" applyFill="1">
      <alignment/>
      <protection/>
    </xf>
    <xf numFmtId="0" fontId="55" fillId="38" borderId="0" xfId="56" applyFont="1" applyFill="1">
      <alignment/>
      <protection/>
    </xf>
    <xf numFmtId="0" fontId="0" fillId="38" borderId="19" xfId="0" applyFill="1" applyBorder="1" applyAlignment="1">
      <alignment/>
    </xf>
    <xf numFmtId="0" fontId="0" fillId="0" borderId="0" xfId="56" applyAlignment="1">
      <alignment/>
      <protection/>
    </xf>
    <xf numFmtId="0" fontId="0" fillId="0" borderId="0" xfId="0" applyAlignment="1">
      <alignment/>
    </xf>
    <xf numFmtId="0" fontId="54" fillId="6" borderId="0" xfId="56" applyNumberFormat="1" applyFont="1" applyFill="1" applyBorder="1" applyAlignment="1" applyProtection="1">
      <alignment horizontal="left" vertical="top" wrapText="1"/>
      <protection/>
    </xf>
    <xf numFmtId="0" fontId="32" fillId="38" borderId="17" xfId="56" applyFont="1" applyFill="1" applyBorder="1" applyAlignment="1" applyProtection="1">
      <alignment horizontal="right" vertical="top" wrapText="1"/>
      <protection/>
    </xf>
    <xf numFmtId="0" fontId="76" fillId="38" borderId="17" xfId="56" applyFont="1" applyFill="1" applyBorder="1" applyAlignment="1" applyProtection="1">
      <alignment horizontal="left" vertical="top" wrapText="1"/>
      <protection/>
    </xf>
    <xf numFmtId="0" fontId="32" fillId="38" borderId="17" xfId="56" applyFont="1" applyFill="1" applyBorder="1" applyAlignment="1" applyProtection="1">
      <alignment horizontal="left" vertical="top" wrapText="1"/>
      <protection/>
    </xf>
    <xf numFmtId="3" fontId="10" fillId="40" borderId="33" xfId="56" applyNumberFormat="1" applyFont="1" applyFill="1" applyBorder="1" applyAlignment="1" applyProtection="1">
      <alignment horizontal="center" vertical="center"/>
      <protection/>
    </xf>
    <xf numFmtId="3" fontId="10" fillId="40" borderId="14" xfId="56" applyNumberFormat="1" applyFont="1" applyFill="1" applyBorder="1" applyAlignment="1" applyProtection="1">
      <alignment horizontal="center" vertical="center"/>
      <protection/>
    </xf>
    <xf numFmtId="0" fontId="32" fillId="35" borderId="19" xfId="56" applyFont="1" applyFill="1" applyBorder="1" applyAlignment="1">
      <alignment horizontal="center"/>
      <protection/>
    </xf>
    <xf numFmtId="0" fontId="32" fillId="38" borderId="34" xfId="56" applyFont="1" applyFill="1" applyBorder="1" applyAlignment="1" applyProtection="1">
      <alignment horizontal="left" vertical="top" wrapText="1"/>
      <protection locked="0"/>
    </xf>
    <xf numFmtId="0" fontId="32" fillId="38" borderId="17" xfId="56" applyFont="1" applyFill="1" applyBorder="1" applyAlignment="1" applyProtection="1">
      <alignment horizontal="left" vertical="top" wrapText="1"/>
      <protection locked="0"/>
    </xf>
    <xf numFmtId="0" fontId="32" fillId="38" borderId="35" xfId="56" applyFont="1" applyFill="1" applyBorder="1" applyAlignment="1" applyProtection="1">
      <alignment horizontal="left" vertical="top" wrapText="1"/>
      <protection locked="0"/>
    </xf>
    <xf numFmtId="0" fontId="32" fillId="38" borderId="23" xfId="56" applyFont="1" applyFill="1" applyBorder="1" applyAlignment="1" applyProtection="1">
      <alignment horizontal="left" vertical="top" wrapText="1"/>
      <protection locked="0"/>
    </xf>
    <xf numFmtId="0" fontId="32" fillId="38" borderId="0" xfId="56" applyFont="1" applyFill="1" applyBorder="1" applyAlignment="1" applyProtection="1">
      <alignment horizontal="left" vertical="top" wrapText="1"/>
      <protection locked="0"/>
    </xf>
    <xf numFmtId="0" fontId="32" fillId="38" borderId="18" xfId="56" applyFont="1" applyFill="1" applyBorder="1" applyAlignment="1" applyProtection="1">
      <alignment horizontal="left" vertical="top" wrapText="1"/>
      <protection locked="0"/>
    </xf>
    <xf numFmtId="0" fontId="32" fillId="38" borderId="36" xfId="56" applyFont="1" applyFill="1" applyBorder="1" applyAlignment="1" applyProtection="1">
      <alignment horizontal="left" vertical="top" wrapText="1"/>
      <protection locked="0"/>
    </xf>
    <xf numFmtId="0" fontId="32" fillId="38" borderId="19" xfId="56" applyFont="1" applyFill="1" applyBorder="1" applyAlignment="1" applyProtection="1">
      <alignment horizontal="left" vertical="top" wrapText="1"/>
      <protection locked="0"/>
    </xf>
    <xf numFmtId="0" fontId="32" fillId="38" borderId="20" xfId="56" applyFont="1" applyFill="1" applyBorder="1" applyAlignment="1" applyProtection="1">
      <alignment horizontal="left" vertical="top" wrapText="1"/>
      <protection locked="0"/>
    </xf>
    <xf numFmtId="4" fontId="10" fillId="40" borderId="33" xfId="56" applyNumberFormat="1" applyFont="1" applyFill="1" applyBorder="1" applyAlignment="1" applyProtection="1">
      <alignment horizontal="center" vertical="center"/>
      <protection locked="0"/>
    </xf>
    <xf numFmtId="4" fontId="10" fillId="40" borderId="14" xfId="56" applyNumberFormat="1" applyFont="1" applyFill="1" applyBorder="1" applyAlignment="1" applyProtection="1">
      <alignment horizontal="center" vertical="center"/>
      <protection locked="0"/>
    </xf>
    <xf numFmtId="0" fontId="10" fillId="33" borderId="37" xfId="56" applyFont="1" applyFill="1" applyBorder="1" applyAlignment="1" applyProtection="1">
      <alignment horizontal="center" vertical="center"/>
      <protection/>
    </xf>
    <xf numFmtId="0" fontId="10" fillId="33" borderId="38" xfId="56" applyFont="1" applyFill="1" applyBorder="1" applyAlignment="1" applyProtection="1">
      <alignment horizontal="center" vertical="center"/>
      <protection/>
    </xf>
    <xf numFmtId="0" fontId="10" fillId="33" borderId="36" xfId="56" applyFont="1" applyFill="1" applyBorder="1" applyAlignment="1" applyProtection="1">
      <alignment horizontal="center" vertical="center"/>
      <protection/>
    </xf>
    <xf numFmtId="0" fontId="10" fillId="33" borderId="20" xfId="56" applyFont="1" applyFill="1" applyBorder="1" applyAlignment="1" applyProtection="1">
      <alignment horizontal="center" vertical="center"/>
      <protection/>
    </xf>
    <xf numFmtId="185" fontId="32" fillId="0" borderId="16" xfId="56" applyNumberFormat="1" applyFont="1" applyFill="1" applyBorder="1" applyAlignment="1" applyProtection="1">
      <alignment horizontal="center"/>
      <protection hidden="1"/>
    </xf>
    <xf numFmtId="0" fontId="10" fillId="33" borderId="34" xfId="56" applyFont="1" applyFill="1" applyBorder="1" applyAlignment="1" applyProtection="1">
      <alignment horizontal="center" vertical="center"/>
      <protection/>
    </xf>
    <xf numFmtId="0" fontId="10" fillId="33" borderId="35" xfId="56" applyFont="1" applyFill="1" applyBorder="1" applyAlignment="1" applyProtection="1">
      <alignment horizontal="center" vertical="center"/>
      <protection/>
    </xf>
    <xf numFmtId="0" fontId="10" fillId="38" borderId="23" xfId="56" applyFont="1" applyFill="1" applyBorder="1" applyAlignment="1" applyProtection="1">
      <alignment horizontal="right" vertical="center"/>
      <protection locked="0"/>
    </xf>
    <xf numFmtId="0" fontId="10" fillId="38" borderId="18" xfId="56" applyFont="1" applyFill="1" applyBorder="1" applyAlignment="1" applyProtection="1">
      <alignment horizontal="right" vertical="center"/>
      <protection locked="0"/>
    </xf>
    <xf numFmtId="169" fontId="10" fillId="38" borderId="21" xfId="56" applyNumberFormat="1" applyFont="1" applyFill="1" applyBorder="1" applyAlignment="1" applyProtection="1">
      <alignment horizontal="center"/>
      <protection locked="0"/>
    </xf>
    <xf numFmtId="169" fontId="10" fillId="38" borderId="15" xfId="56" applyNumberFormat="1" applyFont="1" applyFill="1" applyBorder="1" applyAlignment="1" applyProtection="1">
      <alignment horizontal="center"/>
      <protection locked="0"/>
    </xf>
    <xf numFmtId="169" fontId="10" fillId="38" borderId="12" xfId="56" applyNumberFormat="1" applyFont="1" applyFill="1" applyBorder="1" applyAlignment="1" applyProtection="1">
      <alignment horizontal="center"/>
      <protection locked="0"/>
    </xf>
    <xf numFmtId="0" fontId="10" fillId="38" borderId="19" xfId="56" applyFont="1" applyFill="1" applyBorder="1" applyAlignment="1" applyProtection="1">
      <alignment horizontal="center" wrapText="1"/>
      <protection/>
    </xf>
    <xf numFmtId="0" fontId="10" fillId="33" borderId="23" xfId="56" applyFont="1" applyFill="1" applyBorder="1" applyAlignment="1" applyProtection="1">
      <alignment horizontal="center" vertical="center"/>
      <protection/>
    </xf>
    <xf numFmtId="0" fontId="10" fillId="33" borderId="18" xfId="56" applyFont="1" applyFill="1" applyBorder="1" applyAlignment="1" applyProtection="1">
      <alignment horizontal="center" vertical="center"/>
      <protection/>
    </xf>
    <xf numFmtId="0" fontId="10" fillId="33" borderId="21" xfId="56" applyFont="1" applyFill="1" applyBorder="1" applyAlignment="1" applyProtection="1">
      <alignment horizontal="center" vertical="center" wrapText="1"/>
      <protection/>
    </xf>
    <xf numFmtId="0" fontId="10" fillId="33" borderId="15" xfId="56" applyFont="1" applyFill="1" applyBorder="1" applyAlignment="1" applyProtection="1">
      <alignment horizontal="center" vertical="center" wrapText="1"/>
      <protection/>
    </xf>
    <xf numFmtId="0" fontId="10" fillId="33" borderId="12" xfId="56" applyFont="1" applyFill="1" applyBorder="1" applyAlignment="1" applyProtection="1">
      <alignment horizontal="center" vertical="center" wrapText="1"/>
      <protection/>
    </xf>
    <xf numFmtId="0" fontId="17" fillId="38" borderId="0" xfId="56" applyFont="1" applyFill="1" applyBorder="1" applyAlignment="1">
      <alignment horizontal="center" vertical="top"/>
      <protection/>
    </xf>
    <xf numFmtId="0" fontId="10" fillId="38" borderId="21" xfId="56" applyFont="1" applyFill="1" applyBorder="1" applyAlignment="1" applyProtection="1">
      <alignment horizontal="center"/>
      <protection locked="0"/>
    </xf>
    <xf numFmtId="0" fontId="10" fillId="38" borderId="15" xfId="56" applyFont="1" applyFill="1" applyBorder="1" applyAlignment="1" applyProtection="1">
      <alignment horizontal="center"/>
      <protection locked="0"/>
    </xf>
    <xf numFmtId="0" fontId="10" fillId="38" borderId="12" xfId="56" applyFont="1" applyFill="1" applyBorder="1" applyAlignment="1" applyProtection="1">
      <alignment horizontal="center"/>
      <protection locked="0"/>
    </xf>
    <xf numFmtId="0" fontId="10" fillId="38" borderId="0" xfId="56" applyFont="1" applyFill="1" applyAlignment="1" applyProtection="1">
      <alignment horizontal="right" vertical="center"/>
      <protection/>
    </xf>
    <xf numFmtId="0" fontId="10" fillId="38" borderId="18" xfId="56" applyFont="1" applyFill="1" applyBorder="1" applyAlignment="1" applyProtection="1">
      <alignment horizontal="right" vertical="center"/>
      <protection/>
    </xf>
    <xf numFmtId="0" fontId="99" fillId="38" borderId="21" xfId="52" applyFill="1" applyBorder="1" applyAlignment="1" applyProtection="1">
      <alignment horizontal="center"/>
      <protection/>
    </xf>
    <xf numFmtId="0" fontId="10" fillId="38" borderId="15" xfId="56" applyFont="1" applyFill="1" applyBorder="1" applyAlignment="1" applyProtection="1">
      <alignment horizontal="center"/>
      <protection/>
    </xf>
    <xf numFmtId="0" fontId="10" fillId="38" borderId="12" xfId="56" applyFont="1" applyFill="1" applyBorder="1" applyAlignment="1" applyProtection="1">
      <alignment horizontal="center"/>
      <protection/>
    </xf>
    <xf numFmtId="0" fontId="9" fillId="40" borderId="34" xfId="56" applyFont="1" applyFill="1" applyBorder="1" applyAlignment="1" applyProtection="1">
      <alignment horizontal="left" vertical="top" wrapText="1"/>
      <protection/>
    </xf>
    <xf numFmtId="0" fontId="8" fillId="40" borderId="17" xfId="56" applyFont="1" applyFill="1" applyBorder="1" applyAlignment="1" applyProtection="1">
      <alignment horizontal="left" vertical="top" wrapText="1"/>
      <protection/>
    </xf>
    <xf numFmtId="0" fontId="8" fillId="40" borderId="35" xfId="56" applyFont="1" applyFill="1" applyBorder="1" applyAlignment="1" applyProtection="1">
      <alignment horizontal="left" vertical="top" wrapText="1"/>
      <protection/>
    </xf>
    <xf numFmtId="0" fontId="10" fillId="38" borderId="15" xfId="56" applyFont="1" applyFill="1" applyBorder="1" applyAlignment="1" applyProtection="1">
      <alignment horizontal="center" vertical="top"/>
      <protection/>
    </xf>
    <xf numFmtId="1" fontId="10" fillId="38" borderId="21" xfId="56" applyNumberFormat="1" applyFont="1" applyFill="1" applyBorder="1" applyAlignment="1" applyProtection="1">
      <alignment horizontal="center" vertical="center" wrapText="1"/>
      <protection locked="0"/>
    </xf>
    <xf numFmtId="1" fontId="10" fillId="38" borderId="15" xfId="56" applyNumberFormat="1" applyFont="1" applyFill="1" applyBorder="1" applyAlignment="1" applyProtection="1">
      <alignment horizontal="center" vertical="center" wrapText="1"/>
      <protection locked="0"/>
    </xf>
    <xf numFmtId="1" fontId="10" fillId="38" borderId="12" xfId="56" applyNumberFormat="1" applyFont="1" applyFill="1" applyBorder="1" applyAlignment="1" applyProtection="1">
      <alignment horizontal="center" vertical="center" wrapText="1"/>
      <protection locked="0"/>
    </xf>
    <xf numFmtId="0" fontId="6" fillId="0" borderId="17" xfId="56" applyFont="1" applyFill="1" applyBorder="1" applyAlignment="1" applyProtection="1">
      <alignment horizontal="left"/>
      <protection hidden="1"/>
    </xf>
    <xf numFmtId="0" fontId="6" fillId="0" borderId="16" xfId="56" applyFont="1" applyFill="1" applyBorder="1" applyAlignment="1" applyProtection="1">
      <alignment horizontal="left"/>
      <protection hidden="1"/>
    </xf>
    <xf numFmtId="0" fontId="9" fillId="40" borderId="36" xfId="56" applyFont="1" applyFill="1" applyBorder="1" applyAlignment="1" applyProtection="1">
      <alignment horizontal="left" vertical="top" wrapText="1"/>
      <protection/>
    </xf>
    <xf numFmtId="0" fontId="9" fillId="40" borderId="19" xfId="56" applyFont="1" applyFill="1" applyBorder="1" applyAlignment="1" applyProtection="1">
      <alignment horizontal="left" vertical="top" wrapText="1"/>
      <protection/>
    </xf>
    <xf numFmtId="0" fontId="9" fillId="40" borderId="20" xfId="56" applyFont="1" applyFill="1" applyBorder="1" applyAlignment="1" applyProtection="1">
      <alignment horizontal="left" vertical="top" wrapText="1"/>
      <protection/>
    </xf>
    <xf numFmtId="0" fontId="14" fillId="33" borderId="22" xfId="56" applyFont="1" applyFill="1" applyBorder="1" applyAlignment="1" applyProtection="1">
      <alignment horizontal="center" vertical="center" wrapText="1"/>
      <protection/>
    </xf>
    <xf numFmtId="0" fontId="14" fillId="33" borderId="10" xfId="56" applyFont="1" applyFill="1" applyBorder="1" applyAlignment="1" applyProtection="1">
      <alignment horizontal="center" vertical="center" wrapText="1"/>
      <protection/>
    </xf>
    <xf numFmtId="0" fontId="10" fillId="38" borderId="0" xfId="56" applyFont="1" applyFill="1" applyBorder="1" applyAlignment="1" applyProtection="1">
      <alignment horizontal="right" vertical="center"/>
      <protection locked="0"/>
    </xf>
    <xf numFmtId="0" fontId="10" fillId="38" borderId="21" xfId="56" applyFont="1" applyFill="1" applyBorder="1" applyAlignment="1" applyProtection="1">
      <alignment horizontal="center"/>
      <protection/>
    </xf>
    <xf numFmtId="0" fontId="75" fillId="18" borderId="39" xfId="56" applyNumberFormat="1" applyFont="1" applyFill="1" applyBorder="1" applyAlignment="1" applyProtection="1">
      <alignment horizontal="center" vertical="center" wrapText="1"/>
      <protection/>
    </xf>
    <xf numFmtId="0" fontId="75" fillId="18" borderId="40" xfId="56" applyNumberFormat="1" applyFont="1" applyFill="1" applyBorder="1" applyAlignment="1" applyProtection="1">
      <alignment horizontal="center" vertical="center" wrapText="1"/>
      <protection/>
    </xf>
    <xf numFmtId="0" fontId="75" fillId="18" borderId="41" xfId="56" applyNumberFormat="1" applyFont="1" applyFill="1" applyBorder="1" applyAlignment="1" applyProtection="1">
      <alignment horizontal="center" vertical="center" wrapText="1"/>
      <protection/>
    </xf>
    <xf numFmtId="0" fontId="75" fillId="18" borderId="31" xfId="56" applyNumberFormat="1" applyFont="1" applyFill="1" applyBorder="1" applyAlignment="1" applyProtection="1">
      <alignment horizontal="center" vertical="center" wrapText="1"/>
      <protection/>
    </xf>
    <xf numFmtId="0" fontId="75" fillId="18" borderId="0" xfId="56" applyNumberFormat="1" applyFont="1" applyFill="1" applyBorder="1" applyAlignment="1" applyProtection="1">
      <alignment horizontal="center" vertical="center" wrapText="1"/>
      <protection/>
    </xf>
    <xf numFmtId="0" fontId="75" fillId="18" borderId="30" xfId="56" applyNumberFormat="1" applyFont="1" applyFill="1" applyBorder="1" applyAlignment="1" applyProtection="1">
      <alignment horizontal="center" vertical="center" wrapText="1"/>
      <protection/>
    </xf>
    <xf numFmtId="0" fontId="26" fillId="38" borderId="0" xfId="0" applyFont="1" applyFill="1" applyBorder="1" applyAlignment="1">
      <alignment horizontal="center"/>
    </xf>
    <xf numFmtId="0" fontId="26" fillId="38" borderId="30" xfId="0" applyFont="1" applyFill="1" applyBorder="1" applyAlignment="1">
      <alignment horizontal="center"/>
    </xf>
    <xf numFmtId="0" fontId="60" fillId="38" borderId="0" xfId="56" applyFont="1" applyFill="1" applyBorder="1" applyAlignment="1" applyProtection="1">
      <alignment horizontal="center"/>
      <protection/>
    </xf>
    <xf numFmtId="0" fontId="60" fillId="6" borderId="42" xfId="56" applyFont="1" applyFill="1" applyBorder="1" applyAlignment="1" applyProtection="1">
      <alignment horizontal="center" vertical="center" wrapText="1"/>
      <protection/>
    </xf>
    <xf numFmtId="0" fontId="60" fillId="6" borderId="43" xfId="56" applyFont="1" applyFill="1" applyBorder="1" applyAlignment="1" applyProtection="1">
      <alignment horizontal="center" vertical="center" wrapText="1"/>
      <protection/>
    </xf>
    <xf numFmtId="0" fontId="60" fillId="6" borderId="44" xfId="56" applyFont="1" applyFill="1" applyBorder="1" applyAlignment="1" applyProtection="1">
      <alignment horizontal="center" vertical="center" wrapText="1"/>
      <protection/>
    </xf>
    <xf numFmtId="0" fontId="60" fillId="6" borderId="45" xfId="56" applyFont="1" applyFill="1" applyBorder="1" applyAlignment="1" applyProtection="1">
      <alignment horizontal="center" vertical="center" wrapText="1"/>
      <protection/>
    </xf>
    <xf numFmtId="0" fontId="60" fillId="6" borderId="46" xfId="56" applyFont="1" applyFill="1" applyBorder="1" applyAlignment="1" applyProtection="1">
      <alignment horizontal="center" vertical="center" wrapText="1"/>
      <protection/>
    </xf>
    <xf numFmtId="0" fontId="60" fillId="6" borderId="47" xfId="56" applyFont="1" applyFill="1" applyBorder="1" applyAlignment="1" applyProtection="1">
      <alignment horizontal="center" vertical="center" wrapText="1"/>
      <protection/>
    </xf>
    <xf numFmtId="0" fontId="123" fillId="38" borderId="43" xfId="56" applyFont="1" applyFill="1" applyBorder="1" applyAlignment="1">
      <alignment horizontal="center" vertical="center" wrapText="1"/>
      <protection/>
    </xf>
    <xf numFmtId="0" fontId="26" fillId="38" borderId="18" xfId="0" applyFont="1" applyFill="1" applyBorder="1" applyAlignment="1">
      <alignment horizontal="center"/>
    </xf>
    <xf numFmtId="0" fontId="10" fillId="38" borderId="0" xfId="56" applyFont="1" applyFill="1" applyBorder="1" applyAlignment="1" applyProtection="1">
      <alignment horizontal="right" vertical="center"/>
      <protection/>
    </xf>
    <xf numFmtId="0" fontId="14" fillId="38" borderId="0" xfId="56" applyFont="1" applyFill="1" applyAlignment="1" applyProtection="1">
      <alignment horizontal="right" vertical="center" wrapText="1"/>
      <protection/>
    </xf>
    <xf numFmtId="0" fontId="121" fillId="38" borderId="0" xfId="56" applyFont="1" applyFill="1" applyBorder="1" applyAlignment="1" applyProtection="1">
      <alignment horizontal="left" vertical="top" wrapText="1"/>
      <protection/>
    </xf>
    <xf numFmtId="0" fontId="14" fillId="33" borderId="48" xfId="56" applyFont="1" applyFill="1" applyBorder="1" applyAlignment="1" applyProtection="1">
      <alignment horizontal="center" vertical="center" wrapText="1"/>
      <protection/>
    </xf>
    <xf numFmtId="0" fontId="73" fillId="38" borderId="0" xfId="56" applyFont="1" applyFill="1" applyBorder="1" applyAlignment="1" applyProtection="1">
      <alignment horizontal="right" vertical="center"/>
      <protection/>
    </xf>
    <xf numFmtId="0" fontId="124" fillId="38" borderId="15" xfId="52" applyFont="1" applyFill="1" applyBorder="1" applyAlignment="1" applyProtection="1">
      <alignment horizontal="center"/>
      <protection/>
    </xf>
    <xf numFmtId="0" fontId="10" fillId="38" borderId="23" xfId="56" applyFont="1" applyFill="1" applyBorder="1" applyAlignment="1" applyProtection="1">
      <alignment horizontal="right"/>
      <protection/>
    </xf>
    <xf numFmtId="0" fontId="10" fillId="38" borderId="0" xfId="56" applyFont="1" applyFill="1" applyBorder="1" applyAlignment="1" applyProtection="1">
      <alignment horizontal="right"/>
      <protection/>
    </xf>
    <xf numFmtId="0" fontId="10" fillId="38" borderId="21" xfId="52" applyFont="1" applyFill="1" applyBorder="1" applyAlignment="1" applyProtection="1">
      <alignment horizontal="center"/>
      <protection locked="0"/>
    </xf>
    <xf numFmtId="0" fontId="10" fillId="38" borderId="15" xfId="52" applyFont="1" applyFill="1" applyBorder="1" applyAlignment="1" applyProtection="1">
      <alignment horizontal="center"/>
      <protection locked="0"/>
    </xf>
    <xf numFmtId="0" fontId="10" fillId="38" borderId="12" xfId="52" applyFont="1" applyFill="1" applyBorder="1" applyAlignment="1" applyProtection="1">
      <alignment horizontal="center"/>
      <protection locked="0"/>
    </xf>
    <xf numFmtId="0" fontId="6" fillId="38" borderId="23" xfId="56" applyFont="1" applyFill="1" applyBorder="1" applyAlignment="1" applyProtection="1">
      <alignment horizontal="center" vertical="top" wrapText="1"/>
      <protection/>
    </xf>
    <xf numFmtId="0" fontId="6" fillId="38" borderId="0" xfId="56" applyFont="1" applyFill="1" applyBorder="1" applyAlignment="1" applyProtection="1">
      <alignment horizontal="center" vertical="top" wrapText="1"/>
      <protection/>
    </xf>
    <xf numFmtId="0" fontId="6" fillId="38" borderId="30" xfId="56" applyFont="1" applyFill="1" applyBorder="1" applyAlignment="1" applyProtection="1">
      <alignment horizontal="center" vertical="top" wrapText="1"/>
      <protection/>
    </xf>
    <xf numFmtId="0" fontId="125" fillId="38" borderId="49" xfId="56" applyNumberFormat="1" applyFont="1" applyFill="1" applyBorder="1" applyAlignment="1" applyProtection="1">
      <alignment horizontal="left" wrapText="1"/>
      <protection/>
    </xf>
    <xf numFmtId="0" fontId="125" fillId="38" borderId="26" xfId="56" applyNumberFormat="1" applyFont="1" applyFill="1" applyBorder="1" applyAlignment="1" applyProtection="1">
      <alignment horizontal="left" wrapText="1"/>
      <protection/>
    </xf>
    <xf numFmtId="0" fontId="32" fillId="38" borderId="31" xfId="56" applyFont="1" applyFill="1" applyBorder="1" applyAlignment="1">
      <alignment horizontal="center" vertical="top" wrapText="1"/>
      <protection/>
    </xf>
    <xf numFmtId="0" fontId="32" fillId="38" borderId="0" xfId="56" applyFont="1" applyFill="1" applyBorder="1" applyAlignment="1">
      <alignment horizontal="center" vertical="top" wrapText="1"/>
      <protection/>
    </xf>
    <xf numFmtId="0" fontId="32" fillId="38" borderId="18" xfId="56" applyFont="1" applyFill="1" applyBorder="1" applyAlignment="1">
      <alignment horizontal="center" vertical="top" wrapText="1"/>
      <protection/>
    </xf>
    <xf numFmtId="0" fontId="25" fillId="0" borderId="31" xfId="56" applyFont="1" applyFill="1" applyBorder="1" applyAlignment="1">
      <alignment horizontal="center" vertical="top" wrapText="1"/>
      <protection/>
    </xf>
    <xf numFmtId="0" fontId="25" fillId="0" borderId="0" xfId="56" applyFont="1" applyFill="1" applyBorder="1" applyAlignment="1">
      <alignment horizontal="center" vertical="top" wrapText="1"/>
      <protection/>
    </xf>
    <xf numFmtId="0" fontId="25" fillId="0" borderId="18" xfId="56" applyFont="1" applyFill="1" applyBorder="1" applyAlignment="1">
      <alignment horizontal="center" vertical="top" wrapText="1"/>
      <protection/>
    </xf>
    <xf numFmtId="0" fontId="25" fillId="38" borderId="31" xfId="56" applyFont="1" applyFill="1" applyBorder="1" applyAlignment="1">
      <alignment horizontal="center" vertical="top" wrapText="1"/>
      <protection/>
    </xf>
    <xf numFmtId="0" fontId="25" fillId="38" borderId="0" xfId="56" applyFont="1" applyFill="1" applyBorder="1" applyAlignment="1">
      <alignment horizontal="center" vertical="top" wrapText="1"/>
      <protection/>
    </xf>
    <xf numFmtId="0" fontId="25" fillId="38" borderId="18" xfId="56" applyFont="1" applyFill="1" applyBorder="1" applyAlignment="1">
      <alignment horizontal="center" vertical="top" wrapText="1"/>
      <protection/>
    </xf>
    <xf numFmtId="0" fontId="10" fillId="12" borderId="31" xfId="56" applyFont="1" applyFill="1" applyBorder="1" applyAlignment="1">
      <alignment horizontal="center" vertical="top"/>
      <protection/>
    </xf>
    <xf numFmtId="0" fontId="10" fillId="12" borderId="0" xfId="56" applyFont="1" applyFill="1" applyBorder="1" applyAlignment="1">
      <alignment horizontal="center" vertical="top"/>
      <protection/>
    </xf>
    <xf numFmtId="0" fontId="10" fillId="12" borderId="18" xfId="56" applyFont="1" applyFill="1" applyBorder="1" applyAlignment="1">
      <alignment horizontal="center" vertical="top"/>
      <protection/>
    </xf>
    <xf numFmtId="0" fontId="0" fillId="38" borderId="24" xfId="56" applyFont="1" applyFill="1" applyBorder="1" applyAlignment="1">
      <alignment horizontal="center" wrapText="1"/>
      <protection/>
    </xf>
    <xf numFmtId="0" fontId="0" fillId="38" borderId="26" xfId="56" applyFont="1" applyFill="1" applyBorder="1" applyAlignment="1">
      <alignment horizontal="center" wrapText="1"/>
      <protection/>
    </xf>
    <xf numFmtId="0" fontId="33" fillId="38" borderId="0" xfId="0" applyFont="1" applyFill="1" applyBorder="1" applyAlignment="1">
      <alignment horizontal="center"/>
    </xf>
    <xf numFmtId="0" fontId="33" fillId="38" borderId="18" xfId="0" applyFont="1" applyFill="1" applyBorder="1" applyAlignment="1">
      <alignment horizontal="center"/>
    </xf>
    <xf numFmtId="0" fontId="10" fillId="12" borderId="23" xfId="56" applyFont="1" applyFill="1" applyBorder="1" applyAlignment="1">
      <alignment horizontal="center" vertical="top"/>
      <protection/>
    </xf>
    <xf numFmtId="0" fontId="10" fillId="12" borderId="30" xfId="56" applyFont="1" applyFill="1" applyBorder="1" applyAlignment="1">
      <alignment horizontal="center" vertical="top"/>
      <protection/>
    </xf>
    <xf numFmtId="0" fontId="10" fillId="38" borderId="23" xfId="56" applyFont="1" applyFill="1" applyBorder="1" applyAlignment="1" applyProtection="1">
      <alignment horizontal="center" vertical="top" wrapText="1"/>
      <protection/>
    </xf>
    <xf numFmtId="0" fontId="10" fillId="38" borderId="0" xfId="56" applyFont="1" applyFill="1" applyBorder="1" applyAlignment="1" applyProtection="1">
      <alignment horizontal="center" vertical="top" wrapText="1"/>
      <protection/>
    </xf>
    <xf numFmtId="0" fontId="10" fillId="38" borderId="30" xfId="56" applyFont="1" applyFill="1" applyBorder="1" applyAlignment="1" applyProtection="1">
      <alignment horizontal="center" vertical="top" wrapText="1"/>
      <protection/>
    </xf>
    <xf numFmtId="0" fontId="126" fillId="0" borderId="21" xfId="56" applyFont="1" applyBorder="1" applyAlignment="1">
      <alignment horizontal="center" vertical="center"/>
      <protection/>
    </xf>
    <xf numFmtId="0" fontId="126" fillId="0" borderId="15" xfId="56" applyFont="1" applyBorder="1" applyAlignment="1">
      <alignment horizontal="center" vertical="center"/>
      <protection/>
    </xf>
    <xf numFmtId="0" fontId="126" fillId="0" borderId="12" xfId="56" applyFont="1" applyBorder="1" applyAlignment="1">
      <alignment horizontal="center" vertical="center"/>
      <protection/>
    </xf>
    <xf numFmtId="0" fontId="107" fillId="0" borderId="17" xfId="56" applyFont="1" applyBorder="1" applyAlignment="1">
      <alignment horizontal="left" vertical="center" wrapText="1"/>
      <protection/>
    </xf>
    <xf numFmtId="0" fontId="127" fillId="0" borderId="0" xfId="56" applyFont="1" applyAlignment="1">
      <alignment horizontal="left"/>
      <protection/>
    </xf>
    <xf numFmtId="0" fontId="127" fillId="0" borderId="0" xfId="56" applyFont="1" applyBorder="1" applyAlignment="1">
      <alignment wrapText="1"/>
      <protection/>
    </xf>
    <xf numFmtId="0" fontId="31" fillId="44" borderId="0" xfId="0" applyFont="1" applyFill="1" applyAlignment="1">
      <alignment horizontal="center" vertical="center" wrapText="1"/>
    </xf>
    <xf numFmtId="0" fontId="0" fillId="38" borderId="0" xfId="0" applyFont="1" applyFill="1" applyAlignment="1">
      <alignment horizontal="center" wrapText="1"/>
    </xf>
    <xf numFmtId="0" fontId="93" fillId="45" borderId="0" xfId="0" applyFont="1" applyFill="1" applyAlignment="1">
      <alignment horizontal="center" wrapText="1"/>
    </xf>
    <xf numFmtId="0" fontId="3" fillId="6" borderId="17" xfId="56" applyFont="1" applyFill="1" applyBorder="1" applyAlignment="1">
      <alignment horizontal="center" vertical="center" wrapText="1"/>
      <protection/>
    </xf>
    <xf numFmtId="0" fontId="2" fillId="0" borderId="21" xfId="56" applyFont="1" applyFill="1" applyBorder="1" applyAlignment="1" applyProtection="1">
      <alignment horizontal="left"/>
      <protection locked="0"/>
    </xf>
    <xf numFmtId="0" fontId="2" fillId="0" borderId="15" xfId="56" applyFont="1" applyFill="1" applyBorder="1" applyAlignment="1" applyProtection="1">
      <alignment horizontal="left"/>
      <protection locked="0"/>
    </xf>
    <xf numFmtId="0" fontId="2" fillId="0" borderId="12" xfId="56" applyFont="1" applyFill="1" applyBorder="1" applyAlignment="1" applyProtection="1">
      <alignment horizontal="left"/>
      <protection locked="0"/>
    </xf>
    <xf numFmtId="0" fontId="5" fillId="6" borderId="19" xfId="56" applyFont="1" applyFill="1" applyBorder="1" applyAlignment="1">
      <alignment horizontal="center" vertical="center" wrapText="1"/>
      <protection/>
    </xf>
    <xf numFmtId="0" fontId="2" fillId="6" borderId="19" xfId="56" applyFont="1" applyFill="1" applyBorder="1" applyAlignment="1">
      <alignment horizontal="center" vertical="center" wrapText="1"/>
      <protection/>
    </xf>
    <xf numFmtId="0" fontId="6" fillId="38" borderId="21" xfId="56" applyFont="1" applyFill="1" applyBorder="1" applyAlignment="1">
      <alignment horizontal="left" vertical="top" wrapText="1"/>
      <protection/>
    </xf>
    <xf numFmtId="0" fontId="6" fillId="38" borderId="15" xfId="56" applyFont="1" applyFill="1" applyBorder="1" applyAlignment="1">
      <alignment horizontal="left" vertical="top" wrapText="1"/>
      <protection/>
    </xf>
    <xf numFmtId="0" fontId="6" fillId="38" borderId="12" xfId="56" applyFont="1" applyFill="1" applyBorder="1" applyAlignment="1">
      <alignment horizontal="left" vertical="top" wrapText="1"/>
      <protection/>
    </xf>
    <xf numFmtId="0" fontId="128" fillId="6" borderId="0" xfId="56" applyFont="1" applyFill="1" applyBorder="1" applyAlignment="1">
      <alignment horizontal="center" vertical="center" wrapText="1"/>
      <protection/>
    </xf>
    <xf numFmtId="0" fontId="0" fillId="0" borderId="0" xfId="56" applyFont="1" applyFill="1" applyAlignment="1">
      <alignment horizontal="left"/>
      <protection/>
    </xf>
    <xf numFmtId="169" fontId="2" fillId="0" borderId="21" xfId="56" applyNumberFormat="1" applyFont="1" applyFill="1" applyBorder="1" applyAlignment="1" applyProtection="1">
      <alignment horizontal="left"/>
      <protection locked="0"/>
    </xf>
    <xf numFmtId="169" fontId="2" fillId="0" borderId="15" xfId="56" applyNumberFormat="1" applyFont="1" applyFill="1" applyBorder="1" applyAlignment="1" applyProtection="1">
      <alignment horizontal="left"/>
      <protection locked="0"/>
    </xf>
    <xf numFmtId="169" fontId="2" fillId="0" borderId="12" xfId="56" applyNumberFormat="1" applyFont="1" applyFill="1" applyBorder="1" applyAlignment="1" applyProtection="1">
      <alignment horizontal="left"/>
      <protection locked="0"/>
    </xf>
    <xf numFmtId="0" fontId="2" fillId="0" borderId="21" xfId="56" applyFont="1" applyFill="1" applyBorder="1" applyAlignment="1">
      <alignment horizontal="left"/>
      <protection/>
    </xf>
    <xf numFmtId="0" fontId="2" fillId="0" borderId="15" xfId="56" applyFont="1" applyFill="1" applyBorder="1" applyAlignment="1">
      <alignment horizontal="left"/>
      <protection/>
    </xf>
    <xf numFmtId="0" fontId="2" fillId="0" borderId="12" xfId="56" applyFont="1" applyFill="1" applyBorder="1" applyAlignment="1">
      <alignment horizontal="left"/>
      <protection/>
    </xf>
    <xf numFmtId="0" fontId="1" fillId="6" borderId="17" xfId="56" applyFont="1" applyFill="1" applyBorder="1" applyAlignment="1">
      <alignment horizontal="center"/>
      <protection/>
    </xf>
    <xf numFmtId="0" fontId="0" fillId="42" borderId="23" xfId="56" applyFont="1" applyFill="1" applyBorder="1" applyAlignment="1">
      <alignment horizontal="left" vertical="top" wrapText="1"/>
      <protection/>
    </xf>
    <xf numFmtId="0" fontId="6" fillId="18" borderId="23" xfId="56" applyFont="1" applyFill="1" applyBorder="1" applyAlignment="1">
      <alignment horizontal="left" vertical="top" wrapText="1"/>
      <protection/>
    </xf>
    <xf numFmtId="0" fontId="6" fillId="18" borderId="0" xfId="56" applyFont="1" applyFill="1" applyBorder="1" applyAlignment="1">
      <alignment horizontal="left" vertical="top" wrapText="1"/>
      <protection/>
    </xf>
    <xf numFmtId="0" fontId="17" fillId="18" borderId="24" xfId="56" applyFont="1" applyFill="1" applyBorder="1" applyAlignment="1">
      <alignment horizontal="center" wrapText="1"/>
      <protection/>
    </xf>
    <xf numFmtId="0" fontId="17" fillId="18" borderId="26" xfId="56" applyFont="1" applyFill="1" applyBorder="1" applyAlignment="1">
      <alignment horizontal="center" wrapText="1"/>
      <protection/>
    </xf>
    <xf numFmtId="0" fontId="129" fillId="18" borderId="23" xfId="56" applyFont="1" applyFill="1" applyBorder="1" applyAlignment="1">
      <alignment horizontal="center" vertical="center" wrapText="1"/>
      <protection/>
    </xf>
    <xf numFmtId="0" fontId="129" fillId="18" borderId="24" xfId="56" applyFont="1" applyFill="1" applyBorder="1" applyAlignment="1">
      <alignment horizontal="center" vertical="center" wrapText="1"/>
      <protection/>
    </xf>
    <xf numFmtId="1" fontId="60" fillId="18" borderId="0" xfId="56" applyNumberFormat="1" applyFont="1" applyFill="1" applyBorder="1" applyAlignment="1">
      <alignment horizontal="center" vertical="center" wrapText="1"/>
      <protection/>
    </xf>
    <xf numFmtId="0" fontId="60" fillId="18" borderId="0" xfId="56" applyFont="1" applyFill="1" applyBorder="1" applyAlignment="1">
      <alignment horizontal="center" vertical="center" wrapText="1"/>
      <protection/>
    </xf>
    <xf numFmtId="0" fontId="60" fillId="18" borderId="26" xfId="56" applyFont="1" applyFill="1" applyBorder="1" applyAlignment="1">
      <alignment horizontal="center" vertical="center" wrapText="1"/>
      <protection/>
    </xf>
    <xf numFmtId="1" fontId="67" fillId="0" borderId="37" xfId="56" applyNumberFormat="1" applyFont="1" applyFill="1" applyBorder="1" applyAlignment="1">
      <alignment horizontal="left" vertical="top" wrapText="1"/>
      <protection/>
    </xf>
    <xf numFmtId="1" fontId="67" fillId="0" borderId="40" xfId="56" applyNumberFormat="1" applyFont="1" applyFill="1" applyBorder="1" applyAlignment="1">
      <alignment horizontal="left" vertical="top" wrapText="1"/>
      <protection/>
    </xf>
    <xf numFmtId="1" fontId="67" fillId="0" borderId="23" xfId="56" applyNumberFormat="1" applyFont="1" applyFill="1" applyBorder="1" applyAlignment="1">
      <alignment horizontal="left" vertical="top" wrapText="1"/>
      <protection/>
    </xf>
    <xf numFmtId="1" fontId="67" fillId="0" borderId="0" xfId="56" applyNumberFormat="1" applyFont="1" applyFill="1" applyBorder="1" applyAlignment="1">
      <alignment horizontal="left" vertical="top" wrapText="1"/>
      <protection/>
    </xf>
    <xf numFmtId="0" fontId="6" fillId="18" borderId="23" xfId="56" applyFont="1" applyFill="1" applyBorder="1" applyAlignment="1">
      <alignment horizontal="left" vertical="top" wrapText="1"/>
      <protection/>
    </xf>
    <xf numFmtId="0" fontId="115" fillId="0" borderId="23" xfId="56" applyFont="1" applyBorder="1" applyAlignment="1" applyProtection="1">
      <alignment horizontal="center" vertical="center"/>
      <protection hidden="1"/>
    </xf>
    <xf numFmtId="0" fontId="115" fillId="0" borderId="0" xfId="56" applyFont="1" applyBorder="1" applyAlignment="1" applyProtection="1">
      <alignment horizontal="center" vertical="center"/>
      <protection hidden="1"/>
    </xf>
    <xf numFmtId="1" fontId="55" fillId="42" borderId="23" xfId="56" applyNumberFormat="1" applyFont="1" applyFill="1" applyBorder="1" applyAlignment="1">
      <alignment horizontal="left" vertical="center" wrapText="1"/>
      <protection/>
    </xf>
    <xf numFmtId="1" fontId="55" fillId="42" borderId="0" xfId="56" applyNumberFormat="1" applyFont="1" applyFill="1" applyBorder="1" applyAlignment="1">
      <alignment horizontal="left" vertical="center" wrapText="1"/>
      <protection/>
    </xf>
    <xf numFmtId="0" fontId="30" fillId="0" borderId="23" xfId="56" applyFont="1" applyBorder="1" applyAlignment="1">
      <alignment horizontal="left" vertical="center"/>
      <protection/>
    </xf>
    <xf numFmtId="0" fontId="30" fillId="0" borderId="0" xfId="56" applyFont="1" applyBorder="1" applyAlignment="1">
      <alignment horizontal="left" vertical="center"/>
      <protection/>
    </xf>
    <xf numFmtId="0" fontId="21" fillId="18" borderId="40" xfId="56" applyFont="1" applyFill="1" applyBorder="1" applyAlignment="1">
      <alignment horizontal="center" vertical="center" wrapText="1"/>
      <protection/>
    </xf>
    <xf numFmtId="0" fontId="21" fillId="18" borderId="0" xfId="56" applyFont="1" applyFill="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dxfs count="22">
    <dxf>
      <fill>
        <patternFill>
          <bgColor rgb="FF00B0F0"/>
        </patternFill>
      </fill>
    </dxf>
    <dxf>
      <font>
        <color theme="0"/>
      </font>
    </dxf>
    <dxf>
      <font>
        <color theme="0"/>
      </font>
    </dxf>
    <dxf>
      <font>
        <color theme="0"/>
      </font>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0"/>
        </patternFill>
      </fill>
      <border>
        <left style="thin"/>
        <right style="thin"/>
        <top style="thin"/>
        <bottom style="thin"/>
      </border>
    </dxf>
    <dxf>
      <fill>
        <patternFill>
          <bgColor theme="0"/>
        </patternFill>
      </fill>
      <border>
        <left style="thin"/>
        <right style="thin"/>
        <top style="thin"/>
        <bottom style="thin"/>
      </border>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ill>
        <patternFill>
          <bgColor rgb="FFFFFF00"/>
        </patternFill>
      </fill>
    </dxf>
    <dxf>
      <fill>
        <patternFill>
          <bgColor theme="3" tint="0.5999600291252136"/>
        </patternFill>
      </fill>
    </dxf>
    <dxf>
      <fill>
        <patternFill>
          <bgColor theme="0"/>
        </patternFill>
      </fill>
      <border>
        <left style="thin">
          <color rgb="FF000000"/>
        </left>
        <right style="thin">
          <color rgb="FF000000"/>
        </right>
        <top style="thin"/>
        <bottom style="thin">
          <color rgb="FF000000"/>
        </bottom>
      </border>
    </dxf>
  </dxfs>
  <tableStyles count="1" defaultTableStyle="TableStyleMedium9"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3.emf" /><Relationship Id="rId3" Type="http://schemas.openxmlformats.org/officeDocument/2006/relationships/image" Target="../media/image6.emf" /><Relationship Id="rId4" Type="http://schemas.openxmlformats.org/officeDocument/2006/relationships/image" Target="../media/image8.jpeg" /><Relationship Id="rId5" Type="http://schemas.openxmlformats.org/officeDocument/2006/relationships/image" Target="../media/image5.emf" /><Relationship Id="rId6" Type="http://schemas.openxmlformats.org/officeDocument/2006/relationships/image" Target="../media/image1.emf" /><Relationship Id="rId7" Type="http://schemas.openxmlformats.org/officeDocument/2006/relationships/image" Target="../media/image2.emf" /><Relationship Id="rId8"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609600</xdr:colOff>
      <xdr:row>2</xdr:row>
      <xdr:rowOff>38100</xdr:rowOff>
    </xdr:from>
    <xdr:to>
      <xdr:col>2</xdr:col>
      <xdr:colOff>962025</xdr:colOff>
      <xdr:row>10</xdr:row>
      <xdr:rowOff>123825</xdr:rowOff>
    </xdr:to>
    <xdr:pic>
      <xdr:nvPicPr>
        <xdr:cNvPr id="1" name="Picture 3" descr="DEEPLogoCircleCOLORLarge.jpg"/>
        <xdr:cNvPicPr preferRelativeResize="1">
          <a:picLocks noChangeAspect="1"/>
        </xdr:cNvPicPr>
      </xdr:nvPicPr>
      <xdr:blipFill>
        <a:blip r:embed="rId1"/>
        <a:stretch>
          <a:fillRect/>
        </a:stretch>
      </xdr:blipFill>
      <xdr:spPr>
        <a:xfrm>
          <a:off x="609600" y="38100"/>
          <a:ext cx="1943100" cy="1914525"/>
        </a:xfrm>
        <a:prstGeom prst="rect">
          <a:avLst/>
        </a:prstGeom>
        <a:noFill/>
        <a:ln w="9525" cmpd="sng">
          <a:noFill/>
        </a:ln>
      </xdr:spPr>
    </xdr:pic>
    <xdr:clientData/>
  </xdr:twoCellAnchor>
  <xdr:twoCellAnchor>
    <xdr:from>
      <xdr:col>11</xdr:col>
      <xdr:colOff>180975</xdr:colOff>
      <xdr:row>5</xdr:row>
      <xdr:rowOff>85725</xdr:rowOff>
    </xdr:from>
    <xdr:to>
      <xdr:col>13</xdr:col>
      <xdr:colOff>9525</xdr:colOff>
      <xdr:row>8</xdr:row>
      <xdr:rowOff>76200</xdr:rowOff>
    </xdr:to>
    <xdr:sp>
      <xdr:nvSpPr>
        <xdr:cNvPr id="2" name="TextBox 15"/>
        <xdr:cNvSpPr txBox="1">
          <a:spLocks noChangeArrowheads="1"/>
        </xdr:cNvSpPr>
      </xdr:nvSpPr>
      <xdr:spPr>
        <a:xfrm>
          <a:off x="10601325" y="647700"/>
          <a:ext cx="1466850" cy="866775"/>
        </a:xfrm>
        <a:prstGeom prst="rect">
          <a:avLst/>
        </a:prstGeom>
        <a:noFill/>
        <a:ln w="9525" cmpd="sng">
          <a:noFill/>
        </a:ln>
      </xdr:spPr>
      <xdr:txBody>
        <a:bodyPr vertOverflow="clip" wrap="square"/>
        <a:p>
          <a:pPr algn="ctr">
            <a:defRPr/>
          </a:pPr>
          <a:r>
            <a:rPr lang="en-US" cap="none" sz="2400" b="0" i="0" u="none" baseline="0">
              <a:solidFill>
                <a:srgbClr val="33CCCC"/>
              </a:solidFill>
              <a:latin typeface="Webdings"/>
              <a:ea typeface="Webdings"/>
              <a:cs typeface="Webdings"/>
            </a:rPr>
            <a:t>i</a:t>
          </a:r>
          <a:r>
            <a:rPr lang="en-US" cap="none" sz="2400" b="0" i="0" u="none" baseline="0">
              <a:solidFill>
                <a:srgbClr val="33CCCC"/>
              </a:solidFill>
              <a:latin typeface="Calibri"/>
              <a:ea typeface="Calibri"/>
              <a:cs typeface="Calibri"/>
            </a:rPr>
            <a:t> </a:t>
          </a:r>
          <a:r>
            <a:rPr lang="en-US" cap="none" sz="2000" b="1" i="0" u="none" baseline="0">
              <a:solidFill>
                <a:srgbClr val="33CCCC"/>
              </a:solidFill>
              <a:latin typeface="Calibri"/>
              <a:ea typeface="Calibri"/>
              <a:cs typeface="Calibri"/>
            </a:rPr>
            <a:t>Instructions </a:t>
          </a:r>
        </a:p>
      </xdr:txBody>
    </xdr:sp>
    <xdr:clientData fPrintsWithSheet="0"/>
  </xdr:twoCellAnchor>
  <xdr:twoCellAnchor>
    <xdr:from>
      <xdr:col>11</xdr:col>
      <xdr:colOff>161925</xdr:colOff>
      <xdr:row>11</xdr:row>
      <xdr:rowOff>0</xdr:rowOff>
    </xdr:from>
    <xdr:to>
      <xdr:col>12</xdr:col>
      <xdr:colOff>647700</xdr:colOff>
      <xdr:row>11</xdr:row>
      <xdr:rowOff>228600</xdr:rowOff>
    </xdr:to>
    <xdr:sp macro="[0]!Permit_Number">
      <xdr:nvSpPr>
        <xdr:cNvPr id="3" name="Rounded Rectangle 16"/>
        <xdr:cNvSpPr>
          <a:spLocks/>
        </xdr:cNvSpPr>
      </xdr:nvSpPr>
      <xdr:spPr>
        <a:xfrm>
          <a:off x="10582275" y="1990725"/>
          <a:ext cx="1466850" cy="2286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Permit/Registration</a:t>
          </a:r>
          <a:r>
            <a:rPr lang="en-US" cap="none" sz="1100" b="0" i="0" u="none" baseline="0">
              <a:solidFill>
                <a:srgbClr val="000000"/>
              </a:solidFill>
            </a:rPr>
            <a:t> #</a:t>
          </a:r>
        </a:p>
      </xdr:txBody>
    </xdr:sp>
    <xdr:clientData fPrintsWithSheet="0"/>
  </xdr:twoCellAnchor>
  <xdr:twoCellAnchor>
    <xdr:from>
      <xdr:col>11</xdr:col>
      <xdr:colOff>161925</xdr:colOff>
      <xdr:row>9</xdr:row>
      <xdr:rowOff>0</xdr:rowOff>
    </xdr:from>
    <xdr:to>
      <xdr:col>12</xdr:col>
      <xdr:colOff>647700</xdr:colOff>
      <xdr:row>9</xdr:row>
      <xdr:rowOff>228600</xdr:rowOff>
    </xdr:to>
    <xdr:sp macro="[0]!Reporting_Year">
      <xdr:nvSpPr>
        <xdr:cNvPr id="4" name="Rounded Rectangle 17"/>
        <xdr:cNvSpPr>
          <a:spLocks/>
        </xdr:cNvSpPr>
      </xdr:nvSpPr>
      <xdr:spPr>
        <a:xfrm>
          <a:off x="10582275" y="1590675"/>
          <a:ext cx="1466850" cy="2286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lIns="18288" tIns="0" rIns="0" bIns="0" anchor="ctr"/>
        <a:p>
          <a:pPr algn="ctr">
            <a:defRPr/>
          </a:pPr>
          <a:r>
            <a:rPr lang="en-US" cap="none" sz="1300" b="0" i="0" u="none" baseline="0">
              <a:solidFill>
                <a:srgbClr val="000000"/>
              </a:solidFill>
            </a:rPr>
            <a:t>Reporting Year</a:t>
          </a:r>
        </a:p>
      </xdr:txBody>
    </xdr:sp>
    <xdr:clientData fPrintsWithSheet="0"/>
  </xdr:twoCellAnchor>
  <xdr:twoCellAnchor>
    <xdr:from>
      <xdr:col>11</xdr:col>
      <xdr:colOff>161925</xdr:colOff>
      <xdr:row>13</xdr:row>
      <xdr:rowOff>9525</xdr:rowOff>
    </xdr:from>
    <xdr:to>
      <xdr:col>12</xdr:col>
      <xdr:colOff>647700</xdr:colOff>
      <xdr:row>13</xdr:row>
      <xdr:rowOff>228600</xdr:rowOff>
    </xdr:to>
    <xdr:sp macro="[0]!Permittee_Name">
      <xdr:nvSpPr>
        <xdr:cNvPr id="5" name="Rounded Rectangle 18"/>
        <xdr:cNvSpPr>
          <a:spLocks/>
        </xdr:cNvSpPr>
      </xdr:nvSpPr>
      <xdr:spPr>
        <a:xfrm>
          <a:off x="10582275" y="2400300"/>
          <a:ext cx="1466850" cy="219075"/>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Permit/Registration</a:t>
          </a:r>
          <a:r>
            <a:rPr lang="en-US" cap="none" sz="1000" b="0" i="0" u="none" baseline="0">
              <a:solidFill>
                <a:srgbClr val="000000"/>
              </a:solidFill>
            </a:rPr>
            <a:t> Name</a:t>
          </a:r>
        </a:p>
      </xdr:txBody>
    </xdr:sp>
    <xdr:clientData fPrintsWithSheet="0"/>
  </xdr:twoCellAnchor>
  <xdr:twoCellAnchor>
    <xdr:from>
      <xdr:col>11</xdr:col>
      <xdr:colOff>161925</xdr:colOff>
      <xdr:row>17</xdr:row>
      <xdr:rowOff>19050</xdr:rowOff>
    </xdr:from>
    <xdr:to>
      <xdr:col>12</xdr:col>
      <xdr:colOff>647700</xdr:colOff>
      <xdr:row>17</xdr:row>
      <xdr:rowOff>228600</xdr:rowOff>
    </xdr:to>
    <xdr:sp macro="[0]!Site_Name">
      <xdr:nvSpPr>
        <xdr:cNvPr id="6" name="Rounded Rectangle 19"/>
        <xdr:cNvSpPr>
          <a:spLocks/>
        </xdr:cNvSpPr>
      </xdr:nvSpPr>
      <xdr:spPr>
        <a:xfrm>
          <a:off x="10582275" y="3209925"/>
          <a:ext cx="1466850" cy="20955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lIns="18288" tIns="0" rIns="0" bIns="0" anchor="ctr"/>
        <a:p>
          <a:pPr algn="ctr">
            <a:defRPr/>
          </a:pPr>
          <a:r>
            <a:rPr lang="en-US" cap="none" sz="1300" b="0" i="0" u="none" baseline="0">
              <a:solidFill>
                <a:srgbClr val="000000"/>
              </a:solidFill>
            </a:rPr>
            <a:t>Site</a:t>
          </a:r>
          <a:r>
            <a:rPr lang="en-US" cap="none" sz="1300" b="0" i="0" u="none" baseline="0">
              <a:solidFill>
                <a:srgbClr val="000000"/>
              </a:solidFill>
            </a:rPr>
            <a:t> Name</a:t>
          </a:r>
        </a:p>
      </xdr:txBody>
    </xdr:sp>
    <xdr:clientData fPrintsWithSheet="0"/>
  </xdr:twoCellAnchor>
  <xdr:twoCellAnchor>
    <xdr:from>
      <xdr:col>11</xdr:col>
      <xdr:colOff>161925</xdr:colOff>
      <xdr:row>19</xdr:row>
      <xdr:rowOff>9525</xdr:rowOff>
    </xdr:from>
    <xdr:to>
      <xdr:col>12</xdr:col>
      <xdr:colOff>647700</xdr:colOff>
      <xdr:row>19</xdr:row>
      <xdr:rowOff>228600</xdr:rowOff>
    </xdr:to>
    <xdr:sp macro="[0]!Diversion_Name">
      <xdr:nvSpPr>
        <xdr:cNvPr id="7" name="Rounded Rectangle 20"/>
        <xdr:cNvSpPr>
          <a:spLocks/>
        </xdr:cNvSpPr>
      </xdr:nvSpPr>
      <xdr:spPr>
        <a:xfrm>
          <a:off x="10582275" y="3600450"/>
          <a:ext cx="1466850" cy="219075"/>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lIns="18288" tIns="0" rIns="0" bIns="0" anchor="ctr"/>
        <a:p>
          <a:pPr algn="ctr">
            <a:defRPr/>
          </a:pPr>
          <a:r>
            <a:rPr lang="en-US" cap="none" sz="1300" b="0" i="0" u="none" baseline="0">
              <a:solidFill>
                <a:srgbClr val="000000"/>
              </a:solidFill>
            </a:rPr>
            <a:t>Diversion Name</a:t>
          </a:r>
        </a:p>
      </xdr:txBody>
    </xdr:sp>
    <xdr:clientData fPrintsWithSheet="0"/>
  </xdr:twoCellAnchor>
  <xdr:twoCellAnchor>
    <xdr:from>
      <xdr:col>11</xdr:col>
      <xdr:colOff>161925</xdr:colOff>
      <xdr:row>20</xdr:row>
      <xdr:rowOff>76200</xdr:rowOff>
    </xdr:from>
    <xdr:to>
      <xdr:col>12</xdr:col>
      <xdr:colOff>647700</xdr:colOff>
      <xdr:row>21</xdr:row>
      <xdr:rowOff>123825</xdr:rowOff>
    </xdr:to>
    <xdr:sp macro="[0]!Diversion_Type">
      <xdr:nvSpPr>
        <xdr:cNvPr id="8" name="Rounded Rectangle 21"/>
        <xdr:cNvSpPr>
          <a:spLocks/>
        </xdr:cNvSpPr>
      </xdr:nvSpPr>
      <xdr:spPr>
        <a:xfrm>
          <a:off x="10582275" y="3905250"/>
          <a:ext cx="1466850" cy="20955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lIns="18288" tIns="0" rIns="0" bIns="0" anchor="ctr"/>
        <a:p>
          <a:pPr algn="ctr">
            <a:defRPr/>
          </a:pPr>
          <a:r>
            <a:rPr lang="en-US" cap="none" sz="1300" b="0" i="0" u="none" baseline="0">
              <a:solidFill>
                <a:srgbClr val="000000"/>
              </a:solidFill>
            </a:rPr>
            <a:t>Diversion Type</a:t>
          </a:r>
        </a:p>
      </xdr:txBody>
    </xdr:sp>
    <xdr:clientData fPrintsWithSheet="0"/>
  </xdr:twoCellAnchor>
  <xdr:twoCellAnchor>
    <xdr:from>
      <xdr:col>11</xdr:col>
      <xdr:colOff>161925</xdr:colOff>
      <xdr:row>23</xdr:row>
      <xdr:rowOff>85725</xdr:rowOff>
    </xdr:from>
    <xdr:to>
      <xdr:col>12</xdr:col>
      <xdr:colOff>647700</xdr:colOff>
      <xdr:row>24</xdr:row>
      <xdr:rowOff>114300</xdr:rowOff>
    </xdr:to>
    <xdr:sp macro="[0]!Method_of_Measurement">
      <xdr:nvSpPr>
        <xdr:cNvPr id="9" name="Rounded Rectangle 22"/>
        <xdr:cNvSpPr>
          <a:spLocks/>
        </xdr:cNvSpPr>
      </xdr:nvSpPr>
      <xdr:spPr>
        <a:xfrm>
          <a:off x="10582275" y="4476750"/>
          <a:ext cx="1466850" cy="2667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Method of</a:t>
          </a:r>
          <a:r>
            <a:rPr lang="en-US" cap="none" sz="1000" b="0" i="0" u="none" baseline="0">
              <a:solidFill>
                <a:srgbClr val="000000"/>
              </a:solidFill>
            </a:rPr>
            <a:t> Measurement</a:t>
          </a:r>
        </a:p>
      </xdr:txBody>
    </xdr:sp>
    <xdr:clientData fPrintsWithSheet="0"/>
  </xdr:twoCellAnchor>
  <xdr:twoCellAnchor>
    <xdr:from>
      <xdr:col>11</xdr:col>
      <xdr:colOff>161925</xdr:colOff>
      <xdr:row>25</xdr:row>
      <xdr:rowOff>47625</xdr:rowOff>
    </xdr:from>
    <xdr:to>
      <xdr:col>12</xdr:col>
      <xdr:colOff>647700</xdr:colOff>
      <xdr:row>28</xdr:row>
      <xdr:rowOff>9525</xdr:rowOff>
    </xdr:to>
    <xdr:sp macro="[0]!Max_Rate_of_Operation">
      <xdr:nvSpPr>
        <xdr:cNvPr id="10" name="Rounded Rectangle 23"/>
        <xdr:cNvSpPr>
          <a:spLocks/>
        </xdr:cNvSpPr>
      </xdr:nvSpPr>
      <xdr:spPr>
        <a:xfrm>
          <a:off x="10582275" y="4838700"/>
          <a:ext cx="1466850" cy="600075"/>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lIns="18288" tIns="0" rIns="0" bIns="0" anchor="ctr"/>
        <a:p>
          <a:pPr algn="ctr">
            <a:defRPr/>
          </a:pPr>
          <a:r>
            <a:rPr lang="en-US" cap="none" sz="1150" b="0" i="0" u="none" baseline="0">
              <a:solidFill>
                <a:srgbClr val="000000"/>
              </a:solidFill>
            </a:rPr>
            <a:t>Max. Rate of Operation &amp; Max. Daily Volume</a:t>
          </a:r>
          <a:r>
            <a:rPr lang="en-US" cap="none" sz="1150" b="0" i="0" u="none" baseline="0">
              <a:solidFill>
                <a:srgbClr val="000000"/>
              </a:solidFill>
            </a:rPr>
            <a:t> Authorized</a:t>
          </a:r>
        </a:p>
      </xdr:txBody>
    </xdr:sp>
    <xdr:clientData fPrintsWithSheet="0"/>
  </xdr:twoCellAnchor>
  <xdr:twoCellAnchor>
    <xdr:from>
      <xdr:col>11</xdr:col>
      <xdr:colOff>161925</xdr:colOff>
      <xdr:row>28</xdr:row>
      <xdr:rowOff>76200</xdr:rowOff>
    </xdr:from>
    <xdr:to>
      <xdr:col>12</xdr:col>
      <xdr:colOff>647700</xdr:colOff>
      <xdr:row>29</xdr:row>
      <xdr:rowOff>57150</xdr:rowOff>
    </xdr:to>
    <xdr:sp macro="[0]!Contact_Information">
      <xdr:nvSpPr>
        <xdr:cNvPr id="11" name="Rounded Rectangle 24"/>
        <xdr:cNvSpPr>
          <a:spLocks/>
        </xdr:cNvSpPr>
      </xdr:nvSpPr>
      <xdr:spPr>
        <a:xfrm>
          <a:off x="10582275" y="5505450"/>
          <a:ext cx="1466850" cy="219075"/>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lIns="18288" tIns="0" rIns="0" bIns="0" anchor="ctr"/>
        <a:p>
          <a:pPr algn="ctr">
            <a:defRPr/>
          </a:pPr>
          <a:r>
            <a:rPr lang="en-US" cap="none" sz="1300" b="0" i="0" u="none" baseline="0">
              <a:solidFill>
                <a:srgbClr val="000000"/>
              </a:solidFill>
            </a:rPr>
            <a:t>Contact Information</a:t>
          </a:r>
        </a:p>
      </xdr:txBody>
    </xdr:sp>
    <xdr:clientData fPrintsWithSheet="0"/>
  </xdr:twoCellAnchor>
  <xdr:twoCellAnchor>
    <xdr:from>
      <xdr:col>11</xdr:col>
      <xdr:colOff>161925</xdr:colOff>
      <xdr:row>21</xdr:row>
      <xdr:rowOff>190500</xdr:rowOff>
    </xdr:from>
    <xdr:to>
      <xdr:col>12</xdr:col>
      <xdr:colOff>647700</xdr:colOff>
      <xdr:row>23</xdr:row>
      <xdr:rowOff>0</xdr:rowOff>
    </xdr:to>
    <xdr:sp macro="[0]!Diversion_Status">
      <xdr:nvSpPr>
        <xdr:cNvPr id="12" name="Rounded Rectangle 26"/>
        <xdr:cNvSpPr>
          <a:spLocks/>
        </xdr:cNvSpPr>
      </xdr:nvSpPr>
      <xdr:spPr>
        <a:xfrm>
          <a:off x="10582275" y="4181475"/>
          <a:ext cx="1466850" cy="20955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lIns="18288" tIns="0" rIns="0" bIns="0" anchor="ctr"/>
        <a:p>
          <a:pPr algn="ctr">
            <a:defRPr/>
          </a:pPr>
          <a:r>
            <a:rPr lang="en-US" cap="none" sz="1300" b="0" i="0" u="none" baseline="0">
              <a:solidFill>
                <a:srgbClr val="000000"/>
              </a:solidFill>
            </a:rPr>
            <a:t>Diversion Status</a:t>
          </a:r>
        </a:p>
      </xdr:txBody>
    </xdr:sp>
    <xdr:clientData fPrintsWithSheet="0"/>
  </xdr:twoCellAnchor>
  <xdr:twoCellAnchor editAs="oneCell">
    <xdr:from>
      <xdr:col>0</xdr:col>
      <xdr:colOff>476250</xdr:colOff>
      <xdr:row>134</xdr:row>
      <xdr:rowOff>19050</xdr:rowOff>
    </xdr:from>
    <xdr:to>
      <xdr:col>4</xdr:col>
      <xdr:colOff>142875</xdr:colOff>
      <xdr:row>135</xdr:row>
      <xdr:rowOff>85725</xdr:rowOff>
    </xdr:to>
    <xdr:pic>
      <xdr:nvPicPr>
        <xdr:cNvPr id="13" name="DigSignBox" descr="Type your name here"/>
        <xdr:cNvPicPr preferRelativeResize="1">
          <a:picLocks noChangeAspect="1"/>
        </xdr:cNvPicPr>
      </xdr:nvPicPr>
      <xdr:blipFill>
        <a:blip r:embed="rId2"/>
        <a:stretch>
          <a:fillRect/>
        </a:stretch>
      </xdr:blipFill>
      <xdr:spPr>
        <a:xfrm>
          <a:off x="476250" y="34918650"/>
          <a:ext cx="3219450" cy="361950"/>
        </a:xfrm>
        <a:prstGeom prst="rect">
          <a:avLst/>
        </a:prstGeom>
        <a:noFill/>
        <a:ln w="9525" cmpd="sng">
          <a:noFill/>
        </a:ln>
      </xdr:spPr>
    </xdr:pic>
    <xdr:clientData/>
  </xdr:twoCellAnchor>
  <xdr:twoCellAnchor editAs="oneCell">
    <xdr:from>
      <xdr:col>4</xdr:col>
      <xdr:colOff>247650</xdr:colOff>
      <xdr:row>134</xdr:row>
      <xdr:rowOff>19050</xdr:rowOff>
    </xdr:from>
    <xdr:to>
      <xdr:col>5</xdr:col>
      <xdr:colOff>866775</xdr:colOff>
      <xdr:row>135</xdr:row>
      <xdr:rowOff>85725</xdr:rowOff>
    </xdr:to>
    <xdr:pic>
      <xdr:nvPicPr>
        <xdr:cNvPr id="14" name="TextBox2"/>
        <xdr:cNvPicPr preferRelativeResize="1">
          <a:picLocks noChangeAspect="1"/>
        </xdr:cNvPicPr>
      </xdr:nvPicPr>
      <xdr:blipFill>
        <a:blip r:embed="rId3"/>
        <a:stretch>
          <a:fillRect/>
        </a:stretch>
      </xdr:blipFill>
      <xdr:spPr>
        <a:xfrm>
          <a:off x="3800475" y="34918650"/>
          <a:ext cx="1600200" cy="361950"/>
        </a:xfrm>
        <a:prstGeom prst="rect">
          <a:avLst/>
        </a:prstGeom>
        <a:noFill/>
        <a:ln w="9525" cmpd="sng">
          <a:noFill/>
        </a:ln>
      </xdr:spPr>
    </xdr:pic>
    <xdr:clientData/>
  </xdr:twoCellAnchor>
  <xdr:twoCellAnchor>
    <xdr:from>
      <xdr:col>1</xdr:col>
      <xdr:colOff>19050</xdr:colOff>
      <xdr:row>130</xdr:row>
      <xdr:rowOff>133350</xdr:rowOff>
    </xdr:from>
    <xdr:to>
      <xdr:col>5</xdr:col>
      <xdr:colOff>361950</xdr:colOff>
      <xdr:row>132</xdr:row>
      <xdr:rowOff>295275</xdr:rowOff>
    </xdr:to>
    <xdr:sp>
      <xdr:nvSpPr>
        <xdr:cNvPr id="15" name="TextBox 5"/>
        <xdr:cNvSpPr txBox="1">
          <a:spLocks noChangeArrowheads="1"/>
        </xdr:cNvSpPr>
      </xdr:nvSpPr>
      <xdr:spPr>
        <a:xfrm>
          <a:off x="628650" y="33766125"/>
          <a:ext cx="4267200" cy="723900"/>
        </a:xfrm>
        <a:prstGeom prst="rect">
          <a:avLst/>
        </a:prstGeom>
        <a:solidFill>
          <a:srgbClr val="DBEEF4"/>
        </a:solidFill>
        <a:ln w="9525" cmpd="sng">
          <a:solidFill>
            <a:srgbClr val="BCBCBC"/>
          </a:solidFill>
          <a:headEnd type="none"/>
          <a:tailEnd type="none"/>
        </a:ln>
      </xdr:spPr>
      <xdr:txBody>
        <a:bodyPr vertOverflow="clip" wrap="square" lIns="0" tIns="0" rIns="0" bIns="0" anchor="ctr"/>
        <a:p>
          <a:pPr algn="ctr">
            <a:defRPr/>
          </a:pPr>
          <a:r>
            <a:rPr lang="en-US" cap="none" sz="1200" b="1" i="0" u="none" baseline="0">
              <a:solidFill>
                <a:srgbClr val="000000"/>
              </a:solidFill>
              <a:latin typeface="Calibri"/>
              <a:ea typeface="Calibri"/>
              <a:cs typeface="Calibri"/>
            </a:rPr>
            <a:t>By entering my name below, I agree that I am providing my legal signature, and am legally bound by the certifications above.
</a:t>
          </a:r>
          <a:r>
            <a:rPr lang="en-US" cap="none" sz="1200" b="1" i="0" u="none" baseline="0">
              <a:solidFill>
                <a:srgbClr val="000000"/>
              </a:solidFill>
              <a:latin typeface="Calibri"/>
              <a:ea typeface="Calibri"/>
              <a:cs typeface="Calibri"/>
            </a:rPr>
            <a:t>(a wet signature is not necessary) </a:t>
          </a:r>
        </a:p>
      </xdr:txBody>
    </xdr:sp>
    <xdr:clientData/>
  </xdr:twoCellAnchor>
  <xdr:twoCellAnchor editAs="oneCell">
    <xdr:from>
      <xdr:col>13</xdr:col>
      <xdr:colOff>38100</xdr:colOff>
      <xdr:row>12</xdr:row>
      <xdr:rowOff>0</xdr:rowOff>
    </xdr:from>
    <xdr:to>
      <xdr:col>13</xdr:col>
      <xdr:colOff>38100</xdr:colOff>
      <xdr:row>24</xdr:row>
      <xdr:rowOff>0</xdr:rowOff>
    </xdr:to>
    <xdr:pic>
      <xdr:nvPicPr>
        <xdr:cNvPr id="16" name="Picture 8204"/>
        <xdr:cNvPicPr preferRelativeResize="1">
          <a:picLocks noChangeAspect="0"/>
        </xdr:cNvPicPr>
      </xdr:nvPicPr>
      <xdr:blipFill>
        <a:blip r:embed="rId4"/>
        <a:stretch>
          <a:fillRect/>
        </a:stretch>
      </xdr:blipFill>
      <xdr:spPr>
        <a:xfrm>
          <a:off x="12096750" y="2228850"/>
          <a:ext cx="0" cy="2400300"/>
        </a:xfrm>
        <a:prstGeom prst="rect">
          <a:avLst/>
        </a:prstGeom>
        <a:noFill/>
        <a:ln w="9525" cmpd="sng">
          <a:noFill/>
        </a:ln>
      </xdr:spPr>
    </xdr:pic>
    <xdr:clientData/>
  </xdr:twoCellAnchor>
  <xdr:twoCellAnchor editAs="oneCell">
    <xdr:from>
      <xdr:col>3</xdr:col>
      <xdr:colOff>0</xdr:colOff>
      <xdr:row>21</xdr:row>
      <xdr:rowOff>0</xdr:rowOff>
    </xdr:from>
    <xdr:to>
      <xdr:col>6</xdr:col>
      <xdr:colOff>9525</xdr:colOff>
      <xdr:row>22</xdr:row>
      <xdr:rowOff>19050</xdr:rowOff>
    </xdr:to>
    <xdr:pic>
      <xdr:nvPicPr>
        <xdr:cNvPr id="17" name="ComboBox1"/>
        <xdr:cNvPicPr preferRelativeResize="1">
          <a:picLocks noChangeAspect="1"/>
        </xdr:cNvPicPr>
      </xdr:nvPicPr>
      <xdr:blipFill>
        <a:blip r:embed="rId5"/>
        <a:stretch>
          <a:fillRect/>
        </a:stretch>
      </xdr:blipFill>
      <xdr:spPr>
        <a:xfrm>
          <a:off x="2571750" y="3990975"/>
          <a:ext cx="2952750" cy="257175"/>
        </a:xfrm>
        <a:prstGeom prst="rect">
          <a:avLst/>
        </a:prstGeom>
        <a:noFill/>
        <a:ln w="9525" cmpd="sng">
          <a:noFill/>
        </a:ln>
      </xdr:spPr>
    </xdr:pic>
    <xdr:clientData fPrintsWithSheet="0"/>
  </xdr:twoCellAnchor>
  <xdr:twoCellAnchor editAs="oneCell">
    <xdr:from>
      <xdr:col>3</xdr:col>
      <xdr:colOff>0</xdr:colOff>
      <xdr:row>23</xdr:row>
      <xdr:rowOff>0</xdr:rowOff>
    </xdr:from>
    <xdr:to>
      <xdr:col>6</xdr:col>
      <xdr:colOff>9525</xdr:colOff>
      <xdr:row>24</xdr:row>
      <xdr:rowOff>9525</xdr:rowOff>
    </xdr:to>
    <xdr:pic>
      <xdr:nvPicPr>
        <xdr:cNvPr id="18" name="ComboBox2"/>
        <xdr:cNvPicPr preferRelativeResize="1">
          <a:picLocks noChangeAspect="1"/>
        </xdr:cNvPicPr>
      </xdr:nvPicPr>
      <xdr:blipFill>
        <a:blip r:embed="rId6"/>
        <a:stretch>
          <a:fillRect/>
        </a:stretch>
      </xdr:blipFill>
      <xdr:spPr>
        <a:xfrm>
          <a:off x="2571750" y="4391025"/>
          <a:ext cx="2952750" cy="247650"/>
        </a:xfrm>
        <a:prstGeom prst="rect">
          <a:avLst/>
        </a:prstGeom>
        <a:noFill/>
        <a:ln w="9525" cmpd="sng">
          <a:noFill/>
        </a:ln>
      </xdr:spPr>
    </xdr:pic>
    <xdr:clientData fPrintsWithSheet="0"/>
  </xdr:twoCellAnchor>
  <xdr:twoCellAnchor editAs="oneCell">
    <xdr:from>
      <xdr:col>8</xdr:col>
      <xdr:colOff>0</xdr:colOff>
      <xdr:row>21</xdr:row>
      <xdr:rowOff>0</xdr:rowOff>
    </xdr:from>
    <xdr:to>
      <xdr:col>11</xdr:col>
      <xdr:colOff>9525</xdr:colOff>
      <xdr:row>22</xdr:row>
      <xdr:rowOff>9525</xdr:rowOff>
    </xdr:to>
    <xdr:pic>
      <xdr:nvPicPr>
        <xdr:cNvPr id="19" name="ComboBox3"/>
        <xdr:cNvPicPr preferRelativeResize="1">
          <a:picLocks noChangeAspect="1"/>
        </xdr:cNvPicPr>
      </xdr:nvPicPr>
      <xdr:blipFill>
        <a:blip r:embed="rId7"/>
        <a:stretch>
          <a:fillRect/>
        </a:stretch>
      </xdr:blipFill>
      <xdr:spPr>
        <a:xfrm>
          <a:off x="7477125" y="3990975"/>
          <a:ext cx="2952750" cy="247650"/>
        </a:xfrm>
        <a:prstGeom prst="rect">
          <a:avLst/>
        </a:prstGeom>
        <a:noFill/>
        <a:ln w="9525" cmpd="sng">
          <a:noFill/>
        </a:ln>
      </xdr:spPr>
    </xdr:pic>
    <xdr:clientData fPrintsWithSheet="0"/>
  </xdr:twoCellAnchor>
  <xdr:twoCellAnchor editAs="oneCell">
    <xdr:from>
      <xdr:col>11</xdr:col>
      <xdr:colOff>495300</xdr:colOff>
      <xdr:row>132</xdr:row>
      <xdr:rowOff>333375</xdr:rowOff>
    </xdr:from>
    <xdr:to>
      <xdr:col>12</xdr:col>
      <xdr:colOff>581025</xdr:colOff>
      <xdr:row>133</xdr:row>
      <xdr:rowOff>247650</xdr:rowOff>
    </xdr:to>
    <xdr:pic>
      <xdr:nvPicPr>
        <xdr:cNvPr id="20" name="TextBox1"/>
        <xdr:cNvPicPr preferRelativeResize="1">
          <a:picLocks noChangeAspect="1"/>
        </xdr:cNvPicPr>
      </xdr:nvPicPr>
      <xdr:blipFill>
        <a:blip r:embed="rId8"/>
        <a:stretch>
          <a:fillRect/>
        </a:stretch>
      </xdr:blipFill>
      <xdr:spPr>
        <a:xfrm>
          <a:off x="10915650" y="34528125"/>
          <a:ext cx="1066800" cy="257175"/>
        </a:xfrm>
        <a:prstGeom prst="rect">
          <a:avLst/>
        </a:prstGeom>
        <a:noFill/>
        <a:ln w="9525" cmpd="sng">
          <a:noFill/>
        </a:ln>
      </xdr:spPr>
    </xdr:pic>
    <xdr:clientData/>
  </xdr:twoCellAnchor>
  <xdr:twoCellAnchor>
    <xdr:from>
      <xdr:col>11</xdr:col>
      <xdr:colOff>161925</xdr:colOff>
      <xdr:row>14</xdr:row>
      <xdr:rowOff>38100</xdr:rowOff>
    </xdr:from>
    <xdr:to>
      <xdr:col>12</xdr:col>
      <xdr:colOff>647700</xdr:colOff>
      <xdr:row>16</xdr:row>
      <xdr:rowOff>114300</xdr:rowOff>
    </xdr:to>
    <xdr:sp macro="[0]!P_Town_SiteTown">
      <xdr:nvSpPr>
        <xdr:cNvPr id="21" name="Rounded Rectangle 18"/>
        <xdr:cNvSpPr>
          <a:spLocks/>
        </xdr:cNvSpPr>
      </xdr:nvSpPr>
      <xdr:spPr>
        <a:xfrm>
          <a:off x="10582275" y="2667000"/>
          <a:ext cx="1466850" cy="47625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Permittee/Registrant Town  &amp; Site</a:t>
          </a:r>
          <a:r>
            <a:rPr lang="en-US" cap="none" sz="1100" b="0" i="0" u="none" baseline="0">
              <a:solidFill>
                <a:srgbClr val="000000"/>
              </a:solidFill>
            </a:rPr>
            <a:t> Town</a:t>
          </a:r>
          <a:r>
            <a:rPr lang="en-US" cap="none" sz="1000" b="0" i="0" u="none" baseline="0">
              <a:solidFill>
                <a:srgbClr val="000000"/>
              </a:solidFill>
            </a:rPr>
            <a:t>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323850</xdr:colOff>
      <xdr:row>0</xdr:row>
      <xdr:rowOff>0</xdr:rowOff>
    </xdr:from>
    <xdr:to>
      <xdr:col>7</xdr:col>
      <xdr:colOff>2181225</xdr:colOff>
      <xdr:row>1</xdr:row>
      <xdr:rowOff>142875</xdr:rowOff>
    </xdr:to>
    <xdr:sp>
      <xdr:nvSpPr>
        <xdr:cNvPr id="1" name="TextBox 2"/>
        <xdr:cNvSpPr txBox="1">
          <a:spLocks noChangeArrowheads="1"/>
        </xdr:cNvSpPr>
      </xdr:nvSpPr>
      <xdr:spPr>
        <a:xfrm flipH="1">
          <a:off x="10801350" y="0"/>
          <a:ext cx="1857375" cy="428625"/>
        </a:xfrm>
        <a:prstGeom prst="rect">
          <a:avLst/>
        </a:prstGeom>
        <a:noFill/>
        <a:ln w="9525" cmpd="sng">
          <a:noFill/>
        </a:ln>
      </xdr:spPr>
      <xdr:txBody>
        <a:bodyPr vertOverflow="clip" wrap="square" lIns="82296" tIns="41148" rIns="82296" bIns="0"/>
        <a:p>
          <a:pPr algn="ctr">
            <a:defRPr/>
          </a:pPr>
          <a:r>
            <a:rPr lang="en-US" cap="none" sz="2400" b="0" i="0" u="none" baseline="0">
              <a:solidFill>
                <a:srgbClr val="33CCCC"/>
              </a:solidFill>
              <a:latin typeface="Webdings"/>
              <a:ea typeface="Webdings"/>
              <a:cs typeface="Webdings"/>
            </a:rPr>
            <a:t>i</a:t>
          </a:r>
          <a:r>
            <a:rPr lang="en-US" cap="none" sz="2400" b="0" i="0" u="none" baseline="0">
              <a:solidFill>
                <a:srgbClr val="33CCCC"/>
              </a:solidFill>
              <a:latin typeface="Calibri"/>
              <a:ea typeface="Calibri"/>
              <a:cs typeface="Calibri"/>
            </a:rPr>
            <a:t> </a:t>
          </a:r>
          <a:r>
            <a:rPr lang="en-US" cap="none" sz="2000" b="1" i="0" u="none" baseline="0">
              <a:solidFill>
                <a:srgbClr val="33CCCC"/>
              </a:solidFill>
              <a:latin typeface="Calibri"/>
              <a:ea typeface="Calibri"/>
              <a:cs typeface="Calibri"/>
            </a:rPr>
            <a:t>Instructions </a:t>
          </a:r>
        </a:p>
      </xdr:txBody>
    </xdr:sp>
    <xdr:clientData fPrintsWithSheet="0"/>
  </xdr:twoCellAnchor>
  <xdr:twoCellAnchor>
    <xdr:from>
      <xdr:col>7</xdr:col>
      <xdr:colOff>257175</xdr:colOff>
      <xdr:row>6</xdr:row>
      <xdr:rowOff>38100</xdr:rowOff>
    </xdr:from>
    <xdr:to>
      <xdr:col>7</xdr:col>
      <xdr:colOff>2266950</xdr:colOff>
      <xdr:row>9</xdr:row>
      <xdr:rowOff>47625</xdr:rowOff>
    </xdr:to>
    <xdr:sp macro="[2]!Push_Client_Data">
      <xdr:nvSpPr>
        <xdr:cNvPr id="2" name="Rounded Rectangle 1"/>
        <xdr:cNvSpPr>
          <a:spLocks/>
        </xdr:cNvSpPr>
      </xdr:nvSpPr>
      <xdr:spPr>
        <a:xfrm>
          <a:off x="10734675" y="1171575"/>
          <a:ext cx="2009775" cy="4953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sz="2000" b="0" i="0" u="none" baseline="0">
              <a:solidFill>
                <a:srgbClr val="000000"/>
              </a:solidFill>
            </a:rPr>
            <a:t>Push Client</a:t>
          </a:r>
          <a:r>
            <a:rPr lang="en-US" cap="none" sz="2000" b="0" i="0" u="none" baseline="0">
              <a:solidFill>
                <a:srgbClr val="000000"/>
              </a:solidFill>
            </a:rPr>
            <a:t> Data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0</xdr:row>
      <xdr:rowOff>57150</xdr:rowOff>
    </xdr:from>
    <xdr:to>
      <xdr:col>9</xdr:col>
      <xdr:colOff>200025</xdr:colOff>
      <xdr:row>3</xdr:row>
      <xdr:rowOff>47625</xdr:rowOff>
    </xdr:to>
    <xdr:sp>
      <xdr:nvSpPr>
        <xdr:cNvPr id="1" name="TextBox 1"/>
        <xdr:cNvSpPr txBox="1">
          <a:spLocks noChangeArrowheads="1"/>
        </xdr:cNvSpPr>
      </xdr:nvSpPr>
      <xdr:spPr>
        <a:xfrm flipH="1">
          <a:off x="8124825" y="57150"/>
          <a:ext cx="3362325" cy="609600"/>
        </a:xfrm>
        <a:prstGeom prst="rect">
          <a:avLst/>
        </a:prstGeom>
        <a:noFill/>
        <a:ln w="9525" cmpd="sng">
          <a:noFill/>
        </a:ln>
      </xdr:spPr>
      <xdr:txBody>
        <a:bodyPr vertOverflow="clip" wrap="square" lIns="82296" tIns="41148" rIns="82296" bIns="0"/>
        <a:p>
          <a:pPr algn="ctr">
            <a:defRPr/>
          </a:pPr>
          <a:r>
            <a:rPr lang="en-US" cap="none" sz="2400" b="0" i="0" u="none" baseline="0">
              <a:solidFill>
                <a:srgbClr val="33CCCC"/>
              </a:solidFill>
              <a:latin typeface="Webdings"/>
              <a:ea typeface="Webdings"/>
              <a:cs typeface="Webdings"/>
            </a:rPr>
            <a:t>i</a:t>
          </a:r>
          <a:r>
            <a:rPr lang="en-US" cap="none" sz="2400" b="0" i="0" u="none" baseline="0">
              <a:solidFill>
                <a:srgbClr val="33CCCC"/>
              </a:solidFill>
              <a:latin typeface="Calibri"/>
              <a:ea typeface="Calibri"/>
              <a:cs typeface="Calibri"/>
            </a:rPr>
            <a:t> </a:t>
          </a:r>
          <a:r>
            <a:rPr lang="en-US" cap="none" sz="2000" b="1" i="0" u="none" baseline="0">
              <a:solidFill>
                <a:srgbClr val="33CCCC"/>
              </a:solidFill>
              <a:latin typeface="Calibri"/>
              <a:ea typeface="Calibri"/>
              <a:cs typeface="Calibri"/>
            </a:rPr>
            <a:t>Instructions </a:t>
          </a:r>
        </a:p>
      </xdr:txBody>
    </xdr:sp>
    <xdr:clientData fPrintsWithSheet="0"/>
  </xdr:twoCellAnchor>
  <xdr:twoCellAnchor>
    <xdr:from>
      <xdr:col>7</xdr:col>
      <xdr:colOff>66675</xdr:colOff>
      <xdr:row>13</xdr:row>
      <xdr:rowOff>9525</xdr:rowOff>
    </xdr:from>
    <xdr:to>
      <xdr:col>8</xdr:col>
      <xdr:colOff>419100</xdr:colOff>
      <xdr:row>16</xdr:row>
      <xdr:rowOff>133350</xdr:rowOff>
    </xdr:to>
    <xdr:sp macro="[2]!Sheet1.Push_Data_nonLeap">
      <xdr:nvSpPr>
        <xdr:cNvPr id="2" name="Rounded Rectangle 4"/>
        <xdr:cNvSpPr>
          <a:spLocks/>
        </xdr:cNvSpPr>
      </xdr:nvSpPr>
      <xdr:spPr>
        <a:xfrm>
          <a:off x="9572625" y="2247900"/>
          <a:ext cx="1362075" cy="6096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Push Data
</a:t>
          </a:r>
          <a:r>
            <a:rPr lang="en-US" cap="none" sz="1100" b="0" i="0" u="none" baseline="0">
              <a:solidFill>
                <a:srgbClr val="000000"/>
              </a:solidFill>
            </a:rPr>
            <a:t>(Non-Leap Years)</a:t>
          </a:r>
        </a:p>
      </xdr:txBody>
    </xdr:sp>
    <xdr:clientData/>
  </xdr:twoCellAnchor>
  <xdr:twoCellAnchor>
    <xdr:from>
      <xdr:col>7</xdr:col>
      <xdr:colOff>95250</xdr:colOff>
      <xdr:row>17</xdr:row>
      <xdr:rowOff>38100</xdr:rowOff>
    </xdr:from>
    <xdr:to>
      <xdr:col>8</xdr:col>
      <xdr:colOff>457200</xdr:colOff>
      <xdr:row>21</xdr:row>
      <xdr:rowOff>0</xdr:rowOff>
    </xdr:to>
    <xdr:sp macro="[2]!Sheet1.Push_Data_Leap">
      <xdr:nvSpPr>
        <xdr:cNvPr id="3" name="Rounded Rectangle 5"/>
        <xdr:cNvSpPr>
          <a:spLocks/>
        </xdr:cNvSpPr>
      </xdr:nvSpPr>
      <xdr:spPr>
        <a:xfrm>
          <a:off x="9601200" y="2924175"/>
          <a:ext cx="1371600" cy="6096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Push Data
</a:t>
          </a:r>
          <a:r>
            <a:rPr lang="en-US" cap="none" sz="1100" b="0" i="0" u="none" baseline="0">
              <a:solidFill>
                <a:srgbClr val="000000"/>
              </a:solidFill>
            </a:rPr>
            <a:t>(Leap Years)</a:t>
          </a:r>
        </a:p>
      </xdr:txBody>
    </xdr:sp>
    <xdr:clientData/>
  </xdr:twoCellAnchor>
  <xdr:twoCellAnchor>
    <xdr:from>
      <xdr:col>6</xdr:col>
      <xdr:colOff>657225</xdr:colOff>
      <xdr:row>17</xdr:row>
      <xdr:rowOff>85725</xdr:rowOff>
    </xdr:from>
    <xdr:to>
      <xdr:col>6</xdr:col>
      <xdr:colOff>1438275</xdr:colOff>
      <xdr:row>20</xdr:row>
      <xdr:rowOff>85725</xdr:rowOff>
    </xdr:to>
    <xdr:sp>
      <xdr:nvSpPr>
        <xdr:cNvPr id="4" name="Right Arrow 2"/>
        <xdr:cNvSpPr>
          <a:spLocks/>
        </xdr:cNvSpPr>
      </xdr:nvSpPr>
      <xdr:spPr>
        <a:xfrm>
          <a:off x="8667750" y="2971800"/>
          <a:ext cx="781050" cy="485775"/>
        </a:xfrm>
        <a:prstGeom prst="rightArrow">
          <a:avLst>
            <a:gd name="adj" fmla="val 17314"/>
          </a:avLst>
        </a:prstGeom>
        <a:solidFill>
          <a:srgbClr val="00B0F0"/>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657225</xdr:colOff>
      <xdr:row>13</xdr:row>
      <xdr:rowOff>76200</xdr:rowOff>
    </xdr:from>
    <xdr:to>
      <xdr:col>6</xdr:col>
      <xdr:colOff>1381125</xdr:colOff>
      <xdr:row>16</xdr:row>
      <xdr:rowOff>104775</xdr:rowOff>
    </xdr:to>
    <xdr:sp>
      <xdr:nvSpPr>
        <xdr:cNvPr id="5" name="Right Arrow 3"/>
        <xdr:cNvSpPr>
          <a:spLocks/>
        </xdr:cNvSpPr>
      </xdr:nvSpPr>
      <xdr:spPr>
        <a:xfrm>
          <a:off x="8667750" y="2314575"/>
          <a:ext cx="723900" cy="514350"/>
        </a:xfrm>
        <a:prstGeom prst="rightArrow">
          <a:avLst>
            <a:gd name="adj" fmla="val 12708"/>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orm%20Testing\FormUploadTest_V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sterSFD_User_Updated_12-6-2021%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ansmittal Form"/>
      <sheetName val="Reporting Form"/>
      <sheetName val="Daily Usage"/>
      <sheetName val="Client Info"/>
      <sheetName val="Other"/>
      <sheetName val="Sheet1"/>
    </sheetNames>
    <sheetDataSet>
      <sheetData sheetId="5">
        <row r="1">
          <cell r="A1" t="str">
            <v>Surface Water Withdrawal</v>
          </cell>
          <cell r="F1" t="str">
            <v>Metered</v>
          </cell>
        </row>
        <row r="2">
          <cell r="A2" t="str">
            <v>Ground Water Withdrawal</v>
          </cell>
          <cell r="F2" t="str">
            <v>Calculated</v>
          </cell>
        </row>
        <row r="3">
          <cell r="A3" t="str">
            <v>Release to Surface Water</v>
          </cell>
          <cell r="F3" t="str">
            <v>Estimated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sterSFD_User_Updated_12-6-202"/>
    </sheetNames>
    <definedNames>
      <definedName name="Push_Client_Data"/>
      <definedName name="Sheet1.Push_Data_Leap"/>
      <definedName name="Sheet1.Push_Data_nonLeap"/>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A1:AP315"/>
  <sheetViews>
    <sheetView tabSelected="1" zoomScale="90" zoomScaleNormal="90" zoomScaleSheetLayoutView="80" workbookViewId="0" topLeftCell="A3">
      <selection activeCell="A3" sqref="A3"/>
    </sheetView>
  </sheetViews>
  <sheetFormatPr defaultColWidth="0" defaultRowHeight="17.25" customHeight="1" zeroHeight="1"/>
  <cols>
    <col min="1" max="1" width="9.140625" style="21" customWidth="1"/>
    <col min="2" max="12" width="14.7109375" style="21" customWidth="1"/>
    <col min="13" max="13" width="9.8515625" style="21" customWidth="1"/>
    <col min="14" max="14" width="0.5625" style="107" customWidth="1"/>
    <col min="15" max="26" width="9.140625" style="107" hidden="1" customWidth="1"/>
    <col min="27" max="27" width="14.57421875" style="107" hidden="1" customWidth="1"/>
    <col min="28" max="28" width="16.00390625" style="107" hidden="1" customWidth="1"/>
    <col min="29" max="29" width="23.28125" style="107" hidden="1" customWidth="1"/>
    <col min="30" max="255" width="9.140625" style="107" hidden="1" customWidth="1"/>
    <col min="256" max="16384" width="12.28125" style="107" hidden="1" customWidth="1"/>
  </cols>
  <sheetData>
    <row r="1" spans="1:18" s="21" customFormat="1" ht="12.75" hidden="1">
      <c r="A1" s="6"/>
      <c r="B1" s="6"/>
      <c r="C1" s="6"/>
      <c r="D1" s="6"/>
      <c r="E1" s="6"/>
      <c r="F1" s="6"/>
      <c r="G1" s="6"/>
      <c r="H1" s="6"/>
      <c r="I1" s="6"/>
      <c r="J1" s="6"/>
      <c r="K1" s="6"/>
      <c r="L1" s="6"/>
      <c r="M1" s="6"/>
      <c r="N1" s="199"/>
      <c r="O1" s="6"/>
      <c r="P1" s="6"/>
      <c r="Q1" s="6"/>
      <c r="R1" s="6"/>
    </row>
    <row r="2" spans="1:18" s="21" customFormat="1" ht="12.75" hidden="1">
      <c r="A2" s="4"/>
      <c r="B2" s="4"/>
      <c r="C2" s="4"/>
      <c r="D2" s="4"/>
      <c r="E2" s="4"/>
      <c r="F2" s="4"/>
      <c r="G2" s="4"/>
      <c r="H2" s="4"/>
      <c r="I2" s="4"/>
      <c r="J2" s="4"/>
      <c r="K2" s="4"/>
      <c r="L2" s="4"/>
      <c r="M2" s="5"/>
      <c r="N2" s="199"/>
      <c r="O2" s="6"/>
      <c r="P2" s="6"/>
      <c r="Q2" s="6"/>
      <c r="R2" s="6"/>
    </row>
    <row r="3" spans="1:29" s="21" customFormat="1" ht="18.75" customHeight="1">
      <c r="A3" s="144"/>
      <c r="B3" s="144"/>
      <c r="C3" s="144"/>
      <c r="D3" s="145"/>
      <c r="E3" s="277" t="s">
        <v>29</v>
      </c>
      <c r="F3" s="277"/>
      <c r="G3" s="277"/>
      <c r="H3" s="277"/>
      <c r="I3" s="277"/>
      <c r="J3" s="277"/>
      <c r="K3" s="277"/>
      <c r="L3" s="145"/>
      <c r="M3" s="146"/>
      <c r="N3" s="199"/>
      <c r="O3" s="6"/>
      <c r="P3" s="6"/>
      <c r="Q3" s="6"/>
      <c r="R3" s="6"/>
      <c r="AA3" s="195" t="s">
        <v>90</v>
      </c>
      <c r="AB3" s="195" t="s">
        <v>110</v>
      </c>
      <c r="AC3" s="195" t="s">
        <v>4</v>
      </c>
    </row>
    <row r="4" spans="1:29" s="21" customFormat="1" ht="18.75" customHeight="1">
      <c r="A4" s="144"/>
      <c r="B4" s="144"/>
      <c r="C4" s="144"/>
      <c r="D4" s="277" t="s">
        <v>30</v>
      </c>
      <c r="E4" s="277"/>
      <c r="F4" s="277"/>
      <c r="G4" s="277"/>
      <c r="H4" s="277"/>
      <c r="I4" s="277"/>
      <c r="J4" s="277"/>
      <c r="K4" s="277"/>
      <c r="L4" s="277"/>
      <c r="M4" s="146"/>
      <c r="N4" s="199"/>
      <c r="O4" s="6"/>
      <c r="P4" s="6"/>
      <c r="Q4" s="6"/>
      <c r="R4" s="6"/>
      <c r="AA4" s="2"/>
      <c r="AB4"/>
      <c r="AC4"/>
    </row>
    <row r="5" spans="1:29" s="21" customFormat="1" ht="6.75" customHeight="1" thickBot="1">
      <c r="A5" s="144"/>
      <c r="B5" s="144"/>
      <c r="C5" s="144"/>
      <c r="D5" s="147"/>
      <c r="E5" s="147"/>
      <c r="F5" s="147"/>
      <c r="G5" s="147"/>
      <c r="H5" s="147"/>
      <c r="I5" s="147"/>
      <c r="J5" s="147"/>
      <c r="K5" s="147"/>
      <c r="L5" s="147"/>
      <c r="M5" s="146"/>
      <c r="N5" s="199"/>
      <c r="O5" s="6"/>
      <c r="P5" s="6"/>
      <c r="Q5" s="6"/>
      <c r="R5" s="6"/>
      <c r="AA5" s="1" t="s">
        <v>75</v>
      </c>
      <c r="AB5" t="s">
        <v>141</v>
      </c>
      <c r="AC5" s="2" t="s">
        <v>24</v>
      </c>
    </row>
    <row r="6" spans="1:29" s="21" customFormat="1" ht="13.5" customHeight="1" thickTop="1">
      <c r="A6" s="144"/>
      <c r="B6" s="144"/>
      <c r="C6" s="144"/>
      <c r="D6" s="147"/>
      <c r="E6" s="278" t="s">
        <v>31</v>
      </c>
      <c r="F6" s="279"/>
      <c r="G6" s="279"/>
      <c r="H6" s="279"/>
      <c r="I6" s="279"/>
      <c r="J6" s="279"/>
      <c r="K6" s="280"/>
      <c r="L6" s="147"/>
      <c r="M6" s="146"/>
      <c r="N6" s="199"/>
      <c r="O6" s="6"/>
      <c r="P6" s="6"/>
      <c r="Q6" s="6"/>
      <c r="R6" s="6"/>
      <c r="AA6" s="2" t="s">
        <v>74</v>
      </c>
      <c r="AB6" t="s">
        <v>142</v>
      </c>
      <c r="AC6" s="2" t="s">
        <v>20</v>
      </c>
    </row>
    <row r="7" spans="1:29" s="21" customFormat="1" ht="14.25" customHeight="1" thickBot="1">
      <c r="A7" s="144"/>
      <c r="B7" s="144"/>
      <c r="C7" s="144"/>
      <c r="D7" s="147"/>
      <c r="E7" s="281"/>
      <c r="F7" s="282"/>
      <c r="G7" s="282"/>
      <c r="H7" s="282"/>
      <c r="I7" s="282"/>
      <c r="J7" s="282"/>
      <c r="K7" s="283"/>
      <c r="L7" s="147"/>
      <c r="M7" s="146"/>
      <c r="N7" s="199"/>
      <c r="O7" s="6"/>
      <c r="P7" s="6"/>
      <c r="Q7" s="6"/>
      <c r="R7" s="6"/>
      <c r="AA7" s="2" t="s">
        <v>518</v>
      </c>
      <c r="AB7" t="s">
        <v>143</v>
      </c>
      <c r="AC7"/>
    </row>
    <row r="8" spans="1:29" s="21" customFormat="1" ht="41.25" customHeight="1" thickTop="1">
      <c r="A8" s="144"/>
      <c r="B8" s="144"/>
      <c r="C8" s="144"/>
      <c r="D8" s="144"/>
      <c r="E8" s="284" t="s">
        <v>83</v>
      </c>
      <c r="F8" s="284"/>
      <c r="G8" s="284"/>
      <c r="H8" s="284"/>
      <c r="I8" s="284"/>
      <c r="J8" s="284"/>
      <c r="K8" s="284"/>
      <c r="L8" s="148"/>
      <c r="M8" s="149"/>
      <c r="N8" s="149"/>
      <c r="O8" s="6"/>
      <c r="P8" s="6"/>
      <c r="Q8" s="6"/>
      <c r="R8" s="6"/>
      <c r="AA8"/>
      <c r="AB8" t="s">
        <v>144</v>
      </c>
      <c r="AC8"/>
    </row>
    <row r="9" spans="1:29" s="21" customFormat="1" ht="12" customHeight="1">
      <c r="A9" s="144"/>
      <c r="B9" s="144"/>
      <c r="C9" s="144"/>
      <c r="D9" s="144"/>
      <c r="E9" s="144"/>
      <c r="F9" s="144"/>
      <c r="G9" s="144"/>
      <c r="H9" s="144"/>
      <c r="I9" s="144"/>
      <c r="J9" s="144"/>
      <c r="K9" s="144"/>
      <c r="L9" s="149"/>
      <c r="M9" s="149"/>
      <c r="N9" s="149"/>
      <c r="O9" s="7"/>
      <c r="P9" s="6"/>
      <c r="Q9" s="6"/>
      <c r="R9" s="6"/>
      <c r="AA9"/>
      <c r="AB9" t="s">
        <v>526</v>
      </c>
      <c r="AC9"/>
    </row>
    <row r="10" spans="1:29" s="21" customFormat="1" ht="18.75" customHeight="1">
      <c r="A10" s="150"/>
      <c r="B10" s="150"/>
      <c r="C10" s="150"/>
      <c r="D10" s="150"/>
      <c r="E10" s="151"/>
      <c r="F10" s="152"/>
      <c r="G10" s="267" t="s">
        <v>32</v>
      </c>
      <c r="H10" s="234"/>
      <c r="I10" s="257"/>
      <c r="J10" s="258"/>
      <c r="K10" s="259"/>
      <c r="L10" s="150"/>
      <c r="M10" s="153"/>
      <c r="N10" s="146"/>
      <c r="O10" s="7"/>
      <c r="P10" s="6"/>
      <c r="Q10" s="6"/>
      <c r="R10" s="6"/>
      <c r="AA10"/>
      <c r="AB10" t="s">
        <v>527</v>
      </c>
      <c r="AC10"/>
    </row>
    <row r="11" spans="1:18" s="21" customFormat="1" ht="12.75" customHeight="1">
      <c r="A11" s="150"/>
      <c r="B11" s="150"/>
      <c r="C11" s="150"/>
      <c r="D11" s="150"/>
      <c r="E11" s="150"/>
      <c r="F11" s="150"/>
      <c r="G11" s="150"/>
      <c r="H11" s="150"/>
      <c r="I11" s="150"/>
      <c r="J11" s="150"/>
      <c r="K11" s="150"/>
      <c r="L11" s="150"/>
      <c r="M11" s="153"/>
      <c r="N11" s="146"/>
      <c r="O11" s="7"/>
      <c r="P11" s="6"/>
      <c r="Q11" s="6"/>
      <c r="R11" s="6"/>
    </row>
    <row r="12" spans="1:18" s="21" customFormat="1" ht="18.75" customHeight="1">
      <c r="A12" s="150"/>
      <c r="B12" s="153"/>
      <c r="C12" s="154"/>
      <c r="D12" s="155"/>
      <c r="E12" s="155"/>
      <c r="F12" s="267" t="s">
        <v>33</v>
      </c>
      <c r="G12" s="267"/>
      <c r="H12" s="234"/>
      <c r="I12" s="245"/>
      <c r="J12" s="246"/>
      <c r="K12" s="247"/>
      <c r="L12" s="150"/>
      <c r="M12" s="153"/>
      <c r="N12" s="146"/>
      <c r="O12" s="7"/>
      <c r="P12" s="6"/>
      <c r="Q12" s="6"/>
      <c r="R12" s="6"/>
    </row>
    <row r="13" spans="1:42" s="21" customFormat="1" ht="12.75" customHeight="1">
      <c r="A13" s="150"/>
      <c r="B13" s="150"/>
      <c r="C13" s="150"/>
      <c r="D13" s="150"/>
      <c r="E13" s="150"/>
      <c r="F13" s="150"/>
      <c r="G13" s="150"/>
      <c r="H13" s="150"/>
      <c r="I13" s="150"/>
      <c r="J13" s="150"/>
      <c r="K13" s="150"/>
      <c r="L13" s="150"/>
      <c r="M13" s="153"/>
      <c r="N13" s="146"/>
      <c r="O13" s="7"/>
      <c r="P13" s="7"/>
      <c r="Q13" s="7"/>
      <c r="R13" s="7"/>
      <c r="AF13" s="206"/>
      <c r="AG13" s="207"/>
      <c r="AH13" s="207"/>
      <c r="AI13" s="207"/>
      <c r="AJ13" s="207"/>
      <c r="AK13" s="207"/>
      <c r="AL13" s="207"/>
      <c r="AM13" s="207"/>
      <c r="AN13" s="207"/>
      <c r="AO13" s="207"/>
      <c r="AP13" s="207"/>
    </row>
    <row r="14" spans="1:42" s="21" customFormat="1" ht="18.75" customHeight="1">
      <c r="A14" s="248" t="s">
        <v>34</v>
      </c>
      <c r="B14" s="248"/>
      <c r="C14" s="249"/>
      <c r="D14" s="245"/>
      <c r="E14" s="246"/>
      <c r="F14" s="246"/>
      <c r="G14" s="246"/>
      <c r="H14" s="246"/>
      <c r="I14" s="246"/>
      <c r="J14" s="246"/>
      <c r="K14" s="247"/>
      <c r="L14" s="150"/>
      <c r="M14" s="153"/>
      <c r="N14" s="146"/>
      <c r="O14" s="7"/>
      <c r="P14" s="6"/>
      <c r="Q14" s="6"/>
      <c r="R14" s="6"/>
      <c r="AF14" s="207"/>
      <c r="AG14" s="207"/>
      <c r="AH14" s="207"/>
      <c r="AI14" s="207"/>
      <c r="AJ14" s="207"/>
      <c r="AK14" s="207"/>
      <c r="AL14" s="207"/>
      <c r="AM14" s="207"/>
      <c r="AN14" s="207"/>
      <c r="AO14" s="207"/>
      <c r="AP14" s="207"/>
    </row>
    <row r="15" spans="1:42" s="21" customFormat="1" ht="12.75" customHeight="1">
      <c r="A15" s="156"/>
      <c r="B15" s="157"/>
      <c r="C15" s="158"/>
      <c r="D15" s="159"/>
      <c r="E15" s="160"/>
      <c r="F15" s="160"/>
      <c r="G15" s="160"/>
      <c r="H15" s="160"/>
      <c r="I15" s="160"/>
      <c r="J15" s="153"/>
      <c r="K15" s="150"/>
      <c r="L15" s="150"/>
      <c r="M15" s="153"/>
      <c r="N15" s="146"/>
      <c r="O15" s="7"/>
      <c r="P15" s="7"/>
      <c r="Q15" s="7"/>
      <c r="R15" s="7"/>
      <c r="AF15" s="207"/>
      <c r="AG15" s="207"/>
      <c r="AH15" s="207"/>
      <c r="AI15" s="207"/>
      <c r="AJ15" s="207"/>
      <c r="AK15" s="207"/>
      <c r="AL15" s="207"/>
      <c r="AM15" s="207"/>
      <c r="AN15" s="207"/>
      <c r="AO15" s="207"/>
      <c r="AP15" s="207"/>
    </row>
    <row r="16" spans="1:42" s="21" customFormat="1" ht="18.75" customHeight="1">
      <c r="A16" s="248" t="s">
        <v>35</v>
      </c>
      <c r="B16" s="248"/>
      <c r="C16" s="249"/>
      <c r="D16" s="245"/>
      <c r="E16" s="246"/>
      <c r="F16" s="247"/>
      <c r="G16" s="161"/>
      <c r="H16" s="162" t="s">
        <v>36</v>
      </c>
      <c r="I16" s="268"/>
      <c r="J16" s="251"/>
      <c r="K16" s="252"/>
      <c r="L16" s="150"/>
      <c r="M16" s="153"/>
      <c r="N16" s="146"/>
      <c r="O16" s="7"/>
      <c r="P16" s="6"/>
      <c r="Q16" s="6"/>
      <c r="R16" s="6"/>
      <c r="AF16" s="207"/>
      <c r="AG16" s="207"/>
      <c r="AH16" s="207"/>
      <c r="AI16" s="207"/>
      <c r="AJ16" s="207"/>
      <c r="AK16" s="207"/>
      <c r="AL16" s="207"/>
      <c r="AM16" s="207"/>
      <c r="AN16" s="207"/>
      <c r="AO16" s="207"/>
      <c r="AP16" s="207"/>
    </row>
    <row r="17" spans="1:42" s="21" customFormat="1" ht="12.75" customHeight="1">
      <c r="A17" s="157"/>
      <c r="B17" s="157"/>
      <c r="C17" s="151"/>
      <c r="D17" s="154"/>
      <c r="E17" s="154"/>
      <c r="F17" s="154"/>
      <c r="G17" s="163"/>
      <c r="H17" s="163"/>
      <c r="I17" s="154"/>
      <c r="J17" s="154"/>
      <c r="K17" s="150"/>
      <c r="L17" s="150"/>
      <c r="M17" s="153"/>
      <c r="N17" s="146"/>
      <c r="O17" s="7"/>
      <c r="P17" s="7"/>
      <c r="Q17" s="7"/>
      <c r="R17" s="7"/>
      <c r="AF17" s="207"/>
      <c r="AG17" s="207"/>
      <c r="AH17" s="207"/>
      <c r="AI17" s="207"/>
      <c r="AJ17" s="207"/>
      <c r="AK17" s="207"/>
      <c r="AL17" s="207"/>
      <c r="AM17" s="207"/>
      <c r="AN17" s="207"/>
      <c r="AO17" s="207"/>
      <c r="AP17" s="207"/>
    </row>
    <row r="18" spans="1:42" s="21" customFormat="1" ht="18.75" customHeight="1">
      <c r="A18" s="286" t="s">
        <v>37</v>
      </c>
      <c r="B18" s="286"/>
      <c r="C18" s="249"/>
      <c r="D18" s="294"/>
      <c r="E18" s="295"/>
      <c r="F18" s="295"/>
      <c r="G18" s="295"/>
      <c r="H18" s="295"/>
      <c r="I18" s="295"/>
      <c r="J18" s="295"/>
      <c r="K18" s="296"/>
      <c r="L18" s="150"/>
      <c r="M18" s="153"/>
      <c r="N18" s="146"/>
      <c r="O18" s="7"/>
      <c r="P18" s="6"/>
      <c r="Q18" s="6"/>
      <c r="R18" s="6"/>
      <c r="AF18" s="207"/>
      <c r="AG18" s="207"/>
      <c r="AH18" s="207"/>
      <c r="AI18" s="207"/>
      <c r="AJ18" s="207"/>
      <c r="AK18" s="207"/>
      <c r="AL18" s="207"/>
      <c r="AM18" s="207"/>
      <c r="AN18" s="207"/>
      <c r="AO18" s="207"/>
      <c r="AP18" s="207"/>
    </row>
    <row r="19" spans="1:42" s="21" customFormat="1" ht="12.75" customHeight="1">
      <c r="A19" s="158"/>
      <c r="B19" s="248"/>
      <c r="C19" s="248"/>
      <c r="D19" s="291"/>
      <c r="E19" s="291"/>
      <c r="F19" s="291"/>
      <c r="G19" s="163"/>
      <c r="H19" s="164"/>
      <c r="I19" s="164"/>
      <c r="J19" s="153"/>
      <c r="K19" s="153"/>
      <c r="L19" s="153"/>
      <c r="M19" s="153"/>
      <c r="N19" s="146"/>
      <c r="O19" s="7"/>
      <c r="P19" s="7"/>
      <c r="Q19" s="7"/>
      <c r="R19" s="7"/>
      <c r="AF19" s="207"/>
      <c r="AG19" s="207"/>
      <c r="AH19" s="207"/>
      <c r="AI19" s="207"/>
      <c r="AJ19" s="207"/>
      <c r="AK19" s="207"/>
      <c r="AL19" s="207"/>
      <c r="AM19" s="207"/>
      <c r="AN19" s="207"/>
      <c r="AO19" s="207"/>
      <c r="AP19" s="207"/>
    </row>
    <row r="20" spans="1:42" s="21" customFormat="1" ht="18.75" customHeight="1">
      <c r="A20" s="248" t="s">
        <v>38</v>
      </c>
      <c r="B20" s="248"/>
      <c r="C20" s="249"/>
      <c r="D20" s="245"/>
      <c r="E20" s="246"/>
      <c r="F20" s="246"/>
      <c r="G20" s="246"/>
      <c r="H20" s="246"/>
      <c r="I20" s="246"/>
      <c r="J20" s="246"/>
      <c r="K20" s="247"/>
      <c r="L20" s="153"/>
      <c r="M20" s="153"/>
      <c r="N20" s="146"/>
      <c r="O20" s="7"/>
      <c r="P20" s="6"/>
      <c r="Q20" s="6"/>
      <c r="R20" s="6"/>
      <c r="AF20" s="207"/>
      <c r="AG20" s="207"/>
      <c r="AH20" s="207"/>
      <c r="AI20" s="207"/>
      <c r="AJ20" s="207"/>
      <c r="AK20" s="207"/>
      <c r="AL20" s="207"/>
      <c r="AM20" s="207"/>
      <c r="AN20" s="207"/>
      <c r="AO20" s="207"/>
      <c r="AP20" s="207"/>
    </row>
    <row r="21" spans="1:42" s="21" customFormat="1" ht="12.75" customHeight="1">
      <c r="A21" s="157"/>
      <c r="B21" s="157"/>
      <c r="C21" s="151"/>
      <c r="D21" s="154"/>
      <c r="E21" s="154"/>
      <c r="F21" s="154"/>
      <c r="G21" s="154"/>
      <c r="H21" s="154"/>
      <c r="I21" s="154"/>
      <c r="J21" s="154"/>
      <c r="K21" s="153"/>
      <c r="L21" s="153"/>
      <c r="M21" s="153"/>
      <c r="N21" s="146"/>
      <c r="O21" s="7"/>
      <c r="P21" s="7"/>
      <c r="Q21" s="7"/>
      <c r="R21" s="7"/>
      <c r="AF21" s="207"/>
      <c r="AG21" s="207"/>
      <c r="AH21" s="207"/>
      <c r="AI21" s="207"/>
      <c r="AJ21" s="207"/>
      <c r="AK21" s="207"/>
      <c r="AL21" s="207"/>
      <c r="AM21" s="207"/>
      <c r="AN21" s="207"/>
      <c r="AO21" s="207"/>
      <c r="AP21" s="207"/>
    </row>
    <row r="22" spans="1:42" s="21" customFormat="1" ht="18.75" customHeight="1">
      <c r="A22" s="286" t="s">
        <v>39</v>
      </c>
      <c r="B22" s="286"/>
      <c r="C22" s="249"/>
      <c r="D22" s="245" t="s">
        <v>145</v>
      </c>
      <c r="E22" s="246"/>
      <c r="F22" s="247"/>
      <c r="G22" s="233" t="s">
        <v>40</v>
      </c>
      <c r="H22" s="234"/>
      <c r="I22" s="245" t="s">
        <v>145</v>
      </c>
      <c r="J22" s="246"/>
      <c r="K22" s="247"/>
      <c r="L22" s="153"/>
      <c r="M22" s="153"/>
      <c r="N22" s="146"/>
      <c r="O22" s="7"/>
      <c r="P22" s="6"/>
      <c r="Q22" s="6"/>
      <c r="R22" s="6"/>
      <c r="AF22" s="207"/>
      <c r="AG22" s="207"/>
      <c r="AH22" s="207"/>
      <c r="AI22" s="207"/>
      <c r="AJ22" s="207"/>
      <c r="AK22" s="207"/>
      <c r="AL22" s="207"/>
      <c r="AM22" s="207"/>
      <c r="AN22" s="207"/>
      <c r="AO22" s="207"/>
      <c r="AP22" s="207"/>
    </row>
    <row r="23" spans="1:42" s="21" customFormat="1" ht="12.75" customHeight="1">
      <c r="A23" s="157"/>
      <c r="B23" s="157"/>
      <c r="C23" s="151"/>
      <c r="D23" s="154"/>
      <c r="E23" s="154"/>
      <c r="F23" s="154"/>
      <c r="G23" s="154"/>
      <c r="H23" s="154"/>
      <c r="I23" s="107"/>
      <c r="J23" s="107"/>
      <c r="K23" s="107"/>
      <c r="L23" s="153"/>
      <c r="M23" s="153"/>
      <c r="N23" s="146"/>
      <c r="O23" s="7"/>
      <c r="P23" s="7"/>
      <c r="Q23" s="7"/>
      <c r="R23" s="7"/>
      <c r="AF23" s="207"/>
      <c r="AG23" s="207"/>
      <c r="AH23" s="207"/>
      <c r="AI23" s="207"/>
      <c r="AJ23" s="207"/>
      <c r="AK23" s="207"/>
      <c r="AL23" s="207"/>
      <c r="AM23" s="207"/>
      <c r="AN23" s="207"/>
      <c r="AO23" s="207"/>
      <c r="AP23" s="207"/>
    </row>
    <row r="24" spans="1:42" s="21" customFormat="1" ht="18.75" customHeight="1">
      <c r="A24" s="248" t="s">
        <v>41</v>
      </c>
      <c r="B24" s="248"/>
      <c r="C24" s="249"/>
      <c r="D24" s="245" t="s">
        <v>145</v>
      </c>
      <c r="E24" s="246"/>
      <c r="F24" s="247"/>
      <c r="G24" s="292"/>
      <c r="H24" s="293"/>
      <c r="I24" s="107"/>
      <c r="J24" s="107"/>
      <c r="K24" s="107"/>
      <c r="L24" s="153"/>
      <c r="M24" s="153"/>
      <c r="N24" s="146"/>
      <c r="O24" s="7"/>
      <c r="P24" s="6"/>
      <c r="Q24" s="6"/>
      <c r="R24" s="6"/>
      <c r="AF24" s="207"/>
      <c r="AG24" s="207"/>
      <c r="AH24" s="207"/>
      <c r="AI24" s="207"/>
      <c r="AJ24" s="207"/>
      <c r="AK24" s="207"/>
      <c r="AL24" s="207"/>
      <c r="AM24" s="207"/>
      <c r="AN24" s="207"/>
      <c r="AO24" s="207"/>
      <c r="AP24" s="207"/>
    </row>
    <row r="25" spans="1:18" s="21" customFormat="1" ht="12.75" customHeight="1">
      <c r="A25" s="157"/>
      <c r="B25" s="157"/>
      <c r="C25" s="157"/>
      <c r="D25" s="165"/>
      <c r="E25" s="165"/>
      <c r="F25" s="165"/>
      <c r="G25" s="166"/>
      <c r="H25" s="166"/>
      <c r="I25" s="167"/>
      <c r="J25" s="167"/>
      <c r="K25" s="167"/>
      <c r="L25" s="153"/>
      <c r="M25" s="153"/>
      <c r="N25" s="146"/>
      <c r="O25" s="7"/>
      <c r="P25" s="6"/>
      <c r="Q25" s="6"/>
      <c r="R25" s="6"/>
    </row>
    <row r="26" spans="1:18" s="21" customFormat="1" ht="12.75" customHeight="1">
      <c r="A26" s="107"/>
      <c r="B26" s="107"/>
      <c r="C26" s="107"/>
      <c r="D26" s="168"/>
      <c r="E26" s="168"/>
      <c r="F26" s="168"/>
      <c r="G26" s="107"/>
      <c r="H26" s="287" t="s">
        <v>147</v>
      </c>
      <c r="I26" s="287"/>
      <c r="J26" s="169"/>
      <c r="K26" s="153"/>
      <c r="L26" s="153"/>
      <c r="M26" s="153"/>
      <c r="N26" s="146"/>
      <c r="O26" s="7"/>
      <c r="P26" s="7"/>
      <c r="Q26" s="7"/>
      <c r="R26" s="7"/>
    </row>
    <row r="27" spans="1:18" s="21" customFormat="1" ht="18.75" customHeight="1">
      <c r="A27" s="290" t="s">
        <v>42</v>
      </c>
      <c r="B27" s="286"/>
      <c r="C27" s="249"/>
      <c r="D27" s="245"/>
      <c r="E27" s="246"/>
      <c r="F27" s="247"/>
      <c r="G27" s="170"/>
      <c r="H27" s="287"/>
      <c r="I27" s="287"/>
      <c r="J27" s="268"/>
      <c r="K27" s="252"/>
      <c r="L27" s="153"/>
      <c r="M27" s="153"/>
      <c r="N27" s="146"/>
      <c r="O27" s="7"/>
      <c r="P27" s="6"/>
      <c r="Q27" s="6"/>
      <c r="R27" s="6"/>
    </row>
    <row r="28" spans="1:18" s="21" customFormat="1" ht="18.75" customHeight="1">
      <c r="A28" s="171"/>
      <c r="B28" s="171"/>
      <c r="C28" s="171"/>
      <c r="D28" s="256" t="s">
        <v>44</v>
      </c>
      <c r="E28" s="256"/>
      <c r="F28" s="256"/>
      <c r="G28" s="166"/>
      <c r="H28" s="154"/>
      <c r="I28" s="154"/>
      <c r="J28" s="256" t="s">
        <v>43</v>
      </c>
      <c r="K28" s="256"/>
      <c r="L28" s="153"/>
      <c r="M28" s="153"/>
      <c r="N28" s="146"/>
      <c r="O28" s="7"/>
      <c r="P28" s="7"/>
      <c r="Q28" s="7"/>
      <c r="R28" s="7"/>
    </row>
    <row r="29" spans="1:18" s="21" customFormat="1" ht="18.75" customHeight="1">
      <c r="A29" s="248" t="s">
        <v>45</v>
      </c>
      <c r="B29" s="248"/>
      <c r="C29" s="249"/>
      <c r="D29" s="268"/>
      <c r="E29" s="251"/>
      <c r="F29" s="252"/>
      <c r="G29" s="233" t="s">
        <v>46</v>
      </c>
      <c r="H29" s="234"/>
      <c r="I29" s="235"/>
      <c r="J29" s="236"/>
      <c r="K29" s="237"/>
      <c r="L29" s="153"/>
      <c r="M29" s="153"/>
      <c r="N29" s="146"/>
      <c r="O29" s="7"/>
      <c r="P29" s="6"/>
      <c r="Q29" s="6"/>
      <c r="R29" s="6"/>
    </row>
    <row r="30" spans="1:18" s="21" customFormat="1" ht="12.75" customHeight="1">
      <c r="A30" s="157"/>
      <c r="B30" s="157"/>
      <c r="C30" s="157"/>
      <c r="D30" s="154"/>
      <c r="E30" s="154"/>
      <c r="F30" s="166"/>
      <c r="G30" s="166"/>
      <c r="H30" s="154"/>
      <c r="I30" s="154"/>
      <c r="J30" s="154"/>
      <c r="K30" s="172"/>
      <c r="L30" s="153"/>
      <c r="M30" s="153"/>
      <c r="N30" s="146"/>
      <c r="O30" s="7"/>
      <c r="P30" s="7"/>
      <c r="Q30" s="7"/>
      <c r="R30" s="7"/>
    </row>
    <row r="31" spans="1:18" s="21" customFormat="1" ht="18.75" customHeight="1">
      <c r="A31" s="248" t="s">
        <v>47</v>
      </c>
      <c r="B31" s="248"/>
      <c r="C31" s="249"/>
      <c r="D31" s="250"/>
      <c r="E31" s="251"/>
      <c r="F31" s="251"/>
      <c r="G31" s="251"/>
      <c r="H31" s="251"/>
      <c r="I31" s="251"/>
      <c r="J31" s="251"/>
      <c r="K31" s="252"/>
      <c r="L31" s="153"/>
      <c r="M31" s="153"/>
      <c r="N31" s="146"/>
      <c r="O31" s="7"/>
      <c r="P31" s="6"/>
      <c r="Q31" s="6"/>
      <c r="R31" s="6"/>
    </row>
    <row r="32" spans="1:18" s="21" customFormat="1" ht="14.25" customHeight="1">
      <c r="A32" s="160"/>
      <c r="B32" s="160"/>
      <c r="C32" s="160"/>
      <c r="D32" s="168"/>
      <c r="E32" s="168"/>
      <c r="F32" s="168"/>
      <c r="G32" s="163"/>
      <c r="H32" s="173"/>
      <c r="I32" s="168"/>
      <c r="J32" s="169"/>
      <c r="K32" s="153"/>
      <c r="L32" s="153"/>
      <c r="M32" s="174" t="str">
        <f>IF(OR(I10=1992,I10=1996,I10=2000,I10=2004,I10=2008,I10=2012,I10=2016,I10=2020,I10=2024,I10=2028,I10=2032,I10=2036,I10=2040,I10=2044,I10=2048,I10=2052,I10=2056,I10=2060,I10=2064,I10=2068,I10=2072,I10=2076,I10=2080,I10=2084,I10=2088,I10=2096),"Leap","Non-Leap")</f>
        <v>Non-Leap</v>
      </c>
      <c r="N32" s="146"/>
      <c r="O32" s="7"/>
      <c r="P32" s="7"/>
      <c r="Q32" s="7"/>
      <c r="R32" s="7"/>
    </row>
    <row r="33" spans="1:18" s="21" customFormat="1" ht="67.5" customHeight="1">
      <c r="A33" s="253" t="s">
        <v>86</v>
      </c>
      <c r="B33" s="254"/>
      <c r="C33" s="254"/>
      <c r="D33" s="254"/>
      <c r="E33" s="254"/>
      <c r="F33" s="254"/>
      <c r="G33" s="254"/>
      <c r="H33" s="254"/>
      <c r="I33" s="254"/>
      <c r="J33" s="254"/>
      <c r="K33" s="254"/>
      <c r="L33" s="254"/>
      <c r="M33" s="255"/>
      <c r="N33" s="199"/>
      <c r="O33" s="6"/>
      <c r="P33" s="6"/>
      <c r="Q33" s="6"/>
      <c r="R33" s="6"/>
    </row>
    <row r="34" spans="1:18" s="21" customFormat="1" ht="16.5" customHeight="1">
      <c r="A34" s="262" t="s">
        <v>48</v>
      </c>
      <c r="B34" s="263"/>
      <c r="C34" s="263"/>
      <c r="D34" s="263"/>
      <c r="E34" s="263"/>
      <c r="F34" s="263"/>
      <c r="G34" s="263"/>
      <c r="H34" s="263"/>
      <c r="I34" s="263"/>
      <c r="J34" s="263"/>
      <c r="K34" s="263"/>
      <c r="L34" s="263"/>
      <c r="M34" s="264"/>
      <c r="N34" s="199"/>
      <c r="O34" s="6"/>
      <c r="P34" s="6"/>
      <c r="Q34" s="6"/>
      <c r="R34" s="6"/>
    </row>
    <row r="35" spans="1:18" s="21" customFormat="1" ht="12.75">
      <c r="A35" s="265" t="s">
        <v>49</v>
      </c>
      <c r="B35" s="239" t="s">
        <v>50</v>
      </c>
      <c r="C35" s="240"/>
      <c r="D35" s="239" t="s">
        <v>51</v>
      </c>
      <c r="E35" s="240"/>
      <c r="F35" s="239" t="s">
        <v>52</v>
      </c>
      <c r="G35" s="240"/>
      <c r="H35" s="239" t="s">
        <v>53</v>
      </c>
      <c r="I35" s="240"/>
      <c r="J35" s="239" t="s">
        <v>54</v>
      </c>
      <c r="K35" s="240"/>
      <c r="L35" s="239" t="s">
        <v>55</v>
      </c>
      <c r="M35" s="240"/>
      <c r="N35" s="199"/>
      <c r="O35" s="6"/>
      <c r="P35" s="6"/>
      <c r="Q35" s="6"/>
      <c r="R35" s="6"/>
    </row>
    <row r="36" spans="1:18" s="21" customFormat="1" ht="12" customHeight="1">
      <c r="A36" s="266"/>
      <c r="B36" s="228"/>
      <c r="C36" s="229"/>
      <c r="D36" s="228"/>
      <c r="E36" s="229"/>
      <c r="F36" s="228"/>
      <c r="G36" s="229"/>
      <c r="H36" s="228"/>
      <c r="I36" s="229"/>
      <c r="J36" s="228"/>
      <c r="K36" s="229"/>
      <c r="L36" s="228"/>
      <c r="M36" s="229"/>
      <c r="N36" s="199"/>
      <c r="O36" s="6"/>
      <c r="P36" s="6"/>
      <c r="Q36" s="6"/>
      <c r="R36" s="6"/>
    </row>
    <row r="37" spans="1:18" s="21" customFormat="1" ht="33" customHeight="1">
      <c r="A37" s="8" t="s">
        <v>56</v>
      </c>
      <c r="B37" s="9" t="s">
        <v>57</v>
      </c>
      <c r="C37" s="10" t="s">
        <v>58</v>
      </c>
      <c r="D37" s="9" t="s">
        <v>57</v>
      </c>
      <c r="E37" s="10" t="s">
        <v>58</v>
      </c>
      <c r="F37" s="9" t="s">
        <v>57</v>
      </c>
      <c r="G37" s="10" t="s">
        <v>58</v>
      </c>
      <c r="H37" s="9" t="s">
        <v>57</v>
      </c>
      <c r="I37" s="10" t="s">
        <v>58</v>
      </c>
      <c r="J37" s="9" t="s">
        <v>57</v>
      </c>
      <c r="K37" s="10" t="s">
        <v>58</v>
      </c>
      <c r="L37" s="9" t="s">
        <v>57</v>
      </c>
      <c r="M37" s="10" t="s">
        <v>58</v>
      </c>
      <c r="N37" s="202"/>
      <c r="O37" s="6"/>
      <c r="P37" s="6"/>
      <c r="Q37" s="6"/>
      <c r="R37" s="6"/>
    </row>
    <row r="38" spans="1:18" s="21" customFormat="1" ht="23.25" customHeight="1">
      <c r="A38" s="56">
        <v>1</v>
      </c>
      <c r="B38" s="11"/>
      <c r="C38" s="12"/>
      <c r="D38" s="11"/>
      <c r="E38" s="12"/>
      <c r="F38" s="11"/>
      <c r="G38" s="12"/>
      <c r="H38" s="11"/>
      <c r="I38" s="12"/>
      <c r="J38" s="11"/>
      <c r="K38" s="12"/>
      <c r="L38" s="11"/>
      <c r="M38" s="12"/>
      <c r="N38" s="199"/>
      <c r="O38" s="6"/>
      <c r="P38" s="6"/>
      <c r="Q38" s="6"/>
      <c r="R38" s="6"/>
    </row>
    <row r="39" spans="1:18" s="21" customFormat="1" ht="22.5" customHeight="1">
      <c r="A39" s="56">
        <v>2</v>
      </c>
      <c r="B39" s="11"/>
      <c r="C39" s="12"/>
      <c r="D39" s="11"/>
      <c r="E39" s="12"/>
      <c r="F39" s="11"/>
      <c r="G39" s="12"/>
      <c r="H39" s="11"/>
      <c r="I39" s="12"/>
      <c r="J39" s="11"/>
      <c r="K39" s="12"/>
      <c r="L39" s="11"/>
      <c r="M39" s="12"/>
      <c r="N39" s="199"/>
      <c r="O39" s="6"/>
      <c r="P39" s="6"/>
      <c r="Q39" s="6"/>
      <c r="R39" s="6"/>
    </row>
    <row r="40" spans="1:18" s="21" customFormat="1" ht="22.5" customHeight="1">
      <c r="A40" s="56">
        <v>3</v>
      </c>
      <c r="B40" s="11"/>
      <c r="C40" s="12"/>
      <c r="D40" s="11"/>
      <c r="E40" s="12"/>
      <c r="F40" s="11"/>
      <c r="G40" s="12"/>
      <c r="H40" s="11"/>
      <c r="I40" s="12"/>
      <c r="J40" s="11"/>
      <c r="K40" s="12"/>
      <c r="L40" s="11"/>
      <c r="M40" s="12"/>
      <c r="N40" s="199"/>
      <c r="O40" s="6"/>
      <c r="P40" s="6"/>
      <c r="Q40" s="6"/>
      <c r="R40" s="6"/>
    </row>
    <row r="41" spans="1:18" s="21" customFormat="1" ht="22.5" customHeight="1">
      <c r="A41" s="56">
        <v>4</v>
      </c>
      <c r="B41" s="11"/>
      <c r="C41" s="12"/>
      <c r="D41" s="11"/>
      <c r="E41" s="12"/>
      <c r="F41" s="11"/>
      <c r="G41" s="12"/>
      <c r="H41" s="11"/>
      <c r="I41" s="12"/>
      <c r="J41" s="11"/>
      <c r="K41" s="12"/>
      <c r="L41" s="11"/>
      <c r="M41" s="12"/>
      <c r="N41" s="199"/>
      <c r="O41" s="6"/>
      <c r="P41" s="6"/>
      <c r="Q41" s="6"/>
      <c r="R41" s="6"/>
    </row>
    <row r="42" spans="1:18" s="21" customFormat="1" ht="22.5" customHeight="1">
      <c r="A42" s="56">
        <v>5</v>
      </c>
      <c r="B42" s="11"/>
      <c r="C42" s="12"/>
      <c r="D42" s="11"/>
      <c r="E42" s="12"/>
      <c r="F42" s="11"/>
      <c r="G42" s="12"/>
      <c r="H42" s="11"/>
      <c r="I42" s="12"/>
      <c r="J42" s="11"/>
      <c r="K42" s="12"/>
      <c r="L42" s="11"/>
      <c r="M42" s="12"/>
      <c r="N42" s="199"/>
      <c r="O42" s="6"/>
      <c r="P42" s="6"/>
      <c r="Q42" s="6"/>
      <c r="R42" s="6"/>
    </row>
    <row r="43" spans="1:18" s="21" customFormat="1" ht="22.5" customHeight="1">
      <c r="A43" s="56">
        <v>6</v>
      </c>
      <c r="B43" s="11"/>
      <c r="C43" s="12"/>
      <c r="D43" s="11"/>
      <c r="E43" s="12"/>
      <c r="F43" s="11"/>
      <c r="G43" s="12"/>
      <c r="H43" s="11"/>
      <c r="I43" s="12"/>
      <c r="J43" s="11"/>
      <c r="K43" s="12"/>
      <c r="L43" s="11"/>
      <c r="M43" s="12"/>
      <c r="N43" s="199"/>
      <c r="O43" s="6"/>
      <c r="P43" s="6"/>
      <c r="Q43" s="6"/>
      <c r="R43" s="6"/>
    </row>
    <row r="44" spans="1:18" s="21" customFormat="1" ht="22.5" customHeight="1">
      <c r="A44" s="56">
        <v>7</v>
      </c>
      <c r="B44" s="11"/>
      <c r="C44" s="12"/>
      <c r="D44" s="11"/>
      <c r="E44" s="12"/>
      <c r="F44" s="11"/>
      <c r="G44" s="12"/>
      <c r="H44" s="11"/>
      <c r="I44" s="12"/>
      <c r="J44" s="11"/>
      <c r="K44" s="12"/>
      <c r="L44" s="11"/>
      <c r="M44" s="12"/>
      <c r="N44" s="199"/>
      <c r="O44" s="6"/>
      <c r="P44" s="6"/>
      <c r="Q44" s="6"/>
      <c r="R44" s="6"/>
    </row>
    <row r="45" spans="1:18" s="21" customFormat="1" ht="22.5" customHeight="1">
      <c r="A45" s="56">
        <v>8</v>
      </c>
      <c r="B45" s="11"/>
      <c r="C45" s="12"/>
      <c r="D45" s="11"/>
      <c r="E45" s="12"/>
      <c r="F45" s="11"/>
      <c r="G45" s="12"/>
      <c r="H45" s="11"/>
      <c r="I45" s="12"/>
      <c r="J45" s="11"/>
      <c r="K45" s="12"/>
      <c r="L45" s="11"/>
      <c r="M45" s="12"/>
      <c r="N45" s="199"/>
      <c r="O45" s="6"/>
      <c r="P45" s="6"/>
      <c r="Q45" s="6"/>
      <c r="R45" s="6"/>
    </row>
    <row r="46" spans="1:18" s="21" customFormat="1" ht="22.5" customHeight="1">
      <c r="A46" s="56">
        <v>9</v>
      </c>
      <c r="B46" s="11"/>
      <c r="C46" s="12"/>
      <c r="D46" s="11"/>
      <c r="E46" s="12"/>
      <c r="F46" s="11"/>
      <c r="G46" s="12"/>
      <c r="H46" s="11"/>
      <c r="I46" s="12"/>
      <c r="J46" s="11"/>
      <c r="K46" s="12"/>
      <c r="L46" s="11"/>
      <c r="M46" s="12"/>
      <c r="N46" s="199"/>
      <c r="O46" s="6"/>
      <c r="P46" s="6"/>
      <c r="Q46" s="6"/>
      <c r="R46" s="6"/>
    </row>
    <row r="47" spans="1:18" s="21" customFormat="1" ht="22.5" customHeight="1">
      <c r="A47" s="56">
        <v>10</v>
      </c>
      <c r="B47" s="11"/>
      <c r="C47" s="12"/>
      <c r="D47" s="11"/>
      <c r="E47" s="12"/>
      <c r="F47" s="11"/>
      <c r="G47" s="12"/>
      <c r="H47" s="11"/>
      <c r="I47" s="12"/>
      <c r="J47" s="11"/>
      <c r="K47" s="12"/>
      <c r="L47" s="11"/>
      <c r="M47" s="12"/>
      <c r="N47" s="199"/>
      <c r="O47" s="6"/>
      <c r="P47" s="6"/>
      <c r="Q47" s="6"/>
      <c r="R47" s="6"/>
    </row>
    <row r="48" spans="1:18" s="21" customFormat="1" ht="22.5" customHeight="1">
      <c r="A48" s="56">
        <v>11</v>
      </c>
      <c r="B48" s="11"/>
      <c r="C48" s="12"/>
      <c r="D48" s="11"/>
      <c r="E48" s="12"/>
      <c r="F48" s="11"/>
      <c r="G48" s="12"/>
      <c r="H48" s="11"/>
      <c r="I48" s="12"/>
      <c r="J48" s="11"/>
      <c r="K48" s="12"/>
      <c r="L48" s="11"/>
      <c r="M48" s="12"/>
      <c r="N48" s="199"/>
      <c r="O48" s="6"/>
      <c r="P48" s="6"/>
      <c r="Q48" s="6"/>
      <c r="R48" s="6"/>
    </row>
    <row r="49" spans="1:18" s="21" customFormat="1" ht="22.5" customHeight="1">
      <c r="A49" s="56">
        <v>12</v>
      </c>
      <c r="B49" s="11"/>
      <c r="C49" s="12"/>
      <c r="D49" s="11"/>
      <c r="E49" s="12"/>
      <c r="F49" s="11"/>
      <c r="G49" s="12"/>
      <c r="H49" s="11"/>
      <c r="I49" s="12"/>
      <c r="J49" s="11"/>
      <c r="K49" s="12"/>
      <c r="L49" s="11"/>
      <c r="M49" s="12"/>
      <c r="N49" s="199"/>
      <c r="O49" s="6"/>
      <c r="P49" s="6"/>
      <c r="Q49" s="6"/>
      <c r="R49" s="6"/>
    </row>
    <row r="50" spans="1:18" s="21" customFormat="1" ht="22.5" customHeight="1">
      <c r="A50" s="56">
        <v>13</v>
      </c>
      <c r="B50" s="11"/>
      <c r="C50" s="12"/>
      <c r="D50" s="11"/>
      <c r="E50" s="12"/>
      <c r="F50" s="11"/>
      <c r="G50" s="12"/>
      <c r="H50" s="11"/>
      <c r="I50" s="12"/>
      <c r="J50" s="11"/>
      <c r="K50" s="12"/>
      <c r="L50" s="11"/>
      <c r="M50" s="12"/>
      <c r="N50" s="199"/>
      <c r="O50" s="6"/>
      <c r="P50" s="6"/>
      <c r="Q50" s="6"/>
      <c r="R50" s="6"/>
    </row>
    <row r="51" spans="1:18" s="21" customFormat="1" ht="22.5" customHeight="1">
      <c r="A51" s="56">
        <v>14</v>
      </c>
      <c r="B51" s="11"/>
      <c r="C51" s="12"/>
      <c r="D51" s="11"/>
      <c r="E51" s="12"/>
      <c r="F51" s="11"/>
      <c r="G51" s="12"/>
      <c r="H51" s="11"/>
      <c r="I51" s="12"/>
      <c r="J51" s="11"/>
      <c r="K51" s="12"/>
      <c r="L51" s="11"/>
      <c r="M51" s="12"/>
      <c r="N51" s="199"/>
      <c r="O51" s="6"/>
      <c r="P51" s="6"/>
      <c r="Q51" s="6"/>
      <c r="R51" s="6"/>
    </row>
    <row r="52" spans="1:18" s="21" customFormat="1" ht="22.5" customHeight="1">
      <c r="A52" s="56">
        <v>15</v>
      </c>
      <c r="B52" s="11"/>
      <c r="C52" s="12"/>
      <c r="D52" s="11"/>
      <c r="E52" s="12"/>
      <c r="F52" s="11"/>
      <c r="G52" s="12"/>
      <c r="H52" s="11"/>
      <c r="I52" s="12"/>
      <c r="J52" s="11"/>
      <c r="K52" s="12"/>
      <c r="L52" s="11"/>
      <c r="M52" s="12"/>
      <c r="N52" s="199"/>
      <c r="O52" s="6"/>
      <c r="P52" s="6"/>
      <c r="Q52" s="6"/>
      <c r="R52" s="6"/>
    </row>
    <row r="53" spans="1:18" s="21" customFormat="1" ht="22.5" customHeight="1">
      <c r="A53" s="56">
        <v>16</v>
      </c>
      <c r="B53" s="11"/>
      <c r="C53" s="12"/>
      <c r="D53" s="11"/>
      <c r="E53" s="12"/>
      <c r="F53" s="11"/>
      <c r="G53" s="12"/>
      <c r="H53" s="11"/>
      <c r="I53" s="12"/>
      <c r="J53" s="11"/>
      <c r="K53" s="12"/>
      <c r="L53" s="11"/>
      <c r="M53" s="12"/>
      <c r="N53" s="199"/>
      <c r="O53" s="6"/>
      <c r="P53" s="6"/>
      <c r="Q53" s="6"/>
      <c r="R53" s="6"/>
    </row>
    <row r="54" spans="1:18" s="21" customFormat="1" ht="22.5" customHeight="1">
      <c r="A54" s="56">
        <v>17</v>
      </c>
      <c r="B54" s="11"/>
      <c r="C54" s="12"/>
      <c r="D54" s="11"/>
      <c r="E54" s="12"/>
      <c r="F54" s="11"/>
      <c r="G54" s="12"/>
      <c r="H54" s="11"/>
      <c r="I54" s="12"/>
      <c r="J54" s="11"/>
      <c r="K54" s="12"/>
      <c r="L54" s="11"/>
      <c r="M54" s="12"/>
      <c r="N54" s="199"/>
      <c r="O54" s="6"/>
      <c r="P54" s="6"/>
      <c r="Q54" s="6"/>
      <c r="R54" s="6"/>
    </row>
    <row r="55" spans="1:18" s="21" customFormat="1" ht="22.5" customHeight="1">
      <c r="A55" s="56">
        <v>18</v>
      </c>
      <c r="B55" s="11"/>
      <c r="C55" s="12"/>
      <c r="D55" s="11"/>
      <c r="E55" s="12"/>
      <c r="F55" s="11"/>
      <c r="G55" s="12"/>
      <c r="H55" s="11"/>
      <c r="I55" s="12"/>
      <c r="J55" s="11"/>
      <c r="K55" s="12"/>
      <c r="L55" s="11"/>
      <c r="M55" s="12"/>
      <c r="N55" s="199"/>
      <c r="O55" s="6"/>
      <c r="P55" s="6"/>
      <c r="Q55" s="6"/>
      <c r="R55" s="6"/>
    </row>
    <row r="56" spans="1:18" s="21" customFormat="1" ht="22.5" customHeight="1">
      <c r="A56" s="56">
        <v>19</v>
      </c>
      <c r="B56" s="11"/>
      <c r="C56" s="12"/>
      <c r="D56" s="11"/>
      <c r="E56" s="12"/>
      <c r="F56" s="11"/>
      <c r="G56" s="12"/>
      <c r="H56" s="11"/>
      <c r="I56" s="12"/>
      <c r="J56" s="11"/>
      <c r="K56" s="12"/>
      <c r="L56" s="11"/>
      <c r="M56" s="12"/>
      <c r="N56" s="199"/>
      <c r="O56" s="6"/>
      <c r="P56" s="6"/>
      <c r="Q56" s="6"/>
      <c r="R56" s="6"/>
    </row>
    <row r="57" spans="1:18" s="21" customFormat="1" ht="22.5" customHeight="1">
      <c r="A57" s="56">
        <v>20</v>
      </c>
      <c r="B57" s="11"/>
      <c r="C57" s="12"/>
      <c r="D57" s="11"/>
      <c r="E57" s="12"/>
      <c r="F57" s="11"/>
      <c r="G57" s="12"/>
      <c r="H57" s="11"/>
      <c r="I57" s="12"/>
      <c r="J57" s="11"/>
      <c r="K57" s="12"/>
      <c r="L57" s="11"/>
      <c r="M57" s="12"/>
      <c r="N57" s="199"/>
      <c r="O57" s="6"/>
      <c r="P57" s="6"/>
      <c r="Q57" s="6"/>
      <c r="R57" s="6"/>
    </row>
    <row r="58" spans="1:18" s="21" customFormat="1" ht="22.5" customHeight="1">
      <c r="A58" s="56">
        <v>21</v>
      </c>
      <c r="B58" s="11"/>
      <c r="C58" s="12"/>
      <c r="D58" s="11"/>
      <c r="E58" s="12"/>
      <c r="F58" s="11"/>
      <c r="G58" s="12"/>
      <c r="H58" s="11"/>
      <c r="I58" s="12"/>
      <c r="J58" s="11"/>
      <c r="K58" s="12"/>
      <c r="L58" s="11"/>
      <c r="M58" s="12"/>
      <c r="N58" s="199"/>
      <c r="O58" s="6"/>
      <c r="P58" s="6"/>
      <c r="Q58" s="6"/>
      <c r="R58" s="6"/>
    </row>
    <row r="59" spans="1:18" s="21" customFormat="1" ht="22.5" customHeight="1">
      <c r="A59" s="56">
        <v>22</v>
      </c>
      <c r="B59" s="11"/>
      <c r="C59" s="12"/>
      <c r="D59" s="11"/>
      <c r="E59" s="12"/>
      <c r="F59" s="11"/>
      <c r="G59" s="12"/>
      <c r="H59" s="11"/>
      <c r="I59" s="12"/>
      <c r="J59" s="11"/>
      <c r="K59" s="12"/>
      <c r="L59" s="11"/>
      <c r="M59" s="12"/>
      <c r="N59" s="199"/>
      <c r="O59" s="6"/>
      <c r="P59" s="6"/>
      <c r="Q59" s="6"/>
      <c r="R59" s="6"/>
    </row>
    <row r="60" spans="1:18" s="21" customFormat="1" ht="22.5" customHeight="1">
      <c r="A60" s="56">
        <v>23</v>
      </c>
      <c r="B60" s="11"/>
      <c r="C60" s="12"/>
      <c r="D60" s="11"/>
      <c r="E60" s="12"/>
      <c r="F60" s="11"/>
      <c r="G60" s="12"/>
      <c r="H60" s="11"/>
      <c r="I60" s="12"/>
      <c r="J60" s="11"/>
      <c r="K60" s="12"/>
      <c r="L60" s="11"/>
      <c r="M60" s="12"/>
      <c r="N60" s="199"/>
      <c r="O60" s="6"/>
      <c r="P60" s="6"/>
      <c r="Q60" s="6"/>
      <c r="R60" s="6"/>
    </row>
    <row r="61" spans="1:18" s="21" customFormat="1" ht="22.5" customHeight="1">
      <c r="A61" s="56">
        <v>24</v>
      </c>
      <c r="B61" s="11"/>
      <c r="C61" s="12"/>
      <c r="D61" s="11"/>
      <c r="E61" s="12"/>
      <c r="F61" s="11"/>
      <c r="G61" s="12"/>
      <c r="H61" s="11"/>
      <c r="I61" s="12"/>
      <c r="J61" s="11"/>
      <c r="K61" s="12"/>
      <c r="L61" s="11"/>
      <c r="M61" s="12"/>
      <c r="N61" s="199"/>
      <c r="O61" s="6"/>
      <c r="P61" s="6"/>
      <c r="Q61" s="6"/>
      <c r="R61" s="6"/>
    </row>
    <row r="62" spans="1:18" s="21" customFormat="1" ht="22.5" customHeight="1">
      <c r="A62" s="56">
        <v>25</v>
      </c>
      <c r="B62" s="11"/>
      <c r="C62" s="12"/>
      <c r="D62" s="11"/>
      <c r="E62" s="12"/>
      <c r="F62" s="11"/>
      <c r="G62" s="12"/>
      <c r="H62" s="11"/>
      <c r="I62" s="12"/>
      <c r="J62" s="11"/>
      <c r="K62" s="12"/>
      <c r="L62" s="11"/>
      <c r="M62" s="12"/>
      <c r="N62" s="199"/>
      <c r="O62" s="6"/>
      <c r="P62" s="6"/>
      <c r="Q62" s="6"/>
      <c r="R62" s="6"/>
    </row>
    <row r="63" spans="1:18" s="21" customFormat="1" ht="22.5" customHeight="1">
      <c r="A63" s="56">
        <v>26</v>
      </c>
      <c r="B63" s="11"/>
      <c r="C63" s="12"/>
      <c r="D63" s="11"/>
      <c r="E63" s="12"/>
      <c r="F63" s="11"/>
      <c r="G63" s="12"/>
      <c r="H63" s="11"/>
      <c r="I63" s="12"/>
      <c r="J63" s="11"/>
      <c r="K63" s="12"/>
      <c r="L63" s="11"/>
      <c r="M63" s="12"/>
      <c r="N63" s="199"/>
      <c r="O63" s="6"/>
      <c r="P63" s="6"/>
      <c r="Q63" s="6"/>
      <c r="R63" s="6"/>
    </row>
    <row r="64" spans="1:18" s="21" customFormat="1" ht="22.5" customHeight="1">
      <c r="A64" s="56">
        <v>27</v>
      </c>
      <c r="B64" s="11"/>
      <c r="C64" s="12"/>
      <c r="D64" s="11"/>
      <c r="E64" s="12"/>
      <c r="F64" s="11"/>
      <c r="G64" s="12"/>
      <c r="H64" s="11"/>
      <c r="I64" s="12"/>
      <c r="J64" s="11"/>
      <c r="K64" s="12"/>
      <c r="L64" s="11"/>
      <c r="M64" s="12"/>
      <c r="N64" s="199"/>
      <c r="O64" s="6"/>
      <c r="P64" s="6"/>
      <c r="Q64" s="6"/>
      <c r="R64" s="6"/>
    </row>
    <row r="65" spans="1:18" s="21" customFormat="1" ht="22.5" customHeight="1">
      <c r="A65" s="56">
        <v>28</v>
      </c>
      <c r="B65" s="11"/>
      <c r="C65" s="12"/>
      <c r="D65" s="11"/>
      <c r="E65" s="12"/>
      <c r="F65" s="11"/>
      <c r="G65" s="12"/>
      <c r="H65" s="11"/>
      <c r="I65" s="12"/>
      <c r="J65" s="11"/>
      <c r="K65" s="12"/>
      <c r="L65" s="11"/>
      <c r="M65" s="12"/>
      <c r="N65" s="199"/>
      <c r="O65" s="6"/>
      <c r="P65" s="6"/>
      <c r="Q65" s="6"/>
      <c r="R65" s="6"/>
    </row>
    <row r="66" spans="1:18" s="21" customFormat="1" ht="22.5" customHeight="1">
      <c r="A66" s="57">
        <v>29</v>
      </c>
      <c r="B66" s="11"/>
      <c r="C66" s="12"/>
      <c r="D66" s="97"/>
      <c r="E66" s="97"/>
      <c r="F66" s="11"/>
      <c r="G66" s="12"/>
      <c r="H66" s="11"/>
      <c r="I66" s="12"/>
      <c r="J66" s="11"/>
      <c r="K66" s="12"/>
      <c r="L66" s="11"/>
      <c r="M66" s="12"/>
      <c r="N66" s="199"/>
      <c r="O66" s="6"/>
      <c r="P66" s="6"/>
      <c r="Q66" s="6"/>
      <c r="R66" s="6"/>
    </row>
    <row r="67" spans="1:18" s="21" customFormat="1" ht="22.5" customHeight="1">
      <c r="A67" s="57">
        <v>30</v>
      </c>
      <c r="B67" s="11"/>
      <c r="C67" s="12"/>
      <c r="D67" s="96"/>
      <c r="E67" s="96"/>
      <c r="F67" s="11"/>
      <c r="G67" s="12"/>
      <c r="H67" s="11"/>
      <c r="I67" s="12"/>
      <c r="J67" s="11"/>
      <c r="K67" s="12"/>
      <c r="L67" s="11"/>
      <c r="M67" s="12"/>
      <c r="N67" s="199"/>
      <c r="P67" s="6"/>
      <c r="Q67" s="6"/>
      <c r="R67" s="6"/>
    </row>
    <row r="68" spans="1:18" s="21" customFormat="1" ht="22.5" customHeight="1" thickBot="1">
      <c r="A68" s="104">
        <v>31</v>
      </c>
      <c r="B68" s="100"/>
      <c r="C68" s="101"/>
      <c r="D68" s="98"/>
      <c r="E68" s="99"/>
      <c r="F68" s="100"/>
      <c r="G68" s="101"/>
      <c r="H68" s="224"/>
      <c r="I68" s="225"/>
      <c r="J68" s="100"/>
      <c r="K68" s="101"/>
      <c r="L68" s="224"/>
      <c r="M68" s="225"/>
      <c r="N68" s="199"/>
      <c r="O68" s="6"/>
      <c r="P68" s="6"/>
      <c r="Q68" s="6"/>
      <c r="R68" s="6"/>
    </row>
    <row r="69" spans="1:18" s="21" customFormat="1" ht="14.25" customHeight="1">
      <c r="A69" s="103" t="s">
        <v>59</v>
      </c>
      <c r="B69" s="58">
        <f aca="true" t="shared" si="0" ref="B69:K69">SUM(B38:B68)</f>
        <v>0</v>
      </c>
      <c r="C69" s="59">
        <f t="shared" si="0"/>
        <v>0</v>
      </c>
      <c r="D69" s="58">
        <f>IF(M32="Leap",SUM(D38:D66),SUM(D38:D65))</f>
        <v>0</v>
      </c>
      <c r="E69" s="58">
        <f>IF(N32="Leap",SUM(E38:E66),SUM(E38:E65))</f>
        <v>0</v>
      </c>
      <c r="F69" s="58">
        <f t="shared" si="0"/>
        <v>0</v>
      </c>
      <c r="G69" s="59">
        <f t="shared" si="0"/>
        <v>0</v>
      </c>
      <c r="H69" s="58">
        <f>SUM(H38:H67)</f>
        <v>0</v>
      </c>
      <c r="I69" s="59">
        <f>SUM(I38:I67)</f>
        <v>0</v>
      </c>
      <c r="J69" s="58">
        <f t="shared" si="0"/>
        <v>0</v>
      </c>
      <c r="K69" s="59">
        <f t="shared" si="0"/>
        <v>0</v>
      </c>
      <c r="L69" s="58">
        <f>SUM(L38:L67)</f>
        <v>0</v>
      </c>
      <c r="M69" s="59">
        <f>SUM(M38:M67)</f>
        <v>0</v>
      </c>
      <c r="N69" s="199"/>
      <c r="O69" s="6"/>
      <c r="P69" s="6"/>
      <c r="Q69" s="6"/>
      <c r="R69" s="6"/>
    </row>
    <row r="70" spans="1:18" s="21" customFormat="1" ht="14.25" customHeight="1">
      <c r="A70" s="14" t="s">
        <v>60</v>
      </c>
      <c r="B70" s="15" t="e">
        <f aca="true" t="shared" si="1" ref="B70:K70">AVERAGE(B38:B68)</f>
        <v>#DIV/0!</v>
      </c>
      <c r="C70" s="15" t="e">
        <f t="shared" si="1"/>
        <v>#DIV/0!</v>
      </c>
      <c r="D70" s="15" t="e">
        <f>IF(M32="Leap",AVERAGE(D38:D66),AVERAGE(D38:D65))</f>
        <v>#DIV/0!</v>
      </c>
      <c r="E70" s="15" t="e">
        <f>IF(N32="Leap",AVERAGE(E38:E66),AVERAGE(E38:E65))</f>
        <v>#DIV/0!</v>
      </c>
      <c r="F70" s="15" t="e">
        <f t="shared" si="1"/>
        <v>#DIV/0!</v>
      </c>
      <c r="G70" s="15" t="e">
        <f t="shared" si="1"/>
        <v>#DIV/0!</v>
      </c>
      <c r="H70" s="15" t="e">
        <f>AVERAGE(H38:H67)</f>
        <v>#DIV/0!</v>
      </c>
      <c r="I70" s="15" t="e">
        <f>AVERAGE(I38:I67)</f>
        <v>#DIV/0!</v>
      </c>
      <c r="J70" s="15" t="e">
        <f t="shared" si="1"/>
        <v>#DIV/0!</v>
      </c>
      <c r="K70" s="15" t="e">
        <f t="shared" si="1"/>
        <v>#DIV/0!</v>
      </c>
      <c r="L70" s="15" t="e">
        <f>AVERAGE(L38:L67)</f>
        <v>#DIV/0!</v>
      </c>
      <c r="M70" s="15" t="e">
        <f>AVERAGE(M38:M67)</f>
        <v>#DIV/0!</v>
      </c>
      <c r="N70" s="199"/>
      <c r="O70" s="6"/>
      <c r="P70" s="6"/>
      <c r="Q70" s="6"/>
      <c r="R70" s="6"/>
    </row>
    <row r="71" spans="1:18" s="21" customFormat="1" ht="14.25" customHeight="1">
      <c r="A71" s="14" t="s">
        <v>61</v>
      </c>
      <c r="B71" s="16">
        <f>MIN(B38:B68)</f>
        <v>0</v>
      </c>
      <c r="C71" s="17">
        <f>MIN(C38:C68)</f>
        <v>0</v>
      </c>
      <c r="D71" s="16">
        <f>IF(M32="Leap",MIN(D38:D66),MIN(D38:D65))</f>
        <v>0</v>
      </c>
      <c r="E71" s="16">
        <f>IF(N32="Leap",MIN(E38:E66),MIN(E38:E65))</f>
        <v>0</v>
      </c>
      <c r="F71" s="16">
        <f>MIN(F38:F68)</f>
        <v>0</v>
      </c>
      <c r="G71" s="17">
        <f>MIN(G38:G68)</f>
        <v>0</v>
      </c>
      <c r="H71" s="16">
        <f>MIN(H38:H67)</f>
        <v>0</v>
      </c>
      <c r="I71" s="17">
        <f>MIN(I38:I67)</f>
        <v>0</v>
      </c>
      <c r="J71" s="16">
        <f>MIN(J38:J68)</f>
        <v>0</v>
      </c>
      <c r="K71" s="17">
        <f>MIN(K38:K68)</f>
        <v>0</v>
      </c>
      <c r="L71" s="16">
        <f>MIN(L38:L67)</f>
        <v>0</v>
      </c>
      <c r="M71" s="17">
        <f>MIN(M38:M67)</f>
        <v>0</v>
      </c>
      <c r="N71" s="199"/>
      <c r="O71" s="6"/>
      <c r="P71" s="6"/>
      <c r="Q71" s="6"/>
      <c r="R71" s="6"/>
    </row>
    <row r="72" spans="1:14" s="21" customFormat="1" ht="14.25" customHeight="1" thickBot="1">
      <c r="A72" s="14" t="s">
        <v>62</v>
      </c>
      <c r="B72" s="18">
        <f>MAX(B38:B68)</f>
        <v>0</v>
      </c>
      <c r="C72" s="19">
        <f>MAX(C38:C68)</f>
        <v>0</v>
      </c>
      <c r="D72" s="20">
        <f>IF(M32="Leap",MAX(D38:D66),MAX(D38:D65))</f>
        <v>0</v>
      </c>
      <c r="E72" s="20">
        <f>IF(N32="Leap",MAX(E38:E66),MAX(E38:E65))</f>
        <v>0</v>
      </c>
      <c r="F72" s="18">
        <f>MAX(F38:F68)</f>
        <v>0</v>
      </c>
      <c r="G72" s="19">
        <f>MAX(G38:G68)</f>
        <v>0</v>
      </c>
      <c r="H72" s="20">
        <f>MAX(H38:H67)</f>
        <v>0</v>
      </c>
      <c r="I72" s="19">
        <f>MAX(I38:I67)</f>
        <v>0</v>
      </c>
      <c r="J72" s="18">
        <f>MAX(J38:J68)</f>
        <v>0</v>
      </c>
      <c r="K72" s="19">
        <f>MAX(K38:K68)</f>
        <v>0</v>
      </c>
      <c r="L72" s="20">
        <f>MAX(L38:L67)</f>
        <v>0</v>
      </c>
      <c r="M72" s="19">
        <f>MAX(M38:M67)</f>
        <v>0</v>
      </c>
      <c r="N72" s="107"/>
    </row>
    <row r="73" spans="1:14" s="21" customFormat="1" ht="14.25" customHeight="1" thickBot="1">
      <c r="A73" s="22"/>
      <c r="B73" s="23" t="s">
        <v>63</v>
      </c>
      <c r="C73" s="28">
        <f>I10</f>
        <v>0</v>
      </c>
      <c r="D73" s="24"/>
      <c r="E73" s="260" t="s">
        <v>64</v>
      </c>
      <c r="F73" s="261"/>
      <c r="G73" s="230">
        <f>I12</f>
        <v>0</v>
      </c>
      <c r="H73" s="230"/>
      <c r="I73" s="22"/>
      <c r="J73" s="22"/>
      <c r="K73" s="22"/>
      <c r="L73" s="22"/>
      <c r="M73" s="22"/>
      <c r="N73" s="107"/>
    </row>
    <row r="74" spans="1:14" s="21" customFormat="1" ht="12.75">
      <c r="A74" s="289" t="s">
        <v>49</v>
      </c>
      <c r="B74" s="226" t="s">
        <v>65</v>
      </c>
      <c r="C74" s="227"/>
      <c r="D74" s="226" t="s">
        <v>66</v>
      </c>
      <c r="E74" s="227"/>
      <c r="F74" s="226" t="s">
        <v>67</v>
      </c>
      <c r="G74" s="227"/>
      <c r="H74" s="239" t="s">
        <v>68</v>
      </c>
      <c r="I74" s="240"/>
      <c r="J74" s="231" t="s">
        <v>69</v>
      </c>
      <c r="K74" s="232"/>
      <c r="L74" s="231" t="s">
        <v>70</v>
      </c>
      <c r="M74" s="232"/>
      <c r="N74" s="107"/>
    </row>
    <row r="75" spans="1:18" s="21" customFormat="1" ht="12" customHeight="1">
      <c r="A75" s="266"/>
      <c r="B75" s="228"/>
      <c r="C75" s="229"/>
      <c r="D75" s="228"/>
      <c r="E75" s="229"/>
      <c r="F75" s="228"/>
      <c r="G75" s="229"/>
      <c r="H75" s="228"/>
      <c r="I75" s="229"/>
      <c r="J75" s="228"/>
      <c r="K75" s="229"/>
      <c r="L75" s="228"/>
      <c r="M75" s="229"/>
      <c r="N75" s="199"/>
      <c r="O75" s="6"/>
      <c r="P75" s="6"/>
      <c r="Q75" s="6"/>
      <c r="R75" s="6"/>
    </row>
    <row r="76" spans="1:18" s="21" customFormat="1" ht="33" customHeight="1">
      <c r="A76" s="8" t="s">
        <v>56</v>
      </c>
      <c r="B76" s="25" t="s">
        <v>57</v>
      </c>
      <c r="C76" s="10" t="s">
        <v>58</v>
      </c>
      <c r="D76" s="25" t="s">
        <v>57</v>
      </c>
      <c r="E76" s="10" t="s">
        <v>58</v>
      </c>
      <c r="F76" s="25" t="s">
        <v>57</v>
      </c>
      <c r="G76" s="10" t="s">
        <v>58</v>
      </c>
      <c r="H76" s="25" t="s">
        <v>57</v>
      </c>
      <c r="I76" s="10" t="s">
        <v>58</v>
      </c>
      <c r="J76" s="25" t="s">
        <v>57</v>
      </c>
      <c r="K76" s="10" t="s">
        <v>58</v>
      </c>
      <c r="L76" s="25" t="s">
        <v>57</v>
      </c>
      <c r="M76" s="10" t="s">
        <v>58</v>
      </c>
      <c r="N76" s="199"/>
      <c r="O76" s="6"/>
      <c r="P76" s="6"/>
      <c r="Q76" s="6"/>
      <c r="R76" s="6"/>
    </row>
    <row r="77" spans="1:18" s="21" customFormat="1" ht="23.25" customHeight="1">
      <c r="A77" s="56">
        <v>1</v>
      </c>
      <c r="B77" s="13"/>
      <c r="C77" s="12"/>
      <c r="D77" s="13"/>
      <c r="E77" s="12"/>
      <c r="F77" s="13"/>
      <c r="G77" s="12"/>
      <c r="H77" s="13"/>
      <c r="I77" s="12"/>
      <c r="J77" s="13"/>
      <c r="K77" s="12"/>
      <c r="L77" s="13"/>
      <c r="M77" s="12"/>
      <c r="N77" s="199"/>
      <c r="O77" s="6"/>
      <c r="P77" s="6"/>
      <c r="Q77" s="6"/>
      <c r="R77" s="6"/>
    </row>
    <row r="78" spans="1:18" s="21" customFormat="1" ht="23.25" customHeight="1">
      <c r="A78" s="56">
        <v>2</v>
      </c>
      <c r="B78" s="13"/>
      <c r="C78" s="12"/>
      <c r="D78" s="13"/>
      <c r="E78" s="12"/>
      <c r="F78" s="13"/>
      <c r="G78" s="12"/>
      <c r="H78" s="13"/>
      <c r="I78" s="12"/>
      <c r="J78" s="13"/>
      <c r="K78" s="12"/>
      <c r="L78" s="13"/>
      <c r="M78" s="12"/>
      <c r="N78" s="199"/>
      <c r="O78" s="6"/>
      <c r="P78" s="6"/>
      <c r="Q78" s="6"/>
      <c r="R78" s="6"/>
    </row>
    <row r="79" spans="1:18" s="21" customFormat="1" ht="23.25" customHeight="1">
      <c r="A79" s="56">
        <v>3</v>
      </c>
      <c r="B79" s="13"/>
      <c r="C79" s="12"/>
      <c r="D79" s="13"/>
      <c r="E79" s="12"/>
      <c r="F79" s="13"/>
      <c r="G79" s="12"/>
      <c r="H79" s="13"/>
      <c r="I79" s="12"/>
      <c r="J79" s="13"/>
      <c r="K79" s="12"/>
      <c r="L79" s="13"/>
      <c r="M79" s="12"/>
      <c r="N79" s="199"/>
      <c r="O79" s="6"/>
      <c r="P79" s="6"/>
      <c r="Q79" s="6"/>
      <c r="R79" s="6"/>
    </row>
    <row r="80" spans="1:18" s="21" customFormat="1" ht="23.25" customHeight="1">
      <c r="A80" s="56">
        <v>4</v>
      </c>
      <c r="B80" s="13"/>
      <c r="C80" s="12"/>
      <c r="D80" s="13"/>
      <c r="E80" s="12"/>
      <c r="F80" s="13"/>
      <c r="G80" s="12"/>
      <c r="H80" s="13"/>
      <c r="I80" s="12"/>
      <c r="J80" s="13"/>
      <c r="K80" s="12"/>
      <c r="L80" s="13"/>
      <c r="M80" s="12"/>
      <c r="N80" s="199"/>
      <c r="O80" s="6"/>
      <c r="P80" s="6"/>
      <c r="Q80" s="6"/>
      <c r="R80" s="6"/>
    </row>
    <row r="81" spans="1:18" s="21" customFormat="1" ht="23.25" customHeight="1">
      <c r="A81" s="56">
        <v>5</v>
      </c>
      <c r="B81" s="13"/>
      <c r="C81" s="12"/>
      <c r="D81" s="13"/>
      <c r="E81" s="12"/>
      <c r="F81" s="13"/>
      <c r="G81" s="12"/>
      <c r="H81" s="13"/>
      <c r="I81" s="12"/>
      <c r="J81" s="13"/>
      <c r="K81" s="12"/>
      <c r="L81" s="13"/>
      <c r="M81" s="12"/>
      <c r="N81" s="199"/>
      <c r="O81" s="6"/>
      <c r="P81" s="6"/>
      <c r="Q81" s="6"/>
      <c r="R81" s="6"/>
    </row>
    <row r="82" spans="1:18" s="21" customFormat="1" ht="23.25" customHeight="1">
      <c r="A82" s="56">
        <v>6</v>
      </c>
      <c r="B82" s="13"/>
      <c r="C82" s="12"/>
      <c r="D82" s="13"/>
      <c r="E82" s="12"/>
      <c r="F82" s="13"/>
      <c r="G82" s="12"/>
      <c r="H82" s="13"/>
      <c r="I82" s="12"/>
      <c r="J82" s="13"/>
      <c r="K82" s="12"/>
      <c r="L82" s="13"/>
      <c r="M82" s="12"/>
      <c r="N82" s="199"/>
      <c r="O82" s="6"/>
      <c r="P82" s="6"/>
      <c r="Q82" s="6"/>
      <c r="R82" s="6"/>
    </row>
    <row r="83" spans="1:18" s="21" customFormat="1" ht="23.25" customHeight="1">
      <c r="A83" s="56">
        <v>7</v>
      </c>
      <c r="B83" s="13"/>
      <c r="C83" s="12"/>
      <c r="D83" s="13"/>
      <c r="E83" s="12"/>
      <c r="F83" s="13"/>
      <c r="G83" s="12"/>
      <c r="H83" s="13"/>
      <c r="I83" s="12"/>
      <c r="J83" s="13"/>
      <c r="K83" s="12"/>
      <c r="L83" s="13"/>
      <c r="M83" s="12"/>
      <c r="N83" s="199"/>
      <c r="O83" s="6"/>
      <c r="P83" s="6"/>
      <c r="Q83" s="6"/>
      <c r="R83" s="6"/>
    </row>
    <row r="84" spans="1:18" s="21" customFormat="1" ht="23.25" customHeight="1">
      <c r="A84" s="56">
        <v>8</v>
      </c>
      <c r="B84" s="13"/>
      <c r="C84" s="12"/>
      <c r="D84" s="13"/>
      <c r="E84" s="12"/>
      <c r="F84" s="13"/>
      <c r="G84" s="12"/>
      <c r="H84" s="13"/>
      <c r="I84" s="12"/>
      <c r="J84" s="13"/>
      <c r="K84" s="12"/>
      <c r="L84" s="13"/>
      <c r="M84" s="12"/>
      <c r="N84" s="199"/>
      <c r="O84" s="6"/>
      <c r="P84" s="6"/>
      <c r="Q84" s="6"/>
      <c r="R84" s="6"/>
    </row>
    <row r="85" spans="1:18" s="21" customFormat="1" ht="23.25" customHeight="1">
      <c r="A85" s="56">
        <v>9</v>
      </c>
      <c r="B85" s="13"/>
      <c r="C85" s="12"/>
      <c r="D85" s="13"/>
      <c r="E85" s="12"/>
      <c r="F85" s="13"/>
      <c r="G85" s="12"/>
      <c r="H85" s="13"/>
      <c r="I85" s="12"/>
      <c r="J85" s="13"/>
      <c r="K85" s="12"/>
      <c r="L85" s="13"/>
      <c r="M85" s="12"/>
      <c r="N85" s="199"/>
      <c r="O85" s="6"/>
      <c r="P85" s="6"/>
      <c r="Q85" s="6"/>
      <c r="R85" s="6"/>
    </row>
    <row r="86" spans="1:18" s="21" customFormat="1" ht="23.25" customHeight="1">
      <c r="A86" s="56">
        <v>10</v>
      </c>
      <c r="B86" s="13"/>
      <c r="C86" s="12"/>
      <c r="D86" s="13"/>
      <c r="E86" s="12"/>
      <c r="F86" s="13"/>
      <c r="G86" s="12"/>
      <c r="H86" s="13"/>
      <c r="I86" s="12"/>
      <c r="J86" s="13"/>
      <c r="K86" s="12"/>
      <c r="L86" s="13"/>
      <c r="M86" s="12"/>
      <c r="N86" s="199"/>
      <c r="O86" s="6"/>
      <c r="P86" s="6"/>
      <c r="Q86" s="6"/>
      <c r="R86" s="6"/>
    </row>
    <row r="87" spans="1:18" s="21" customFormat="1" ht="23.25" customHeight="1">
      <c r="A87" s="56">
        <v>11</v>
      </c>
      <c r="B87" s="13"/>
      <c r="C87" s="12"/>
      <c r="D87" s="13"/>
      <c r="E87" s="12"/>
      <c r="F87" s="13"/>
      <c r="G87" s="12"/>
      <c r="H87" s="13"/>
      <c r="I87" s="12"/>
      <c r="J87" s="13"/>
      <c r="K87" s="12"/>
      <c r="L87" s="13"/>
      <c r="M87" s="12"/>
      <c r="N87" s="199"/>
      <c r="O87" s="6"/>
      <c r="P87" s="6"/>
      <c r="Q87" s="6"/>
      <c r="R87" s="6"/>
    </row>
    <row r="88" spans="1:18" s="21" customFormat="1" ht="23.25" customHeight="1">
      <c r="A88" s="56">
        <v>12</v>
      </c>
      <c r="B88" s="13"/>
      <c r="C88" s="12"/>
      <c r="D88" s="13"/>
      <c r="E88" s="12"/>
      <c r="F88" s="13"/>
      <c r="G88" s="12"/>
      <c r="H88" s="13"/>
      <c r="I88" s="12"/>
      <c r="J88" s="13"/>
      <c r="K88" s="12"/>
      <c r="L88" s="13"/>
      <c r="M88" s="12"/>
      <c r="N88" s="199"/>
      <c r="O88" s="6"/>
      <c r="P88" s="6"/>
      <c r="Q88" s="6"/>
      <c r="R88" s="6"/>
    </row>
    <row r="89" spans="1:18" s="21" customFormat="1" ht="23.25" customHeight="1">
      <c r="A89" s="56">
        <v>13</v>
      </c>
      <c r="B89" s="13"/>
      <c r="C89" s="12"/>
      <c r="D89" s="13"/>
      <c r="E89" s="12"/>
      <c r="F89" s="13"/>
      <c r="G89" s="12"/>
      <c r="H89" s="13"/>
      <c r="I89" s="12"/>
      <c r="J89" s="13"/>
      <c r="K89" s="12"/>
      <c r="L89" s="13"/>
      <c r="M89" s="12"/>
      <c r="N89" s="199"/>
      <c r="O89" s="6"/>
      <c r="P89" s="6"/>
      <c r="Q89" s="6"/>
      <c r="R89" s="6"/>
    </row>
    <row r="90" spans="1:18" s="21" customFormat="1" ht="23.25" customHeight="1">
      <c r="A90" s="56">
        <v>14</v>
      </c>
      <c r="B90" s="13"/>
      <c r="C90" s="12"/>
      <c r="D90" s="13"/>
      <c r="E90" s="12"/>
      <c r="F90" s="13"/>
      <c r="G90" s="12"/>
      <c r="H90" s="13"/>
      <c r="I90" s="12"/>
      <c r="J90" s="13"/>
      <c r="K90" s="12"/>
      <c r="L90" s="13"/>
      <c r="M90" s="12"/>
      <c r="N90" s="199"/>
      <c r="O90" s="6"/>
      <c r="P90" s="6"/>
      <c r="Q90" s="6"/>
      <c r="R90" s="6"/>
    </row>
    <row r="91" spans="1:18" s="21" customFormat="1" ht="23.25" customHeight="1">
      <c r="A91" s="56">
        <v>15</v>
      </c>
      <c r="B91" s="13"/>
      <c r="C91" s="12"/>
      <c r="D91" s="13"/>
      <c r="E91" s="12"/>
      <c r="F91" s="13"/>
      <c r="G91" s="12"/>
      <c r="H91" s="13"/>
      <c r="I91" s="12"/>
      <c r="J91" s="13"/>
      <c r="K91" s="12"/>
      <c r="L91" s="13"/>
      <c r="M91" s="12"/>
      <c r="N91" s="199"/>
      <c r="O91" s="6"/>
      <c r="P91" s="6"/>
      <c r="Q91" s="6"/>
      <c r="R91" s="6"/>
    </row>
    <row r="92" spans="1:18" s="21" customFormat="1" ht="23.25" customHeight="1">
      <c r="A92" s="56">
        <v>16</v>
      </c>
      <c r="B92" s="13"/>
      <c r="C92" s="12"/>
      <c r="D92" s="13"/>
      <c r="E92" s="12"/>
      <c r="F92" s="13"/>
      <c r="G92" s="12"/>
      <c r="H92" s="13"/>
      <c r="I92" s="12"/>
      <c r="J92" s="13"/>
      <c r="K92" s="12"/>
      <c r="L92" s="13"/>
      <c r="M92" s="12"/>
      <c r="N92" s="199"/>
      <c r="O92" s="6"/>
      <c r="P92" s="6"/>
      <c r="Q92" s="6"/>
      <c r="R92" s="6"/>
    </row>
    <row r="93" spans="1:18" s="21" customFormat="1" ht="23.25" customHeight="1">
      <c r="A93" s="56">
        <v>17</v>
      </c>
      <c r="B93" s="13"/>
      <c r="C93" s="12"/>
      <c r="D93" s="13"/>
      <c r="E93" s="12"/>
      <c r="F93" s="13"/>
      <c r="G93" s="12"/>
      <c r="H93" s="13"/>
      <c r="I93" s="12"/>
      <c r="J93" s="13"/>
      <c r="K93" s="12"/>
      <c r="L93" s="13"/>
      <c r="M93" s="12"/>
      <c r="N93" s="199"/>
      <c r="O93" s="6"/>
      <c r="P93" s="6"/>
      <c r="Q93" s="6"/>
      <c r="R93" s="6"/>
    </row>
    <row r="94" spans="1:18" s="21" customFormat="1" ht="23.25" customHeight="1">
      <c r="A94" s="56">
        <v>18</v>
      </c>
      <c r="B94" s="13"/>
      <c r="C94" s="12"/>
      <c r="D94" s="13"/>
      <c r="E94" s="12"/>
      <c r="F94" s="13"/>
      <c r="G94" s="12"/>
      <c r="H94" s="13"/>
      <c r="I94" s="12"/>
      <c r="J94" s="13"/>
      <c r="K94" s="12"/>
      <c r="L94" s="13"/>
      <c r="M94" s="12"/>
      <c r="N94" s="199"/>
      <c r="O94" s="6"/>
      <c r="P94" s="6"/>
      <c r="Q94" s="6"/>
      <c r="R94" s="6"/>
    </row>
    <row r="95" spans="1:18" s="21" customFormat="1" ht="23.25" customHeight="1">
      <c r="A95" s="56">
        <v>19</v>
      </c>
      <c r="B95" s="13"/>
      <c r="C95" s="12"/>
      <c r="D95" s="13"/>
      <c r="E95" s="12"/>
      <c r="F95" s="13"/>
      <c r="G95" s="12"/>
      <c r="H95" s="13"/>
      <c r="I95" s="12"/>
      <c r="J95" s="13"/>
      <c r="K95" s="12"/>
      <c r="L95" s="13"/>
      <c r="M95" s="12"/>
      <c r="N95" s="199"/>
      <c r="O95" s="6"/>
      <c r="P95" s="6"/>
      <c r="Q95" s="6"/>
      <c r="R95" s="6"/>
    </row>
    <row r="96" spans="1:18" s="21" customFormat="1" ht="23.25" customHeight="1">
      <c r="A96" s="56">
        <v>20</v>
      </c>
      <c r="B96" s="13"/>
      <c r="C96" s="12"/>
      <c r="D96" s="13"/>
      <c r="E96" s="12"/>
      <c r="F96" s="13"/>
      <c r="G96" s="12"/>
      <c r="H96" s="13"/>
      <c r="I96" s="12"/>
      <c r="J96" s="13"/>
      <c r="K96" s="12"/>
      <c r="L96" s="13"/>
      <c r="M96" s="12"/>
      <c r="N96" s="199"/>
      <c r="O96" s="6"/>
      <c r="P96" s="6"/>
      <c r="Q96" s="6"/>
      <c r="R96" s="6"/>
    </row>
    <row r="97" spans="1:18" s="21" customFormat="1" ht="23.25" customHeight="1">
      <c r="A97" s="56">
        <v>21</v>
      </c>
      <c r="B97" s="13"/>
      <c r="C97" s="12"/>
      <c r="D97" s="13"/>
      <c r="E97" s="12"/>
      <c r="F97" s="13"/>
      <c r="G97" s="12"/>
      <c r="H97" s="13"/>
      <c r="I97" s="12"/>
      <c r="J97" s="13"/>
      <c r="K97" s="12"/>
      <c r="L97" s="13"/>
      <c r="M97" s="12"/>
      <c r="N97" s="199"/>
      <c r="O97" s="6"/>
      <c r="P97" s="6"/>
      <c r="Q97" s="6"/>
      <c r="R97" s="6"/>
    </row>
    <row r="98" spans="1:18" s="21" customFormat="1" ht="23.25" customHeight="1">
      <c r="A98" s="56">
        <v>22</v>
      </c>
      <c r="B98" s="13"/>
      <c r="C98" s="12"/>
      <c r="D98" s="13"/>
      <c r="E98" s="12"/>
      <c r="F98" s="13"/>
      <c r="G98" s="12"/>
      <c r="H98" s="13"/>
      <c r="I98" s="12"/>
      <c r="J98" s="13"/>
      <c r="K98" s="12"/>
      <c r="L98" s="13"/>
      <c r="M98" s="12"/>
      <c r="N98" s="199"/>
      <c r="O98" s="6"/>
      <c r="P98" s="6"/>
      <c r="Q98" s="6"/>
      <c r="R98" s="6"/>
    </row>
    <row r="99" spans="1:18" s="21" customFormat="1" ht="23.25" customHeight="1">
      <c r="A99" s="56">
        <v>23</v>
      </c>
      <c r="B99" s="13"/>
      <c r="C99" s="12"/>
      <c r="D99" s="13"/>
      <c r="E99" s="12"/>
      <c r="F99" s="13"/>
      <c r="G99" s="12"/>
      <c r="H99" s="13"/>
      <c r="I99" s="12"/>
      <c r="J99" s="13"/>
      <c r="K99" s="12"/>
      <c r="L99" s="13"/>
      <c r="M99" s="12"/>
      <c r="N99" s="199"/>
      <c r="O99" s="6"/>
      <c r="P99" s="6"/>
      <c r="Q99" s="6"/>
      <c r="R99" s="6"/>
    </row>
    <row r="100" spans="1:18" s="21" customFormat="1" ht="23.25" customHeight="1">
      <c r="A100" s="56">
        <v>24</v>
      </c>
      <c r="B100" s="13"/>
      <c r="C100" s="12"/>
      <c r="D100" s="13"/>
      <c r="E100" s="12"/>
      <c r="F100" s="13"/>
      <c r="G100" s="12"/>
      <c r="H100" s="13"/>
      <c r="I100" s="12"/>
      <c r="J100" s="13"/>
      <c r="K100" s="12"/>
      <c r="L100" s="13"/>
      <c r="M100" s="12"/>
      <c r="N100" s="199"/>
      <c r="O100" s="6"/>
      <c r="P100" s="6"/>
      <c r="Q100" s="6"/>
      <c r="R100" s="6"/>
    </row>
    <row r="101" spans="1:18" s="21" customFormat="1" ht="23.25" customHeight="1">
      <c r="A101" s="56">
        <v>25</v>
      </c>
      <c r="B101" s="13"/>
      <c r="C101" s="12"/>
      <c r="D101" s="13"/>
      <c r="E101" s="12"/>
      <c r="F101" s="13"/>
      <c r="G101" s="12"/>
      <c r="H101" s="13"/>
      <c r="I101" s="12"/>
      <c r="J101" s="13"/>
      <c r="K101" s="12"/>
      <c r="L101" s="13"/>
      <c r="M101" s="12"/>
      <c r="N101" s="199"/>
      <c r="O101" s="6"/>
      <c r="P101" s="6"/>
      <c r="Q101" s="6"/>
      <c r="R101" s="6"/>
    </row>
    <row r="102" spans="1:18" s="21" customFormat="1" ht="23.25" customHeight="1">
      <c r="A102" s="56">
        <v>26</v>
      </c>
      <c r="B102" s="13"/>
      <c r="C102" s="12"/>
      <c r="D102" s="13"/>
      <c r="E102" s="12"/>
      <c r="F102" s="13"/>
      <c r="G102" s="12"/>
      <c r="H102" s="13"/>
      <c r="I102" s="12"/>
      <c r="J102" s="13"/>
      <c r="K102" s="12"/>
      <c r="L102" s="13"/>
      <c r="M102" s="12"/>
      <c r="N102" s="199"/>
      <c r="O102" s="6"/>
      <c r="P102" s="6"/>
      <c r="Q102" s="6"/>
      <c r="R102" s="6"/>
    </row>
    <row r="103" spans="1:18" s="21" customFormat="1" ht="23.25" customHeight="1">
      <c r="A103" s="56">
        <v>27</v>
      </c>
      <c r="B103" s="13"/>
      <c r="C103" s="12"/>
      <c r="D103" s="13"/>
      <c r="E103" s="12"/>
      <c r="F103" s="13"/>
      <c r="G103" s="12"/>
      <c r="H103" s="13"/>
      <c r="I103" s="12"/>
      <c r="J103" s="13"/>
      <c r="K103" s="12"/>
      <c r="L103" s="13"/>
      <c r="M103" s="12"/>
      <c r="N103" s="199"/>
      <c r="O103" s="6"/>
      <c r="P103" s="6"/>
      <c r="Q103" s="6"/>
      <c r="R103" s="6"/>
    </row>
    <row r="104" spans="1:18" s="21" customFormat="1" ht="23.25" customHeight="1">
      <c r="A104" s="56">
        <v>28</v>
      </c>
      <c r="B104" s="13"/>
      <c r="C104" s="12"/>
      <c r="D104" s="13"/>
      <c r="E104" s="12"/>
      <c r="F104" s="13"/>
      <c r="G104" s="12"/>
      <c r="H104" s="13"/>
      <c r="I104" s="12"/>
      <c r="J104" s="13"/>
      <c r="K104" s="12"/>
      <c r="L104" s="13"/>
      <c r="M104" s="12"/>
      <c r="N104" s="199"/>
      <c r="O104" s="6"/>
      <c r="P104" s="6"/>
      <c r="Q104" s="6"/>
      <c r="R104" s="6"/>
    </row>
    <row r="105" spans="1:18" s="21" customFormat="1" ht="23.25" customHeight="1">
      <c r="A105" s="56">
        <v>29</v>
      </c>
      <c r="B105" s="13"/>
      <c r="C105" s="12"/>
      <c r="D105" s="13"/>
      <c r="E105" s="12"/>
      <c r="F105" s="13"/>
      <c r="G105" s="12"/>
      <c r="H105" s="13"/>
      <c r="I105" s="12"/>
      <c r="J105" s="13"/>
      <c r="K105" s="12"/>
      <c r="L105" s="13"/>
      <c r="M105" s="12"/>
      <c r="N105" s="199"/>
      <c r="O105" s="6"/>
      <c r="P105" s="6"/>
      <c r="Q105" s="6"/>
      <c r="R105" s="6"/>
    </row>
    <row r="106" spans="1:18" s="21" customFormat="1" ht="23.25" customHeight="1">
      <c r="A106" s="56">
        <v>30</v>
      </c>
      <c r="B106" s="13"/>
      <c r="C106" s="12"/>
      <c r="D106" s="13"/>
      <c r="E106" s="12"/>
      <c r="F106" s="13"/>
      <c r="G106" s="12"/>
      <c r="H106" s="13"/>
      <c r="I106" s="12"/>
      <c r="J106" s="13"/>
      <c r="K106" s="12"/>
      <c r="L106" s="13"/>
      <c r="M106" s="12"/>
      <c r="N106" s="199"/>
      <c r="O106" s="6"/>
      <c r="P106" s="6"/>
      <c r="Q106" s="6"/>
      <c r="R106" s="6"/>
    </row>
    <row r="107" spans="1:18" s="21" customFormat="1" ht="23.25" customHeight="1" thickBot="1">
      <c r="A107" s="104">
        <v>31</v>
      </c>
      <c r="B107" s="102"/>
      <c r="C107" s="101"/>
      <c r="D107" s="102"/>
      <c r="E107" s="101"/>
      <c r="F107" s="212"/>
      <c r="G107" s="213"/>
      <c r="H107" s="102"/>
      <c r="I107" s="101"/>
      <c r="J107" s="212"/>
      <c r="K107" s="213"/>
      <c r="L107" s="102"/>
      <c r="M107" s="101"/>
      <c r="N107" s="199"/>
      <c r="O107" s="6"/>
      <c r="P107" s="6"/>
      <c r="Q107" s="6"/>
      <c r="R107" s="6"/>
    </row>
    <row r="108" spans="1:18" s="21" customFormat="1" ht="18.75" customHeight="1">
      <c r="A108" s="103" t="s">
        <v>59</v>
      </c>
      <c r="B108" s="58">
        <f aca="true" t="shared" si="2" ref="B108:M108">SUM(B77:B107)</f>
        <v>0</v>
      </c>
      <c r="C108" s="59">
        <f t="shared" si="2"/>
        <v>0</v>
      </c>
      <c r="D108" s="58">
        <f t="shared" si="2"/>
        <v>0</v>
      </c>
      <c r="E108" s="59">
        <f t="shared" si="2"/>
        <v>0</v>
      </c>
      <c r="F108" s="58">
        <f>SUM(F77:F106)</f>
        <v>0</v>
      </c>
      <c r="G108" s="59">
        <f>SUM(G77:G106)</f>
        <v>0</v>
      </c>
      <c r="H108" s="58">
        <f t="shared" si="2"/>
        <v>0</v>
      </c>
      <c r="I108" s="59">
        <f t="shared" si="2"/>
        <v>0</v>
      </c>
      <c r="J108" s="58">
        <f>SUM(J77:J106)</f>
        <v>0</v>
      </c>
      <c r="K108" s="59">
        <f>SUM(K77:K106)</f>
        <v>0</v>
      </c>
      <c r="L108" s="58">
        <f t="shared" si="2"/>
        <v>0</v>
      </c>
      <c r="M108" s="59">
        <f t="shared" si="2"/>
        <v>0</v>
      </c>
      <c r="N108" s="199"/>
      <c r="O108" s="6"/>
      <c r="P108" s="6"/>
      <c r="Q108" s="6"/>
      <c r="R108" s="6"/>
    </row>
    <row r="109" spans="1:18" s="21" customFormat="1" ht="18.75" customHeight="1">
      <c r="A109" s="14" t="s">
        <v>60</v>
      </c>
      <c r="B109" s="15" t="e">
        <f aca="true" t="shared" si="3" ref="B109:M109">AVERAGE(B77:B107)</f>
        <v>#DIV/0!</v>
      </c>
      <c r="C109" s="15" t="e">
        <f t="shared" si="3"/>
        <v>#DIV/0!</v>
      </c>
      <c r="D109" s="15" t="e">
        <f t="shared" si="3"/>
        <v>#DIV/0!</v>
      </c>
      <c r="E109" s="15" t="e">
        <f t="shared" si="3"/>
        <v>#DIV/0!</v>
      </c>
      <c r="F109" s="15" t="e">
        <f>AVERAGE(F77:F106)</f>
        <v>#DIV/0!</v>
      </c>
      <c r="G109" s="15" t="e">
        <f>AVERAGE(G77:G106)</f>
        <v>#DIV/0!</v>
      </c>
      <c r="H109" s="15" t="e">
        <f t="shared" si="3"/>
        <v>#DIV/0!</v>
      </c>
      <c r="I109" s="15" t="e">
        <f t="shared" si="3"/>
        <v>#DIV/0!</v>
      </c>
      <c r="J109" s="15" t="e">
        <f>AVERAGE(J77:J106)</f>
        <v>#DIV/0!</v>
      </c>
      <c r="K109" s="15" t="e">
        <f>AVERAGE(K77:K106)</f>
        <v>#DIV/0!</v>
      </c>
      <c r="L109" s="15" t="e">
        <f t="shared" si="3"/>
        <v>#DIV/0!</v>
      </c>
      <c r="M109" s="15" t="e">
        <f t="shared" si="3"/>
        <v>#DIV/0!</v>
      </c>
      <c r="N109" s="199"/>
      <c r="O109" s="6"/>
      <c r="P109" s="6"/>
      <c r="Q109" s="6"/>
      <c r="R109" s="6"/>
    </row>
    <row r="110" spans="1:18" s="21" customFormat="1" ht="18.75" customHeight="1">
      <c r="A110" s="14" t="s">
        <v>61</v>
      </c>
      <c r="B110" s="16">
        <f>MIN(B77:B107)</f>
        <v>0</v>
      </c>
      <c r="C110" s="17">
        <f>MIN(C77:C107)</f>
        <v>0</v>
      </c>
      <c r="D110" s="16">
        <f>MIN(D77:D107)</f>
        <v>0</v>
      </c>
      <c r="E110" s="17">
        <f>MIN(E77:E107)</f>
        <v>0</v>
      </c>
      <c r="F110" s="16">
        <f>MIN(F77:F106)</f>
        <v>0</v>
      </c>
      <c r="G110" s="17">
        <f>MIN(G77:G106)</f>
        <v>0</v>
      </c>
      <c r="H110" s="16">
        <f>MIN(H77:H107)</f>
        <v>0</v>
      </c>
      <c r="I110" s="17">
        <f>MIN(I77:I107)</f>
        <v>0</v>
      </c>
      <c r="J110" s="16">
        <f>MIN(J77:J106)</f>
        <v>0</v>
      </c>
      <c r="K110" s="17">
        <f>MIN(K77:K106)</f>
        <v>0</v>
      </c>
      <c r="L110" s="16">
        <f>MIN(L77:L107)</f>
        <v>0</v>
      </c>
      <c r="M110" s="17">
        <f>MIN(M77:M107)</f>
        <v>0</v>
      </c>
      <c r="N110" s="199"/>
      <c r="O110" s="6"/>
      <c r="P110" s="6"/>
      <c r="Q110" s="6"/>
      <c r="R110" s="6"/>
    </row>
    <row r="111" spans="1:18" s="21" customFormat="1" ht="18.75" customHeight="1" thickBot="1">
      <c r="A111" s="14" t="s">
        <v>62</v>
      </c>
      <c r="B111" s="18">
        <f>MAX(B77:B107)</f>
        <v>0</v>
      </c>
      <c r="C111" s="19">
        <f>MAX(C77:C107)</f>
        <v>0</v>
      </c>
      <c r="D111" s="18">
        <f>MAX(D77:D107)</f>
        <v>0</v>
      </c>
      <c r="E111" s="19">
        <f>MAX(E77:E107)</f>
        <v>0</v>
      </c>
      <c r="F111" s="20">
        <f>MAX(F77:F106)</f>
        <v>0</v>
      </c>
      <c r="G111" s="19">
        <f>MAX(G77:G106)</f>
        <v>0</v>
      </c>
      <c r="H111" s="18">
        <f>MAX(H77:H107)</f>
        <v>0</v>
      </c>
      <c r="I111" s="19">
        <f>MAX(I77:I107)</f>
        <v>0</v>
      </c>
      <c r="J111" s="20">
        <f>MAX(J77:J106)</f>
        <v>0</v>
      </c>
      <c r="K111" s="19">
        <f>MAX(K77:K106)</f>
        <v>0</v>
      </c>
      <c r="L111" s="18">
        <f>MAX(L77:L107)</f>
        <v>0</v>
      </c>
      <c r="M111" s="19">
        <f>MAX(M77:M107)</f>
        <v>0</v>
      </c>
      <c r="N111" s="199"/>
      <c r="O111" s="6"/>
      <c r="P111" s="6"/>
      <c r="Q111" s="6"/>
      <c r="R111" s="6"/>
    </row>
    <row r="112" spans="1:18" s="21" customFormat="1" ht="15.75">
      <c r="A112" s="214"/>
      <c r="B112" s="214"/>
      <c r="C112" s="214"/>
      <c r="D112" s="214"/>
      <c r="E112" s="214"/>
      <c r="F112" s="214"/>
      <c r="G112" s="214"/>
      <c r="H112" s="214"/>
      <c r="I112" s="214"/>
      <c r="J112" s="214"/>
      <c r="K112" s="214"/>
      <c r="L112" s="214"/>
      <c r="M112" s="214"/>
      <c r="N112" s="199"/>
      <c r="O112" s="6"/>
      <c r="P112" s="6"/>
      <c r="Q112" s="6"/>
      <c r="R112" s="6"/>
    </row>
    <row r="113" spans="1:18" s="21" customFormat="1" ht="50.25" customHeight="1">
      <c r="A113" s="241"/>
      <c r="B113" s="242"/>
      <c r="C113" s="242"/>
      <c r="D113" s="242"/>
      <c r="E113" s="242"/>
      <c r="F113" s="242"/>
      <c r="G113" s="242"/>
      <c r="H113" s="242"/>
      <c r="I113" s="242"/>
      <c r="J113" s="242"/>
      <c r="K113" s="242"/>
      <c r="L113" s="242"/>
      <c r="M113" s="243"/>
      <c r="N113" s="203"/>
      <c r="O113" s="26"/>
      <c r="P113" s="26"/>
      <c r="Q113" s="26"/>
      <c r="R113" s="26"/>
    </row>
    <row r="114" spans="1:18" s="21" customFormat="1" ht="8.25" customHeight="1">
      <c r="A114" s="196"/>
      <c r="B114" s="196"/>
      <c r="C114" s="196"/>
      <c r="D114" s="196"/>
      <c r="E114" s="196"/>
      <c r="F114" s="244"/>
      <c r="G114" s="244"/>
      <c r="H114" s="244"/>
      <c r="I114" s="244"/>
      <c r="J114" s="244"/>
      <c r="K114" s="244"/>
      <c r="L114" s="196"/>
      <c r="M114" s="196"/>
      <c r="N114" s="204"/>
      <c r="O114" s="27"/>
      <c r="P114" s="27"/>
      <c r="Q114" s="27"/>
      <c r="R114" s="27"/>
    </row>
    <row r="115" spans="1:18" s="21" customFormat="1" ht="18.75">
      <c r="A115" s="238" t="s">
        <v>84</v>
      </c>
      <c r="B115" s="238"/>
      <c r="C115" s="238"/>
      <c r="D115" s="238"/>
      <c r="E115" s="238"/>
      <c r="F115" s="238"/>
      <c r="G115" s="238"/>
      <c r="H115" s="238"/>
      <c r="I115" s="238"/>
      <c r="J115" s="238"/>
      <c r="K115" s="238"/>
      <c r="L115" s="238"/>
      <c r="M115" s="238"/>
      <c r="N115" s="204"/>
      <c r="O115" s="27"/>
      <c r="P115" s="27"/>
      <c r="Q115" s="27"/>
      <c r="R115" s="27"/>
    </row>
    <row r="116" spans="1:18" s="21" customFormat="1" ht="18.75">
      <c r="A116" s="215"/>
      <c r="B116" s="216"/>
      <c r="C116" s="216"/>
      <c r="D116" s="216"/>
      <c r="E116" s="216"/>
      <c r="F116" s="216"/>
      <c r="G116" s="216"/>
      <c r="H116" s="216"/>
      <c r="I116" s="216"/>
      <c r="J116" s="216"/>
      <c r="K116" s="216"/>
      <c r="L116" s="216"/>
      <c r="M116" s="217"/>
      <c r="N116" s="204"/>
      <c r="O116" s="27"/>
      <c r="P116" s="27"/>
      <c r="Q116" s="27"/>
      <c r="R116" s="27"/>
    </row>
    <row r="117" spans="1:18" s="21" customFormat="1" ht="69.75" customHeight="1">
      <c r="A117" s="218"/>
      <c r="B117" s="219"/>
      <c r="C117" s="219"/>
      <c r="D117" s="219"/>
      <c r="E117" s="219"/>
      <c r="F117" s="219"/>
      <c r="G117" s="219"/>
      <c r="H117" s="219"/>
      <c r="I117" s="219"/>
      <c r="J117" s="219"/>
      <c r="K117" s="219"/>
      <c r="L117" s="219"/>
      <c r="M117" s="220"/>
      <c r="N117" s="204"/>
      <c r="O117" s="27"/>
      <c r="P117" s="27"/>
      <c r="Q117" s="27"/>
      <c r="R117" s="27"/>
    </row>
    <row r="118" spans="1:18" s="21" customFormat="1" ht="18.75">
      <c r="A118" s="221"/>
      <c r="B118" s="222"/>
      <c r="C118" s="222"/>
      <c r="D118" s="222"/>
      <c r="E118" s="222"/>
      <c r="F118" s="222"/>
      <c r="G118" s="222"/>
      <c r="H118" s="222"/>
      <c r="I118" s="222"/>
      <c r="J118" s="222"/>
      <c r="K118" s="222"/>
      <c r="L118" s="222"/>
      <c r="M118" s="223"/>
      <c r="N118" s="204"/>
      <c r="O118" s="27"/>
      <c r="P118" s="27"/>
      <c r="Q118" s="27"/>
      <c r="R118" s="27"/>
    </row>
    <row r="119" spans="1:18" s="21" customFormat="1" ht="22.5" customHeight="1">
      <c r="A119" s="175" t="s">
        <v>71</v>
      </c>
      <c r="B119" s="176"/>
      <c r="C119" s="209" t="s">
        <v>92</v>
      </c>
      <c r="D119" s="209"/>
      <c r="E119" s="177">
        <f>LEN(A116)</f>
        <v>0</v>
      </c>
      <c r="F119" s="210" t="s">
        <v>93</v>
      </c>
      <c r="G119" s="211"/>
      <c r="H119" s="211"/>
      <c r="I119" s="211"/>
      <c r="J119" s="211"/>
      <c r="K119" s="211"/>
      <c r="L119" s="211"/>
      <c r="M119" s="211"/>
      <c r="N119" s="204"/>
      <c r="O119" s="27"/>
      <c r="P119" s="27"/>
      <c r="Q119" s="27"/>
      <c r="R119" s="27"/>
    </row>
    <row r="120" spans="1:18" s="21" customFormat="1" ht="18.75" customHeight="1">
      <c r="A120" s="288" t="s">
        <v>72</v>
      </c>
      <c r="B120" s="288"/>
      <c r="C120" s="288"/>
      <c r="D120" s="288"/>
      <c r="E120" s="288"/>
      <c r="F120" s="288"/>
      <c r="G120" s="288"/>
      <c r="H120" s="288"/>
      <c r="I120" s="178"/>
      <c r="J120" s="178"/>
      <c r="K120" s="178"/>
      <c r="L120" s="178"/>
      <c r="M120" s="178"/>
      <c r="N120" s="204"/>
      <c r="O120" s="27"/>
      <c r="P120" s="27"/>
      <c r="Q120" s="27"/>
      <c r="R120" s="27"/>
    </row>
    <row r="121" spans="1:18" s="21" customFormat="1" ht="15.75">
      <c r="A121" s="179"/>
      <c r="B121" s="208" t="s">
        <v>73</v>
      </c>
      <c r="C121" s="208"/>
      <c r="D121" s="208"/>
      <c r="E121" s="208"/>
      <c r="F121" s="208"/>
      <c r="G121" s="208"/>
      <c r="H121" s="208"/>
      <c r="I121" s="208"/>
      <c r="J121" s="208"/>
      <c r="K121" s="208"/>
      <c r="L121" s="208"/>
      <c r="M121" s="208"/>
      <c r="N121" s="199"/>
      <c r="O121" s="6"/>
      <c r="P121" s="6"/>
      <c r="Q121" s="6"/>
      <c r="R121" s="6"/>
    </row>
    <row r="122" spans="1:18" s="21" customFormat="1" ht="15.75">
      <c r="A122" s="179"/>
      <c r="B122" s="208"/>
      <c r="C122" s="208"/>
      <c r="D122" s="208"/>
      <c r="E122" s="208"/>
      <c r="F122" s="208"/>
      <c r="G122" s="208"/>
      <c r="H122" s="208"/>
      <c r="I122" s="208"/>
      <c r="J122" s="208"/>
      <c r="K122" s="208"/>
      <c r="L122" s="208"/>
      <c r="M122" s="208"/>
      <c r="N122" s="199"/>
      <c r="O122" s="6"/>
      <c r="P122" s="6"/>
      <c r="Q122" s="6"/>
      <c r="R122" s="6"/>
    </row>
    <row r="123" spans="1:18" s="21" customFormat="1" ht="15.75">
      <c r="A123" s="194" t="b">
        <v>0</v>
      </c>
      <c r="B123" s="208"/>
      <c r="C123" s="208"/>
      <c r="D123" s="208"/>
      <c r="E123" s="208"/>
      <c r="F123" s="208"/>
      <c r="G123" s="208"/>
      <c r="H123" s="208"/>
      <c r="I123" s="208"/>
      <c r="J123" s="208"/>
      <c r="K123" s="208"/>
      <c r="L123" s="208"/>
      <c r="M123" s="208"/>
      <c r="N123" s="199"/>
      <c r="O123" s="6"/>
      <c r="P123" s="6"/>
      <c r="Q123" s="6"/>
      <c r="R123" s="6"/>
    </row>
    <row r="124" spans="1:18" s="21" customFormat="1" ht="15.75">
      <c r="A124" s="179"/>
      <c r="B124" s="208"/>
      <c r="C124" s="208"/>
      <c r="D124" s="208"/>
      <c r="E124" s="208"/>
      <c r="F124" s="208"/>
      <c r="G124" s="208"/>
      <c r="H124" s="208"/>
      <c r="I124" s="208"/>
      <c r="J124" s="208"/>
      <c r="K124" s="208"/>
      <c r="L124" s="208"/>
      <c r="M124" s="208"/>
      <c r="N124" s="199"/>
      <c r="O124" s="6"/>
      <c r="P124" s="6"/>
      <c r="Q124" s="6"/>
      <c r="R124" s="6"/>
    </row>
    <row r="125" spans="1:18" s="21" customFormat="1" ht="8.25" customHeight="1" thickBot="1">
      <c r="A125" s="179"/>
      <c r="B125" s="208"/>
      <c r="C125" s="208"/>
      <c r="D125" s="208"/>
      <c r="E125" s="208"/>
      <c r="F125" s="208"/>
      <c r="G125" s="208"/>
      <c r="H125" s="208"/>
      <c r="I125" s="208"/>
      <c r="J125" s="208"/>
      <c r="K125" s="208"/>
      <c r="L125" s="208"/>
      <c r="M125" s="208"/>
      <c r="N125" s="199"/>
      <c r="O125" s="6"/>
      <c r="P125" s="6"/>
      <c r="Q125" s="6"/>
      <c r="R125" s="6"/>
    </row>
    <row r="126" spans="1:18" ht="9" customHeight="1">
      <c r="A126" s="269" t="s">
        <v>131</v>
      </c>
      <c r="B126" s="270"/>
      <c r="C126" s="270"/>
      <c r="D126" s="270"/>
      <c r="E126" s="270"/>
      <c r="F126" s="270"/>
      <c r="G126" s="270"/>
      <c r="H126" s="270"/>
      <c r="I126" s="270"/>
      <c r="J126" s="270"/>
      <c r="K126" s="270"/>
      <c r="L126" s="270"/>
      <c r="M126" s="271"/>
      <c r="N126" s="199"/>
      <c r="O126" s="199"/>
      <c r="P126" s="199"/>
      <c r="Q126" s="199"/>
      <c r="R126" s="199"/>
    </row>
    <row r="127" spans="1:18" ht="15.75" customHeight="1">
      <c r="A127" s="272"/>
      <c r="B127" s="273"/>
      <c r="C127" s="273"/>
      <c r="D127" s="273"/>
      <c r="E127" s="273"/>
      <c r="F127" s="273"/>
      <c r="G127" s="273"/>
      <c r="H127" s="273"/>
      <c r="I127" s="273"/>
      <c r="J127" s="273"/>
      <c r="K127" s="273"/>
      <c r="L127" s="273"/>
      <c r="M127" s="274"/>
      <c r="N127" s="199"/>
      <c r="O127" s="199"/>
      <c r="P127" s="199"/>
      <c r="Q127" s="199"/>
      <c r="R127" s="199"/>
    </row>
    <row r="128" spans="1:18" ht="17.25" customHeight="1">
      <c r="A128" s="311" t="s">
        <v>521</v>
      </c>
      <c r="B128" s="312"/>
      <c r="C128" s="312"/>
      <c r="D128" s="312"/>
      <c r="E128" s="312"/>
      <c r="F128" s="313"/>
      <c r="G128" s="318" t="s">
        <v>522</v>
      </c>
      <c r="H128" s="312"/>
      <c r="I128" s="312"/>
      <c r="J128" s="312"/>
      <c r="K128" s="312"/>
      <c r="L128" s="312"/>
      <c r="M128" s="319"/>
      <c r="N128" s="200"/>
      <c r="O128" s="200"/>
      <c r="P128" s="200"/>
      <c r="Q128" s="199"/>
      <c r="R128" s="199"/>
    </row>
    <row r="129" spans="1:18" s="197" customFormat="1" ht="15.75" customHeight="1">
      <c r="A129" s="302" t="s">
        <v>519</v>
      </c>
      <c r="B129" s="303"/>
      <c r="C129" s="303"/>
      <c r="D129" s="303"/>
      <c r="E129" s="303"/>
      <c r="F129" s="304"/>
      <c r="G129" s="320" t="s">
        <v>520</v>
      </c>
      <c r="H129" s="321"/>
      <c r="I129" s="321"/>
      <c r="J129" s="321"/>
      <c r="K129" s="321"/>
      <c r="L129" s="321"/>
      <c r="M129" s="322"/>
      <c r="N129" s="198"/>
      <c r="O129" s="198"/>
      <c r="P129" s="198"/>
      <c r="Q129" s="198"/>
      <c r="R129" s="198"/>
    </row>
    <row r="130" spans="1:18" s="197" customFormat="1" ht="21" customHeight="1">
      <c r="A130" s="302"/>
      <c r="B130" s="303"/>
      <c r="C130" s="303"/>
      <c r="D130" s="303"/>
      <c r="E130" s="303"/>
      <c r="F130" s="304"/>
      <c r="G130" s="297" t="s">
        <v>524</v>
      </c>
      <c r="H130" s="298"/>
      <c r="I130" s="298"/>
      <c r="J130" s="298"/>
      <c r="K130" s="298"/>
      <c r="L130" s="298"/>
      <c r="M130" s="299"/>
      <c r="N130" s="198"/>
      <c r="O130" s="198"/>
      <c r="P130" s="198"/>
      <c r="Q130" s="198"/>
      <c r="R130" s="198"/>
    </row>
    <row r="131" spans="1:18" ht="16.5" customHeight="1">
      <c r="A131" s="305"/>
      <c r="B131" s="306"/>
      <c r="C131" s="306"/>
      <c r="D131" s="306"/>
      <c r="E131" s="306"/>
      <c r="F131" s="307"/>
      <c r="G131" s="297"/>
      <c r="H131" s="298"/>
      <c r="I131" s="298"/>
      <c r="J131" s="298"/>
      <c r="K131" s="298"/>
      <c r="L131" s="298"/>
      <c r="M131" s="299"/>
      <c r="N131" s="200"/>
      <c r="O131" s="200"/>
      <c r="P131" s="200"/>
      <c r="Q131" s="199"/>
      <c r="R131" s="199"/>
    </row>
    <row r="132" spans="1:18" ht="27.75" customHeight="1">
      <c r="A132" s="308"/>
      <c r="B132" s="309"/>
      <c r="C132" s="309"/>
      <c r="D132" s="309"/>
      <c r="E132" s="309"/>
      <c r="F132" s="310"/>
      <c r="G132" s="182"/>
      <c r="H132" s="183"/>
      <c r="I132" s="183"/>
      <c r="J132" s="183"/>
      <c r="K132" s="183"/>
      <c r="L132" s="183"/>
      <c r="M132" s="181"/>
      <c r="N132" s="201"/>
      <c r="O132" s="199"/>
      <c r="P132" s="199"/>
      <c r="Q132" s="199"/>
      <c r="R132" s="199"/>
    </row>
    <row r="133" spans="1:18" ht="27" customHeight="1">
      <c r="A133" s="184"/>
      <c r="B133" s="183"/>
      <c r="C133" s="183"/>
      <c r="D133" s="183"/>
      <c r="E133" s="183"/>
      <c r="F133" s="183"/>
      <c r="G133" s="182"/>
      <c r="H133" s="183"/>
      <c r="I133" s="183"/>
      <c r="J133" s="183"/>
      <c r="K133" s="183"/>
      <c r="L133" s="180"/>
      <c r="M133" s="185"/>
      <c r="N133" s="201"/>
      <c r="O133" s="199"/>
      <c r="P133" s="199"/>
      <c r="Q133" s="199"/>
      <c r="R133" s="199"/>
    </row>
    <row r="134" spans="1:18" ht="28.5" customHeight="1">
      <c r="A134" s="184"/>
      <c r="B134" s="186" t="s">
        <v>132</v>
      </c>
      <c r="C134" s="183"/>
      <c r="D134" s="183"/>
      <c r="E134" s="275" t="s">
        <v>523</v>
      </c>
      <c r="F134" s="285"/>
      <c r="G134" s="187" t="s">
        <v>514</v>
      </c>
      <c r="H134" s="205"/>
      <c r="I134" s="205"/>
      <c r="J134" s="205"/>
      <c r="K134" s="205"/>
      <c r="L134" s="275" t="s">
        <v>516</v>
      </c>
      <c r="M134" s="276"/>
      <c r="N134" s="199"/>
      <c r="O134" s="199"/>
      <c r="P134" s="199"/>
      <c r="Q134" s="199"/>
      <c r="R134" s="199"/>
    </row>
    <row r="135" spans="1:18" ht="23.25" customHeight="1">
      <c r="A135" s="188"/>
      <c r="B135" s="180" t="s">
        <v>145</v>
      </c>
      <c r="C135" s="183"/>
      <c r="D135" s="183"/>
      <c r="E135" s="316" t="s">
        <v>145</v>
      </c>
      <c r="F135" s="317"/>
      <c r="G135" s="189"/>
      <c r="H135" s="180"/>
      <c r="I135" s="190"/>
      <c r="J135" s="190"/>
      <c r="K135" s="190"/>
      <c r="L135" s="180"/>
      <c r="M135" s="191" t="s">
        <v>145</v>
      </c>
      <c r="N135" s="199"/>
      <c r="O135" s="199"/>
      <c r="P135" s="199"/>
      <c r="Q135" s="199"/>
      <c r="R135" s="199"/>
    </row>
    <row r="136" spans="1:18" ht="28.5" customHeight="1" thickBot="1">
      <c r="A136" s="300" t="s">
        <v>525</v>
      </c>
      <c r="B136" s="301"/>
      <c r="C136" s="192"/>
      <c r="D136" s="192"/>
      <c r="E136" s="192"/>
      <c r="F136" s="192"/>
      <c r="G136" s="314"/>
      <c r="H136" s="315"/>
      <c r="I136" s="315"/>
      <c r="J136" s="315"/>
      <c r="K136" s="315"/>
      <c r="L136" s="192"/>
      <c r="M136" s="193"/>
      <c r="N136" s="199"/>
      <c r="O136" s="199"/>
      <c r="P136" s="199"/>
      <c r="Q136" s="199"/>
      <c r="R136" s="199"/>
    </row>
    <row r="315" ht="17.25" customHeight="1" hidden="1">
      <c r="E315" s="21" t="s">
        <v>515</v>
      </c>
    </row>
  </sheetData>
  <sheetProtection/>
  <mergeCells count="82">
    <mergeCell ref="G130:M131"/>
    <mergeCell ref="A136:B136"/>
    <mergeCell ref="A129:F130"/>
    <mergeCell ref="A131:F131"/>
    <mergeCell ref="A132:F132"/>
    <mergeCell ref="A128:F128"/>
    <mergeCell ref="G136:K136"/>
    <mergeCell ref="E135:F135"/>
    <mergeCell ref="G128:M128"/>
    <mergeCell ref="G129:M129"/>
    <mergeCell ref="A18:C18"/>
    <mergeCell ref="J27:K27"/>
    <mergeCell ref="A27:C27"/>
    <mergeCell ref="D19:F19"/>
    <mergeCell ref="A20:C20"/>
    <mergeCell ref="D24:F24"/>
    <mergeCell ref="G24:H24"/>
    <mergeCell ref="D18:K18"/>
    <mergeCell ref="B19:C19"/>
    <mergeCell ref="E134:F134"/>
    <mergeCell ref="A22:C22"/>
    <mergeCell ref="D22:F22"/>
    <mergeCell ref="G22:H22"/>
    <mergeCell ref="I22:K22"/>
    <mergeCell ref="H26:I27"/>
    <mergeCell ref="A120:H120"/>
    <mergeCell ref="A74:A75"/>
    <mergeCell ref="A29:C29"/>
    <mergeCell ref="D29:F29"/>
    <mergeCell ref="F12:H12"/>
    <mergeCell ref="I16:K16"/>
    <mergeCell ref="A126:M127"/>
    <mergeCell ref="A24:C24"/>
    <mergeCell ref="L134:M134"/>
    <mergeCell ref="E3:K3"/>
    <mergeCell ref="D4:L4"/>
    <mergeCell ref="E6:K7"/>
    <mergeCell ref="E8:K8"/>
    <mergeCell ref="G10:H10"/>
    <mergeCell ref="I10:K10"/>
    <mergeCell ref="E73:F73"/>
    <mergeCell ref="A34:M34"/>
    <mergeCell ref="A35:A36"/>
    <mergeCell ref="B35:C36"/>
    <mergeCell ref="D35:E36"/>
    <mergeCell ref="I12:K12"/>
    <mergeCell ref="A14:C14"/>
    <mergeCell ref="D14:K14"/>
    <mergeCell ref="A16:C16"/>
    <mergeCell ref="D16:F16"/>
    <mergeCell ref="A31:C31"/>
    <mergeCell ref="D31:K31"/>
    <mergeCell ref="A33:M33"/>
    <mergeCell ref="D20:K20"/>
    <mergeCell ref="H35:I36"/>
    <mergeCell ref="J35:K36"/>
    <mergeCell ref="J28:K28"/>
    <mergeCell ref="D27:F27"/>
    <mergeCell ref="D28:F28"/>
    <mergeCell ref="G29:H29"/>
    <mergeCell ref="I29:K29"/>
    <mergeCell ref="A115:M115"/>
    <mergeCell ref="F35:G36"/>
    <mergeCell ref="A113:M113"/>
    <mergeCell ref="F114:K114"/>
    <mergeCell ref="H74:I75"/>
    <mergeCell ref="L35:M36"/>
    <mergeCell ref="J74:K75"/>
    <mergeCell ref="H68:I68"/>
    <mergeCell ref="L68:M68"/>
    <mergeCell ref="B74:C75"/>
    <mergeCell ref="D74:E75"/>
    <mergeCell ref="F74:G75"/>
    <mergeCell ref="G73:H73"/>
    <mergeCell ref="L74:M75"/>
    <mergeCell ref="B121:M125"/>
    <mergeCell ref="C119:D119"/>
    <mergeCell ref="F119:M119"/>
    <mergeCell ref="F107:G107"/>
    <mergeCell ref="J107:K107"/>
    <mergeCell ref="A112:M112"/>
    <mergeCell ref="A116:M118"/>
  </mergeCells>
  <conditionalFormatting sqref="A38:A68 I10:K10 I12:K12 D14:K14 D16:F16 I16:K16 D18:K18 D20:K20 J27:K27 D29:F29 I29:K29 D31:K31">
    <cfRule type="containsBlanks" priority="33" dxfId="4" stopIfTrue="1">
      <formula>LEN(TRIM(A10))=0</formula>
    </cfRule>
  </conditionalFormatting>
  <conditionalFormatting sqref="I11">
    <cfRule type="expression" priority="29" dxfId="19" stopIfTrue="1">
      <formula>O66="No"</formula>
    </cfRule>
  </conditionalFormatting>
  <conditionalFormatting sqref="D38:D65 B38:B68 F38:F68 H38:H67 J38:J68 L38:L67 F77:F106 J77:J106 D77:D107 B77:B107 H77:H107 L77:L107">
    <cfRule type="cellIs" priority="38" dxfId="16" operator="greaterThan">
      <formula>$D$27</formula>
    </cfRule>
  </conditionalFormatting>
  <conditionalFormatting sqref="H70:I70 B70:E70">
    <cfRule type="containsErrors" priority="39" dxfId="1" stopIfTrue="1">
      <formula>ISERROR(B70)</formula>
    </cfRule>
  </conditionalFormatting>
  <conditionalFormatting sqref="E119">
    <cfRule type="cellIs" priority="22" dxfId="16" operator="greaterThan" stopIfTrue="1">
      <formula>1300</formula>
    </cfRule>
  </conditionalFormatting>
  <conditionalFormatting sqref="F70:G70">
    <cfRule type="containsErrors" priority="18" dxfId="1" stopIfTrue="1">
      <formula>ISERROR(F70)</formula>
    </cfRule>
  </conditionalFormatting>
  <conditionalFormatting sqref="J70:K70">
    <cfRule type="containsErrors" priority="17" dxfId="1" stopIfTrue="1">
      <formula>ISERROR(J70)</formula>
    </cfRule>
  </conditionalFormatting>
  <conditionalFormatting sqref="B109:C109">
    <cfRule type="containsErrors" priority="16" dxfId="1" stopIfTrue="1">
      <formula>ISERROR(B109)</formula>
    </cfRule>
  </conditionalFormatting>
  <conditionalFormatting sqref="D109:E109">
    <cfRule type="containsErrors" priority="15" dxfId="1" stopIfTrue="1">
      <formula>ISERROR(D109)</formula>
    </cfRule>
  </conditionalFormatting>
  <conditionalFormatting sqref="H109:I109">
    <cfRule type="containsErrors" priority="14" dxfId="1" stopIfTrue="1">
      <formula>ISERROR(H109)</formula>
    </cfRule>
  </conditionalFormatting>
  <conditionalFormatting sqref="L109:M109">
    <cfRule type="containsErrors" priority="13" dxfId="1" stopIfTrue="1">
      <formula>ISERROR(L109)</formula>
    </cfRule>
  </conditionalFormatting>
  <conditionalFormatting sqref="D66">
    <cfRule type="expression" priority="12" dxfId="21" stopIfTrue="1">
      <formula>$M$32="Leap"</formula>
    </cfRule>
  </conditionalFormatting>
  <conditionalFormatting sqref="E66">
    <cfRule type="expression" priority="11" dxfId="21" stopIfTrue="1">
      <formula>$M$32="Leap"</formula>
    </cfRule>
  </conditionalFormatting>
  <conditionalFormatting sqref="D22:F22">
    <cfRule type="containsBlanks" priority="7" dxfId="4" stopIfTrue="1">
      <formula>LEN(TRIM(D22))=0</formula>
    </cfRule>
  </conditionalFormatting>
  <conditionalFormatting sqref="I22:K22">
    <cfRule type="containsBlanks" priority="6" dxfId="4" stopIfTrue="1">
      <formula>LEN(TRIM(I22))=0</formula>
    </cfRule>
  </conditionalFormatting>
  <conditionalFormatting sqref="D27:F27">
    <cfRule type="containsBlanks" priority="5" dxfId="4" stopIfTrue="1">
      <formula>LEN(TRIM(D27))=0</formula>
    </cfRule>
  </conditionalFormatting>
  <conditionalFormatting sqref="D24:F24">
    <cfRule type="containsBlanks" priority="4" dxfId="4" stopIfTrue="1">
      <formula>LEN(TRIM(D24))=0</formula>
    </cfRule>
  </conditionalFormatting>
  <conditionalFormatting sqref="L70:M70">
    <cfRule type="containsErrors" priority="3" dxfId="1" stopIfTrue="1">
      <formula>ISERROR(L70)</formula>
    </cfRule>
  </conditionalFormatting>
  <conditionalFormatting sqref="F109:G109">
    <cfRule type="containsErrors" priority="2" dxfId="1" stopIfTrue="1">
      <formula>ISERROR(F109)</formula>
    </cfRule>
  </conditionalFormatting>
  <conditionalFormatting sqref="J109:K109">
    <cfRule type="containsErrors" priority="1" dxfId="1" stopIfTrue="1">
      <formula>ISERROR(J109)</formula>
    </cfRule>
  </conditionalFormatting>
  <printOptions/>
  <pageMargins left="0.35" right="0.35" top="0.35" bottom="0.35" header="0" footer="0"/>
  <pageSetup horizontalDpi="600" verticalDpi="600" orientation="portrait" scale="54" r:id="rId3"/>
  <headerFooter>
    <oddHeader xml:space="preserve">&amp;C </oddHeader>
    <oddFooter xml:space="preserve">&amp;C </oddFooter>
  </headerFooter>
  <rowBreaks count="1" manualBreakCount="1">
    <brk id="72" max="255" man="1"/>
  </rowBreaks>
  <ignoredErrors>
    <ignoredError sqref="B70:C70" evalError="1"/>
  </ignoredErrors>
  <drawing r:id="rId2"/>
  <legacyDrawing r:id="rId1"/>
</worksheet>
</file>

<file path=xl/worksheets/sheet2.xml><?xml version="1.0" encoding="utf-8"?>
<worksheet xmlns="http://schemas.openxmlformats.org/spreadsheetml/2006/main" xmlns:r="http://schemas.openxmlformats.org/officeDocument/2006/relationships">
  <sheetPr codeName="Sheet6"/>
  <dimension ref="A1:C39"/>
  <sheetViews>
    <sheetView zoomScalePageLayoutView="0" workbookViewId="0" topLeftCell="A1">
      <selection activeCell="A1" sqref="A1:C1"/>
    </sheetView>
  </sheetViews>
  <sheetFormatPr defaultColWidth="9.140625" defaultRowHeight="12.75"/>
  <cols>
    <col min="1" max="1" width="4.00390625" style="76" bestFit="1" customWidth="1"/>
    <col min="2" max="2" width="23.140625" style="21" customWidth="1"/>
    <col min="3" max="3" width="86.8515625" style="21" customWidth="1"/>
    <col min="4" max="16384" width="9.140625" style="21" customWidth="1"/>
  </cols>
  <sheetData>
    <row r="1" spans="1:3" ht="20.25">
      <c r="A1" s="323" t="s">
        <v>95</v>
      </c>
      <c r="B1" s="324"/>
      <c r="C1" s="325"/>
    </row>
    <row r="2" spans="2:3" ht="12.75">
      <c r="B2" s="326" t="s">
        <v>96</v>
      </c>
      <c r="C2" s="326"/>
    </row>
    <row r="3" spans="1:2" ht="12.75">
      <c r="A3" s="327" t="s">
        <v>97</v>
      </c>
      <c r="B3" s="327"/>
    </row>
    <row r="5" spans="1:3" ht="39.75" customHeight="1">
      <c r="A5" s="77"/>
      <c r="B5" s="78" t="s">
        <v>98</v>
      </c>
      <c r="C5" s="79" t="s">
        <v>99</v>
      </c>
    </row>
    <row r="6" spans="1:3" ht="60.75" customHeight="1">
      <c r="A6" s="80"/>
      <c r="B6" s="81" t="s">
        <v>100</v>
      </c>
      <c r="C6" s="82" t="s">
        <v>101</v>
      </c>
    </row>
    <row r="7" spans="1:3" ht="48" customHeight="1">
      <c r="A7" s="77"/>
      <c r="B7" s="78" t="s">
        <v>102</v>
      </c>
      <c r="C7" s="79" t="s">
        <v>103</v>
      </c>
    </row>
    <row r="8" spans="1:3" ht="57" customHeight="1">
      <c r="A8" s="80"/>
      <c r="B8" s="81" t="s">
        <v>104</v>
      </c>
      <c r="C8" s="82" t="s">
        <v>128</v>
      </c>
    </row>
    <row r="9" spans="1:3" ht="25.5">
      <c r="A9" s="80"/>
      <c r="B9" s="81" t="s">
        <v>105</v>
      </c>
      <c r="C9" s="82" t="s">
        <v>106</v>
      </c>
    </row>
    <row r="10" spans="1:3" ht="38.25">
      <c r="A10" s="80"/>
      <c r="B10" s="81" t="s">
        <v>107</v>
      </c>
      <c r="C10" s="82" t="s">
        <v>108</v>
      </c>
    </row>
    <row r="11" spans="1:3" ht="46.5" customHeight="1">
      <c r="A11" s="80"/>
      <c r="B11" s="81" t="s">
        <v>90</v>
      </c>
      <c r="C11" s="82" t="s">
        <v>109</v>
      </c>
    </row>
    <row r="12" spans="1:3" ht="25.5">
      <c r="A12" s="83"/>
      <c r="B12" s="84" t="s">
        <v>110</v>
      </c>
      <c r="C12" s="85" t="s">
        <v>111</v>
      </c>
    </row>
    <row r="13" spans="1:3" ht="12.75">
      <c r="A13" s="83"/>
      <c r="B13" s="84"/>
      <c r="C13" s="85" t="s">
        <v>112</v>
      </c>
    </row>
    <row r="14" spans="1:3" ht="25.5">
      <c r="A14" s="83"/>
      <c r="B14" s="84"/>
      <c r="C14" s="85" t="s">
        <v>113</v>
      </c>
    </row>
    <row r="15" spans="1:3" ht="25.5">
      <c r="A15" s="83"/>
      <c r="B15" s="84"/>
      <c r="C15" s="85" t="s">
        <v>531</v>
      </c>
    </row>
    <row r="16" spans="1:3" ht="22.5" customHeight="1">
      <c r="A16" s="77"/>
      <c r="B16" s="78"/>
      <c r="C16" s="79" t="s">
        <v>532</v>
      </c>
    </row>
    <row r="17" spans="1:3" ht="50.25" customHeight="1">
      <c r="A17" s="95"/>
      <c r="B17" s="81" t="s">
        <v>4</v>
      </c>
      <c r="C17" s="82" t="s">
        <v>114</v>
      </c>
    </row>
    <row r="18" spans="1:3" ht="38.25">
      <c r="A18" s="83"/>
      <c r="B18" s="84" t="s">
        <v>115</v>
      </c>
      <c r="C18" s="85" t="s">
        <v>129</v>
      </c>
    </row>
    <row r="19" spans="1:3" ht="36" customHeight="1">
      <c r="A19" s="77"/>
      <c r="B19" s="78"/>
      <c r="C19" s="79" t="s">
        <v>130</v>
      </c>
    </row>
    <row r="20" spans="1:3" ht="25.5">
      <c r="A20" s="80"/>
      <c r="B20" s="81" t="s">
        <v>116</v>
      </c>
      <c r="C20" s="82" t="s">
        <v>117</v>
      </c>
    </row>
    <row r="21" spans="1:3" ht="38.25">
      <c r="A21" s="80"/>
      <c r="B21" s="81" t="s">
        <v>118</v>
      </c>
      <c r="C21" s="86" t="s">
        <v>119</v>
      </c>
    </row>
    <row r="22" spans="1:3" ht="12.75">
      <c r="A22" s="87"/>
      <c r="B22" s="88"/>
      <c r="C22" s="88"/>
    </row>
    <row r="23" spans="1:3" ht="12.75">
      <c r="A23" s="328" t="s">
        <v>120</v>
      </c>
      <c r="B23" s="328"/>
      <c r="C23" s="88"/>
    </row>
    <row r="24" spans="1:3" ht="12.75">
      <c r="A24" s="87"/>
      <c r="B24" s="88"/>
      <c r="C24" s="89"/>
    </row>
    <row r="25" spans="1:3" ht="63.75">
      <c r="A25" s="78"/>
      <c r="B25" s="78" t="s">
        <v>0</v>
      </c>
      <c r="C25" s="90" t="s">
        <v>121</v>
      </c>
    </row>
    <row r="26" spans="1:3" ht="12.75">
      <c r="A26" s="84"/>
      <c r="B26" s="91" t="s">
        <v>1</v>
      </c>
      <c r="C26" s="92" t="s">
        <v>122</v>
      </c>
    </row>
    <row r="27" spans="1:3" ht="21" customHeight="1">
      <c r="A27" s="78"/>
      <c r="B27" s="93" t="s">
        <v>2</v>
      </c>
      <c r="C27" s="90" t="s">
        <v>123</v>
      </c>
    </row>
    <row r="28" spans="1:3" ht="47.25" customHeight="1">
      <c r="A28" s="81"/>
      <c r="B28" s="81" t="s">
        <v>3</v>
      </c>
      <c r="C28" s="82" t="s">
        <v>124</v>
      </c>
    </row>
    <row r="29" spans="1:3" ht="37.5" customHeight="1">
      <c r="A29" s="81"/>
      <c r="B29" s="81" t="s">
        <v>4</v>
      </c>
      <c r="C29" s="92" t="s">
        <v>125</v>
      </c>
    </row>
    <row r="30" spans="1:3" ht="62.25" customHeight="1">
      <c r="A30" s="81"/>
      <c r="B30" s="81" t="s">
        <v>5</v>
      </c>
      <c r="C30" s="92" t="s">
        <v>126</v>
      </c>
    </row>
    <row r="31" spans="1:3" ht="34.5" customHeight="1">
      <c r="A31" s="81"/>
      <c r="B31" s="81" t="s">
        <v>118</v>
      </c>
      <c r="C31" s="82" t="s">
        <v>127</v>
      </c>
    </row>
    <row r="32" ht="12.75">
      <c r="C32" s="94"/>
    </row>
    <row r="33" ht="12.75">
      <c r="C33" s="94"/>
    </row>
    <row r="34" ht="12.75">
      <c r="C34" s="94"/>
    </row>
    <row r="35" ht="12.75">
      <c r="C35" s="94"/>
    </row>
    <row r="36" ht="12.75">
      <c r="C36" s="94"/>
    </row>
    <row r="37" ht="12.75">
      <c r="C37" s="94"/>
    </row>
    <row r="38" ht="12.75">
      <c r="C38" s="94"/>
    </row>
    <row r="39" ht="12.75">
      <c r="C39" s="94"/>
    </row>
  </sheetData>
  <sheetProtection/>
  <mergeCells count="4">
    <mergeCell ref="A1:C1"/>
    <mergeCell ref="B2:C2"/>
    <mergeCell ref="A3:B3"/>
    <mergeCell ref="A23:B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7">
    <tabColor theme="8" tint="0.39998000860214233"/>
  </sheetPr>
  <dimension ref="A1:B6"/>
  <sheetViews>
    <sheetView zoomScalePageLayoutView="0" workbookViewId="0" topLeftCell="A1">
      <selection activeCell="A1" sqref="A1:B1"/>
    </sheetView>
  </sheetViews>
  <sheetFormatPr defaultColWidth="0" defaultRowHeight="12.75" zeroHeight="1"/>
  <cols>
    <col min="1" max="1" width="22.00390625" style="0" customWidth="1"/>
    <col min="2" max="2" width="11.8515625" style="0" customWidth="1"/>
    <col min="3" max="16384" width="0" style="0" hidden="1" customWidth="1"/>
  </cols>
  <sheetData>
    <row r="1" spans="1:2" ht="55.5" customHeight="1">
      <c r="A1" s="329" t="s">
        <v>146</v>
      </c>
      <c r="B1" s="329"/>
    </row>
    <row r="2" spans="1:2" ht="18.75" customHeight="1">
      <c r="A2" s="330" t="s">
        <v>517</v>
      </c>
      <c r="B2" s="114"/>
    </row>
    <row r="3" spans="1:2" ht="24" customHeight="1">
      <c r="A3" s="330"/>
      <c r="B3" s="116"/>
    </row>
    <row r="4" spans="1:2" ht="12" customHeight="1">
      <c r="A4" s="115"/>
      <c r="B4" s="114"/>
    </row>
    <row r="5" spans="1:2" ht="24" customHeight="1">
      <c r="A5" s="331" t="s">
        <v>140</v>
      </c>
      <c r="B5" s="331"/>
    </row>
    <row r="6" spans="1:2" ht="59.25" customHeight="1">
      <c r="A6" s="114"/>
      <c r="B6" s="114"/>
    </row>
  </sheetData>
  <sheetProtection/>
  <mergeCells count="3">
    <mergeCell ref="A1:B1"/>
    <mergeCell ref="A2:A3"/>
    <mergeCell ref="A5:B5"/>
  </mergeCells>
  <printOptions/>
  <pageMargins left="0.7" right="0.7" top="0.75" bottom="0.75" header="0.3" footer="0.3"/>
  <pageSetup orientation="portrait" paperSize="9"/>
  <legacyDrawing r:id="rId1"/>
</worksheet>
</file>

<file path=xl/worksheets/sheet4.xml><?xml version="1.0" encoding="utf-8"?>
<worksheet xmlns="http://schemas.openxmlformats.org/spreadsheetml/2006/main" xmlns:r="http://schemas.openxmlformats.org/officeDocument/2006/relationships">
  <sheetPr codeName="Sheet5">
    <tabColor theme="8" tint="0.39998000860214233"/>
  </sheetPr>
  <dimension ref="A1:Q25"/>
  <sheetViews>
    <sheetView zoomScalePageLayoutView="0" workbookViewId="0" topLeftCell="A1">
      <selection activeCell="A1" sqref="A1:F1"/>
    </sheetView>
  </sheetViews>
  <sheetFormatPr defaultColWidth="0" defaultRowHeight="12.75" customHeight="1" zeroHeight="1"/>
  <cols>
    <col min="1" max="1" width="34.00390625" style="30" bestFit="1" customWidth="1"/>
    <col min="2" max="2" width="12.140625" style="31" customWidth="1"/>
    <col min="3" max="3" width="9.8515625" style="31" bestFit="1" customWidth="1"/>
    <col min="4" max="4" width="23.140625" style="31" bestFit="1" customWidth="1"/>
    <col min="5" max="5" width="26.7109375" style="31" customWidth="1"/>
    <col min="6" max="6" width="47.00390625" style="31" customWidth="1"/>
    <col min="7" max="7" width="4.28125" style="31" customWidth="1"/>
    <col min="8" max="8" width="40.7109375" style="29" customWidth="1"/>
    <col min="9" max="9" width="9.140625" style="65" customWidth="1"/>
    <col min="10" max="10" width="37.28125" style="65" customWidth="1"/>
    <col min="11" max="11" width="12.140625" style="65" customWidth="1"/>
    <col min="12" max="12" width="9.8515625" style="65" customWidth="1"/>
    <col min="13" max="13" width="23.140625" style="65" customWidth="1"/>
    <col min="14" max="15" width="9.140625" style="65" customWidth="1"/>
    <col min="16" max="16" width="27.421875" style="65" customWidth="1"/>
    <col min="17" max="17" width="23.140625" style="65" customWidth="1"/>
    <col min="18" max="16384" width="9.140625" style="21" hidden="1" customWidth="1"/>
  </cols>
  <sheetData>
    <row r="1" spans="1:17" ht="22.5">
      <c r="A1" s="349" t="s">
        <v>25</v>
      </c>
      <c r="B1" s="349"/>
      <c r="C1" s="349"/>
      <c r="D1" s="349"/>
      <c r="E1" s="349"/>
      <c r="F1" s="349"/>
      <c r="G1" s="33"/>
      <c r="J1" s="66" t="s">
        <v>7</v>
      </c>
      <c r="K1" s="342">
        <v>0</v>
      </c>
      <c r="L1" s="342"/>
      <c r="M1" s="342"/>
      <c r="N1" s="68"/>
      <c r="O1" s="68"/>
      <c r="P1" s="66"/>
      <c r="Q1" s="68"/>
    </row>
    <row r="2" spans="1:17" ht="12.75">
      <c r="A2" s="34"/>
      <c r="B2" s="35"/>
      <c r="C2" s="35"/>
      <c r="D2" s="36"/>
      <c r="E2" s="35"/>
      <c r="F2" s="35"/>
      <c r="G2" s="33"/>
      <c r="J2" s="66" t="s">
        <v>21</v>
      </c>
      <c r="K2" s="342">
        <v>0</v>
      </c>
      <c r="L2" s="342"/>
      <c r="M2" s="342"/>
      <c r="N2" s="68"/>
      <c r="O2" s="68"/>
      <c r="P2" s="66"/>
      <c r="Q2" s="68"/>
    </row>
    <row r="3" spans="1:17" ht="15.75" customHeight="1">
      <c r="A3" s="37" t="s">
        <v>6</v>
      </c>
      <c r="B3" s="46"/>
      <c r="C3" s="43"/>
      <c r="D3" s="44"/>
      <c r="E3" s="37" t="s">
        <v>85</v>
      </c>
      <c r="F3" s="61"/>
      <c r="G3" s="62"/>
      <c r="H3" s="350" t="s">
        <v>87</v>
      </c>
      <c r="J3" s="66" t="s">
        <v>8</v>
      </c>
      <c r="K3" s="342">
        <v>0</v>
      </c>
      <c r="L3" s="342"/>
      <c r="M3" s="342"/>
      <c r="N3" s="68"/>
      <c r="O3" s="68"/>
      <c r="P3" s="66" t="s">
        <v>10</v>
      </c>
      <c r="Q3" s="67">
        <v>0</v>
      </c>
    </row>
    <row r="4" spans="1:17" ht="12.75">
      <c r="A4" s="37"/>
      <c r="B4" s="38"/>
      <c r="C4" s="39"/>
      <c r="D4" s="40"/>
      <c r="E4" s="37"/>
      <c r="F4" s="37"/>
      <c r="G4" s="33"/>
      <c r="H4" s="350"/>
      <c r="J4" s="66" t="s">
        <v>9</v>
      </c>
      <c r="K4" s="342">
        <v>0</v>
      </c>
      <c r="L4" s="342"/>
      <c r="M4" s="342"/>
      <c r="N4" s="68"/>
      <c r="O4" s="68"/>
      <c r="P4" s="66" t="s">
        <v>22</v>
      </c>
      <c r="Q4" s="67">
        <v>0</v>
      </c>
    </row>
    <row r="5" spans="1:17" ht="12.75">
      <c r="A5" s="37" t="s">
        <v>7</v>
      </c>
      <c r="B5" s="333"/>
      <c r="C5" s="334"/>
      <c r="D5" s="335"/>
      <c r="E5" s="37" t="s">
        <v>10</v>
      </c>
      <c r="F5" s="45"/>
      <c r="G5" s="33"/>
      <c r="H5" s="350"/>
      <c r="J5" s="66" t="s">
        <v>77</v>
      </c>
      <c r="K5" s="342">
        <v>0</v>
      </c>
      <c r="L5" s="342"/>
      <c r="M5" s="342"/>
      <c r="N5" s="68"/>
      <c r="O5" s="68"/>
      <c r="P5" s="66" t="s">
        <v>79</v>
      </c>
      <c r="Q5" s="67" t="s">
        <v>528</v>
      </c>
    </row>
    <row r="6" spans="1:17" ht="12.75">
      <c r="A6" s="37" t="s">
        <v>21</v>
      </c>
      <c r="B6" s="333"/>
      <c r="C6" s="334"/>
      <c r="D6" s="335"/>
      <c r="E6" s="37" t="s">
        <v>22</v>
      </c>
      <c r="F6" s="45"/>
      <c r="G6" s="33"/>
      <c r="H6" s="63"/>
      <c r="J6" s="66" t="s">
        <v>78</v>
      </c>
      <c r="K6" s="342">
        <v>0</v>
      </c>
      <c r="L6" s="342"/>
      <c r="M6" s="342"/>
      <c r="N6" s="68"/>
      <c r="O6" s="68"/>
      <c r="P6" s="66"/>
      <c r="Q6" s="68"/>
    </row>
    <row r="7" spans="1:17" ht="12.75">
      <c r="A7" s="37" t="s">
        <v>8</v>
      </c>
      <c r="B7" s="333"/>
      <c r="C7" s="334"/>
      <c r="D7" s="335"/>
      <c r="E7" s="37" t="s">
        <v>79</v>
      </c>
      <c r="F7" s="32"/>
      <c r="G7" s="33"/>
      <c r="H7" s="63"/>
      <c r="J7" s="66" t="s">
        <v>11</v>
      </c>
      <c r="K7" s="342">
        <v>0</v>
      </c>
      <c r="L7" s="342"/>
      <c r="M7" s="342"/>
      <c r="N7" s="68"/>
      <c r="O7" s="68"/>
      <c r="P7" s="66"/>
      <c r="Q7" s="68"/>
    </row>
    <row r="8" spans="1:17" ht="12.75">
      <c r="A8" s="37" t="s">
        <v>9</v>
      </c>
      <c r="B8" s="343"/>
      <c r="C8" s="344"/>
      <c r="D8" s="345"/>
      <c r="E8" s="37"/>
      <c r="F8" s="37"/>
      <c r="G8" s="33"/>
      <c r="H8" s="63"/>
      <c r="J8" s="68"/>
      <c r="K8" s="68"/>
      <c r="L8" s="68"/>
      <c r="M8" s="68"/>
      <c r="N8" s="68"/>
      <c r="O8" s="68"/>
      <c r="P8" s="66" t="s">
        <v>80</v>
      </c>
      <c r="Q8" s="68"/>
    </row>
    <row r="9" spans="1:17" ht="12.75">
      <c r="A9" s="37" t="s">
        <v>77</v>
      </c>
      <c r="B9" s="346"/>
      <c r="C9" s="347"/>
      <c r="D9" s="348"/>
      <c r="E9" s="52"/>
      <c r="F9" s="52"/>
      <c r="G9" s="33"/>
      <c r="H9" s="63"/>
      <c r="J9" s="72" t="s">
        <v>89</v>
      </c>
      <c r="K9" s="73">
        <v>0</v>
      </c>
      <c r="L9" s="68"/>
      <c r="M9" s="68"/>
      <c r="N9" s="68"/>
      <c r="O9" s="68"/>
      <c r="P9" s="66" t="s">
        <v>81</v>
      </c>
      <c r="Q9" s="68"/>
    </row>
    <row r="10" spans="1:17" ht="12.75">
      <c r="A10" s="37" t="s">
        <v>78</v>
      </c>
      <c r="B10" s="333"/>
      <c r="C10" s="334"/>
      <c r="D10" s="335"/>
      <c r="E10" s="52" t="s">
        <v>80</v>
      </c>
      <c r="F10" s="54"/>
      <c r="G10" s="33"/>
      <c r="H10" s="63"/>
      <c r="J10" s="72" t="s">
        <v>90</v>
      </c>
      <c r="K10" s="67" t="s">
        <v>145</v>
      </c>
      <c r="L10" s="68"/>
      <c r="M10" s="68"/>
      <c r="N10" s="68"/>
      <c r="O10" s="68"/>
      <c r="P10" s="68"/>
      <c r="Q10" s="68"/>
    </row>
    <row r="11" spans="1:7" ht="12.75">
      <c r="A11" s="37" t="s">
        <v>11</v>
      </c>
      <c r="B11" s="333"/>
      <c r="C11" s="334"/>
      <c r="D11" s="335"/>
      <c r="E11" s="52" t="s">
        <v>81</v>
      </c>
      <c r="F11" s="55"/>
      <c r="G11" s="33"/>
    </row>
    <row r="12" spans="1:7" ht="12.75">
      <c r="A12" s="35"/>
      <c r="B12" s="35"/>
      <c r="C12" s="35"/>
      <c r="D12" s="35"/>
      <c r="E12" s="53"/>
      <c r="F12" s="53"/>
      <c r="G12" s="33"/>
    </row>
    <row r="13" spans="1:8" ht="67.5" customHeight="1">
      <c r="A13" s="35"/>
      <c r="B13" s="336" t="s">
        <v>26</v>
      </c>
      <c r="C13" s="337"/>
      <c r="D13" s="337"/>
      <c r="E13" s="337"/>
      <c r="F13" s="337"/>
      <c r="G13" s="33"/>
      <c r="H13" s="75" t="s">
        <v>94</v>
      </c>
    </row>
    <row r="14" spans="1:7" ht="104.25" customHeight="1">
      <c r="A14" s="41"/>
      <c r="B14" s="338" t="s">
        <v>82</v>
      </c>
      <c r="C14" s="339"/>
      <c r="D14" s="339"/>
      <c r="E14" s="339"/>
      <c r="F14" s="340"/>
      <c r="G14" s="33"/>
    </row>
    <row r="15" spans="1:7" ht="12.75">
      <c r="A15" s="35"/>
      <c r="B15" s="341"/>
      <c r="C15" s="341"/>
      <c r="D15" s="341"/>
      <c r="E15" s="341"/>
      <c r="F15" s="341"/>
      <c r="G15" s="33"/>
    </row>
    <row r="16" spans="1:7" ht="49.5" customHeight="1">
      <c r="A16" s="35"/>
      <c r="B16" s="341" t="s">
        <v>27</v>
      </c>
      <c r="C16" s="341"/>
      <c r="D16" s="341"/>
      <c r="E16" s="341"/>
      <c r="F16" s="341"/>
      <c r="G16" s="33"/>
    </row>
    <row r="17" spans="1:7" ht="12.75">
      <c r="A17" s="42"/>
      <c r="B17" s="332" t="s">
        <v>28</v>
      </c>
      <c r="C17" s="332"/>
      <c r="D17" s="332"/>
      <c r="E17" s="332"/>
      <c r="F17" s="332"/>
      <c r="G17" s="33"/>
    </row>
    <row r="18" spans="1:7" ht="12.75">
      <c r="A18" s="47"/>
      <c r="B18" s="47"/>
      <c r="C18" s="47"/>
      <c r="D18" s="47"/>
      <c r="E18" s="47"/>
      <c r="F18" s="47"/>
      <c r="G18" s="48"/>
    </row>
    <row r="21" ht="12.75" hidden="1">
      <c r="A21" s="49"/>
    </row>
    <row r="22" ht="15.75" hidden="1">
      <c r="A22" s="50" t="s">
        <v>74</v>
      </c>
    </row>
    <row r="23" ht="12.75" hidden="1">
      <c r="A23" s="51" t="s">
        <v>75</v>
      </c>
    </row>
    <row r="24" ht="12.75" hidden="1">
      <c r="A24" s="51" t="s">
        <v>76</v>
      </c>
    </row>
    <row r="25" ht="12.75" hidden="1">
      <c r="A25" s="49"/>
    </row>
  </sheetData>
  <sheetProtection/>
  <mergeCells count="21">
    <mergeCell ref="A1:F1"/>
    <mergeCell ref="K1:M1"/>
    <mergeCell ref="K2:M2"/>
    <mergeCell ref="H3:H5"/>
    <mergeCell ref="K3:M3"/>
    <mergeCell ref="K4:M4"/>
    <mergeCell ref="B5:D5"/>
    <mergeCell ref="K5:M5"/>
    <mergeCell ref="B6:D6"/>
    <mergeCell ref="K6:M6"/>
    <mergeCell ref="B7:D7"/>
    <mergeCell ref="K7:M7"/>
    <mergeCell ref="B8:D8"/>
    <mergeCell ref="B9:D9"/>
    <mergeCell ref="B17:F17"/>
    <mergeCell ref="B10:D10"/>
    <mergeCell ref="B11:D11"/>
    <mergeCell ref="B13:F13"/>
    <mergeCell ref="B14:F14"/>
    <mergeCell ref="B15:F15"/>
    <mergeCell ref="B16:F16"/>
  </mergeCells>
  <dataValidations count="6">
    <dataValidation type="list" allowBlank="1" showInputMessage="1" showErrorMessage="1" sqref="F3">
      <formula1>$A$22:$A$24</formula1>
    </dataValidation>
    <dataValidation type="whole" allowBlank="1" showInputMessage="1" showErrorMessage="1" errorTitle="Invalid Phone Number" error="Please enter a valid phone number!" sqref="B9">
      <formula1>0</formula1>
      <formula2>9999999999</formula2>
    </dataValidation>
    <dataValidation type="whole" allowBlank="1" showInputMessage="1" showErrorMessage="1" errorTitle="Invalid Report Year" error="Please enter a valid report year!" sqref="B3">
      <formula1>1990</formula1>
      <formula2>2100</formula2>
    </dataValidation>
    <dataValidation type="whole" allowBlank="1" showInputMessage="1" showErrorMessage="1" errorTitle="Invalid Phone Number" error="Please enter a valid phone number including area code without symbols (ex. 8604243019)!" sqref="B8:D8">
      <formula1>1000000000</formula1>
      <formula2>9999999999</formula2>
    </dataValidation>
    <dataValidation type="decimal" allowBlank="1" showInputMessage="1" showErrorMessage="1" errorTitle="Invalid Longitude" error="Please enter a valid longitude between -73.00000 and -71.99999! " sqref="F11">
      <formula1>-73.99999</formula1>
      <formula2>-71.99999</formula2>
    </dataValidation>
    <dataValidation type="decimal" allowBlank="1" showInputMessage="1" showErrorMessage="1" errorTitle="Invalid Latitude" error="Please enter a valid latitude between 41.00000 and 42.99999!" sqref="F10:G10">
      <formula1>41</formula1>
      <formula2>42.99999</formula2>
    </dataValidation>
  </dataValidations>
  <printOptions/>
  <pageMargins left="0.7" right="0.7" top="0.75" bottom="0.75" header="0.3" footer="0.3"/>
  <pageSetup horizontalDpi="600" verticalDpi="600" orientation="portrait" r:id="rId3"/>
  <drawing r:id="rId2"/>
  <legacyDrawing r:id="rId1"/>
</worksheet>
</file>

<file path=xl/worksheets/sheet5.xml><?xml version="1.0" encoding="utf-8"?>
<worksheet xmlns="http://schemas.openxmlformats.org/spreadsheetml/2006/main" xmlns:r="http://schemas.openxmlformats.org/officeDocument/2006/relationships">
  <sheetPr codeName="Sheet1">
    <tabColor theme="8" tint="0.39998000860214233"/>
  </sheetPr>
  <dimension ref="A1:S369"/>
  <sheetViews>
    <sheetView zoomScalePageLayoutView="0" workbookViewId="0" topLeftCell="A1">
      <selection activeCell="A1" sqref="A1"/>
    </sheetView>
  </sheetViews>
  <sheetFormatPr defaultColWidth="9.140625" defaultRowHeight="12.75"/>
  <cols>
    <col min="1" max="5" width="14.140625" style="0" customWidth="1"/>
    <col min="6" max="6" width="49.421875" style="0" customWidth="1"/>
    <col min="7" max="7" width="22.421875" style="0" customWidth="1"/>
    <col min="8" max="8" width="15.140625" style="0" customWidth="1"/>
    <col min="9" max="9" width="11.57421875" style="0" customWidth="1"/>
    <col min="11" max="11" width="11.421875" style="0" customWidth="1"/>
    <col min="12" max="12" width="11.421875" style="111" customWidth="1"/>
    <col min="13" max="13" width="13.140625" style="113" customWidth="1"/>
    <col min="14" max="14" width="11.421875" style="0" customWidth="1"/>
    <col min="15" max="15" width="12.57421875" style="0" customWidth="1"/>
    <col min="16" max="19" width="11.421875" style="0" customWidth="1"/>
  </cols>
  <sheetData>
    <row r="1" spans="1:19" ht="23.25">
      <c r="A1" s="120" t="s">
        <v>0</v>
      </c>
      <c r="B1" s="121" t="s">
        <v>1</v>
      </c>
      <c r="C1" s="121" t="s">
        <v>2</v>
      </c>
      <c r="D1" s="121" t="s">
        <v>3</v>
      </c>
      <c r="E1" s="121" t="s">
        <v>4</v>
      </c>
      <c r="F1" s="122" t="s">
        <v>5</v>
      </c>
      <c r="G1" s="118"/>
      <c r="H1" s="118"/>
      <c r="I1" s="118"/>
      <c r="J1" s="118"/>
      <c r="K1" s="21"/>
      <c r="L1" s="109"/>
      <c r="M1" s="112"/>
      <c r="N1" s="21"/>
      <c r="O1" s="71"/>
      <c r="P1" s="21"/>
      <c r="Q1" s="21"/>
      <c r="R1" s="21"/>
      <c r="S1" s="21"/>
    </row>
    <row r="2" spans="1:19" ht="12.75">
      <c r="A2" s="127">
        <v>0</v>
      </c>
      <c r="B2" s="123"/>
      <c r="C2" s="124"/>
      <c r="D2" s="125"/>
      <c r="E2" s="124"/>
      <c r="F2" s="126"/>
      <c r="G2" s="118"/>
      <c r="H2" s="118"/>
      <c r="I2" s="118"/>
      <c r="J2" s="118"/>
      <c r="K2" s="21"/>
      <c r="L2" s="110"/>
      <c r="M2" s="112"/>
      <c r="N2" s="21"/>
      <c r="O2" s="71"/>
      <c r="P2" s="21"/>
      <c r="Q2" s="21"/>
      <c r="R2" s="21"/>
      <c r="S2" s="21"/>
    </row>
    <row r="3" spans="1:19" ht="12.75" customHeight="1">
      <c r="A3" s="74"/>
      <c r="B3" s="136"/>
      <c r="C3" s="137"/>
      <c r="D3" s="138"/>
      <c r="E3" s="135"/>
      <c r="F3" s="139"/>
      <c r="G3" s="118"/>
      <c r="H3" s="118"/>
      <c r="I3" s="118"/>
      <c r="J3" s="118"/>
      <c r="K3" s="21"/>
      <c r="L3" s="131" t="s">
        <v>148</v>
      </c>
      <c r="M3" s="128" t="str">
        <f aca="true" t="shared" si="0" ref="M3:M66">L3&amp;$A$2</f>
        <v>1/1/0</v>
      </c>
      <c r="N3" s="129">
        <f aca="true" t="shared" si="1" ref="N3:N66">DATEVALUE(L3&amp;$A$2)</f>
        <v>36526</v>
      </c>
      <c r="O3" s="70">
        <v>33604</v>
      </c>
      <c r="P3" s="132">
        <v>0</v>
      </c>
      <c r="Q3" s="69">
        <v>0</v>
      </c>
      <c r="R3" s="119">
        <v>0</v>
      </c>
      <c r="S3" s="64" t="s">
        <v>145</v>
      </c>
    </row>
    <row r="4" spans="1:19" ht="12.75" customHeight="1">
      <c r="A4" s="74"/>
      <c r="B4" s="136"/>
      <c r="C4" s="137"/>
      <c r="D4" s="138"/>
      <c r="E4" s="135"/>
      <c r="F4" s="139"/>
      <c r="G4" s="351" t="s">
        <v>133</v>
      </c>
      <c r="H4" s="352"/>
      <c r="I4" s="352"/>
      <c r="J4" s="352"/>
      <c r="K4" s="21"/>
      <c r="L4" s="131" t="s">
        <v>149</v>
      </c>
      <c r="M4" s="128" t="str">
        <f t="shared" si="0"/>
        <v>1/2/0</v>
      </c>
      <c r="N4" s="129">
        <f t="shared" si="1"/>
        <v>36527</v>
      </c>
      <c r="O4" s="70">
        <v>33605</v>
      </c>
      <c r="P4" s="132">
        <v>0</v>
      </c>
      <c r="Q4" s="69">
        <v>0</v>
      </c>
      <c r="R4" s="119">
        <v>0</v>
      </c>
      <c r="S4" s="64" t="s">
        <v>145</v>
      </c>
    </row>
    <row r="5" spans="1:19" ht="12.75" customHeight="1">
      <c r="A5" s="74"/>
      <c r="B5" s="136"/>
      <c r="C5" s="137"/>
      <c r="D5" s="138"/>
      <c r="E5" s="135"/>
      <c r="F5" s="139"/>
      <c r="G5" s="351"/>
      <c r="H5" s="352"/>
      <c r="I5" s="352"/>
      <c r="J5" s="352"/>
      <c r="K5" s="21"/>
      <c r="L5" s="131" t="s">
        <v>150</v>
      </c>
      <c r="M5" s="128" t="str">
        <f t="shared" si="0"/>
        <v>1/3/0</v>
      </c>
      <c r="N5" s="129">
        <f t="shared" si="1"/>
        <v>36528</v>
      </c>
      <c r="O5" s="70">
        <v>33606</v>
      </c>
      <c r="P5" s="132">
        <v>0</v>
      </c>
      <c r="Q5" s="69">
        <v>0</v>
      </c>
      <c r="R5" s="119">
        <v>0</v>
      </c>
      <c r="S5" s="64" t="s">
        <v>145</v>
      </c>
    </row>
    <row r="6" spans="1:19" ht="12.75" customHeight="1">
      <c r="A6" s="74"/>
      <c r="B6" s="136"/>
      <c r="C6" s="137"/>
      <c r="D6" s="138"/>
      <c r="E6" s="135"/>
      <c r="F6" s="139"/>
      <c r="G6" s="351"/>
      <c r="H6" s="352"/>
      <c r="I6" s="352"/>
      <c r="J6" s="352"/>
      <c r="K6" s="21"/>
      <c r="L6" s="131" t="s">
        <v>151</v>
      </c>
      <c r="M6" s="128" t="str">
        <f t="shared" si="0"/>
        <v>1/4/0</v>
      </c>
      <c r="N6" s="129">
        <f t="shared" si="1"/>
        <v>36529</v>
      </c>
      <c r="O6" s="70">
        <v>33607</v>
      </c>
      <c r="P6" s="132">
        <v>0</v>
      </c>
      <c r="Q6" s="69">
        <v>0</v>
      </c>
      <c r="R6" s="119">
        <v>0</v>
      </c>
      <c r="S6" s="64" t="s">
        <v>145</v>
      </c>
    </row>
    <row r="7" spans="1:19" ht="12.75" customHeight="1">
      <c r="A7" s="74"/>
      <c r="B7" s="136"/>
      <c r="C7" s="137"/>
      <c r="D7" s="138"/>
      <c r="E7" s="135"/>
      <c r="F7" s="139"/>
      <c r="G7" s="351"/>
      <c r="H7" s="352"/>
      <c r="I7" s="352"/>
      <c r="J7" s="352"/>
      <c r="K7" s="21"/>
      <c r="L7" s="131" t="s">
        <v>152</v>
      </c>
      <c r="M7" s="128" t="str">
        <f t="shared" si="0"/>
        <v>1/5/0</v>
      </c>
      <c r="N7" s="129">
        <f t="shared" si="1"/>
        <v>36530</v>
      </c>
      <c r="O7" s="70">
        <v>33608</v>
      </c>
      <c r="P7" s="132">
        <v>0</v>
      </c>
      <c r="Q7" s="69">
        <v>0</v>
      </c>
      <c r="R7" s="119">
        <v>0</v>
      </c>
      <c r="S7" s="64" t="s">
        <v>145</v>
      </c>
    </row>
    <row r="8" spans="1:19" ht="12.75" customHeight="1">
      <c r="A8" s="74"/>
      <c r="B8" s="136"/>
      <c r="C8" s="137"/>
      <c r="D8" s="138"/>
      <c r="E8" s="135"/>
      <c r="F8" s="139"/>
      <c r="G8" s="351"/>
      <c r="H8" s="352"/>
      <c r="I8" s="352"/>
      <c r="J8" s="352"/>
      <c r="K8" s="21"/>
      <c r="L8" s="131" t="s">
        <v>153</v>
      </c>
      <c r="M8" s="128" t="str">
        <f t="shared" si="0"/>
        <v>1/6/0</v>
      </c>
      <c r="N8" s="129">
        <f t="shared" si="1"/>
        <v>36531</v>
      </c>
      <c r="O8" s="70">
        <v>33609</v>
      </c>
      <c r="P8" s="132">
        <v>0</v>
      </c>
      <c r="Q8" s="69">
        <v>0</v>
      </c>
      <c r="R8" s="119">
        <v>0</v>
      </c>
      <c r="S8" s="64" t="s">
        <v>145</v>
      </c>
    </row>
    <row r="9" spans="1:19" ht="12.75" customHeight="1" thickBot="1">
      <c r="A9" s="74"/>
      <c r="B9" s="136"/>
      <c r="C9" s="137"/>
      <c r="D9" s="138"/>
      <c r="E9" s="135"/>
      <c r="F9" s="139"/>
      <c r="G9" s="353" t="s">
        <v>88</v>
      </c>
      <c r="H9" s="354"/>
      <c r="I9" s="354"/>
      <c r="J9" s="354"/>
      <c r="K9" s="21"/>
      <c r="L9" s="131" t="s">
        <v>154</v>
      </c>
      <c r="M9" s="128" t="str">
        <f t="shared" si="0"/>
        <v>1/7/0</v>
      </c>
      <c r="N9" s="129">
        <f t="shared" si="1"/>
        <v>36532</v>
      </c>
      <c r="O9" s="70">
        <v>33610</v>
      </c>
      <c r="P9" s="132">
        <v>0</v>
      </c>
      <c r="Q9" s="69">
        <v>0</v>
      </c>
      <c r="R9" s="119">
        <v>0</v>
      </c>
      <c r="S9" s="64" t="s">
        <v>145</v>
      </c>
    </row>
    <row r="10" spans="1:19" ht="12.75" customHeight="1">
      <c r="A10" s="74"/>
      <c r="B10" s="136"/>
      <c r="C10" s="137"/>
      <c r="D10" s="138"/>
      <c r="E10" s="135"/>
      <c r="F10" s="139"/>
      <c r="G10" s="355" t="s">
        <v>91</v>
      </c>
      <c r="H10" s="357">
        <f>A2</f>
        <v>0</v>
      </c>
      <c r="I10" s="371">
        <v>0</v>
      </c>
      <c r="J10" s="371"/>
      <c r="K10" s="21"/>
      <c r="L10" s="131" t="s">
        <v>155</v>
      </c>
      <c r="M10" s="128" t="str">
        <f t="shared" si="0"/>
        <v>1/8/0</v>
      </c>
      <c r="N10" s="129">
        <f t="shared" si="1"/>
        <v>36533</v>
      </c>
      <c r="O10" s="70">
        <v>33611</v>
      </c>
      <c r="P10" s="132">
        <v>0</v>
      </c>
      <c r="Q10" s="69">
        <v>0</v>
      </c>
      <c r="R10" s="119">
        <v>0</v>
      </c>
      <c r="S10" s="64" t="s">
        <v>145</v>
      </c>
    </row>
    <row r="11" spans="1:19" ht="12.75" customHeight="1">
      <c r="A11" s="74"/>
      <c r="B11" s="136"/>
      <c r="C11" s="137"/>
      <c r="D11" s="138"/>
      <c r="E11" s="135"/>
      <c r="F11" s="139"/>
      <c r="G11" s="355"/>
      <c r="H11" s="358"/>
      <c r="I11" s="372">
        <v>0</v>
      </c>
      <c r="J11" s="372"/>
      <c r="K11" s="21"/>
      <c r="L11" s="131" t="s">
        <v>156</v>
      </c>
      <c r="M11" s="128" t="str">
        <f t="shared" si="0"/>
        <v>1/9/0</v>
      </c>
      <c r="N11" s="129">
        <f t="shared" si="1"/>
        <v>36534</v>
      </c>
      <c r="O11" s="70">
        <v>33612</v>
      </c>
      <c r="P11" s="132">
        <v>0</v>
      </c>
      <c r="Q11" s="69">
        <v>0</v>
      </c>
      <c r="R11" s="119">
        <v>0</v>
      </c>
      <c r="S11" s="64" t="s">
        <v>145</v>
      </c>
    </row>
    <row r="12" spans="1:19" ht="12.75" customHeight="1" thickBot="1">
      <c r="A12" s="74"/>
      <c r="B12" s="136"/>
      <c r="C12" s="137"/>
      <c r="D12" s="138"/>
      <c r="E12" s="135"/>
      <c r="F12" s="139"/>
      <c r="G12" s="356"/>
      <c r="H12" s="359"/>
      <c r="I12" s="117"/>
      <c r="J12" s="117"/>
      <c r="K12" s="21"/>
      <c r="L12" s="131" t="s">
        <v>157</v>
      </c>
      <c r="M12" s="128" t="str">
        <f t="shared" si="0"/>
        <v>1/10/0</v>
      </c>
      <c r="N12" s="129">
        <f t="shared" si="1"/>
        <v>36535</v>
      </c>
      <c r="O12" s="70">
        <v>33613</v>
      </c>
      <c r="P12" s="132">
        <v>0</v>
      </c>
      <c r="Q12" s="69">
        <v>0</v>
      </c>
      <c r="R12" s="119">
        <v>0</v>
      </c>
      <c r="S12" s="64" t="s">
        <v>145</v>
      </c>
    </row>
    <row r="13" spans="1:19" ht="12.75" customHeight="1">
      <c r="A13" s="74"/>
      <c r="B13" s="136"/>
      <c r="C13" s="137"/>
      <c r="D13" s="138"/>
      <c r="E13" s="135"/>
      <c r="F13" s="139"/>
      <c r="G13" s="360" t="s">
        <v>529</v>
      </c>
      <c r="H13" s="361"/>
      <c r="I13" s="361"/>
      <c r="J13" s="361"/>
      <c r="K13" s="21"/>
      <c r="L13" s="131" t="s">
        <v>158</v>
      </c>
      <c r="M13" s="128" t="str">
        <f t="shared" si="0"/>
        <v>1/11/0</v>
      </c>
      <c r="N13" s="129">
        <f t="shared" si="1"/>
        <v>36536</v>
      </c>
      <c r="O13" s="70">
        <v>33614</v>
      </c>
      <c r="P13" s="132">
        <v>0</v>
      </c>
      <c r="Q13" s="69">
        <v>0</v>
      </c>
      <c r="R13" s="119">
        <v>0</v>
      </c>
      <c r="S13" s="64" t="s">
        <v>145</v>
      </c>
    </row>
    <row r="14" spans="1:19" ht="12.75" customHeight="1">
      <c r="A14" s="74"/>
      <c r="B14" s="136"/>
      <c r="C14" s="137"/>
      <c r="D14" s="138"/>
      <c r="E14" s="135"/>
      <c r="F14" s="139"/>
      <c r="G14" s="362"/>
      <c r="H14" s="363"/>
      <c r="I14" s="363"/>
      <c r="J14" s="363"/>
      <c r="K14" s="21"/>
      <c r="L14" s="131" t="s">
        <v>159</v>
      </c>
      <c r="M14" s="128" t="str">
        <f t="shared" si="0"/>
        <v>1/12/0</v>
      </c>
      <c r="N14" s="129">
        <f t="shared" si="1"/>
        <v>36537</v>
      </c>
      <c r="O14" s="70">
        <v>33615</v>
      </c>
      <c r="P14" s="132">
        <v>0</v>
      </c>
      <c r="Q14" s="69">
        <v>0</v>
      </c>
      <c r="R14" s="119">
        <v>0</v>
      </c>
      <c r="S14" s="64" t="s">
        <v>145</v>
      </c>
    </row>
    <row r="15" spans="1:19" ht="12.75" customHeight="1">
      <c r="A15" s="74"/>
      <c r="B15" s="136"/>
      <c r="C15" s="137"/>
      <c r="D15" s="138"/>
      <c r="E15" s="135"/>
      <c r="F15" s="139"/>
      <c r="G15" s="362"/>
      <c r="H15" s="363"/>
      <c r="I15" s="363"/>
      <c r="J15" s="363"/>
      <c r="K15" s="21"/>
      <c r="L15" s="131" t="s">
        <v>160</v>
      </c>
      <c r="M15" s="128" t="str">
        <f t="shared" si="0"/>
        <v>1/13/0</v>
      </c>
      <c r="N15" s="129">
        <f t="shared" si="1"/>
        <v>36538</v>
      </c>
      <c r="O15" s="70">
        <v>33616</v>
      </c>
      <c r="P15" s="132">
        <v>0</v>
      </c>
      <c r="Q15" s="69">
        <v>0</v>
      </c>
      <c r="R15" s="119">
        <v>0</v>
      </c>
      <c r="S15" s="64" t="s">
        <v>145</v>
      </c>
    </row>
    <row r="16" spans="1:19" ht="12.75" customHeight="1">
      <c r="A16" s="74"/>
      <c r="B16" s="136"/>
      <c r="C16" s="137"/>
      <c r="D16" s="138"/>
      <c r="E16" s="135"/>
      <c r="F16" s="139"/>
      <c r="G16" s="362"/>
      <c r="H16" s="363"/>
      <c r="I16" s="363"/>
      <c r="J16" s="363"/>
      <c r="K16" s="21"/>
      <c r="L16" s="131" t="s">
        <v>161</v>
      </c>
      <c r="M16" s="128" t="str">
        <f t="shared" si="0"/>
        <v>1/14/0</v>
      </c>
      <c r="N16" s="129">
        <f t="shared" si="1"/>
        <v>36539</v>
      </c>
      <c r="O16" s="70">
        <v>33617</v>
      </c>
      <c r="P16" s="132">
        <v>0</v>
      </c>
      <c r="Q16" s="69">
        <v>0</v>
      </c>
      <c r="R16" s="119">
        <v>0</v>
      </c>
      <c r="S16" s="64" t="s">
        <v>145</v>
      </c>
    </row>
    <row r="17" spans="1:19" ht="12.75" customHeight="1">
      <c r="A17" s="74"/>
      <c r="B17" s="136"/>
      <c r="C17" s="137"/>
      <c r="D17" s="138"/>
      <c r="E17" s="135"/>
      <c r="F17" s="139"/>
      <c r="G17" s="362"/>
      <c r="H17" s="363"/>
      <c r="I17" s="363"/>
      <c r="J17" s="363"/>
      <c r="K17" s="21"/>
      <c r="L17" s="131" t="s">
        <v>162</v>
      </c>
      <c r="M17" s="128" t="str">
        <f t="shared" si="0"/>
        <v>1/15/0</v>
      </c>
      <c r="N17" s="129">
        <f t="shared" si="1"/>
        <v>36540</v>
      </c>
      <c r="O17" s="70">
        <v>33618</v>
      </c>
      <c r="P17" s="132">
        <v>0</v>
      </c>
      <c r="Q17" s="69">
        <v>0</v>
      </c>
      <c r="R17" s="119">
        <v>0</v>
      </c>
      <c r="S17" s="64" t="s">
        <v>145</v>
      </c>
    </row>
    <row r="18" spans="1:19" ht="12.75" customHeight="1">
      <c r="A18" s="74"/>
      <c r="B18" s="136"/>
      <c r="C18" s="137"/>
      <c r="D18" s="138"/>
      <c r="E18" s="135"/>
      <c r="F18" s="139"/>
      <c r="G18" s="362"/>
      <c r="H18" s="363"/>
      <c r="I18" s="363"/>
      <c r="J18" s="363"/>
      <c r="K18" s="21"/>
      <c r="L18" s="131" t="s">
        <v>163</v>
      </c>
      <c r="M18" s="128" t="str">
        <f t="shared" si="0"/>
        <v>1/16/0</v>
      </c>
      <c r="N18" s="129">
        <f t="shared" si="1"/>
        <v>36541</v>
      </c>
      <c r="O18" s="70">
        <v>33619</v>
      </c>
      <c r="P18" s="132">
        <v>0</v>
      </c>
      <c r="Q18" s="69">
        <v>0</v>
      </c>
      <c r="R18" s="119">
        <v>0</v>
      </c>
      <c r="S18" s="64" t="s">
        <v>145</v>
      </c>
    </row>
    <row r="19" spans="1:19" ht="12.75" customHeight="1">
      <c r="A19" s="74"/>
      <c r="B19" s="136"/>
      <c r="C19" s="137"/>
      <c r="D19" s="138"/>
      <c r="E19" s="135"/>
      <c r="F19" s="139"/>
      <c r="G19" s="362"/>
      <c r="H19" s="363"/>
      <c r="I19" s="363"/>
      <c r="J19" s="363"/>
      <c r="K19" s="21"/>
      <c r="L19" s="131" t="s">
        <v>164</v>
      </c>
      <c r="M19" s="128" t="str">
        <f t="shared" si="0"/>
        <v>1/17/0</v>
      </c>
      <c r="N19" s="129">
        <f t="shared" si="1"/>
        <v>36542</v>
      </c>
      <c r="O19" s="70">
        <v>33620</v>
      </c>
      <c r="P19" s="132">
        <v>0</v>
      </c>
      <c r="Q19" s="69">
        <v>0</v>
      </c>
      <c r="R19" s="119">
        <v>0</v>
      </c>
      <c r="S19" s="64" t="s">
        <v>145</v>
      </c>
    </row>
    <row r="20" spans="1:19" ht="12.75" customHeight="1">
      <c r="A20" s="74"/>
      <c r="B20" s="136"/>
      <c r="C20" s="137"/>
      <c r="D20" s="138"/>
      <c r="E20" s="135"/>
      <c r="F20" s="139"/>
      <c r="G20" s="362"/>
      <c r="H20" s="363"/>
      <c r="I20" s="363"/>
      <c r="J20" s="363"/>
      <c r="K20" s="21"/>
      <c r="L20" s="131" t="s">
        <v>165</v>
      </c>
      <c r="M20" s="128" t="str">
        <f t="shared" si="0"/>
        <v>1/18/0</v>
      </c>
      <c r="N20" s="129">
        <f t="shared" si="1"/>
        <v>36543</v>
      </c>
      <c r="O20" s="70">
        <v>33621</v>
      </c>
      <c r="P20" s="132">
        <v>0</v>
      </c>
      <c r="Q20" s="69">
        <v>0</v>
      </c>
      <c r="R20" s="119">
        <v>0</v>
      </c>
      <c r="S20" s="64" t="s">
        <v>145</v>
      </c>
    </row>
    <row r="21" spans="1:19" ht="12.75" customHeight="1">
      <c r="A21" s="74"/>
      <c r="B21" s="136"/>
      <c r="C21" s="137"/>
      <c r="D21" s="138"/>
      <c r="E21" s="135"/>
      <c r="F21" s="139"/>
      <c r="G21" s="362"/>
      <c r="H21" s="363"/>
      <c r="I21" s="363"/>
      <c r="J21" s="363"/>
      <c r="K21" s="21"/>
      <c r="L21" s="131" t="s">
        <v>166</v>
      </c>
      <c r="M21" s="128" t="str">
        <f t="shared" si="0"/>
        <v>1/19/0</v>
      </c>
      <c r="N21" s="129">
        <f t="shared" si="1"/>
        <v>36544</v>
      </c>
      <c r="O21" s="70">
        <v>33622</v>
      </c>
      <c r="P21" s="132">
        <v>0</v>
      </c>
      <c r="Q21" s="69">
        <v>0</v>
      </c>
      <c r="R21" s="119">
        <v>0</v>
      </c>
      <c r="S21" s="64" t="s">
        <v>145</v>
      </c>
    </row>
    <row r="22" spans="1:19" ht="12.75" customHeight="1">
      <c r="A22" s="74"/>
      <c r="B22" s="136"/>
      <c r="C22" s="137"/>
      <c r="D22" s="138"/>
      <c r="E22" s="135"/>
      <c r="F22" s="139"/>
      <c r="G22" s="362"/>
      <c r="H22" s="363"/>
      <c r="I22" s="363"/>
      <c r="J22" s="363"/>
      <c r="K22" s="21"/>
      <c r="L22" s="131" t="s">
        <v>167</v>
      </c>
      <c r="M22" s="128" t="str">
        <f t="shared" si="0"/>
        <v>1/20/0</v>
      </c>
      <c r="N22" s="129">
        <f t="shared" si="1"/>
        <v>36545</v>
      </c>
      <c r="O22" s="70">
        <v>33623</v>
      </c>
      <c r="P22" s="132">
        <v>0</v>
      </c>
      <c r="Q22" s="69">
        <v>0</v>
      </c>
      <c r="R22" s="119">
        <v>0</v>
      </c>
      <c r="S22" s="64" t="s">
        <v>145</v>
      </c>
    </row>
    <row r="23" spans="1:19" ht="12.75" customHeight="1">
      <c r="A23" s="74"/>
      <c r="B23" s="136"/>
      <c r="C23" s="137"/>
      <c r="D23" s="138"/>
      <c r="E23" s="135"/>
      <c r="F23" s="139"/>
      <c r="G23" s="364" t="s">
        <v>134</v>
      </c>
      <c r="H23" s="352"/>
      <c r="I23" s="352"/>
      <c r="J23" s="352"/>
      <c r="K23" s="21"/>
      <c r="L23" s="131" t="s">
        <v>168</v>
      </c>
      <c r="M23" s="128" t="str">
        <f t="shared" si="0"/>
        <v>1/21/0</v>
      </c>
      <c r="N23" s="129">
        <f t="shared" si="1"/>
        <v>36546</v>
      </c>
      <c r="O23" s="70">
        <v>33624</v>
      </c>
      <c r="P23" s="132">
        <v>0</v>
      </c>
      <c r="Q23" s="69">
        <v>0</v>
      </c>
      <c r="R23" s="119">
        <v>0</v>
      </c>
      <c r="S23" s="64" t="s">
        <v>145</v>
      </c>
    </row>
    <row r="24" spans="1:19" ht="12.75" customHeight="1">
      <c r="A24" s="74"/>
      <c r="B24" s="136"/>
      <c r="C24" s="137"/>
      <c r="D24" s="138"/>
      <c r="E24" s="135"/>
      <c r="F24" s="139"/>
      <c r="G24" s="351"/>
      <c r="H24" s="352"/>
      <c r="I24" s="352"/>
      <c r="J24" s="352"/>
      <c r="K24" s="21"/>
      <c r="L24" s="131" t="s">
        <v>169</v>
      </c>
      <c r="M24" s="128" t="str">
        <f t="shared" si="0"/>
        <v>1/22/0</v>
      </c>
      <c r="N24" s="129">
        <f t="shared" si="1"/>
        <v>36547</v>
      </c>
      <c r="O24" s="70">
        <v>33625</v>
      </c>
      <c r="P24" s="132">
        <v>0</v>
      </c>
      <c r="Q24" s="69">
        <v>0</v>
      </c>
      <c r="R24" s="119">
        <v>0</v>
      </c>
      <c r="S24" s="64" t="s">
        <v>145</v>
      </c>
    </row>
    <row r="25" spans="1:19" ht="12.75" customHeight="1">
      <c r="A25" s="74"/>
      <c r="B25" s="136"/>
      <c r="C25" s="137"/>
      <c r="D25" s="138"/>
      <c r="E25" s="135"/>
      <c r="F25" s="139"/>
      <c r="G25" s="351"/>
      <c r="H25" s="352"/>
      <c r="I25" s="352"/>
      <c r="J25" s="352"/>
      <c r="K25" s="21"/>
      <c r="L25" s="131" t="s">
        <v>170</v>
      </c>
      <c r="M25" s="128" t="str">
        <f t="shared" si="0"/>
        <v>1/23/0</v>
      </c>
      <c r="N25" s="129">
        <f t="shared" si="1"/>
        <v>36548</v>
      </c>
      <c r="O25" s="70">
        <v>33626</v>
      </c>
      <c r="P25" s="132">
        <v>0</v>
      </c>
      <c r="Q25" s="69">
        <v>0</v>
      </c>
      <c r="R25" s="119">
        <v>0</v>
      </c>
      <c r="S25" s="64" t="s">
        <v>145</v>
      </c>
    </row>
    <row r="26" spans="1:19" ht="12.75" customHeight="1">
      <c r="A26" s="74"/>
      <c r="B26" s="136"/>
      <c r="C26" s="137"/>
      <c r="D26" s="138"/>
      <c r="E26" s="135"/>
      <c r="F26" s="139"/>
      <c r="G26" s="351"/>
      <c r="H26" s="352"/>
      <c r="I26" s="352"/>
      <c r="J26" s="352"/>
      <c r="K26" s="21"/>
      <c r="L26" s="131" t="s">
        <v>171</v>
      </c>
      <c r="M26" s="128" t="str">
        <f t="shared" si="0"/>
        <v>1/24/0</v>
      </c>
      <c r="N26" s="129">
        <f t="shared" si="1"/>
        <v>36549</v>
      </c>
      <c r="O26" s="70">
        <v>33627</v>
      </c>
      <c r="P26" s="132">
        <v>0</v>
      </c>
      <c r="Q26" s="69">
        <v>0</v>
      </c>
      <c r="R26" s="119">
        <v>0</v>
      </c>
      <c r="S26" s="64" t="s">
        <v>145</v>
      </c>
    </row>
    <row r="27" spans="1:19" ht="12.75" customHeight="1">
      <c r="A27" s="74"/>
      <c r="B27" s="136"/>
      <c r="C27" s="137"/>
      <c r="D27" s="138"/>
      <c r="E27" s="135"/>
      <c r="F27" s="139"/>
      <c r="G27" s="365"/>
      <c r="H27" s="366"/>
      <c r="I27" s="366"/>
      <c r="J27" s="366"/>
      <c r="K27" s="21"/>
      <c r="L27" s="131" t="s">
        <v>172</v>
      </c>
      <c r="M27" s="128" t="str">
        <f t="shared" si="0"/>
        <v>1/25/0</v>
      </c>
      <c r="N27" s="129">
        <f t="shared" si="1"/>
        <v>36550</v>
      </c>
      <c r="O27" s="70">
        <v>33628</v>
      </c>
      <c r="P27" s="132">
        <v>0</v>
      </c>
      <c r="Q27" s="69">
        <v>0</v>
      </c>
      <c r="R27" s="119">
        <v>0</v>
      </c>
      <c r="S27" s="64" t="s">
        <v>145</v>
      </c>
    </row>
    <row r="28" spans="1:19" ht="12.75" customHeight="1">
      <c r="A28" s="74"/>
      <c r="B28" s="136"/>
      <c r="C28" s="137"/>
      <c r="D28" s="138"/>
      <c r="E28" s="135"/>
      <c r="F28" s="139"/>
      <c r="G28" s="365"/>
      <c r="H28" s="366"/>
      <c r="I28" s="366"/>
      <c r="J28" s="366"/>
      <c r="K28" s="21"/>
      <c r="L28" s="131" t="s">
        <v>173</v>
      </c>
      <c r="M28" s="128" t="str">
        <f t="shared" si="0"/>
        <v>1/26/0</v>
      </c>
      <c r="N28" s="129">
        <f t="shared" si="1"/>
        <v>36551</v>
      </c>
      <c r="O28" s="70">
        <v>33629</v>
      </c>
      <c r="P28" s="132">
        <v>0</v>
      </c>
      <c r="Q28" s="69">
        <v>0</v>
      </c>
      <c r="R28" s="119">
        <v>0</v>
      </c>
      <c r="S28" s="64" t="s">
        <v>145</v>
      </c>
    </row>
    <row r="29" spans="1:19" ht="12.75" customHeight="1">
      <c r="A29" s="74"/>
      <c r="B29" s="136"/>
      <c r="C29" s="137"/>
      <c r="D29" s="138"/>
      <c r="E29" s="135"/>
      <c r="F29" s="139"/>
      <c r="G29" s="365"/>
      <c r="H29" s="366"/>
      <c r="I29" s="366"/>
      <c r="J29" s="366"/>
      <c r="K29" s="21"/>
      <c r="L29" s="131" t="s">
        <v>174</v>
      </c>
      <c r="M29" s="128" t="str">
        <f t="shared" si="0"/>
        <v>1/27/0</v>
      </c>
      <c r="N29" s="129">
        <f t="shared" si="1"/>
        <v>36552</v>
      </c>
      <c r="O29" s="70">
        <v>33630</v>
      </c>
      <c r="P29" s="132">
        <v>0</v>
      </c>
      <c r="Q29" s="69">
        <v>0</v>
      </c>
      <c r="R29" s="119">
        <v>0</v>
      </c>
      <c r="S29" s="64" t="s">
        <v>145</v>
      </c>
    </row>
    <row r="30" spans="1:19" ht="12.75" customHeight="1">
      <c r="A30" s="74"/>
      <c r="B30" s="136"/>
      <c r="C30" s="137"/>
      <c r="D30" s="138"/>
      <c r="E30" s="135"/>
      <c r="F30" s="139"/>
      <c r="G30" s="105"/>
      <c r="H30" s="75"/>
      <c r="I30" s="75"/>
      <c r="J30" s="75"/>
      <c r="K30" s="21"/>
      <c r="L30" s="131" t="s">
        <v>175</v>
      </c>
      <c r="M30" s="128" t="str">
        <f t="shared" si="0"/>
        <v>1/28/0</v>
      </c>
      <c r="N30" s="129">
        <f t="shared" si="1"/>
        <v>36553</v>
      </c>
      <c r="O30" s="70">
        <v>33631</v>
      </c>
      <c r="P30" s="132">
        <v>0</v>
      </c>
      <c r="Q30" s="69">
        <v>0</v>
      </c>
      <c r="R30" s="119">
        <v>0</v>
      </c>
      <c r="S30" s="64" t="s">
        <v>145</v>
      </c>
    </row>
    <row r="31" spans="1:19" ht="12.75" customHeight="1">
      <c r="A31" s="74"/>
      <c r="B31" s="136"/>
      <c r="C31" s="137"/>
      <c r="D31" s="138"/>
      <c r="E31" s="135"/>
      <c r="F31" s="139"/>
      <c r="G31" s="105"/>
      <c r="H31" s="75"/>
      <c r="I31" s="75"/>
      <c r="J31" s="75"/>
      <c r="K31" s="21"/>
      <c r="L31" s="131" t="s">
        <v>176</v>
      </c>
      <c r="M31" s="128" t="str">
        <f t="shared" si="0"/>
        <v>1/29/0</v>
      </c>
      <c r="N31" s="129">
        <f t="shared" si="1"/>
        <v>36554</v>
      </c>
      <c r="O31" s="70">
        <v>33632</v>
      </c>
      <c r="P31" s="132">
        <v>0</v>
      </c>
      <c r="Q31" s="69">
        <v>0</v>
      </c>
      <c r="R31" s="119">
        <v>0</v>
      </c>
      <c r="S31" s="64" t="s">
        <v>145</v>
      </c>
    </row>
    <row r="32" spans="1:19" ht="12.75" customHeight="1">
      <c r="A32" s="74"/>
      <c r="B32" s="136"/>
      <c r="C32" s="137"/>
      <c r="D32" s="138"/>
      <c r="E32" s="135"/>
      <c r="F32" s="139"/>
      <c r="G32" s="106" t="s">
        <v>135</v>
      </c>
      <c r="H32" s="75"/>
      <c r="I32" s="75"/>
      <c r="J32" s="75"/>
      <c r="K32" s="21"/>
      <c r="L32" s="131" t="s">
        <v>177</v>
      </c>
      <c r="M32" s="128" t="str">
        <f t="shared" si="0"/>
        <v>1/30/0</v>
      </c>
      <c r="N32" s="129">
        <f t="shared" si="1"/>
        <v>36555</v>
      </c>
      <c r="O32" s="70">
        <v>33633</v>
      </c>
      <c r="P32" s="132">
        <v>0</v>
      </c>
      <c r="Q32" s="69">
        <v>0</v>
      </c>
      <c r="R32" s="119">
        <v>0</v>
      </c>
      <c r="S32" s="64" t="s">
        <v>145</v>
      </c>
    </row>
    <row r="33" spans="1:19" ht="12.75" customHeight="1">
      <c r="A33" s="74"/>
      <c r="B33" s="136"/>
      <c r="C33" s="137"/>
      <c r="D33" s="138"/>
      <c r="E33" s="135"/>
      <c r="F33" s="139"/>
      <c r="G33" s="367" t="s">
        <v>530</v>
      </c>
      <c r="H33" s="368"/>
      <c r="I33" s="368"/>
      <c r="J33" s="368"/>
      <c r="K33" s="368"/>
      <c r="L33" s="131" t="s">
        <v>178</v>
      </c>
      <c r="M33" s="128" t="str">
        <f t="shared" si="0"/>
        <v>1/31/0</v>
      </c>
      <c r="N33" s="129">
        <f t="shared" si="1"/>
        <v>36556</v>
      </c>
      <c r="O33" s="70">
        <v>33634</v>
      </c>
      <c r="P33" s="132">
        <v>0</v>
      </c>
      <c r="Q33" s="69">
        <v>0</v>
      </c>
      <c r="R33" s="119">
        <v>0</v>
      </c>
      <c r="S33" s="64" t="s">
        <v>145</v>
      </c>
    </row>
    <row r="34" spans="1:19" ht="12.75" customHeight="1">
      <c r="A34" s="74"/>
      <c r="B34" s="136"/>
      <c r="C34" s="137"/>
      <c r="D34" s="138"/>
      <c r="E34" s="135"/>
      <c r="F34" s="139"/>
      <c r="G34" s="367"/>
      <c r="H34" s="368"/>
      <c r="I34" s="368"/>
      <c r="J34" s="368"/>
      <c r="K34" s="368"/>
      <c r="L34" s="131" t="s">
        <v>179</v>
      </c>
      <c r="M34" s="128" t="str">
        <f t="shared" si="0"/>
        <v>2/1/0</v>
      </c>
      <c r="N34" s="129">
        <f t="shared" si="1"/>
        <v>36557</v>
      </c>
      <c r="O34" s="70">
        <v>33635</v>
      </c>
      <c r="P34" s="132">
        <v>0</v>
      </c>
      <c r="Q34" s="69">
        <v>0</v>
      </c>
      <c r="R34" s="119">
        <v>0</v>
      </c>
      <c r="S34" s="64" t="s">
        <v>145</v>
      </c>
    </row>
    <row r="35" spans="1:19" ht="12.75" customHeight="1">
      <c r="A35" s="74"/>
      <c r="B35" s="136"/>
      <c r="C35" s="137"/>
      <c r="D35" s="138"/>
      <c r="E35" s="135"/>
      <c r="F35" s="139"/>
      <c r="G35" s="133"/>
      <c r="H35" s="107" t="s">
        <v>136</v>
      </c>
      <c r="I35" s="107"/>
      <c r="J35" s="107"/>
      <c r="K35" s="107"/>
      <c r="L35" s="131" t="s">
        <v>180</v>
      </c>
      <c r="M35" s="128" t="str">
        <f t="shared" si="0"/>
        <v>2/2/0</v>
      </c>
      <c r="N35" s="129">
        <f t="shared" si="1"/>
        <v>36558</v>
      </c>
      <c r="O35" s="70">
        <v>33636</v>
      </c>
      <c r="P35" s="132">
        <v>0</v>
      </c>
      <c r="Q35" s="69">
        <v>0</v>
      </c>
      <c r="R35" s="119">
        <v>0</v>
      </c>
      <c r="S35" s="64" t="s">
        <v>145</v>
      </c>
    </row>
    <row r="36" spans="1:19" ht="12.75" customHeight="1">
      <c r="A36" s="74"/>
      <c r="B36" s="136"/>
      <c r="C36" s="137"/>
      <c r="D36" s="138"/>
      <c r="E36" s="135"/>
      <c r="F36" s="139"/>
      <c r="G36" s="134"/>
      <c r="H36" s="107" t="s">
        <v>137</v>
      </c>
      <c r="I36" s="107"/>
      <c r="J36" s="107"/>
      <c r="K36" s="107"/>
      <c r="L36" s="131" t="s">
        <v>181</v>
      </c>
      <c r="M36" s="128" t="str">
        <f t="shared" si="0"/>
        <v>2/3/0</v>
      </c>
      <c r="N36" s="129">
        <f t="shared" si="1"/>
        <v>36559</v>
      </c>
      <c r="O36" s="70">
        <v>33637</v>
      </c>
      <c r="P36" s="132">
        <v>0</v>
      </c>
      <c r="Q36" s="69">
        <v>0</v>
      </c>
      <c r="R36" s="119">
        <v>0</v>
      </c>
      <c r="S36" s="64" t="s">
        <v>145</v>
      </c>
    </row>
    <row r="37" spans="1:19" ht="12.75" customHeight="1">
      <c r="A37" s="74"/>
      <c r="B37" s="136"/>
      <c r="C37" s="137"/>
      <c r="D37" s="138"/>
      <c r="E37" s="135"/>
      <c r="F37" s="139"/>
      <c r="G37" s="134"/>
      <c r="H37" s="107" t="s">
        <v>138</v>
      </c>
      <c r="I37" s="107"/>
      <c r="J37" s="107"/>
      <c r="K37" s="107"/>
      <c r="L37" s="131" t="s">
        <v>182</v>
      </c>
      <c r="M37" s="128" t="str">
        <f t="shared" si="0"/>
        <v>2/4/0</v>
      </c>
      <c r="N37" s="129">
        <f t="shared" si="1"/>
        <v>36560</v>
      </c>
      <c r="O37" s="70">
        <v>33638</v>
      </c>
      <c r="P37" s="132">
        <v>0</v>
      </c>
      <c r="Q37" s="69">
        <v>0</v>
      </c>
      <c r="R37" s="119">
        <v>0</v>
      </c>
      <c r="S37" s="64" t="s">
        <v>145</v>
      </c>
    </row>
    <row r="38" spans="1:19" ht="12.75" customHeight="1">
      <c r="A38" s="74"/>
      <c r="B38" s="136"/>
      <c r="C38" s="137"/>
      <c r="D38" s="138"/>
      <c r="E38" s="135"/>
      <c r="F38" s="139"/>
      <c r="G38" s="134"/>
      <c r="H38" s="107"/>
      <c r="I38" s="107"/>
      <c r="J38" s="107"/>
      <c r="K38" s="107"/>
      <c r="L38" s="131" t="s">
        <v>183</v>
      </c>
      <c r="M38" s="128" t="str">
        <f t="shared" si="0"/>
        <v>2/5/0</v>
      </c>
      <c r="N38" s="129">
        <f t="shared" si="1"/>
        <v>36561</v>
      </c>
      <c r="O38" s="70">
        <v>33639</v>
      </c>
      <c r="P38" s="132">
        <v>0</v>
      </c>
      <c r="Q38" s="69">
        <v>0</v>
      </c>
      <c r="R38" s="119">
        <v>0</v>
      </c>
      <c r="S38" s="64" t="s">
        <v>145</v>
      </c>
    </row>
    <row r="39" spans="1:19" ht="12.75" customHeight="1">
      <c r="A39" s="74"/>
      <c r="B39" s="136"/>
      <c r="C39" s="137"/>
      <c r="D39" s="138"/>
      <c r="E39" s="135"/>
      <c r="F39" s="139"/>
      <c r="G39" s="21"/>
      <c r="H39" s="21"/>
      <c r="I39" s="21"/>
      <c r="J39" s="21"/>
      <c r="K39" s="21"/>
      <c r="L39" s="131" t="s">
        <v>184</v>
      </c>
      <c r="M39" s="128" t="str">
        <f t="shared" si="0"/>
        <v>2/6/0</v>
      </c>
      <c r="N39" s="129">
        <f t="shared" si="1"/>
        <v>36562</v>
      </c>
      <c r="O39" s="70">
        <v>33640</v>
      </c>
      <c r="P39" s="132">
        <v>0</v>
      </c>
      <c r="Q39" s="69">
        <v>0</v>
      </c>
      <c r="R39" s="119">
        <v>0</v>
      </c>
      <c r="S39" s="64" t="s">
        <v>145</v>
      </c>
    </row>
    <row r="40" spans="1:19" ht="12.75" customHeight="1">
      <c r="A40" s="74"/>
      <c r="B40" s="136"/>
      <c r="C40" s="137"/>
      <c r="D40" s="138"/>
      <c r="E40" s="135"/>
      <c r="F40" s="139"/>
      <c r="G40" s="369" t="s">
        <v>139</v>
      </c>
      <c r="H40" s="370"/>
      <c r="I40" s="370"/>
      <c r="J40" s="370"/>
      <c r="K40" s="21"/>
      <c r="L40" s="131" t="s">
        <v>185</v>
      </c>
      <c r="M40" s="128" t="str">
        <f t="shared" si="0"/>
        <v>2/7/0</v>
      </c>
      <c r="N40" s="129">
        <f t="shared" si="1"/>
        <v>36563</v>
      </c>
      <c r="O40" s="70">
        <v>33641</v>
      </c>
      <c r="P40" s="132">
        <v>0</v>
      </c>
      <c r="Q40" s="69">
        <v>0</v>
      </c>
      <c r="R40" s="119">
        <v>0</v>
      </c>
      <c r="S40" s="64" t="s">
        <v>145</v>
      </c>
    </row>
    <row r="41" spans="1:19" ht="12.75" customHeight="1">
      <c r="A41" s="74"/>
      <c r="B41" s="136"/>
      <c r="C41" s="137"/>
      <c r="D41" s="138"/>
      <c r="E41" s="135"/>
      <c r="F41" s="139"/>
      <c r="G41" s="369"/>
      <c r="H41" s="370"/>
      <c r="I41" s="370"/>
      <c r="J41" s="370"/>
      <c r="K41" s="21"/>
      <c r="L41" s="131" t="s">
        <v>186</v>
      </c>
      <c r="M41" s="128" t="str">
        <f t="shared" si="0"/>
        <v>2/8/0</v>
      </c>
      <c r="N41" s="129">
        <f t="shared" si="1"/>
        <v>36564</v>
      </c>
      <c r="O41" s="70">
        <v>33642</v>
      </c>
      <c r="P41" s="132">
        <v>0</v>
      </c>
      <c r="Q41" s="69">
        <v>0</v>
      </c>
      <c r="R41" s="119">
        <v>0</v>
      </c>
      <c r="S41" s="64" t="s">
        <v>145</v>
      </c>
    </row>
    <row r="42" spans="1:19" ht="12.75" customHeight="1">
      <c r="A42" s="74"/>
      <c r="B42" s="136"/>
      <c r="C42" s="137"/>
      <c r="D42" s="138"/>
      <c r="E42" s="135"/>
      <c r="F42" s="139"/>
      <c r="G42" s="369"/>
      <c r="H42" s="370"/>
      <c r="I42" s="370"/>
      <c r="J42" s="370"/>
      <c r="K42" s="21"/>
      <c r="L42" s="131" t="s">
        <v>187</v>
      </c>
      <c r="M42" s="128" t="str">
        <f t="shared" si="0"/>
        <v>2/9/0</v>
      </c>
      <c r="N42" s="129">
        <f t="shared" si="1"/>
        <v>36565</v>
      </c>
      <c r="O42" s="70">
        <v>33643</v>
      </c>
      <c r="P42" s="132">
        <v>0</v>
      </c>
      <c r="Q42" s="69">
        <v>0</v>
      </c>
      <c r="R42" s="119">
        <v>0</v>
      </c>
      <c r="S42" s="64" t="s">
        <v>145</v>
      </c>
    </row>
    <row r="43" spans="1:19" ht="12.75" customHeight="1">
      <c r="A43" s="74"/>
      <c r="B43" s="136"/>
      <c r="C43" s="137"/>
      <c r="D43" s="138"/>
      <c r="E43" s="135"/>
      <c r="F43" s="139"/>
      <c r="G43" s="21"/>
      <c r="H43" s="21"/>
      <c r="I43" s="21"/>
      <c r="J43" s="21"/>
      <c r="K43" s="21"/>
      <c r="L43" s="131" t="s">
        <v>188</v>
      </c>
      <c r="M43" s="128" t="str">
        <f t="shared" si="0"/>
        <v>2/10/0</v>
      </c>
      <c r="N43" s="129">
        <f t="shared" si="1"/>
        <v>36566</v>
      </c>
      <c r="O43" s="70">
        <v>33644</v>
      </c>
      <c r="P43" s="132">
        <v>0</v>
      </c>
      <c r="Q43" s="69">
        <v>0</v>
      </c>
      <c r="R43" s="119">
        <v>0</v>
      </c>
      <c r="S43" s="64" t="s">
        <v>145</v>
      </c>
    </row>
    <row r="44" spans="1:19" ht="12.75" customHeight="1">
      <c r="A44" s="74"/>
      <c r="B44" s="136"/>
      <c r="C44" s="137"/>
      <c r="D44" s="138"/>
      <c r="E44" s="135"/>
      <c r="F44" s="139"/>
      <c r="G44" s="21"/>
      <c r="H44" s="21"/>
      <c r="I44" s="21"/>
      <c r="J44" s="21"/>
      <c r="K44" s="21"/>
      <c r="L44" s="131" t="s">
        <v>189</v>
      </c>
      <c r="M44" s="128" t="str">
        <f t="shared" si="0"/>
        <v>2/11/0</v>
      </c>
      <c r="N44" s="129">
        <f t="shared" si="1"/>
        <v>36567</v>
      </c>
      <c r="O44" s="70">
        <v>33645</v>
      </c>
      <c r="P44" s="132">
        <v>0</v>
      </c>
      <c r="Q44" s="69">
        <v>0</v>
      </c>
      <c r="R44" s="119">
        <v>0</v>
      </c>
      <c r="S44" s="64" t="s">
        <v>145</v>
      </c>
    </row>
    <row r="45" spans="1:19" ht="12.75" customHeight="1">
      <c r="A45" s="74"/>
      <c r="B45" s="136"/>
      <c r="C45" s="137"/>
      <c r="D45" s="138"/>
      <c r="E45" s="135"/>
      <c r="F45" s="139"/>
      <c r="G45" s="21"/>
      <c r="H45" s="21"/>
      <c r="I45" s="21"/>
      <c r="J45" s="21"/>
      <c r="K45" s="21"/>
      <c r="L45" s="131" t="s">
        <v>190</v>
      </c>
      <c r="M45" s="128" t="str">
        <f t="shared" si="0"/>
        <v>2/12/0</v>
      </c>
      <c r="N45" s="129">
        <f t="shared" si="1"/>
        <v>36568</v>
      </c>
      <c r="O45" s="70">
        <v>33646</v>
      </c>
      <c r="P45" s="132">
        <v>0</v>
      </c>
      <c r="Q45" s="69">
        <v>0</v>
      </c>
      <c r="R45" s="119">
        <v>0</v>
      </c>
      <c r="S45" s="64" t="s">
        <v>145</v>
      </c>
    </row>
    <row r="46" spans="1:19" ht="12.75" customHeight="1">
      <c r="A46" s="74"/>
      <c r="B46" s="136"/>
      <c r="C46" s="137"/>
      <c r="D46" s="138"/>
      <c r="E46" s="135"/>
      <c r="F46" s="139"/>
      <c r="G46" s="21"/>
      <c r="H46" s="21"/>
      <c r="I46" s="21"/>
      <c r="J46" s="21"/>
      <c r="K46" s="21"/>
      <c r="L46" s="131" t="s">
        <v>191</v>
      </c>
      <c r="M46" s="128" t="str">
        <f t="shared" si="0"/>
        <v>2/13/0</v>
      </c>
      <c r="N46" s="129">
        <f t="shared" si="1"/>
        <v>36569</v>
      </c>
      <c r="O46" s="70">
        <v>33647</v>
      </c>
      <c r="P46" s="132">
        <v>0</v>
      </c>
      <c r="Q46" s="69">
        <v>0</v>
      </c>
      <c r="R46" s="119">
        <v>0</v>
      </c>
      <c r="S46" s="64" t="s">
        <v>145</v>
      </c>
    </row>
    <row r="47" spans="1:19" ht="12.75" customHeight="1">
      <c r="A47" s="74"/>
      <c r="B47" s="136"/>
      <c r="C47" s="137"/>
      <c r="D47" s="138"/>
      <c r="E47" s="135"/>
      <c r="F47" s="139"/>
      <c r="G47" s="21"/>
      <c r="H47" s="21"/>
      <c r="I47" s="21"/>
      <c r="J47" s="21"/>
      <c r="K47" s="21"/>
      <c r="L47" s="131" t="s">
        <v>192</v>
      </c>
      <c r="M47" s="128" t="str">
        <f t="shared" si="0"/>
        <v>2/14/0</v>
      </c>
      <c r="N47" s="129">
        <f t="shared" si="1"/>
        <v>36570</v>
      </c>
      <c r="O47" s="70">
        <v>33648</v>
      </c>
      <c r="P47" s="132">
        <v>0</v>
      </c>
      <c r="Q47" s="69">
        <v>0</v>
      </c>
      <c r="R47" s="119">
        <v>0</v>
      </c>
      <c r="S47" s="64" t="s">
        <v>145</v>
      </c>
    </row>
    <row r="48" spans="1:19" ht="12.75" customHeight="1">
      <c r="A48" s="74"/>
      <c r="B48" s="136"/>
      <c r="C48" s="137"/>
      <c r="D48" s="138"/>
      <c r="E48" s="135"/>
      <c r="F48" s="139"/>
      <c r="G48" s="21"/>
      <c r="H48" s="21"/>
      <c r="I48" s="21"/>
      <c r="J48" s="21"/>
      <c r="K48" s="21"/>
      <c r="L48" s="131" t="s">
        <v>193</v>
      </c>
      <c r="M48" s="128" t="str">
        <f t="shared" si="0"/>
        <v>2/15/0</v>
      </c>
      <c r="N48" s="129">
        <f t="shared" si="1"/>
        <v>36571</v>
      </c>
      <c r="O48" s="70">
        <v>33649</v>
      </c>
      <c r="P48" s="132">
        <v>0</v>
      </c>
      <c r="Q48" s="69">
        <v>0</v>
      </c>
      <c r="R48" s="119">
        <v>0</v>
      </c>
      <c r="S48" s="64" t="s">
        <v>145</v>
      </c>
    </row>
    <row r="49" spans="1:19" ht="12.75" customHeight="1">
      <c r="A49" s="74"/>
      <c r="B49" s="136"/>
      <c r="C49" s="137"/>
      <c r="D49" s="138"/>
      <c r="E49" s="135"/>
      <c r="F49" s="139"/>
      <c r="G49" s="21"/>
      <c r="H49" s="21"/>
      <c r="I49" s="21"/>
      <c r="J49" s="21"/>
      <c r="K49" s="21"/>
      <c r="L49" s="131" t="s">
        <v>194</v>
      </c>
      <c r="M49" s="128" t="str">
        <f t="shared" si="0"/>
        <v>2/16/0</v>
      </c>
      <c r="N49" s="129">
        <f t="shared" si="1"/>
        <v>36572</v>
      </c>
      <c r="O49" s="70">
        <v>33650</v>
      </c>
      <c r="P49" s="132">
        <v>0</v>
      </c>
      <c r="Q49" s="69">
        <v>0</v>
      </c>
      <c r="R49" s="119">
        <v>0</v>
      </c>
      <c r="S49" s="64" t="s">
        <v>145</v>
      </c>
    </row>
    <row r="50" spans="1:19" ht="12.75" customHeight="1">
      <c r="A50" s="74"/>
      <c r="B50" s="136"/>
      <c r="C50" s="137"/>
      <c r="D50" s="138"/>
      <c r="E50" s="135"/>
      <c r="F50" s="139"/>
      <c r="G50" s="21"/>
      <c r="H50" s="21"/>
      <c r="I50" s="21"/>
      <c r="J50" s="21"/>
      <c r="K50" s="21"/>
      <c r="L50" s="131" t="s">
        <v>195</v>
      </c>
      <c r="M50" s="128" t="str">
        <f t="shared" si="0"/>
        <v>2/17/0</v>
      </c>
      <c r="N50" s="129">
        <f t="shared" si="1"/>
        <v>36573</v>
      </c>
      <c r="O50" s="70">
        <v>33651</v>
      </c>
      <c r="P50" s="132">
        <v>0</v>
      </c>
      <c r="Q50" s="69">
        <v>0</v>
      </c>
      <c r="R50" s="119">
        <v>0</v>
      </c>
      <c r="S50" s="64" t="s">
        <v>145</v>
      </c>
    </row>
    <row r="51" spans="1:19" ht="12.75" customHeight="1">
      <c r="A51" s="74"/>
      <c r="B51" s="136"/>
      <c r="C51" s="137"/>
      <c r="D51" s="138"/>
      <c r="E51" s="135"/>
      <c r="F51" s="139"/>
      <c r="G51" s="21"/>
      <c r="H51" s="21"/>
      <c r="I51" s="21"/>
      <c r="J51" s="21"/>
      <c r="K51" s="21"/>
      <c r="L51" s="131" t="s">
        <v>196</v>
      </c>
      <c r="M51" s="128" t="str">
        <f t="shared" si="0"/>
        <v>2/18/0</v>
      </c>
      <c r="N51" s="129">
        <f t="shared" si="1"/>
        <v>36574</v>
      </c>
      <c r="O51" s="70">
        <v>33652</v>
      </c>
      <c r="P51" s="132">
        <v>0</v>
      </c>
      <c r="Q51" s="69">
        <v>0</v>
      </c>
      <c r="R51" s="119">
        <v>0</v>
      </c>
      <c r="S51" s="64" t="s">
        <v>145</v>
      </c>
    </row>
    <row r="52" spans="1:19" ht="12.75" customHeight="1">
      <c r="A52" s="74"/>
      <c r="B52" s="136"/>
      <c r="C52" s="137"/>
      <c r="D52" s="138"/>
      <c r="E52" s="135"/>
      <c r="F52" s="139"/>
      <c r="G52" s="21"/>
      <c r="H52" s="21"/>
      <c r="I52" s="21"/>
      <c r="J52" s="21"/>
      <c r="K52" s="21"/>
      <c r="L52" s="131" t="s">
        <v>197</v>
      </c>
      <c r="M52" s="128" t="str">
        <f t="shared" si="0"/>
        <v>2/19/0</v>
      </c>
      <c r="N52" s="129">
        <f t="shared" si="1"/>
        <v>36575</v>
      </c>
      <c r="O52" s="70">
        <v>33653</v>
      </c>
      <c r="P52" s="132">
        <v>0</v>
      </c>
      <c r="Q52" s="69">
        <v>0</v>
      </c>
      <c r="R52" s="119">
        <v>0</v>
      </c>
      <c r="S52" s="64" t="s">
        <v>145</v>
      </c>
    </row>
    <row r="53" spans="1:19" ht="12.75" customHeight="1">
      <c r="A53" s="74"/>
      <c r="B53" s="136"/>
      <c r="C53" s="137"/>
      <c r="D53" s="138"/>
      <c r="E53" s="135"/>
      <c r="F53" s="139"/>
      <c r="G53" s="21"/>
      <c r="H53" s="21"/>
      <c r="I53" s="21"/>
      <c r="J53" s="21"/>
      <c r="K53" s="21"/>
      <c r="L53" s="131" t="s">
        <v>198</v>
      </c>
      <c r="M53" s="128" t="str">
        <f t="shared" si="0"/>
        <v>2/20/0</v>
      </c>
      <c r="N53" s="129">
        <f t="shared" si="1"/>
        <v>36576</v>
      </c>
      <c r="O53" s="70">
        <v>33654</v>
      </c>
      <c r="P53" s="132">
        <v>0</v>
      </c>
      <c r="Q53" s="69">
        <v>0</v>
      </c>
      <c r="R53" s="119">
        <v>0</v>
      </c>
      <c r="S53" s="64" t="s">
        <v>145</v>
      </c>
    </row>
    <row r="54" spans="1:19" ht="12.75" customHeight="1">
      <c r="A54" s="74"/>
      <c r="B54" s="136"/>
      <c r="C54" s="137"/>
      <c r="D54" s="138"/>
      <c r="E54" s="135"/>
      <c r="F54" s="139"/>
      <c r="G54" s="21"/>
      <c r="H54" s="21"/>
      <c r="I54" s="21"/>
      <c r="J54" s="21"/>
      <c r="K54" s="21"/>
      <c r="L54" s="131" t="s">
        <v>199</v>
      </c>
      <c r="M54" s="128" t="str">
        <f t="shared" si="0"/>
        <v>2/21/0</v>
      </c>
      <c r="N54" s="129">
        <f t="shared" si="1"/>
        <v>36577</v>
      </c>
      <c r="O54" s="70">
        <v>33655</v>
      </c>
      <c r="P54" s="132">
        <v>0</v>
      </c>
      <c r="Q54" s="69">
        <v>0</v>
      </c>
      <c r="R54" s="119">
        <v>0</v>
      </c>
      <c r="S54" s="64" t="s">
        <v>145</v>
      </c>
    </row>
    <row r="55" spans="1:19" ht="12.75" customHeight="1">
      <c r="A55" s="74"/>
      <c r="B55" s="136"/>
      <c r="C55" s="137"/>
      <c r="D55" s="138"/>
      <c r="E55" s="135"/>
      <c r="F55" s="139"/>
      <c r="G55" s="21"/>
      <c r="H55" s="21"/>
      <c r="I55" s="21"/>
      <c r="J55" s="21"/>
      <c r="K55" s="21"/>
      <c r="L55" s="131" t="s">
        <v>200</v>
      </c>
      <c r="M55" s="128" t="str">
        <f t="shared" si="0"/>
        <v>2/22/0</v>
      </c>
      <c r="N55" s="129">
        <f t="shared" si="1"/>
        <v>36578</v>
      </c>
      <c r="O55" s="70">
        <v>33656</v>
      </c>
      <c r="P55" s="132">
        <v>0</v>
      </c>
      <c r="Q55" s="69">
        <v>0</v>
      </c>
      <c r="R55" s="119">
        <v>0</v>
      </c>
      <c r="S55" s="64" t="s">
        <v>145</v>
      </c>
    </row>
    <row r="56" spans="1:19" ht="12.75" customHeight="1">
      <c r="A56" s="74"/>
      <c r="B56" s="136"/>
      <c r="C56" s="137"/>
      <c r="D56" s="138"/>
      <c r="E56" s="135"/>
      <c r="F56" s="139"/>
      <c r="G56" s="21"/>
      <c r="H56" s="21"/>
      <c r="I56" s="21"/>
      <c r="J56" s="21"/>
      <c r="K56" s="21"/>
      <c r="L56" s="131" t="s">
        <v>201</v>
      </c>
      <c r="M56" s="128" t="str">
        <f t="shared" si="0"/>
        <v>2/23/0</v>
      </c>
      <c r="N56" s="129">
        <f t="shared" si="1"/>
        <v>36579</v>
      </c>
      <c r="O56" s="70">
        <v>33657</v>
      </c>
      <c r="P56" s="132">
        <v>0</v>
      </c>
      <c r="Q56" s="69">
        <v>0</v>
      </c>
      <c r="R56" s="119">
        <v>0</v>
      </c>
      <c r="S56" s="64" t="s">
        <v>145</v>
      </c>
    </row>
    <row r="57" spans="1:19" ht="12.75" customHeight="1">
      <c r="A57" s="74"/>
      <c r="B57" s="136"/>
      <c r="C57" s="137"/>
      <c r="D57" s="138"/>
      <c r="E57" s="135"/>
      <c r="F57" s="139"/>
      <c r="G57" s="21"/>
      <c r="H57" s="21"/>
      <c r="I57" s="21"/>
      <c r="J57" s="21"/>
      <c r="K57" s="21"/>
      <c r="L57" s="131" t="s">
        <v>202</v>
      </c>
      <c r="M57" s="128" t="str">
        <f t="shared" si="0"/>
        <v>2/24/0</v>
      </c>
      <c r="N57" s="129">
        <f t="shared" si="1"/>
        <v>36580</v>
      </c>
      <c r="O57" s="70">
        <v>33658</v>
      </c>
      <c r="P57" s="132">
        <v>0</v>
      </c>
      <c r="Q57" s="69">
        <v>0</v>
      </c>
      <c r="R57" s="119">
        <v>0</v>
      </c>
      <c r="S57" s="64" t="s">
        <v>145</v>
      </c>
    </row>
    <row r="58" spans="1:19" ht="12.75" customHeight="1">
      <c r="A58" s="74"/>
      <c r="B58" s="136"/>
      <c r="C58" s="137"/>
      <c r="D58" s="138"/>
      <c r="E58" s="135"/>
      <c r="F58" s="139"/>
      <c r="G58" s="21"/>
      <c r="H58" s="21"/>
      <c r="I58" s="21"/>
      <c r="J58" s="21"/>
      <c r="K58" s="21"/>
      <c r="L58" s="131" t="s">
        <v>203</v>
      </c>
      <c r="M58" s="128" t="str">
        <f t="shared" si="0"/>
        <v>2/25/0</v>
      </c>
      <c r="N58" s="129">
        <f t="shared" si="1"/>
        <v>36581</v>
      </c>
      <c r="O58" s="70">
        <v>33659</v>
      </c>
      <c r="P58" s="132">
        <v>0</v>
      </c>
      <c r="Q58" s="69">
        <v>0</v>
      </c>
      <c r="R58" s="119">
        <v>0</v>
      </c>
      <c r="S58" s="64" t="s">
        <v>145</v>
      </c>
    </row>
    <row r="59" spans="1:19" ht="12.75" customHeight="1">
      <c r="A59" s="74"/>
      <c r="B59" s="136"/>
      <c r="C59" s="137"/>
      <c r="D59" s="138"/>
      <c r="E59" s="135"/>
      <c r="F59" s="139"/>
      <c r="G59" s="21"/>
      <c r="H59" s="21"/>
      <c r="I59" s="21"/>
      <c r="J59" s="21"/>
      <c r="K59" s="21"/>
      <c r="L59" s="131" t="s">
        <v>204</v>
      </c>
      <c r="M59" s="128" t="str">
        <f t="shared" si="0"/>
        <v>2/26/0</v>
      </c>
      <c r="N59" s="129">
        <f t="shared" si="1"/>
        <v>36582</v>
      </c>
      <c r="O59" s="70">
        <v>33660</v>
      </c>
      <c r="P59" s="132">
        <v>0</v>
      </c>
      <c r="Q59" s="69">
        <v>0</v>
      </c>
      <c r="R59" s="119">
        <v>0</v>
      </c>
      <c r="S59" s="64" t="s">
        <v>145</v>
      </c>
    </row>
    <row r="60" spans="1:19" ht="12.75" customHeight="1">
      <c r="A60" s="74"/>
      <c r="B60" s="136"/>
      <c r="C60" s="137"/>
      <c r="D60" s="138"/>
      <c r="E60" s="135"/>
      <c r="F60" s="139"/>
      <c r="G60" s="21"/>
      <c r="H60" s="21"/>
      <c r="I60" s="21"/>
      <c r="J60" s="21"/>
      <c r="K60" s="21"/>
      <c r="L60" s="131" t="s">
        <v>205</v>
      </c>
      <c r="M60" s="128" t="str">
        <f t="shared" si="0"/>
        <v>2/27/0</v>
      </c>
      <c r="N60" s="129">
        <f t="shared" si="1"/>
        <v>36583</v>
      </c>
      <c r="O60" s="70">
        <v>33661</v>
      </c>
      <c r="P60" s="132">
        <v>0</v>
      </c>
      <c r="Q60" s="69">
        <v>0</v>
      </c>
      <c r="R60" s="119">
        <v>0</v>
      </c>
      <c r="S60" s="64" t="s">
        <v>145</v>
      </c>
    </row>
    <row r="61" spans="1:19" ht="12.75" customHeight="1">
      <c r="A61" s="74"/>
      <c r="B61" s="136"/>
      <c r="C61" s="137"/>
      <c r="D61" s="138"/>
      <c r="E61" s="135"/>
      <c r="F61" s="139"/>
      <c r="G61" s="21"/>
      <c r="H61" s="21"/>
      <c r="I61" s="21"/>
      <c r="J61" s="21"/>
      <c r="K61" s="21"/>
      <c r="L61" s="131" t="s">
        <v>206</v>
      </c>
      <c r="M61" s="128" t="str">
        <f t="shared" si="0"/>
        <v>2/28/0</v>
      </c>
      <c r="N61" s="129">
        <f t="shared" si="1"/>
        <v>36584</v>
      </c>
      <c r="O61" s="70">
        <v>33662</v>
      </c>
      <c r="P61" s="132">
        <v>0</v>
      </c>
      <c r="Q61" s="69">
        <v>0</v>
      </c>
      <c r="R61" s="119">
        <v>0</v>
      </c>
      <c r="S61" s="64" t="s">
        <v>145</v>
      </c>
    </row>
    <row r="62" spans="1:19" ht="12.75" customHeight="1">
      <c r="A62" s="74"/>
      <c r="B62" s="136"/>
      <c r="C62" s="137"/>
      <c r="D62" s="138"/>
      <c r="E62" s="135"/>
      <c r="F62" s="139"/>
      <c r="G62" s="21"/>
      <c r="H62" s="21"/>
      <c r="I62" s="21"/>
      <c r="J62" s="21"/>
      <c r="K62" s="21"/>
      <c r="L62" s="131" t="s">
        <v>207</v>
      </c>
      <c r="M62" s="128" t="str">
        <f t="shared" si="0"/>
        <v>2/29/0</v>
      </c>
      <c r="N62" s="129">
        <f t="shared" si="1"/>
        <v>36585</v>
      </c>
      <c r="O62" s="70">
        <v>33663</v>
      </c>
      <c r="P62" s="132">
        <v>0</v>
      </c>
      <c r="Q62" s="69">
        <v>0</v>
      </c>
      <c r="R62" s="119">
        <v>0</v>
      </c>
      <c r="S62" s="64" t="s">
        <v>145</v>
      </c>
    </row>
    <row r="63" spans="1:19" ht="12.75" customHeight="1">
      <c r="A63" s="74"/>
      <c r="B63" s="136"/>
      <c r="C63" s="137"/>
      <c r="D63" s="138"/>
      <c r="E63" s="135"/>
      <c r="F63" s="139"/>
      <c r="G63" s="21"/>
      <c r="H63" s="21"/>
      <c r="I63" s="21"/>
      <c r="J63" s="21"/>
      <c r="K63" s="21"/>
      <c r="L63" s="131" t="s">
        <v>208</v>
      </c>
      <c r="M63" s="128" t="str">
        <f t="shared" si="0"/>
        <v>3/1/0</v>
      </c>
      <c r="N63" s="129">
        <f t="shared" si="1"/>
        <v>36586</v>
      </c>
      <c r="O63" s="70">
        <v>33664</v>
      </c>
      <c r="P63" s="132">
        <v>0</v>
      </c>
      <c r="Q63" s="69">
        <v>0</v>
      </c>
      <c r="R63" s="119">
        <v>0</v>
      </c>
      <c r="S63" s="64" t="s">
        <v>145</v>
      </c>
    </row>
    <row r="64" spans="1:19" ht="12.75" customHeight="1">
      <c r="A64" s="74"/>
      <c r="B64" s="136"/>
      <c r="C64" s="137"/>
      <c r="D64" s="138"/>
      <c r="E64" s="135"/>
      <c r="F64" s="139"/>
      <c r="G64" s="21"/>
      <c r="H64" s="21"/>
      <c r="I64" s="21"/>
      <c r="J64" s="21"/>
      <c r="K64" s="21"/>
      <c r="L64" s="131" t="s">
        <v>209</v>
      </c>
      <c r="M64" s="128" t="str">
        <f t="shared" si="0"/>
        <v>3/2/0</v>
      </c>
      <c r="N64" s="129">
        <f t="shared" si="1"/>
        <v>36587</v>
      </c>
      <c r="O64" s="70">
        <v>33665</v>
      </c>
      <c r="P64" s="132">
        <v>0</v>
      </c>
      <c r="Q64" s="69">
        <v>0</v>
      </c>
      <c r="R64" s="119">
        <v>0</v>
      </c>
      <c r="S64" s="64" t="s">
        <v>145</v>
      </c>
    </row>
    <row r="65" spans="1:19" ht="12.75" customHeight="1">
      <c r="A65" s="74"/>
      <c r="B65" s="136"/>
      <c r="C65" s="137"/>
      <c r="D65" s="138"/>
      <c r="E65" s="135"/>
      <c r="F65" s="139"/>
      <c r="G65" s="21"/>
      <c r="H65" s="21"/>
      <c r="I65" s="21"/>
      <c r="J65" s="21"/>
      <c r="K65" s="21"/>
      <c r="L65" s="131" t="s">
        <v>210</v>
      </c>
      <c r="M65" s="128" t="str">
        <f t="shared" si="0"/>
        <v>3/3/0</v>
      </c>
      <c r="N65" s="129">
        <f t="shared" si="1"/>
        <v>36588</v>
      </c>
      <c r="O65" s="70">
        <v>33666</v>
      </c>
      <c r="P65" s="132">
        <v>0</v>
      </c>
      <c r="Q65" s="69">
        <v>0</v>
      </c>
      <c r="R65" s="119">
        <v>0</v>
      </c>
      <c r="S65" s="64" t="s">
        <v>145</v>
      </c>
    </row>
    <row r="66" spans="1:19" ht="12.75" customHeight="1">
      <c r="A66" s="74"/>
      <c r="B66" s="136"/>
      <c r="C66" s="137"/>
      <c r="D66" s="138"/>
      <c r="E66" s="135"/>
      <c r="F66" s="139"/>
      <c r="G66" s="21"/>
      <c r="H66" s="21"/>
      <c r="I66" s="21"/>
      <c r="J66" s="21"/>
      <c r="K66" s="21"/>
      <c r="L66" s="131" t="s">
        <v>211</v>
      </c>
      <c r="M66" s="128" t="str">
        <f t="shared" si="0"/>
        <v>3/4/0</v>
      </c>
      <c r="N66" s="129">
        <f t="shared" si="1"/>
        <v>36589</v>
      </c>
      <c r="O66" s="70">
        <v>33667</v>
      </c>
      <c r="P66" s="132">
        <v>0</v>
      </c>
      <c r="Q66" s="69">
        <v>0</v>
      </c>
      <c r="R66" s="119">
        <v>0</v>
      </c>
      <c r="S66" s="64" t="s">
        <v>145</v>
      </c>
    </row>
    <row r="67" spans="1:19" ht="12.75" customHeight="1">
      <c r="A67" s="74"/>
      <c r="B67" s="136"/>
      <c r="C67" s="137"/>
      <c r="D67" s="138"/>
      <c r="E67" s="135"/>
      <c r="F67" s="139"/>
      <c r="G67" s="21"/>
      <c r="H67" s="21"/>
      <c r="I67" s="21"/>
      <c r="J67" s="21"/>
      <c r="K67" s="21"/>
      <c r="L67" s="131" t="s">
        <v>212</v>
      </c>
      <c r="M67" s="128" t="str">
        <f aca="true" t="shared" si="2" ref="M67:M130">L67&amp;$A$2</f>
        <v>3/5/0</v>
      </c>
      <c r="N67" s="129">
        <f aca="true" t="shared" si="3" ref="N67:N130">DATEVALUE(L67&amp;$A$2)</f>
        <v>36590</v>
      </c>
      <c r="O67" s="70">
        <v>33668</v>
      </c>
      <c r="P67" s="132">
        <v>0</v>
      </c>
      <c r="Q67" s="69">
        <v>0</v>
      </c>
      <c r="R67" s="119">
        <v>0</v>
      </c>
      <c r="S67" s="64" t="s">
        <v>145</v>
      </c>
    </row>
    <row r="68" spans="1:19" ht="12.75" customHeight="1">
      <c r="A68" s="74"/>
      <c r="B68" s="136"/>
      <c r="C68" s="137"/>
      <c r="D68" s="138"/>
      <c r="E68" s="135"/>
      <c r="F68" s="139"/>
      <c r="G68" s="21"/>
      <c r="H68" s="21"/>
      <c r="I68" s="21"/>
      <c r="J68" s="21"/>
      <c r="K68" s="21"/>
      <c r="L68" s="131" t="s">
        <v>213</v>
      </c>
      <c r="M68" s="128" t="str">
        <f t="shared" si="2"/>
        <v>3/6/0</v>
      </c>
      <c r="N68" s="129">
        <f t="shared" si="3"/>
        <v>36591</v>
      </c>
      <c r="O68" s="70">
        <v>33669</v>
      </c>
      <c r="P68" s="132">
        <v>0</v>
      </c>
      <c r="Q68" s="69">
        <v>0</v>
      </c>
      <c r="R68" s="119">
        <v>0</v>
      </c>
      <c r="S68" s="64" t="s">
        <v>145</v>
      </c>
    </row>
    <row r="69" spans="1:19" ht="12.75" customHeight="1">
      <c r="A69" s="74"/>
      <c r="B69" s="136"/>
      <c r="C69" s="137"/>
      <c r="D69" s="138"/>
      <c r="E69" s="135"/>
      <c r="F69" s="139"/>
      <c r="G69" s="21"/>
      <c r="H69" s="21"/>
      <c r="I69" s="21"/>
      <c r="J69" s="21"/>
      <c r="K69" s="21"/>
      <c r="L69" s="131" t="s">
        <v>214</v>
      </c>
      <c r="M69" s="128" t="str">
        <f t="shared" si="2"/>
        <v>3/7/0</v>
      </c>
      <c r="N69" s="129">
        <f t="shared" si="3"/>
        <v>36592</v>
      </c>
      <c r="O69" s="70">
        <v>33670</v>
      </c>
      <c r="P69" s="132">
        <v>0</v>
      </c>
      <c r="Q69" s="69">
        <v>0</v>
      </c>
      <c r="R69" s="119">
        <v>0</v>
      </c>
      <c r="S69" s="64" t="s">
        <v>145</v>
      </c>
    </row>
    <row r="70" spans="1:19" ht="12.75" customHeight="1">
      <c r="A70" s="74"/>
      <c r="B70" s="136"/>
      <c r="C70" s="137"/>
      <c r="D70" s="138"/>
      <c r="E70" s="135"/>
      <c r="F70" s="139"/>
      <c r="G70" s="21"/>
      <c r="H70" s="21"/>
      <c r="I70" s="21"/>
      <c r="J70" s="21"/>
      <c r="K70" s="21"/>
      <c r="L70" s="131" t="s">
        <v>215</v>
      </c>
      <c r="M70" s="128" t="str">
        <f t="shared" si="2"/>
        <v>3/8/0</v>
      </c>
      <c r="N70" s="129">
        <f t="shared" si="3"/>
        <v>36593</v>
      </c>
      <c r="O70" s="70">
        <v>33671</v>
      </c>
      <c r="P70" s="132">
        <v>0</v>
      </c>
      <c r="Q70" s="69">
        <v>0</v>
      </c>
      <c r="R70" s="119">
        <v>0</v>
      </c>
      <c r="S70" s="64" t="s">
        <v>145</v>
      </c>
    </row>
    <row r="71" spans="1:19" ht="12.75" customHeight="1">
      <c r="A71" s="74"/>
      <c r="B71" s="136"/>
      <c r="C71" s="137"/>
      <c r="D71" s="138"/>
      <c r="E71" s="135"/>
      <c r="F71" s="139"/>
      <c r="G71" s="21"/>
      <c r="H71" s="21"/>
      <c r="I71" s="21"/>
      <c r="J71" s="21"/>
      <c r="K71" s="21"/>
      <c r="L71" s="131" t="s">
        <v>216</v>
      </c>
      <c r="M71" s="128" t="str">
        <f t="shared" si="2"/>
        <v>3/9/0</v>
      </c>
      <c r="N71" s="129">
        <f t="shared" si="3"/>
        <v>36594</v>
      </c>
      <c r="O71" s="70">
        <v>33672</v>
      </c>
      <c r="P71" s="132">
        <v>0</v>
      </c>
      <c r="Q71" s="69">
        <v>0</v>
      </c>
      <c r="R71" s="119">
        <v>0</v>
      </c>
      <c r="S71" s="64" t="s">
        <v>145</v>
      </c>
    </row>
    <row r="72" spans="1:19" ht="12.75" customHeight="1">
      <c r="A72" s="74"/>
      <c r="B72" s="136"/>
      <c r="C72" s="137"/>
      <c r="D72" s="138"/>
      <c r="E72" s="135"/>
      <c r="F72" s="139"/>
      <c r="G72" s="21"/>
      <c r="H72" s="21"/>
      <c r="I72" s="21"/>
      <c r="J72" s="21"/>
      <c r="K72" s="21"/>
      <c r="L72" s="131" t="s">
        <v>217</v>
      </c>
      <c r="M72" s="128" t="str">
        <f t="shared" si="2"/>
        <v>3/10/0</v>
      </c>
      <c r="N72" s="129">
        <f t="shared" si="3"/>
        <v>36595</v>
      </c>
      <c r="O72" s="70">
        <v>33673</v>
      </c>
      <c r="P72" s="132">
        <v>0</v>
      </c>
      <c r="Q72" s="69">
        <v>0</v>
      </c>
      <c r="R72" s="119">
        <v>0</v>
      </c>
      <c r="S72" s="64" t="s">
        <v>145</v>
      </c>
    </row>
    <row r="73" spans="1:19" ht="12.75" customHeight="1">
      <c r="A73" s="74"/>
      <c r="B73" s="136"/>
      <c r="C73" s="137"/>
      <c r="D73" s="138"/>
      <c r="E73" s="135"/>
      <c r="F73" s="139"/>
      <c r="G73" s="21"/>
      <c r="H73" s="21"/>
      <c r="I73" s="21"/>
      <c r="J73" s="21"/>
      <c r="K73" s="21"/>
      <c r="L73" s="131" t="s">
        <v>218</v>
      </c>
      <c r="M73" s="128" t="str">
        <f t="shared" si="2"/>
        <v>3/11/0</v>
      </c>
      <c r="N73" s="129">
        <f t="shared" si="3"/>
        <v>36596</v>
      </c>
      <c r="O73" s="70">
        <v>33674</v>
      </c>
      <c r="P73" s="132">
        <v>0</v>
      </c>
      <c r="Q73" s="69">
        <v>0</v>
      </c>
      <c r="R73" s="119">
        <v>0</v>
      </c>
      <c r="S73" s="64" t="s">
        <v>145</v>
      </c>
    </row>
    <row r="74" spans="1:19" ht="12.75" customHeight="1">
      <c r="A74" s="74"/>
      <c r="B74" s="136"/>
      <c r="C74" s="137"/>
      <c r="D74" s="138"/>
      <c r="E74" s="135"/>
      <c r="F74" s="139"/>
      <c r="G74" s="21"/>
      <c r="H74" s="21"/>
      <c r="I74" s="21"/>
      <c r="J74" s="21"/>
      <c r="K74" s="21"/>
      <c r="L74" s="131" t="s">
        <v>219</v>
      </c>
      <c r="M74" s="128" t="str">
        <f t="shared" si="2"/>
        <v>3/12/0</v>
      </c>
      <c r="N74" s="129">
        <f t="shared" si="3"/>
        <v>36597</v>
      </c>
      <c r="O74" s="70">
        <v>33675</v>
      </c>
      <c r="P74" s="132">
        <v>0</v>
      </c>
      <c r="Q74" s="69">
        <v>0</v>
      </c>
      <c r="R74" s="119">
        <v>0</v>
      </c>
      <c r="S74" s="64" t="s">
        <v>145</v>
      </c>
    </row>
    <row r="75" spans="1:19" ht="12.75" customHeight="1">
      <c r="A75" s="74"/>
      <c r="B75" s="136"/>
      <c r="C75" s="137"/>
      <c r="D75" s="138"/>
      <c r="E75" s="135"/>
      <c r="F75" s="139"/>
      <c r="G75" s="21"/>
      <c r="H75" s="21"/>
      <c r="I75" s="21"/>
      <c r="J75" s="21"/>
      <c r="K75" s="21"/>
      <c r="L75" s="131" t="s">
        <v>220</v>
      </c>
      <c r="M75" s="128" t="str">
        <f t="shared" si="2"/>
        <v>3/13/0</v>
      </c>
      <c r="N75" s="129">
        <f t="shared" si="3"/>
        <v>36598</v>
      </c>
      <c r="O75" s="70">
        <v>33676</v>
      </c>
      <c r="P75" s="132">
        <v>0</v>
      </c>
      <c r="Q75" s="69">
        <v>0</v>
      </c>
      <c r="R75" s="119">
        <v>0</v>
      </c>
      <c r="S75" s="64" t="s">
        <v>145</v>
      </c>
    </row>
    <row r="76" spans="1:19" ht="12.75" customHeight="1">
      <c r="A76" s="74"/>
      <c r="B76" s="136"/>
      <c r="C76" s="137"/>
      <c r="D76" s="138"/>
      <c r="E76" s="135"/>
      <c r="F76" s="139"/>
      <c r="G76" s="21"/>
      <c r="H76" s="21"/>
      <c r="I76" s="21"/>
      <c r="J76" s="21"/>
      <c r="K76" s="21"/>
      <c r="L76" s="131" t="s">
        <v>221</v>
      </c>
      <c r="M76" s="128" t="str">
        <f t="shared" si="2"/>
        <v>3/14/0</v>
      </c>
      <c r="N76" s="129">
        <f t="shared" si="3"/>
        <v>36599</v>
      </c>
      <c r="O76" s="70">
        <v>33677</v>
      </c>
      <c r="P76" s="132">
        <v>0</v>
      </c>
      <c r="Q76" s="69">
        <v>0</v>
      </c>
      <c r="R76" s="119">
        <v>0</v>
      </c>
      <c r="S76" s="64" t="s">
        <v>145</v>
      </c>
    </row>
    <row r="77" spans="1:19" ht="12.75" customHeight="1">
      <c r="A77" s="74"/>
      <c r="B77" s="136"/>
      <c r="C77" s="137"/>
      <c r="D77" s="138"/>
      <c r="E77" s="135"/>
      <c r="F77" s="139"/>
      <c r="G77" s="21"/>
      <c r="H77" s="21"/>
      <c r="I77" s="21"/>
      <c r="J77" s="21"/>
      <c r="K77" s="21"/>
      <c r="L77" s="131" t="s">
        <v>222</v>
      </c>
      <c r="M77" s="128" t="str">
        <f t="shared" si="2"/>
        <v>3/15/0</v>
      </c>
      <c r="N77" s="129">
        <f t="shared" si="3"/>
        <v>36600</v>
      </c>
      <c r="O77" s="70">
        <v>33678</v>
      </c>
      <c r="P77" s="132">
        <v>0</v>
      </c>
      <c r="Q77" s="69">
        <v>0</v>
      </c>
      <c r="R77" s="119">
        <v>0</v>
      </c>
      <c r="S77" s="64" t="s">
        <v>145</v>
      </c>
    </row>
    <row r="78" spans="1:19" ht="12.75" customHeight="1">
      <c r="A78" s="74"/>
      <c r="B78" s="136"/>
      <c r="C78" s="137"/>
      <c r="D78" s="138"/>
      <c r="E78" s="135"/>
      <c r="F78" s="139"/>
      <c r="G78" s="21"/>
      <c r="H78" s="21"/>
      <c r="I78" s="21"/>
      <c r="J78" s="21"/>
      <c r="K78" s="21"/>
      <c r="L78" s="131" t="s">
        <v>223</v>
      </c>
      <c r="M78" s="128" t="str">
        <f t="shared" si="2"/>
        <v>3/16/0</v>
      </c>
      <c r="N78" s="129">
        <f t="shared" si="3"/>
        <v>36601</v>
      </c>
      <c r="O78" s="70">
        <v>33679</v>
      </c>
      <c r="P78" s="132">
        <v>0</v>
      </c>
      <c r="Q78" s="69">
        <v>0</v>
      </c>
      <c r="R78" s="119">
        <v>0</v>
      </c>
      <c r="S78" s="64" t="s">
        <v>145</v>
      </c>
    </row>
    <row r="79" spans="1:19" ht="12.75" customHeight="1">
      <c r="A79" s="74"/>
      <c r="B79" s="136"/>
      <c r="C79" s="137"/>
      <c r="D79" s="138"/>
      <c r="E79" s="135"/>
      <c r="F79" s="139"/>
      <c r="G79" s="21"/>
      <c r="H79" s="21"/>
      <c r="I79" s="21"/>
      <c r="J79" s="21"/>
      <c r="K79" s="21"/>
      <c r="L79" s="131" t="s">
        <v>224</v>
      </c>
      <c r="M79" s="128" t="str">
        <f t="shared" si="2"/>
        <v>3/17/0</v>
      </c>
      <c r="N79" s="129">
        <f t="shared" si="3"/>
        <v>36602</v>
      </c>
      <c r="O79" s="70">
        <v>33680</v>
      </c>
      <c r="P79" s="132">
        <v>0</v>
      </c>
      <c r="Q79" s="69">
        <v>0</v>
      </c>
      <c r="R79" s="119">
        <v>0</v>
      </c>
      <c r="S79" s="64" t="s">
        <v>145</v>
      </c>
    </row>
    <row r="80" spans="1:19" ht="12.75" customHeight="1">
      <c r="A80" s="74"/>
      <c r="B80" s="136"/>
      <c r="C80" s="137"/>
      <c r="D80" s="138"/>
      <c r="E80" s="135"/>
      <c r="F80" s="139"/>
      <c r="G80" s="21"/>
      <c r="H80" s="21"/>
      <c r="I80" s="21"/>
      <c r="J80" s="21"/>
      <c r="K80" s="21"/>
      <c r="L80" s="131" t="s">
        <v>225</v>
      </c>
      <c r="M80" s="128" t="str">
        <f t="shared" si="2"/>
        <v>3/18/0</v>
      </c>
      <c r="N80" s="129">
        <f t="shared" si="3"/>
        <v>36603</v>
      </c>
      <c r="O80" s="70">
        <v>33681</v>
      </c>
      <c r="P80" s="132">
        <v>0</v>
      </c>
      <c r="Q80" s="69">
        <v>0</v>
      </c>
      <c r="R80" s="119">
        <v>0</v>
      </c>
      <c r="S80" s="64" t="s">
        <v>145</v>
      </c>
    </row>
    <row r="81" spans="1:19" ht="12.75" customHeight="1">
      <c r="A81" s="74"/>
      <c r="B81" s="136"/>
      <c r="C81" s="137"/>
      <c r="D81" s="138"/>
      <c r="E81" s="135"/>
      <c r="F81" s="139"/>
      <c r="G81" s="21"/>
      <c r="H81" s="21"/>
      <c r="I81" s="21"/>
      <c r="J81" s="21"/>
      <c r="K81" s="21"/>
      <c r="L81" s="131" t="s">
        <v>226</v>
      </c>
      <c r="M81" s="128" t="str">
        <f t="shared" si="2"/>
        <v>3/19/0</v>
      </c>
      <c r="N81" s="129">
        <f t="shared" si="3"/>
        <v>36604</v>
      </c>
      <c r="O81" s="70">
        <v>33682</v>
      </c>
      <c r="P81" s="132">
        <v>0</v>
      </c>
      <c r="Q81" s="69">
        <v>0</v>
      </c>
      <c r="R81" s="119">
        <v>0</v>
      </c>
      <c r="S81" s="64" t="s">
        <v>145</v>
      </c>
    </row>
    <row r="82" spans="1:19" ht="12.75" customHeight="1">
      <c r="A82" s="74"/>
      <c r="B82" s="136"/>
      <c r="C82" s="137"/>
      <c r="D82" s="138"/>
      <c r="E82" s="135"/>
      <c r="F82" s="139"/>
      <c r="G82" s="21"/>
      <c r="H82" s="21"/>
      <c r="I82" s="21"/>
      <c r="J82" s="21"/>
      <c r="K82" s="21"/>
      <c r="L82" s="131" t="s">
        <v>227</v>
      </c>
      <c r="M82" s="128" t="str">
        <f t="shared" si="2"/>
        <v>3/20/0</v>
      </c>
      <c r="N82" s="129">
        <f t="shared" si="3"/>
        <v>36605</v>
      </c>
      <c r="O82" s="70">
        <v>33683</v>
      </c>
      <c r="P82" s="132">
        <v>0</v>
      </c>
      <c r="Q82" s="69">
        <v>0</v>
      </c>
      <c r="R82" s="119">
        <v>0</v>
      </c>
      <c r="S82" s="64" t="s">
        <v>145</v>
      </c>
    </row>
    <row r="83" spans="1:19" ht="12.75" customHeight="1">
      <c r="A83" s="74"/>
      <c r="B83" s="136"/>
      <c r="C83" s="137"/>
      <c r="D83" s="138"/>
      <c r="E83" s="135"/>
      <c r="F83" s="139"/>
      <c r="G83" s="21"/>
      <c r="H83" s="21"/>
      <c r="I83" s="21"/>
      <c r="J83" s="21"/>
      <c r="K83" s="21"/>
      <c r="L83" s="131" t="s">
        <v>228</v>
      </c>
      <c r="M83" s="128" t="str">
        <f t="shared" si="2"/>
        <v>3/21/0</v>
      </c>
      <c r="N83" s="129">
        <f t="shared" si="3"/>
        <v>36606</v>
      </c>
      <c r="O83" s="70">
        <v>33684</v>
      </c>
      <c r="P83" s="132">
        <v>0</v>
      </c>
      <c r="Q83" s="69">
        <v>0</v>
      </c>
      <c r="R83" s="119">
        <v>0</v>
      </c>
      <c r="S83" s="64" t="s">
        <v>145</v>
      </c>
    </row>
    <row r="84" spans="1:19" ht="12.75" customHeight="1">
      <c r="A84" s="74"/>
      <c r="B84" s="136"/>
      <c r="C84" s="137"/>
      <c r="D84" s="138"/>
      <c r="E84" s="135"/>
      <c r="F84" s="139"/>
      <c r="G84" s="21"/>
      <c r="H84" s="21"/>
      <c r="I84" s="21"/>
      <c r="J84" s="21"/>
      <c r="K84" s="21"/>
      <c r="L84" s="131" t="s">
        <v>229</v>
      </c>
      <c r="M84" s="128" t="str">
        <f t="shared" si="2"/>
        <v>3/22/0</v>
      </c>
      <c r="N84" s="129">
        <f t="shared" si="3"/>
        <v>36607</v>
      </c>
      <c r="O84" s="70">
        <v>33685</v>
      </c>
      <c r="P84" s="132">
        <v>0</v>
      </c>
      <c r="Q84" s="69">
        <v>0</v>
      </c>
      <c r="R84" s="119">
        <v>0</v>
      </c>
      <c r="S84" s="64" t="s">
        <v>145</v>
      </c>
    </row>
    <row r="85" spans="1:19" ht="12.75" customHeight="1">
      <c r="A85" s="74"/>
      <c r="B85" s="136"/>
      <c r="C85" s="137"/>
      <c r="D85" s="138"/>
      <c r="E85" s="135"/>
      <c r="F85" s="139"/>
      <c r="G85" s="21"/>
      <c r="H85" s="21"/>
      <c r="I85" s="21"/>
      <c r="J85" s="21"/>
      <c r="K85" s="21"/>
      <c r="L85" s="131" t="s">
        <v>230</v>
      </c>
      <c r="M85" s="128" t="str">
        <f t="shared" si="2"/>
        <v>3/23/0</v>
      </c>
      <c r="N85" s="129">
        <f t="shared" si="3"/>
        <v>36608</v>
      </c>
      <c r="O85" s="70">
        <v>33686</v>
      </c>
      <c r="P85" s="132">
        <v>0</v>
      </c>
      <c r="Q85" s="69">
        <v>0</v>
      </c>
      <c r="R85" s="119">
        <v>0</v>
      </c>
      <c r="S85" s="64" t="s">
        <v>145</v>
      </c>
    </row>
    <row r="86" spans="1:19" ht="12.75" customHeight="1">
      <c r="A86" s="74"/>
      <c r="B86" s="136"/>
      <c r="C86" s="137"/>
      <c r="D86" s="138"/>
      <c r="E86" s="135"/>
      <c r="F86" s="139"/>
      <c r="G86" s="21"/>
      <c r="H86" s="21"/>
      <c r="I86" s="21"/>
      <c r="J86" s="21"/>
      <c r="K86" s="21"/>
      <c r="L86" s="131" t="s">
        <v>231</v>
      </c>
      <c r="M86" s="128" t="str">
        <f t="shared" si="2"/>
        <v>3/24/0</v>
      </c>
      <c r="N86" s="129">
        <f t="shared" si="3"/>
        <v>36609</v>
      </c>
      <c r="O86" s="70">
        <v>33687</v>
      </c>
      <c r="P86" s="132">
        <v>0</v>
      </c>
      <c r="Q86" s="69">
        <v>0</v>
      </c>
      <c r="R86" s="119">
        <v>0</v>
      </c>
      <c r="S86" s="64" t="s">
        <v>145</v>
      </c>
    </row>
    <row r="87" spans="1:19" ht="12.75" customHeight="1">
      <c r="A87" s="74"/>
      <c r="B87" s="136"/>
      <c r="C87" s="137"/>
      <c r="D87" s="138"/>
      <c r="E87" s="135"/>
      <c r="F87" s="139"/>
      <c r="G87" s="21"/>
      <c r="H87" s="21"/>
      <c r="I87" s="21"/>
      <c r="J87" s="21"/>
      <c r="K87" s="21"/>
      <c r="L87" s="131" t="s">
        <v>232</v>
      </c>
      <c r="M87" s="128" t="str">
        <f t="shared" si="2"/>
        <v>3/25/0</v>
      </c>
      <c r="N87" s="129">
        <f t="shared" si="3"/>
        <v>36610</v>
      </c>
      <c r="O87" s="70">
        <v>33688</v>
      </c>
      <c r="P87" s="132">
        <v>0</v>
      </c>
      <c r="Q87" s="69">
        <v>0</v>
      </c>
      <c r="R87" s="119">
        <v>0</v>
      </c>
      <c r="S87" s="64" t="s">
        <v>145</v>
      </c>
    </row>
    <row r="88" spans="1:19" ht="12.75" customHeight="1">
      <c r="A88" s="74"/>
      <c r="B88" s="136"/>
      <c r="C88" s="137"/>
      <c r="D88" s="138"/>
      <c r="E88" s="135"/>
      <c r="F88" s="139"/>
      <c r="G88" s="21"/>
      <c r="H88" s="21"/>
      <c r="I88" s="21"/>
      <c r="J88" s="21"/>
      <c r="K88" s="21"/>
      <c r="L88" s="131" t="s">
        <v>233</v>
      </c>
      <c r="M88" s="128" t="str">
        <f t="shared" si="2"/>
        <v>3/26/0</v>
      </c>
      <c r="N88" s="129">
        <f t="shared" si="3"/>
        <v>36611</v>
      </c>
      <c r="O88" s="70">
        <v>33689</v>
      </c>
      <c r="P88" s="132">
        <v>0</v>
      </c>
      <c r="Q88" s="69">
        <v>0</v>
      </c>
      <c r="R88" s="119">
        <v>0</v>
      </c>
      <c r="S88" s="64" t="s">
        <v>145</v>
      </c>
    </row>
    <row r="89" spans="1:19" ht="12.75" customHeight="1">
      <c r="A89" s="74"/>
      <c r="B89" s="136"/>
      <c r="C89" s="137"/>
      <c r="D89" s="138"/>
      <c r="E89" s="135"/>
      <c r="F89" s="139"/>
      <c r="G89" s="21"/>
      <c r="H89" s="21"/>
      <c r="I89" s="21"/>
      <c r="J89" s="21"/>
      <c r="K89" s="21"/>
      <c r="L89" s="131" t="s">
        <v>234</v>
      </c>
      <c r="M89" s="128" t="str">
        <f t="shared" si="2"/>
        <v>3/27/0</v>
      </c>
      <c r="N89" s="129">
        <f t="shared" si="3"/>
        <v>36612</v>
      </c>
      <c r="O89" s="70">
        <v>33690</v>
      </c>
      <c r="P89" s="132">
        <v>0</v>
      </c>
      <c r="Q89" s="69">
        <v>0</v>
      </c>
      <c r="R89" s="119">
        <v>0</v>
      </c>
      <c r="S89" s="64" t="s">
        <v>145</v>
      </c>
    </row>
    <row r="90" spans="1:19" ht="12.75" customHeight="1">
      <c r="A90" s="74"/>
      <c r="B90" s="136"/>
      <c r="C90" s="137"/>
      <c r="D90" s="138"/>
      <c r="E90" s="135"/>
      <c r="F90" s="139"/>
      <c r="G90" s="21"/>
      <c r="H90" s="21"/>
      <c r="I90" s="21"/>
      <c r="J90" s="21"/>
      <c r="K90" s="21"/>
      <c r="L90" s="131" t="s">
        <v>235</v>
      </c>
      <c r="M90" s="128" t="str">
        <f t="shared" si="2"/>
        <v>3/28/0</v>
      </c>
      <c r="N90" s="129">
        <f t="shared" si="3"/>
        <v>36613</v>
      </c>
      <c r="O90" s="70">
        <v>33691</v>
      </c>
      <c r="P90" s="132">
        <v>0</v>
      </c>
      <c r="Q90" s="69">
        <v>0</v>
      </c>
      <c r="R90" s="119">
        <v>0</v>
      </c>
      <c r="S90" s="64" t="s">
        <v>145</v>
      </c>
    </row>
    <row r="91" spans="1:19" ht="12.75" customHeight="1">
      <c r="A91" s="74"/>
      <c r="B91" s="136"/>
      <c r="C91" s="137"/>
      <c r="D91" s="138"/>
      <c r="E91" s="135"/>
      <c r="F91" s="139"/>
      <c r="G91" s="21"/>
      <c r="H91" s="21"/>
      <c r="I91" s="21"/>
      <c r="J91" s="21"/>
      <c r="K91" s="21"/>
      <c r="L91" s="131" t="s">
        <v>236</v>
      </c>
      <c r="M91" s="128" t="str">
        <f t="shared" si="2"/>
        <v>3/29/0</v>
      </c>
      <c r="N91" s="129">
        <f t="shared" si="3"/>
        <v>36614</v>
      </c>
      <c r="O91" s="70">
        <v>33692</v>
      </c>
      <c r="P91" s="132">
        <v>0</v>
      </c>
      <c r="Q91" s="69">
        <v>0</v>
      </c>
      <c r="R91" s="119">
        <v>0</v>
      </c>
      <c r="S91" s="64" t="s">
        <v>145</v>
      </c>
    </row>
    <row r="92" spans="1:19" ht="12.75" customHeight="1">
      <c r="A92" s="74"/>
      <c r="B92" s="136"/>
      <c r="C92" s="137"/>
      <c r="D92" s="138"/>
      <c r="E92" s="135"/>
      <c r="F92" s="139"/>
      <c r="G92" s="21"/>
      <c r="H92" s="21"/>
      <c r="I92" s="21"/>
      <c r="J92" s="21"/>
      <c r="K92" s="21"/>
      <c r="L92" s="131" t="s">
        <v>237</v>
      </c>
      <c r="M92" s="128" t="str">
        <f t="shared" si="2"/>
        <v>3/30/0</v>
      </c>
      <c r="N92" s="129">
        <f t="shared" si="3"/>
        <v>36615</v>
      </c>
      <c r="O92" s="70">
        <v>33693</v>
      </c>
      <c r="P92" s="132">
        <v>0</v>
      </c>
      <c r="Q92" s="69">
        <v>0</v>
      </c>
      <c r="R92" s="119">
        <v>0</v>
      </c>
      <c r="S92" s="64" t="s">
        <v>145</v>
      </c>
    </row>
    <row r="93" spans="1:19" ht="12.75" customHeight="1">
      <c r="A93" s="74"/>
      <c r="B93" s="136"/>
      <c r="C93" s="137"/>
      <c r="D93" s="138"/>
      <c r="E93" s="135"/>
      <c r="F93" s="139"/>
      <c r="G93" s="21"/>
      <c r="H93" s="21"/>
      <c r="I93" s="21"/>
      <c r="J93" s="21"/>
      <c r="K93" s="21"/>
      <c r="L93" s="131" t="s">
        <v>238</v>
      </c>
      <c r="M93" s="128" t="str">
        <f t="shared" si="2"/>
        <v>3/31/0</v>
      </c>
      <c r="N93" s="129">
        <f t="shared" si="3"/>
        <v>36616</v>
      </c>
      <c r="O93" s="70">
        <v>33694</v>
      </c>
      <c r="P93" s="132">
        <v>0</v>
      </c>
      <c r="Q93" s="69">
        <v>0</v>
      </c>
      <c r="R93" s="119">
        <v>0</v>
      </c>
      <c r="S93" s="64" t="s">
        <v>145</v>
      </c>
    </row>
    <row r="94" spans="1:19" ht="12.75" customHeight="1">
      <c r="A94" s="74"/>
      <c r="B94" s="136"/>
      <c r="C94" s="137"/>
      <c r="D94" s="138"/>
      <c r="E94" s="135"/>
      <c r="F94" s="139"/>
      <c r="G94" s="21"/>
      <c r="H94" s="21"/>
      <c r="I94" s="21"/>
      <c r="J94" s="21"/>
      <c r="K94" s="21"/>
      <c r="L94" s="131" t="s">
        <v>239</v>
      </c>
      <c r="M94" s="128" t="str">
        <f t="shared" si="2"/>
        <v>4/1/0</v>
      </c>
      <c r="N94" s="129">
        <f t="shared" si="3"/>
        <v>36617</v>
      </c>
      <c r="O94" s="70">
        <v>33695</v>
      </c>
      <c r="P94" s="132">
        <v>0</v>
      </c>
      <c r="Q94" s="69">
        <v>0</v>
      </c>
      <c r="R94" s="119">
        <v>0</v>
      </c>
      <c r="S94" s="64" t="s">
        <v>145</v>
      </c>
    </row>
    <row r="95" spans="1:19" ht="12.75" customHeight="1">
      <c r="A95" s="74"/>
      <c r="B95" s="136"/>
      <c r="C95" s="137"/>
      <c r="D95" s="138"/>
      <c r="E95" s="135"/>
      <c r="F95" s="139"/>
      <c r="G95" s="21"/>
      <c r="H95" s="21"/>
      <c r="I95" s="21"/>
      <c r="J95" s="21"/>
      <c r="K95" s="21"/>
      <c r="L95" s="131" t="s">
        <v>240</v>
      </c>
      <c r="M95" s="128" t="str">
        <f t="shared" si="2"/>
        <v>4/2/0</v>
      </c>
      <c r="N95" s="129">
        <f t="shared" si="3"/>
        <v>36618</v>
      </c>
      <c r="O95" s="70">
        <v>33696</v>
      </c>
      <c r="P95" s="132">
        <v>0</v>
      </c>
      <c r="Q95" s="69">
        <v>0</v>
      </c>
      <c r="R95" s="119">
        <v>0</v>
      </c>
      <c r="S95" s="64" t="s">
        <v>145</v>
      </c>
    </row>
    <row r="96" spans="1:19" ht="12.75" customHeight="1">
      <c r="A96" s="74"/>
      <c r="B96" s="136"/>
      <c r="C96" s="137"/>
      <c r="D96" s="138"/>
      <c r="E96" s="135"/>
      <c r="F96" s="139"/>
      <c r="G96" s="21"/>
      <c r="H96" s="21"/>
      <c r="I96" s="21"/>
      <c r="J96" s="21"/>
      <c r="K96" s="21"/>
      <c r="L96" s="131" t="s">
        <v>241</v>
      </c>
      <c r="M96" s="128" t="str">
        <f t="shared" si="2"/>
        <v>4/3/0</v>
      </c>
      <c r="N96" s="129">
        <f t="shared" si="3"/>
        <v>36619</v>
      </c>
      <c r="O96" s="70">
        <v>33697</v>
      </c>
      <c r="P96" s="132">
        <v>0</v>
      </c>
      <c r="Q96" s="69">
        <v>0</v>
      </c>
      <c r="R96" s="119">
        <v>0</v>
      </c>
      <c r="S96" s="64" t="s">
        <v>145</v>
      </c>
    </row>
    <row r="97" spans="1:19" ht="12.75" customHeight="1">
      <c r="A97" s="74"/>
      <c r="B97" s="136"/>
      <c r="C97" s="137"/>
      <c r="D97" s="138"/>
      <c r="E97" s="135"/>
      <c r="F97" s="139"/>
      <c r="G97" s="21"/>
      <c r="H97" s="21"/>
      <c r="I97" s="21"/>
      <c r="J97" s="21"/>
      <c r="K97" s="21"/>
      <c r="L97" s="131" t="s">
        <v>242</v>
      </c>
      <c r="M97" s="128" t="str">
        <f t="shared" si="2"/>
        <v>4/4/0</v>
      </c>
      <c r="N97" s="129">
        <f t="shared" si="3"/>
        <v>36620</v>
      </c>
      <c r="O97" s="70">
        <v>33698</v>
      </c>
      <c r="P97" s="132">
        <v>0</v>
      </c>
      <c r="Q97" s="69">
        <v>0</v>
      </c>
      <c r="R97" s="119">
        <v>0</v>
      </c>
      <c r="S97" s="64" t="s">
        <v>145</v>
      </c>
    </row>
    <row r="98" spans="1:19" ht="12.75" customHeight="1">
      <c r="A98" s="74"/>
      <c r="B98" s="136"/>
      <c r="C98" s="137"/>
      <c r="D98" s="138"/>
      <c r="E98" s="135"/>
      <c r="F98" s="139"/>
      <c r="G98" s="21"/>
      <c r="H98" s="21"/>
      <c r="I98" s="21"/>
      <c r="J98" s="21"/>
      <c r="K98" s="21"/>
      <c r="L98" s="131" t="s">
        <v>243</v>
      </c>
      <c r="M98" s="128" t="str">
        <f t="shared" si="2"/>
        <v>4/5/0</v>
      </c>
      <c r="N98" s="129">
        <f t="shared" si="3"/>
        <v>36621</v>
      </c>
      <c r="O98" s="70">
        <v>33699</v>
      </c>
      <c r="P98" s="132">
        <v>0</v>
      </c>
      <c r="Q98" s="69">
        <v>0</v>
      </c>
      <c r="R98" s="119">
        <v>0</v>
      </c>
      <c r="S98" s="64" t="s">
        <v>145</v>
      </c>
    </row>
    <row r="99" spans="1:19" ht="12.75" customHeight="1">
      <c r="A99" s="74"/>
      <c r="B99" s="136"/>
      <c r="C99" s="137"/>
      <c r="D99" s="138"/>
      <c r="E99" s="135"/>
      <c r="F99" s="139"/>
      <c r="G99" s="21"/>
      <c r="H99" s="21"/>
      <c r="I99" s="21"/>
      <c r="J99" s="21"/>
      <c r="K99" s="21"/>
      <c r="L99" s="131" t="s">
        <v>244</v>
      </c>
      <c r="M99" s="128" t="str">
        <f t="shared" si="2"/>
        <v>4/6/0</v>
      </c>
      <c r="N99" s="129">
        <f t="shared" si="3"/>
        <v>36622</v>
      </c>
      <c r="O99" s="70">
        <v>33700</v>
      </c>
      <c r="P99" s="132">
        <v>0</v>
      </c>
      <c r="Q99" s="69">
        <v>0</v>
      </c>
      <c r="R99" s="119">
        <v>0</v>
      </c>
      <c r="S99" s="64" t="s">
        <v>145</v>
      </c>
    </row>
    <row r="100" spans="1:19" ht="12.75" customHeight="1">
      <c r="A100" s="74"/>
      <c r="B100" s="136"/>
      <c r="C100" s="137"/>
      <c r="D100" s="138"/>
      <c r="E100" s="135"/>
      <c r="F100" s="139"/>
      <c r="G100" s="21"/>
      <c r="H100" s="21"/>
      <c r="I100" s="21"/>
      <c r="J100" s="21"/>
      <c r="K100" s="21"/>
      <c r="L100" s="131" t="s">
        <v>245</v>
      </c>
      <c r="M100" s="128" t="str">
        <f t="shared" si="2"/>
        <v>4/7/0</v>
      </c>
      <c r="N100" s="129">
        <f t="shared" si="3"/>
        <v>36623</v>
      </c>
      <c r="O100" s="70">
        <v>33701</v>
      </c>
      <c r="P100" s="132">
        <v>0</v>
      </c>
      <c r="Q100" s="69">
        <v>0</v>
      </c>
      <c r="R100" s="119">
        <v>0</v>
      </c>
      <c r="S100" s="64" t="s">
        <v>145</v>
      </c>
    </row>
    <row r="101" spans="1:19" ht="12.75" customHeight="1">
      <c r="A101" s="74"/>
      <c r="B101" s="136"/>
      <c r="C101" s="137"/>
      <c r="D101" s="138"/>
      <c r="E101" s="135"/>
      <c r="F101" s="139"/>
      <c r="G101" s="21"/>
      <c r="H101" s="21"/>
      <c r="I101" s="21"/>
      <c r="J101" s="21"/>
      <c r="K101" s="21"/>
      <c r="L101" s="131" t="s">
        <v>246</v>
      </c>
      <c r="M101" s="128" t="str">
        <f t="shared" si="2"/>
        <v>4/8/0</v>
      </c>
      <c r="N101" s="129">
        <f t="shared" si="3"/>
        <v>36624</v>
      </c>
      <c r="O101" s="70">
        <v>33702</v>
      </c>
      <c r="P101" s="132">
        <v>0</v>
      </c>
      <c r="Q101" s="69">
        <v>0</v>
      </c>
      <c r="R101" s="119">
        <v>0</v>
      </c>
      <c r="S101" s="64" t="s">
        <v>145</v>
      </c>
    </row>
    <row r="102" spans="1:19" ht="12.75" customHeight="1">
      <c r="A102" s="74"/>
      <c r="B102" s="136"/>
      <c r="C102" s="137"/>
      <c r="D102" s="138"/>
      <c r="E102" s="135"/>
      <c r="F102" s="139"/>
      <c r="G102" s="21"/>
      <c r="H102" s="21"/>
      <c r="I102" s="21"/>
      <c r="J102" s="21"/>
      <c r="K102" s="21"/>
      <c r="L102" s="131" t="s">
        <v>247</v>
      </c>
      <c r="M102" s="128" t="str">
        <f t="shared" si="2"/>
        <v>4/9/0</v>
      </c>
      <c r="N102" s="129">
        <f t="shared" si="3"/>
        <v>36625</v>
      </c>
      <c r="O102" s="70">
        <v>33703</v>
      </c>
      <c r="P102" s="132">
        <v>0</v>
      </c>
      <c r="Q102" s="69">
        <v>0</v>
      </c>
      <c r="R102" s="119">
        <v>0</v>
      </c>
      <c r="S102" s="64" t="s">
        <v>145</v>
      </c>
    </row>
    <row r="103" spans="1:19" ht="12.75" customHeight="1">
      <c r="A103" s="74"/>
      <c r="B103" s="136"/>
      <c r="C103" s="137"/>
      <c r="D103" s="138"/>
      <c r="E103" s="135"/>
      <c r="F103" s="139"/>
      <c r="G103" s="21"/>
      <c r="H103" s="21"/>
      <c r="I103" s="21"/>
      <c r="J103" s="21"/>
      <c r="K103" s="21"/>
      <c r="L103" s="131" t="s">
        <v>248</v>
      </c>
      <c r="M103" s="128" t="str">
        <f t="shared" si="2"/>
        <v>4/10/0</v>
      </c>
      <c r="N103" s="129">
        <f t="shared" si="3"/>
        <v>36626</v>
      </c>
      <c r="O103" s="70">
        <v>33704</v>
      </c>
      <c r="P103" s="132">
        <v>0</v>
      </c>
      <c r="Q103" s="69">
        <v>0</v>
      </c>
      <c r="R103" s="119">
        <v>0</v>
      </c>
      <c r="S103" s="64" t="s">
        <v>145</v>
      </c>
    </row>
    <row r="104" spans="1:19" ht="12.75" customHeight="1">
      <c r="A104" s="74"/>
      <c r="B104" s="136"/>
      <c r="C104" s="137"/>
      <c r="D104" s="138"/>
      <c r="E104" s="135"/>
      <c r="F104" s="139"/>
      <c r="G104" s="21"/>
      <c r="H104" s="21"/>
      <c r="I104" s="21"/>
      <c r="J104" s="21"/>
      <c r="K104" s="21"/>
      <c r="L104" s="131" t="s">
        <v>249</v>
      </c>
      <c r="M104" s="128" t="str">
        <f t="shared" si="2"/>
        <v>4/11/0</v>
      </c>
      <c r="N104" s="129">
        <f t="shared" si="3"/>
        <v>36627</v>
      </c>
      <c r="O104" s="70">
        <v>33705</v>
      </c>
      <c r="P104" s="132">
        <v>0</v>
      </c>
      <c r="Q104" s="69">
        <v>0</v>
      </c>
      <c r="R104" s="119">
        <v>0</v>
      </c>
      <c r="S104" s="64" t="s">
        <v>145</v>
      </c>
    </row>
    <row r="105" spans="1:19" ht="12.75" customHeight="1">
      <c r="A105" s="74"/>
      <c r="B105" s="136"/>
      <c r="C105" s="137"/>
      <c r="D105" s="138"/>
      <c r="E105" s="135"/>
      <c r="F105" s="139"/>
      <c r="G105" s="21"/>
      <c r="H105" s="21"/>
      <c r="I105" s="21"/>
      <c r="J105" s="21"/>
      <c r="K105" s="21"/>
      <c r="L105" s="131" t="s">
        <v>250</v>
      </c>
      <c r="M105" s="128" t="str">
        <f t="shared" si="2"/>
        <v>4/12/0</v>
      </c>
      <c r="N105" s="129">
        <f t="shared" si="3"/>
        <v>36628</v>
      </c>
      <c r="O105" s="70">
        <v>33706</v>
      </c>
      <c r="P105" s="132">
        <v>0</v>
      </c>
      <c r="Q105" s="69">
        <v>0</v>
      </c>
      <c r="R105" s="119">
        <v>0</v>
      </c>
      <c r="S105" s="64" t="s">
        <v>145</v>
      </c>
    </row>
    <row r="106" spans="1:19" ht="12.75" customHeight="1">
      <c r="A106" s="74"/>
      <c r="B106" s="136"/>
      <c r="C106" s="137"/>
      <c r="D106" s="138"/>
      <c r="E106" s="135"/>
      <c r="F106" s="139"/>
      <c r="G106" s="21"/>
      <c r="H106" s="21"/>
      <c r="I106" s="21"/>
      <c r="J106" s="21"/>
      <c r="K106" s="21"/>
      <c r="L106" s="131" t="s">
        <v>251</v>
      </c>
      <c r="M106" s="128" t="str">
        <f t="shared" si="2"/>
        <v>4/13/0</v>
      </c>
      <c r="N106" s="129">
        <f t="shared" si="3"/>
        <v>36629</v>
      </c>
      <c r="O106" s="70">
        <v>33707</v>
      </c>
      <c r="P106" s="132">
        <v>0</v>
      </c>
      <c r="Q106" s="69">
        <v>0</v>
      </c>
      <c r="R106" s="119">
        <v>0</v>
      </c>
      <c r="S106" s="64" t="s">
        <v>145</v>
      </c>
    </row>
    <row r="107" spans="1:19" ht="12.75" customHeight="1">
      <c r="A107" s="74"/>
      <c r="B107" s="136"/>
      <c r="C107" s="137"/>
      <c r="D107" s="138"/>
      <c r="E107" s="135"/>
      <c r="F107" s="139"/>
      <c r="G107" s="21"/>
      <c r="H107" s="21"/>
      <c r="I107" s="21"/>
      <c r="J107" s="21"/>
      <c r="K107" s="21"/>
      <c r="L107" s="131" t="s">
        <v>252</v>
      </c>
      <c r="M107" s="128" t="str">
        <f t="shared" si="2"/>
        <v>4/14/0</v>
      </c>
      <c r="N107" s="129">
        <f t="shared" si="3"/>
        <v>36630</v>
      </c>
      <c r="O107" s="70">
        <v>33708</v>
      </c>
      <c r="P107" s="132">
        <v>0</v>
      </c>
      <c r="Q107" s="69">
        <v>0</v>
      </c>
      <c r="R107" s="119">
        <v>0</v>
      </c>
      <c r="S107" s="64" t="s">
        <v>145</v>
      </c>
    </row>
    <row r="108" spans="1:19" ht="12.75" customHeight="1">
      <c r="A108" s="74"/>
      <c r="B108" s="136"/>
      <c r="C108" s="137"/>
      <c r="D108" s="138"/>
      <c r="E108" s="135"/>
      <c r="F108" s="139"/>
      <c r="G108" s="21"/>
      <c r="H108" s="21"/>
      <c r="I108" s="21"/>
      <c r="J108" s="21"/>
      <c r="K108" s="21"/>
      <c r="L108" s="131" t="s">
        <v>253</v>
      </c>
      <c r="M108" s="128" t="str">
        <f t="shared" si="2"/>
        <v>4/15/0</v>
      </c>
      <c r="N108" s="129">
        <f t="shared" si="3"/>
        <v>36631</v>
      </c>
      <c r="O108" s="70">
        <v>33709</v>
      </c>
      <c r="P108" s="132">
        <v>0</v>
      </c>
      <c r="Q108" s="69">
        <v>0</v>
      </c>
      <c r="R108" s="119">
        <v>0</v>
      </c>
      <c r="S108" s="64" t="s">
        <v>145</v>
      </c>
    </row>
    <row r="109" spans="1:19" ht="12.75" customHeight="1">
      <c r="A109" s="74"/>
      <c r="B109" s="136"/>
      <c r="C109" s="137"/>
      <c r="D109" s="138"/>
      <c r="E109" s="135"/>
      <c r="F109" s="139"/>
      <c r="G109" s="21"/>
      <c r="H109" s="21"/>
      <c r="I109" s="21"/>
      <c r="J109" s="21"/>
      <c r="K109" s="21"/>
      <c r="L109" s="131" t="s">
        <v>254</v>
      </c>
      <c r="M109" s="128" t="str">
        <f t="shared" si="2"/>
        <v>4/16/0</v>
      </c>
      <c r="N109" s="129">
        <f t="shared" si="3"/>
        <v>36632</v>
      </c>
      <c r="O109" s="70">
        <v>33710</v>
      </c>
      <c r="P109" s="132">
        <v>0</v>
      </c>
      <c r="Q109" s="69">
        <v>0</v>
      </c>
      <c r="R109" s="119">
        <v>0</v>
      </c>
      <c r="S109" s="64" t="s">
        <v>145</v>
      </c>
    </row>
    <row r="110" spans="1:19" ht="12.75" customHeight="1">
      <c r="A110" s="74"/>
      <c r="B110" s="136"/>
      <c r="C110" s="137"/>
      <c r="D110" s="138"/>
      <c r="E110" s="135"/>
      <c r="F110" s="139"/>
      <c r="G110" s="21"/>
      <c r="H110" s="21"/>
      <c r="I110" s="21"/>
      <c r="J110" s="21"/>
      <c r="K110" s="21"/>
      <c r="L110" s="131" t="s">
        <v>255</v>
      </c>
      <c r="M110" s="128" t="str">
        <f t="shared" si="2"/>
        <v>4/17/0</v>
      </c>
      <c r="N110" s="129">
        <f t="shared" si="3"/>
        <v>36633</v>
      </c>
      <c r="O110" s="70">
        <v>33711</v>
      </c>
      <c r="P110" s="132">
        <v>0</v>
      </c>
      <c r="Q110" s="69">
        <v>0</v>
      </c>
      <c r="R110" s="119">
        <v>0</v>
      </c>
      <c r="S110" s="64" t="s">
        <v>145</v>
      </c>
    </row>
    <row r="111" spans="1:19" ht="12.75" customHeight="1">
      <c r="A111" s="74"/>
      <c r="B111" s="136"/>
      <c r="C111" s="137"/>
      <c r="D111" s="138"/>
      <c r="E111" s="135"/>
      <c r="F111" s="139"/>
      <c r="G111" s="21"/>
      <c r="H111" s="21"/>
      <c r="I111" s="21"/>
      <c r="J111" s="21"/>
      <c r="K111" s="21"/>
      <c r="L111" s="131" t="s">
        <v>256</v>
      </c>
      <c r="M111" s="128" t="str">
        <f t="shared" si="2"/>
        <v>4/18/0</v>
      </c>
      <c r="N111" s="129">
        <f t="shared" si="3"/>
        <v>36634</v>
      </c>
      <c r="O111" s="70">
        <v>33712</v>
      </c>
      <c r="P111" s="132">
        <v>0</v>
      </c>
      <c r="Q111" s="69">
        <v>0</v>
      </c>
      <c r="R111" s="119">
        <v>0</v>
      </c>
      <c r="S111" s="64" t="s">
        <v>145</v>
      </c>
    </row>
    <row r="112" spans="1:19" ht="12.75" customHeight="1">
      <c r="A112" s="74"/>
      <c r="B112" s="136"/>
      <c r="C112" s="137"/>
      <c r="D112" s="138"/>
      <c r="E112" s="135"/>
      <c r="F112" s="139"/>
      <c r="G112" s="21"/>
      <c r="H112" s="21"/>
      <c r="I112" s="21"/>
      <c r="J112" s="21"/>
      <c r="K112" s="21"/>
      <c r="L112" s="131" t="s">
        <v>257</v>
      </c>
      <c r="M112" s="128" t="str">
        <f t="shared" si="2"/>
        <v>4/19/0</v>
      </c>
      <c r="N112" s="129">
        <f t="shared" si="3"/>
        <v>36635</v>
      </c>
      <c r="O112" s="70">
        <v>33713</v>
      </c>
      <c r="P112" s="132">
        <v>0</v>
      </c>
      <c r="Q112" s="69">
        <v>0</v>
      </c>
      <c r="R112" s="119">
        <v>0</v>
      </c>
      <c r="S112" s="64" t="s">
        <v>145</v>
      </c>
    </row>
    <row r="113" spans="1:19" ht="12.75" customHeight="1">
      <c r="A113" s="74"/>
      <c r="B113" s="136"/>
      <c r="C113" s="137"/>
      <c r="D113" s="138"/>
      <c r="E113" s="135"/>
      <c r="F113" s="139"/>
      <c r="G113" s="21"/>
      <c r="H113" s="21"/>
      <c r="I113" s="21"/>
      <c r="J113" s="21"/>
      <c r="K113" s="21"/>
      <c r="L113" s="131" t="s">
        <v>258</v>
      </c>
      <c r="M113" s="128" t="str">
        <f t="shared" si="2"/>
        <v>4/20/0</v>
      </c>
      <c r="N113" s="129">
        <f t="shared" si="3"/>
        <v>36636</v>
      </c>
      <c r="O113" s="70">
        <v>33714</v>
      </c>
      <c r="P113" s="132">
        <v>0</v>
      </c>
      <c r="Q113" s="69">
        <v>0</v>
      </c>
      <c r="R113" s="119">
        <v>0</v>
      </c>
      <c r="S113" s="64" t="s">
        <v>145</v>
      </c>
    </row>
    <row r="114" spans="1:19" ht="12.75" customHeight="1">
      <c r="A114" s="74"/>
      <c r="B114" s="136"/>
      <c r="C114" s="137"/>
      <c r="D114" s="138"/>
      <c r="E114" s="135"/>
      <c r="F114" s="139"/>
      <c r="G114" s="21"/>
      <c r="H114" s="21"/>
      <c r="I114" s="21"/>
      <c r="J114" s="21"/>
      <c r="K114" s="21"/>
      <c r="L114" s="131" t="s">
        <v>259</v>
      </c>
      <c r="M114" s="128" t="str">
        <f t="shared" si="2"/>
        <v>4/21/0</v>
      </c>
      <c r="N114" s="129">
        <f t="shared" si="3"/>
        <v>36637</v>
      </c>
      <c r="O114" s="70">
        <v>33715</v>
      </c>
      <c r="P114" s="132">
        <v>0</v>
      </c>
      <c r="Q114" s="69">
        <v>0</v>
      </c>
      <c r="R114" s="119">
        <v>0</v>
      </c>
      <c r="S114" s="64" t="s">
        <v>145</v>
      </c>
    </row>
    <row r="115" spans="1:19" ht="12.75" customHeight="1">
      <c r="A115" s="74"/>
      <c r="B115" s="136"/>
      <c r="C115" s="137"/>
      <c r="D115" s="138"/>
      <c r="E115" s="135"/>
      <c r="F115" s="139"/>
      <c r="G115" s="21"/>
      <c r="H115" s="21"/>
      <c r="I115" s="21"/>
      <c r="J115" s="21"/>
      <c r="K115" s="21"/>
      <c r="L115" s="131" t="s">
        <v>260</v>
      </c>
      <c r="M115" s="128" t="str">
        <f t="shared" si="2"/>
        <v>4/22/0</v>
      </c>
      <c r="N115" s="129">
        <f t="shared" si="3"/>
        <v>36638</v>
      </c>
      <c r="O115" s="70">
        <v>33716</v>
      </c>
      <c r="P115" s="132">
        <v>0</v>
      </c>
      <c r="Q115" s="69">
        <v>0</v>
      </c>
      <c r="R115" s="119">
        <v>0</v>
      </c>
      <c r="S115" s="64" t="s">
        <v>145</v>
      </c>
    </row>
    <row r="116" spans="1:19" ht="12.75" customHeight="1">
      <c r="A116" s="74"/>
      <c r="B116" s="136"/>
      <c r="C116" s="137"/>
      <c r="D116" s="138"/>
      <c r="E116" s="135"/>
      <c r="F116" s="139"/>
      <c r="G116" s="21"/>
      <c r="H116" s="21"/>
      <c r="I116" s="21"/>
      <c r="J116" s="21"/>
      <c r="K116" s="21"/>
      <c r="L116" s="131" t="s">
        <v>261</v>
      </c>
      <c r="M116" s="128" t="str">
        <f t="shared" si="2"/>
        <v>4/23/0</v>
      </c>
      <c r="N116" s="129">
        <f t="shared" si="3"/>
        <v>36639</v>
      </c>
      <c r="O116" s="70">
        <v>33717</v>
      </c>
      <c r="P116" s="132">
        <v>0</v>
      </c>
      <c r="Q116" s="69">
        <v>0</v>
      </c>
      <c r="R116" s="119">
        <v>0</v>
      </c>
      <c r="S116" s="64" t="s">
        <v>145</v>
      </c>
    </row>
    <row r="117" spans="1:19" ht="12.75" customHeight="1">
      <c r="A117" s="74"/>
      <c r="B117" s="136"/>
      <c r="C117" s="137"/>
      <c r="D117" s="138"/>
      <c r="E117" s="135"/>
      <c r="F117" s="139"/>
      <c r="G117" s="21"/>
      <c r="H117" s="21"/>
      <c r="I117" s="21"/>
      <c r="J117" s="21"/>
      <c r="K117" s="21"/>
      <c r="L117" s="131" t="s">
        <v>262</v>
      </c>
      <c r="M117" s="128" t="str">
        <f t="shared" si="2"/>
        <v>4/24/0</v>
      </c>
      <c r="N117" s="129">
        <f t="shared" si="3"/>
        <v>36640</v>
      </c>
      <c r="O117" s="70">
        <v>33718</v>
      </c>
      <c r="P117" s="132">
        <v>0</v>
      </c>
      <c r="Q117" s="69">
        <v>0</v>
      </c>
      <c r="R117" s="119">
        <v>0</v>
      </c>
      <c r="S117" s="64" t="s">
        <v>145</v>
      </c>
    </row>
    <row r="118" spans="1:19" ht="12.75" customHeight="1">
      <c r="A118" s="74"/>
      <c r="B118" s="136"/>
      <c r="C118" s="137"/>
      <c r="D118" s="138"/>
      <c r="E118" s="135"/>
      <c r="F118" s="139"/>
      <c r="G118" s="21"/>
      <c r="H118" s="21"/>
      <c r="I118" s="21"/>
      <c r="J118" s="21"/>
      <c r="K118" s="21"/>
      <c r="L118" s="131" t="s">
        <v>263</v>
      </c>
      <c r="M118" s="128" t="str">
        <f t="shared" si="2"/>
        <v>4/25/0</v>
      </c>
      <c r="N118" s="129">
        <f t="shared" si="3"/>
        <v>36641</v>
      </c>
      <c r="O118" s="70">
        <v>33719</v>
      </c>
      <c r="P118" s="132">
        <v>0</v>
      </c>
      <c r="Q118" s="69">
        <v>0</v>
      </c>
      <c r="R118" s="119">
        <v>0</v>
      </c>
      <c r="S118" s="64" t="s">
        <v>145</v>
      </c>
    </row>
    <row r="119" spans="1:19" ht="12.75" customHeight="1">
      <c r="A119" s="74"/>
      <c r="B119" s="136"/>
      <c r="C119" s="137"/>
      <c r="D119" s="138"/>
      <c r="E119" s="135"/>
      <c r="F119" s="139"/>
      <c r="G119" s="21"/>
      <c r="H119" s="21"/>
      <c r="I119" s="21"/>
      <c r="J119" s="21"/>
      <c r="K119" s="21"/>
      <c r="L119" s="131" t="s">
        <v>264</v>
      </c>
      <c r="M119" s="128" t="str">
        <f t="shared" si="2"/>
        <v>4/26/0</v>
      </c>
      <c r="N119" s="129">
        <f t="shared" si="3"/>
        <v>36642</v>
      </c>
      <c r="O119" s="70">
        <v>33720</v>
      </c>
      <c r="P119" s="132">
        <v>0</v>
      </c>
      <c r="Q119" s="69">
        <v>0</v>
      </c>
      <c r="R119" s="119">
        <v>0</v>
      </c>
      <c r="S119" s="64" t="s">
        <v>145</v>
      </c>
    </row>
    <row r="120" spans="1:19" ht="12.75" customHeight="1">
      <c r="A120" s="74"/>
      <c r="B120" s="136"/>
      <c r="C120" s="137"/>
      <c r="D120" s="138"/>
      <c r="E120" s="135"/>
      <c r="F120" s="139"/>
      <c r="G120" s="21"/>
      <c r="H120" s="21"/>
      <c r="I120" s="21"/>
      <c r="J120" s="21"/>
      <c r="K120" s="21"/>
      <c r="L120" s="131" t="s">
        <v>265</v>
      </c>
      <c r="M120" s="128" t="str">
        <f t="shared" si="2"/>
        <v>4/27/0</v>
      </c>
      <c r="N120" s="129">
        <f t="shared" si="3"/>
        <v>36643</v>
      </c>
      <c r="O120" s="70">
        <v>33721</v>
      </c>
      <c r="P120" s="132">
        <v>0</v>
      </c>
      <c r="Q120" s="69">
        <v>0</v>
      </c>
      <c r="R120" s="119">
        <v>0</v>
      </c>
      <c r="S120" s="64" t="s">
        <v>145</v>
      </c>
    </row>
    <row r="121" spans="1:19" ht="12.75" customHeight="1">
      <c r="A121" s="74"/>
      <c r="B121" s="136"/>
      <c r="C121" s="137"/>
      <c r="D121" s="138"/>
      <c r="E121" s="135"/>
      <c r="F121" s="139"/>
      <c r="G121" s="21"/>
      <c r="H121" s="21"/>
      <c r="I121" s="21"/>
      <c r="J121" s="21"/>
      <c r="K121" s="21"/>
      <c r="L121" s="131" t="s">
        <v>266</v>
      </c>
      <c r="M121" s="128" t="str">
        <f t="shared" si="2"/>
        <v>4/28/0</v>
      </c>
      <c r="N121" s="129">
        <f t="shared" si="3"/>
        <v>36644</v>
      </c>
      <c r="O121" s="70">
        <v>33722</v>
      </c>
      <c r="P121" s="132">
        <v>0</v>
      </c>
      <c r="Q121" s="69">
        <v>0</v>
      </c>
      <c r="R121" s="119">
        <v>0</v>
      </c>
      <c r="S121" s="64" t="s">
        <v>145</v>
      </c>
    </row>
    <row r="122" spans="1:19" ht="12.75" customHeight="1">
      <c r="A122" s="74"/>
      <c r="B122" s="136"/>
      <c r="C122" s="137"/>
      <c r="D122" s="138"/>
      <c r="E122" s="135"/>
      <c r="F122" s="139"/>
      <c r="G122" s="21"/>
      <c r="H122" s="21"/>
      <c r="I122" s="21"/>
      <c r="J122" s="21"/>
      <c r="K122" s="21"/>
      <c r="L122" s="131" t="s">
        <v>267</v>
      </c>
      <c r="M122" s="128" t="str">
        <f t="shared" si="2"/>
        <v>4/29/0</v>
      </c>
      <c r="N122" s="129">
        <f t="shared" si="3"/>
        <v>36645</v>
      </c>
      <c r="O122" s="70">
        <v>33723</v>
      </c>
      <c r="P122" s="132">
        <v>0</v>
      </c>
      <c r="Q122" s="69">
        <v>0</v>
      </c>
      <c r="R122" s="119">
        <v>0</v>
      </c>
      <c r="S122" s="64" t="s">
        <v>145</v>
      </c>
    </row>
    <row r="123" spans="1:19" ht="12.75" customHeight="1">
      <c r="A123" s="74"/>
      <c r="B123" s="136"/>
      <c r="C123" s="137"/>
      <c r="D123" s="138"/>
      <c r="E123" s="135"/>
      <c r="F123" s="139"/>
      <c r="G123" s="21"/>
      <c r="H123" s="21"/>
      <c r="I123" s="21"/>
      <c r="J123" s="21"/>
      <c r="K123" s="21"/>
      <c r="L123" s="131" t="s">
        <v>268</v>
      </c>
      <c r="M123" s="128" t="str">
        <f t="shared" si="2"/>
        <v>4/30/0</v>
      </c>
      <c r="N123" s="129">
        <f t="shared" si="3"/>
        <v>36646</v>
      </c>
      <c r="O123" s="70">
        <v>33724</v>
      </c>
      <c r="P123" s="132">
        <v>0</v>
      </c>
      <c r="Q123" s="69">
        <v>0</v>
      </c>
      <c r="R123" s="119">
        <v>0</v>
      </c>
      <c r="S123" s="64" t="s">
        <v>145</v>
      </c>
    </row>
    <row r="124" spans="1:19" ht="12.75" customHeight="1">
      <c r="A124" s="74"/>
      <c r="B124" s="136"/>
      <c r="C124" s="137"/>
      <c r="D124" s="138"/>
      <c r="E124" s="135"/>
      <c r="F124" s="139"/>
      <c r="G124" s="21"/>
      <c r="H124" s="21"/>
      <c r="I124" s="21"/>
      <c r="J124" s="21"/>
      <c r="K124" s="21"/>
      <c r="L124" s="131" t="s">
        <v>269</v>
      </c>
      <c r="M124" s="128" t="str">
        <f t="shared" si="2"/>
        <v>5/1/0</v>
      </c>
      <c r="N124" s="129">
        <f t="shared" si="3"/>
        <v>36647</v>
      </c>
      <c r="O124" s="70">
        <v>33725</v>
      </c>
      <c r="P124" s="132">
        <v>0</v>
      </c>
      <c r="Q124" s="69">
        <v>0</v>
      </c>
      <c r="R124" s="119">
        <v>0</v>
      </c>
      <c r="S124" s="64" t="s">
        <v>145</v>
      </c>
    </row>
    <row r="125" spans="1:19" ht="12.75" customHeight="1">
      <c r="A125" s="74"/>
      <c r="B125" s="136"/>
      <c r="C125" s="137"/>
      <c r="D125" s="138"/>
      <c r="E125" s="135"/>
      <c r="F125" s="139"/>
      <c r="G125" s="21"/>
      <c r="H125" s="21"/>
      <c r="I125" s="21"/>
      <c r="J125" s="21"/>
      <c r="K125" s="21"/>
      <c r="L125" s="131" t="s">
        <v>270</v>
      </c>
      <c r="M125" s="128" t="str">
        <f t="shared" si="2"/>
        <v>5/2/0</v>
      </c>
      <c r="N125" s="129">
        <f t="shared" si="3"/>
        <v>36648</v>
      </c>
      <c r="O125" s="70">
        <v>33726</v>
      </c>
      <c r="P125" s="132">
        <v>0</v>
      </c>
      <c r="Q125" s="69">
        <v>0</v>
      </c>
      <c r="R125" s="119">
        <v>0</v>
      </c>
      <c r="S125" s="64" t="s">
        <v>145</v>
      </c>
    </row>
    <row r="126" spans="1:19" ht="12.75" customHeight="1">
      <c r="A126" s="74"/>
      <c r="B126" s="136"/>
      <c r="C126" s="137"/>
      <c r="D126" s="138"/>
      <c r="E126" s="135"/>
      <c r="F126" s="139"/>
      <c r="G126" s="21"/>
      <c r="H126" s="21"/>
      <c r="I126" s="21"/>
      <c r="J126" s="21"/>
      <c r="K126" s="21"/>
      <c r="L126" s="131" t="s">
        <v>271</v>
      </c>
      <c r="M126" s="128" t="str">
        <f t="shared" si="2"/>
        <v>5/3/0</v>
      </c>
      <c r="N126" s="129">
        <f t="shared" si="3"/>
        <v>36649</v>
      </c>
      <c r="O126" s="70">
        <v>33727</v>
      </c>
      <c r="P126" s="132">
        <v>0</v>
      </c>
      <c r="Q126" s="69">
        <v>0</v>
      </c>
      <c r="R126" s="119">
        <v>0</v>
      </c>
      <c r="S126" s="64" t="s">
        <v>145</v>
      </c>
    </row>
    <row r="127" spans="1:19" ht="12.75" customHeight="1">
      <c r="A127" s="74"/>
      <c r="B127" s="136"/>
      <c r="C127" s="137"/>
      <c r="D127" s="138"/>
      <c r="E127" s="135"/>
      <c r="F127" s="139"/>
      <c r="G127" s="21"/>
      <c r="H127" s="21"/>
      <c r="I127" s="21"/>
      <c r="J127" s="21"/>
      <c r="K127" s="21"/>
      <c r="L127" s="131" t="s">
        <v>272</v>
      </c>
      <c r="M127" s="128" t="str">
        <f t="shared" si="2"/>
        <v>5/4/0</v>
      </c>
      <c r="N127" s="129">
        <f t="shared" si="3"/>
        <v>36650</v>
      </c>
      <c r="O127" s="70">
        <v>33728</v>
      </c>
      <c r="P127" s="132">
        <v>0</v>
      </c>
      <c r="Q127" s="69">
        <v>0</v>
      </c>
      <c r="R127" s="119">
        <v>0</v>
      </c>
      <c r="S127" s="64" t="s">
        <v>145</v>
      </c>
    </row>
    <row r="128" spans="1:19" ht="12.75" customHeight="1">
      <c r="A128" s="74"/>
      <c r="B128" s="136"/>
      <c r="C128" s="137"/>
      <c r="D128" s="138"/>
      <c r="E128" s="135"/>
      <c r="F128" s="139"/>
      <c r="G128" s="21"/>
      <c r="H128" s="21"/>
      <c r="I128" s="21"/>
      <c r="J128" s="21"/>
      <c r="K128" s="21"/>
      <c r="L128" s="131" t="s">
        <v>273</v>
      </c>
      <c r="M128" s="128" t="str">
        <f t="shared" si="2"/>
        <v>5/5/0</v>
      </c>
      <c r="N128" s="129">
        <f t="shared" si="3"/>
        <v>36651</v>
      </c>
      <c r="O128" s="70">
        <v>33729</v>
      </c>
      <c r="P128" s="132">
        <v>0</v>
      </c>
      <c r="Q128" s="69">
        <v>0</v>
      </c>
      <c r="R128" s="119">
        <v>0</v>
      </c>
      <c r="S128" s="64" t="s">
        <v>145</v>
      </c>
    </row>
    <row r="129" spans="1:19" ht="12.75" customHeight="1">
      <c r="A129" s="74"/>
      <c r="B129" s="136"/>
      <c r="C129" s="137"/>
      <c r="D129" s="138"/>
      <c r="E129" s="135"/>
      <c r="F129" s="139"/>
      <c r="G129" s="21"/>
      <c r="H129" s="21"/>
      <c r="I129" s="21"/>
      <c r="J129" s="21"/>
      <c r="K129" s="21"/>
      <c r="L129" s="131" t="s">
        <v>274</v>
      </c>
      <c r="M129" s="128" t="str">
        <f t="shared" si="2"/>
        <v>5/6/0</v>
      </c>
      <c r="N129" s="129">
        <f t="shared" si="3"/>
        <v>36652</v>
      </c>
      <c r="O129" s="70">
        <v>33730</v>
      </c>
      <c r="P129" s="132">
        <v>0</v>
      </c>
      <c r="Q129" s="69">
        <v>0</v>
      </c>
      <c r="R129" s="119">
        <v>0</v>
      </c>
      <c r="S129" s="64" t="s">
        <v>145</v>
      </c>
    </row>
    <row r="130" spans="1:19" ht="12.75" customHeight="1">
      <c r="A130" s="74"/>
      <c r="B130" s="136"/>
      <c r="C130" s="137"/>
      <c r="D130" s="138"/>
      <c r="E130" s="135"/>
      <c r="F130" s="139"/>
      <c r="G130" s="21"/>
      <c r="H130" s="21"/>
      <c r="I130" s="21"/>
      <c r="J130" s="21"/>
      <c r="K130" s="21"/>
      <c r="L130" s="131" t="s">
        <v>275</v>
      </c>
      <c r="M130" s="128" t="str">
        <f t="shared" si="2"/>
        <v>5/7/0</v>
      </c>
      <c r="N130" s="129">
        <f t="shared" si="3"/>
        <v>36653</v>
      </c>
      <c r="O130" s="70">
        <v>33731</v>
      </c>
      <c r="P130" s="132">
        <v>0</v>
      </c>
      <c r="Q130" s="69">
        <v>0</v>
      </c>
      <c r="R130" s="119">
        <v>0</v>
      </c>
      <c r="S130" s="64" t="s">
        <v>145</v>
      </c>
    </row>
    <row r="131" spans="1:19" ht="12.75" customHeight="1">
      <c r="A131" s="74"/>
      <c r="B131" s="136"/>
      <c r="C131" s="137"/>
      <c r="D131" s="138"/>
      <c r="E131" s="135"/>
      <c r="F131" s="139"/>
      <c r="G131" s="21"/>
      <c r="H131" s="21"/>
      <c r="I131" s="21"/>
      <c r="J131" s="21"/>
      <c r="K131" s="21"/>
      <c r="L131" s="131" t="s">
        <v>276</v>
      </c>
      <c r="M131" s="128" t="str">
        <f aca="true" t="shared" si="4" ref="M131:M194">L131&amp;$A$2</f>
        <v>5/8/0</v>
      </c>
      <c r="N131" s="129">
        <f aca="true" t="shared" si="5" ref="N131:N194">DATEVALUE(L131&amp;$A$2)</f>
        <v>36654</v>
      </c>
      <c r="O131" s="70">
        <v>33732</v>
      </c>
      <c r="P131" s="132">
        <v>0</v>
      </c>
      <c r="Q131" s="69">
        <v>0</v>
      </c>
      <c r="R131" s="119">
        <v>0</v>
      </c>
      <c r="S131" s="64" t="s">
        <v>145</v>
      </c>
    </row>
    <row r="132" spans="1:19" ht="12.75" customHeight="1">
      <c r="A132" s="74"/>
      <c r="B132" s="136"/>
      <c r="C132" s="137"/>
      <c r="D132" s="138"/>
      <c r="E132" s="135"/>
      <c r="F132" s="139"/>
      <c r="G132" s="21"/>
      <c r="H132" s="21"/>
      <c r="I132" s="21"/>
      <c r="J132" s="21"/>
      <c r="K132" s="21"/>
      <c r="L132" s="131" t="s">
        <v>277</v>
      </c>
      <c r="M132" s="128" t="str">
        <f t="shared" si="4"/>
        <v>5/9/0</v>
      </c>
      <c r="N132" s="129">
        <f t="shared" si="5"/>
        <v>36655</v>
      </c>
      <c r="O132" s="70">
        <v>33733</v>
      </c>
      <c r="P132" s="132">
        <v>0</v>
      </c>
      <c r="Q132" s="69">
        <v>0</v>
      </c>
      <c r="R132" s="119">
        <v>0</v>
      </c>
      <c r="S132" s="64" t="s">
        <v>145</v>
      </c>
    </row>
    <row r="133" spans="1:19" ht="12.75" customHeight="1">
      <c r="A133" s="74"/>
      <c r="B133" s="136"/>
      <c r="C133" s="137"/>
      <c r="D133" s="138"/>
      <c r="E133" s="135"/>
      <c r="F133" s="139"/>
      <c r="G133" s="21"/>
      <c r="H133" s="21"/>
      <c r="I133" s="21"/>
      <c r="J133" s="21"/>
      <c r="K133" s="21"/>
      <c r="L133" s="131" t="s">
        <v>278</v>
      </c>
      <c r="M133" s="128" t="str">
        <f t="shared" si="4"/>
        <v>5/10/0</v>
      </c>
      <c r="N133" s="129">
        <f t="shared" si="5"/>
        <v>36656</v>
      </c>
      <c r="O133" s="70">
        <v>33734</v>
      </c>
      <c r="P133" s="132">
        <v>0</v>
      </c>
      <c r="Q133" s="69">
        <v>0</v>
      </c>
      <c r="R133" s="119">
        <v>0</v>
      </c>
      <c r="S133" s="64" t="s">
        <v>145</v>
      </c>
    </row>
    <row r="134" spans="1:19" ht="12.75" customHeight="1">
      <c r="A134" s="74"/>
      <c r="B134" s="136"/>
      <c r="C134" s="137"/>
      <c r="D134" s="138"/>
      <c r="E134" s="135"/>
      <c r="F134" s="139"/>
      <c r="G134" s="21"/>
      <c r="H134" s="21"/>
      <c r="I134" s="21"/>
      <c r="J134" s="21"/>
      <c r="K134" s="21"/>
      <c r="L134" s="131" t="s">
        <v>279</v>
      </c>
      <c r="M134" s="128" t="str">
        <f t="shared" si="4"/>
        <v>5/11/0</v>
      </c>
      <c r="N134" s="129">
        <f t="shared" si="5"/>
        <v>36657</v>
      </c>
      <c r="O134" s="70">
        <v>33735</v>
      </c>
      <c r="P134" s="132">
        <v>0</v>
      </c>
      <c r="Q134" s="69">
        <v>0</v>
      </c>
      <c r="R134" s="119">
        <v>0</v>
      </c>
      <c r="S134" s="64" t="s">
        <v>145</v>
      </c>
    </row>
    <row r="135" spans="1:19" ht="12.75" customHeight="1">
      <c r="A135" s="74"/>
      <c r="B135" s="136"/>
      <c r="C135" s="137"/>
      <c r="D135" s="138"/>
      <c r="E135" s="135"/>
      <c r="F135" s="139"/>
      <c r="G135" s="21"/>
      <c r="H135" s="21"/>
      <c r="I135" s="21"/>
      <c r="J135" s="21"/>
      <c r="K135" s="21"/>
      <c r="L135" s="131" t="s">
        <v>280</v>
      </c>
      <c r="M135" s="128" t="str">
        <f t="shared" si="4"/>
        <v>5/12/0</v>
      </c>
      <c r="N135" s="129">
        <f t="shared" si="5"/>
        <v>36658</v>
      </c>
      <c r="O135" s="70">
        <v>33736</v>
      </c>
      <c r="P135" s="132">
        <v>0</v>
      </c>
      <c r="Q135" s="69">
        <v>0</v>
      </c>
      <c r="R135" s="119">
        <v>0</v>
      </c>
      <c r="S135" s="64" t="s">
        <v>145</v>
      </c>
    </row>
    <row r="136" spans="1:19" ht="12.75" customHeight="1">
      <c r="A136" s="74"/>
      <c r="B136" s="136"/>
      <c r="C136" s="137"/>
      <c r="D136" s="138"/>
      <c r="E136" s="135"/>
      <c r="F136" s="139"/>
      <c r="G136" s="21"/>
      <c r="H136" s="21"/>
      <c r="I136" s="21"/>
      <c r="J136" s="21"/>
      <c r="K136" s="21"/>
      <c r="L136" s="131" t="s">
        <v>281</v>
      </c>
      <c r="M136" s="128" t="str">
        <f t="shared" si="4"/>
        <v>5/13/0</v>
      </c>
      <c r="N136" s="129">
        <f t="shared" si="5"/>
        <v>36659</v>
      </c>
      <c r="O136" s="70">
        <v>33737</v>
      </c>
      <c r="P136" s="132">
        <v>0</v>
      </c>
      <c r="Q136" s="69">
        <v>0</v>
      </c>
      <c r="R136" s="119">
        <v>0</v>
      </c>
      <c r="S136" s="64" t="s">
        <v>145</v>
      </c>
    </row>
    <row r="137" spans="1:19" ht="12.75" customHeight="1">
      <c r="A137" s="74"/>
      <c r="B137" s="136"/>
      <c r="C137" s="137"/>
      <c r="D137" s="138"/>
      <c r="E137" s="135"/>
      <c r="F137" s="139"/>
      <c r="G137" s="21"/>
      <c r="H137" s="21"/>
      <c r="I137" s="21"/>
      <c r="J137" s="21"/>
      <c r="K137" s="21"/>
      <c r="L137" s="131" t="s">
        <v>282</v>
      </c>
      <c r="M137" s="128" t="str">
        <f t="shared" si="4"/>
        <v>5/14/0</v>
      </c>
      <c r="N137" s="129">
        <f t="shared" si="5"/>
        <v>36660</v>
      </c>
      <c r="O137" s="70">
        <v>33738</v>
      </c>
      <c r="P137" s="132">
        <v>0</v>
      </c>
      <c r="Q137" s="69">
        <v>0</v>
      </c>
      <c r="R137" s="119">
        <v>0</v>
      </c>
      <c r="S137" s="64" t="s">
        <v>145</v>
      </c>
    </row>
    <row r="138" spans="1:19" ht="12.75" customHeight="1">
      <c r="A138" s="74"/>
      <c r="B138" s="136"/>
      <c r="C138" s="137"/>
      <c r="D138" s="138"/>
      <c r="E138" s="135"/>
      <c r="F138" s="139"/>
      <c r="G138" s="21"/>
      <c r="H138" s="21"/>
      <c r="I138" s="21"/>
      <c r="J138" s="21"/>
      <c r="K138" s="21"/>
      <c r="L138" s="131" t="s">
        <v>283</v>
      </c>
      <c r="M138" s="128" t="str">
        <f t="shared" si="4"/>
        <v>5/15/0</v>
      </c>
      <c r="N138" s="129">
        <f t="shared" si="5"/>
        <v>36661</v>
      </c>
      <c r="O138" s="70">
        <v>33739</v>
      </c>
      <c r="P138" s="132">
        <v>0</v>
      </c>
      <c r="Q138" s="69">
        <v>0</v>
      </c>
      <c r="R138" s="119">
        <v>0</v>
      </c>
      <c r="S138" s="64" t="s">
        <v>145</v>
      </c>
    </row>
    <row r="139" spans="1:19" ht="12.75" customHeight="1">
      <c r="A139" s="74"/>
      <c r="B139" s="136"/>
      <c r="C139" s="137"/>
      <c r="D139" s="138"/>
      <c r="E139" s="135"/>
      <c r="F139" s="139"/>
      <c r="G139" s="21"/>
      <c r="H139" s="21"/>
      <c r="I139" s="21"/>
      <c r="J139" s="21"/>
      <c r="K139" s="21"/>
      <c r="L139" s="131" t="s">
        <v>284</v>
      </c>
      <c r="M139" s="128" t="str">
        <f t="shared" si="4"/>
        <v>5/16/0</v>
      </c>
      <c r="N139" s="129">
        <f t="shared" si="5"/>
        <v>36662</v>
      </c>
      <c r="O139" s="70">
        <v>33740</v>
      </c>
      <c r="P139" s="132">
        <v>0</v>
      </c>
      <c r="Q139" s="69">
        <v>0</v>
      </c>
      <c r="R139" s="119">
        <v>0</v>
      </c>
      <c r="S139" s="64" t="s">
        <v>145</v>
      </c>
    </row>
    <row r="140" spans="1:19" ht="12.75" customHeight="1">
      <c r="A140" s="74"/>
      <c r="B140" s="136"/>
      <c r="C140" s="137"/>
      <c r="D140" s="138"/>
      <c r="E140" s="135"/>
      <c r="F140" s="139"/>
      <c r="G140" s="21"/>
      <c r="H140" s="21"/>
      <c r="I140" s="21"/>
      <c r="J140" s="21"/>
      <c r="K140" s="21"/>
      <c r="L140" s="131" t="s">
        <v>285</v>
      </c>
      <c r="M140" s="128" t="str">
        <f t="shared" si="4"/>
        <v>5/17/0</v>
      </c>
      <c r="N140" s="129">
        <f t="shared" si="5"/>
        <v>36663</v>
      </c>
      <c r="O140" s="70">
        <v>33741</v>
      </c>
      <c r="P140" s="132">
        <v>0</v>
      </c>
      <c r="Q140" s="69">
        <v>0</v>
      </c>
      <c r="R140" s="119">
        <v>0</v>
      </c>
      <c r="S140" s="64" t="s">
        <v>145</v>
      </c>
    </row>
    <row r="141" spans="1:19" ht="12.75" customHeight="1">
      <c r="A141" s="74"/>
      <c r="B141" s="136"/>
      <c r="C141" s="137"/>
      <c r="D141" s="138"/>
      <c r="E141" s="135"/>
      <c r="F141" s="139"/>
      <c r="G141" s="21"/>
      <c r="H141" s="21"/>
      <c r="I141" s="21"/>
      <c r="J141" s="21"/>
      <c r="K141" s="21"/>
      <c r="L141" s="131" t="s">
        <v>286</v>
      </c>
      <c r="M141" s="128" t="str">
        <f t="shared" si="4"/>
        <v>5/18/0</v>
      </c>
      <c r="N141" s="129">
        <f t="shared" si="5"/>
        <v>36664</v>
      </c>
      <c r="O141" s="70">
        <v>33742</v>
      </c>
      <c r="P141" s="132">
        <v>0</v>
      </c>
      <c r="Q141" s="69">
        <v>0</v>
      </c>
      <c r="R141" s="119">
        <v>0</v>
      </c>
      <c r="S141" s="64" t="s">
        <v>145</v>
      </c>
    </row>
    <row r="142" spans="1:19" ht="12.75" customHeight="1">
      <c r="A142" s="74"/>
      <c r="B142" s="136"/>
      <c r="C142" s="137"/>
      <c r="D142" s="138"/>
      <c r="E142" s="135"/>
      <c r="F142" s="139"/>
      <c r="G142" s="21"/>
      <c r="H142" s="21"/>
      <c r="I142" s="21"/>
      <c r="J142" s="21"/>
      <c r="K142" s="21"/>
      <c r="L142" s="131" t="s">
        <v>287</v>
      </c>
      <c r="M142" s="128" t="str">
        <f t="shared" si="4"/>
        <v>5/19/0</v>
      </c>
      <c r="N142" s="129">
        <f t="shared" si="5"/>
        <v>36665</v>
      </c>
      <c r="O142" s="70">
        <v>33743</v>
      </c>
      <c r="P142" s="132">
        <v>0</v>
      </c>
      <c r="Q142" s="69">
        <v>0</v>
      </c>
      <c r="R142" s="119">
        <v>0</v>
      </c>
      <c r="S142" s="64" t="s">
        <v>145</v>
      </c>
    </row>
    <row r="143" spans="1:19" ht="12.75" customHeight="1">
      <c r="A143" s="74"/>
      <c r="B143" s="136"/>
      <c r="C143" s="137"/>
      <c r="D143" s="138"/>
      <c r="E143" s="135"/>
      <c r="F143" s="139"/>
      <c r="G143" s="21"/>
      <c r="H143" s="21"/>
      <c r="I143" s="21"/>
      <c r="J143" s="21"/>
      <c r="K143" s="21"/>
      <c r="L143" s="131" t="s">
        <v>288</v>
      </c>
      <c r="M143" s="128" t="str">
        <f t="shared" si="4"/>
        <v>5/20/0</v>
      </c>
      <c r="N143" s="129">
        <f t="shared" si="5"/>
        <v>36666</v>
      </c>
      <c r="O143" s="70">
        <v>33744</v>
      </c>
      <c r="P143" s="132">
        <v>0</v>
      </c>
      <c r="Q143" s="69">
        <v>0</v>
      </c>
      <c r="R143" s="119">
        <v>0</v>
      </c>
      <c r="S143" s="64" t="s">
        <v>145</v>
      </c>
    </row>
    <row r="144" spans="1:19" ht="12.75" customHeight="1">
      <c r="A144" s="74"/>
      <c r="B144" s="136"/>
      <c r="C144" s="137"/>
      <c r="D144" s="138"/>
      <c r="E144" s="135"/>
      <c r="F144" s="139"/>
      <c r="G144" s="21"/>
      <c r="H144" s="21"/>
      <c r="I144" s="21"/>
      <c r="J144" s="21"/>
      <c r="K144" s="21"/>
      <c r="L144" s="131" t="s">
        <v>289</v>
      </c>
      <c r="M144" s="128" t="str">
        <f t="shared" si="4"/>
        <v>5/21/0</v>
      </c>
      <c r="N144" s="129">
        <f t="shared" si="5"/>
        <v>36667</v>
      </c>
      <c r="O144" s="70">
        <v>33745</v>
      </c>
      <c r="P144" s="132">
        <v>0</v>
      </c>
      <c r="Q144" s="69">
        <v>0</v>
      </c>
      <c r="R144" s="119">
        <v>0</v>
      </c>
      <c r="S144" s="64" t="s">
        <v>145</v>
      </c>
    </row>
    <row r="145" spans="1:19" ht="12.75" customHeight="1">
      <c r="A145" s="74"/>
      <c r="B145" s="136"/>
      <c r="C145" s="137"/>
      <c r="D145" s="138"/>
      <c r="E145" s="135"/>
      <c r="F145" s="139"/>
      <c r="G145" s="21"/>
      <c r="H145" s="21"/>
      <c r="I145" s="21"/>
      <c r="J145" s="21"/>
      <c r="K145" s="21"/>
      <c r="L145" s="131" t="s">
        <v>290</v>
      </c>
      <c r="M145" s="128" t="str">
        <f t="shared" si="4"/>
        <v>5/22/0</v>
      </c>
      <c r="N145" s="129">
        <f t="shared" si="5"/>
        <v>36668</v>
      </c>
      <c r="O145" s="70">
        <v>33746</v>
      </c>
      <c r="P145" s="132">
        <v>0</v>
      </c>
      <c r="Q145" s="69">
        <v>0</v>
      </c>
      <c r="R145" s="119">
        <v>0</v>
      </c>
      <c r="S145" s="64" t="s">
        <v>145</v>
      </c>
    </row>
    <row r="146" spans="1:19" ht="12.75" customHeight="1">
      <c r="A146" s="74"/>
      <c r="B146" s="136"/>
      <c r="C146" s="137"/>
      <c r="D146" s="138"/>
      <c r="E146" s="135"/>
      <c r="F146" s="139"/>
      <c r="G146" s="21"/>
      <c r="H146" s="21"/>
      <c r="I146" s="21"/>
      <c r="J146" s="21"/>
      <c r="K146" s="21"/>
      <c r="L146" s="131" t="s">
        <v>291</v>
      </c>
      <c r="M146" s="128" t="str">
        <f t="shared" si="4"/>
        <v>5/23/0</v>
      </c>
      <c r="N146" s="129">
        <f t="shared" si="5"/>
        <v>36669</v>
      </c>
      <c r="O146" s="70">
        <v>33747</v>
      </c>
      <c r="P146" s="132">
        <v>0</v>
      </c>
      <c r="Q146" s="69">
        <v>0</v>
      </c>
      <c r="R146" s="119">
        <v>0</v>
      </c>
      <c r="S146" s="64" t="s">
        <v>145</v>
      </c>
    </row>
    <row r="147" spans="1:19" ht="12.75" customHeight="1">
      <c r="A147" s="74"/>
      <c r="B147" s="136"/>
      <c r="C147" s="137"/>
      <c r="D147" s="138"/>
      <c r="E147" s="135"/>
      <c r="F147" s="139"/>
      <c r="G147" s="21"/>
      <c r="H147" s="21"/>
      <c r="I147" s="21"/>
      <c r="J147" s="21"/>
      <c r="K147" s="21"/>
      <c r="L147" s="131" t="s">
        <v>292</v>
      </c>
      <c r="M147" s="128" t="str">
        <f t="shared" si="4"/>
        <v>5/24/0</v>
      </c>
      <c r="N147" s="129">
        <f t="shared" si="5"/>
        <v>36670</v>
      </c>
      <c r="O147" s="70">
        <v>33748</v>
      </c>
      <c r="P147" s="132">
        <v>0</v>
      </c>
      <c r="Q147" s="69">
        <v>0</v>
      </c>
      <c r="R147" s="119">
        <v>0</v>
      </c>
      <c r="S147" s="64" t="s">
        <v>145</v>
      </c>
    </row>
    <row r="148" spans="1:19" ht="12.75" customHeight="1">
      <c r="A148" s="74"/>
      <c r="B148" s="136"/>
      <c r="C148" s="137"/>
      <c r="D148" s="138"/>
      <c r="E148" s="135"/>
      <c r="F148" s="139"/>
      <c r="G148" s="21"/>
      <c r="H148" s="21"/>
      <c r="I148" s="21"/>
      <c r="J148" s="21"/>
      <c r="K148" s="21"/>
      <c r="L148" s="131" t="s">
        <v>293</v>
      </c>
      <c r="M148" s="128" t="str">
        <f t="shared" si="4"/>
        <v>5/25/0</v>
      </c>
      <c r="N148" s="129">
        <f t="shared" si="5"/>
        <v>36671</v>
      </c>
      <c r="O148" s="70">
        <v>33749</v>
      </c>
      <c r="P148" s="132">
        <v>0</v>
      </c>
      <c r="Q148" s="69">
        <v>0</v>
      </c>
      <c r="R148" s="119">
        <v>0</v>
      </c>
      <c r="S148" s="64" t="s">
        <v>145</v>
      </c>
    </row>
    <row r="149" spans="1:19" ht="12.75" customHeight="1">
      <c r="A149" s="74"/>
      <c r="B149" s="136"/>
      <c r="C149" s="137"/>
      <c r="D149" s="138"/>
      <c r="E149" s="135"/>
      <c r="F149" s="139"/>
      <c r="G149" s="21"/>
      <c r="H149" s="21"/>
      <c r="I149" s="21"/>
      <c r="J149" s="21"/>
      <c r="K149" s="21"/>
      <c r="L149" s="131" t="s">
        <v>294</v>
      </c>
      <c r="M149" s="128" t="str">
        <f t="shared" si="4"/>
        <v>5/26/0</v>
      </c>
      <c r="N149" s="129">
        <f t="shared" si="5"/>
        <v>36672</v>
      </c>
      <c r="O149" s="70">
        <v>33750</v>
      </c>
      <c r="P149" s="132">
        <v>0</v>
      </c>
      <c r="Q149" s="69">
        <v>0</v>
      </c>
      <c r="R149" s="119">
        <v>0</v>
      </c>
      <c r="S149" s="64" t="s">
        <v>145</v>
      </c>
    </row>
    <row r="150" spans="1:19" ht="12.75" customHeight="1">
      <c r="A150" s="74"/>
      <c r="B150" s="136"/>
      <c r="C150" s="137"/>
      <c r="D150" s="138"/>
      <c r="E150" s="135"/>
      <c r="F150" s="139"/>
      <c r="G150" s="21"/>
      <c r="H150" s="21"/>
      <c r="I150" s="21"/>
      <c r="J150" s="21"/>
      <c r="K150" s="21"/>
      <c r="L150" s="131" t="s">
        <v>295</v>
      </c>
      <c r="M150" s="128" t="str">
        <f t="shared" si="4"/>
        <v>5/27/0</v>
      </c>
      <c r="N150" s="129">
        <f t="shared" si="5"/>
        <v>36673</v>
      </c>
      <c r="O150" s="70">
        <v>33751</v>
      </c>
      <c r="P150" s="132">
        <v>0</v>
      </c>
      <c r="Q150" s="69">
        <v>0</v>
      </c>
      <c r="R150" s="119">
        <v>0</v>
      </c>
      <c r="S150" s="64" t="s">
        <v>145</v>
      </c>
    </row>
    <row r="151" spans="1:19" ht="12.75" customHeight="1">
      <c r="A151" s="74"/>
      <c r="B151" s="136"/>
      <c r="C151" s="137"/>
      <c r="D151" s="138"/>
      <c r="E151" s="135"/>
      <c r="F151" s="139"/>
      <c r="G151" s="21"/>
      <c r="H151" s="21"/>
      <c r="I151" s="21"/>
      <c r="J151" s="21"/>
      <c r="K151" s="21"/>
      <c r="L151" s="131" t="s">
        <v>296</v>
      </c>
      <c r="M151" s="128" t="str">
        <f t="shared" si="4"/>
        <v>5/28/0</v>
      </c>
      <c r="N151" s="129">
        <f t="shared" si="5"/>
        <v>36674</v>
      </c>
      <c r="O151" s="70">
        <v>33752</v>
      </c>
      <c r="P151" s="132">
        <v>0</v>
      </c>
      <c r="Q151" s="69">
        <v>0</v>
      </c>
      <c r="R151" s="119">
        <v>0</v>
      </c>
      <c r="S151" s="64" t="s">
        <v>145</v>
      </c>
    </row>
    <row r="152" spans="1:19" ht="12.75" customHeight="1">
      <c r="A152" s="74"/>
      <c r="B152" s="136"/>
      <c r="C152" s="137"/>
      <c r="D152" s="138"/>
      <c r="E152" s="135"/>
      <c r="F152" s="139"/>
      <c r="G152" s="21"/>
      <c r="H152" s="21"/>
      <c r="I152" s="21"/>
      <c r="J152" s="21"/>
      <c r="K152" s="21"/>
      <c r="L152" s="131" t="s">
        <v>297</v>
      </c>
      <c r="M152" s="128" t="str">
        <f t="shared" si="4"/>
        <v>5/29/0</v>
      </c>
      <c r="N152" s="129">
        <f t="shared" si="5"/>
        <v>36675</v>
      </c>
      <c r="O152" s="70">
        <v>33753</v>
      </c>
      <c r="P152" s="132">
        <v>0</v>
      </c>
      <c r="Q152" s="69">
        <v>0</v>
      </c>
      <c r="R152" s="119">
        <v>0</v>
      </c>
      <c r="S152" s="64" t="s">
        <v>145</v>
      </c>
    </row>
    <row r="153" spans="1:19" ht="12.75" customHeight="1">
      <c r="A153" s="74"/>
      <c r="B153" s="136"/>
      <c r="C153" s="137"/>
      <c r="D153" s="138"/>
      <c r="E153" s="135"/>
      <c r="F153" s="139"/>
      <c r="G153" s="21"/>
      <c r="H153" s="21"/>
      <c r="I153" s="21"/>
      <c r="J153" s="21"/>
      <c r="K153" s="21"/>
      <c r="L153" s="131" t="s">
        <v>298</v>
      </c>
      <c r="M153" s="128" t="str">
        <f t="shared" si="4"/>
        <v>5/30/0</v>
      </c>
      <c r="N153" s="129">
        <f t="shared" si="5"/>
        <v>36676</v>
      </c>
      <c r="O153" s="70">
        <v>33754</v>
      </c>
      <c r="P153" s="132">
        <v>0</v>
      </c>
      <c r="Q153" s="69">
        <v>0</v>
      </c>
      <c r="R153" s="119">
        <v>0</v>
      </c>
      <c r="S153" s="64" t="s">
        <v>145</v>
      </c>
    </row>
    <row r="154" spans="1:19" ht="12.75" customHeight="1">
      <c r="A154" s="74"/>
      <c r="B154" s="136"/>
      <c r="C154" s="137"/>
      <c r="D154" s="138"/>
      <c r="E154" s="135"/>
      <c r="F154" s="139"/>
      <c r="G154" s="21"/>
      <c r="H154" s="21"/>
      <c r="I154" s="21"/>
      <c r="J154" s="21"/>
      <c r="K154" s="21"/>
      <c r="L154" s="131" t="s">
        <v>299</v>
      </c>
      <c r="M154" s="128" t="str">
        <f t="shared" si="4"/>
        <v>5/31/0</v>
      </c>
      <c r="N154" s="129">
        <f t="shared" si="5"/>
        <v>36677</v>
      </c>
      <c r="O154" s="70">
        <v>33755</v>
      </c>
      <c r="P154" s="132">
        <v>0</v>
      </c>
      <c r="Q154" s="69">
        <v>0</v>
      </c>
      <c r="R154" s="119">
        <v>0</v>
      </c>
      <c r="S154" s="64" t="s">
        <v>145</v>
      </c>
    </row>
    <row r="155" spans="1:19" ht="12.75" customHeight="1">
      <c r="A155" s="74"/>
      <c r="B155" s="136"/>
      <c r="C155" s="137"/>
      <c r="D155" s="138"/>
      <c r="E155" s="135"/>
      <c r="F155" s="139"/>
      <c r="G155" s="21"/>
      <c r="H155" s="21"/>
      <c r="I155" s="21"/>
      <c r="J155" s="21"/>
      <c r="K155" s="21"/>
      <c r="L155" s="131" t="s">
        <v>300</v>
      </c>
      <c r="M155" s="128" t="str">
        <f t="shared" si="4"/>
        <v>6/1/0</v>
      </c>
      <c r="N155" s="129">
        <f t="shared" si="5"/>
        <v>36678</v>
      </c>
      <c r="O155" s="70">
        <v>33756</v>
      </c>
      <c r="P155" s="132">
        <v>0</v>
      </c>
      <c r="Q155" s="69">
        <v>0</v>
      </c>
      <c r="R155" s="119">
        <v>0</v>
      </c>
      <c r="S155" s="64" t="s">
        <v>145</v>
      </c>
    </row>
    <row r="156" spans="1:19" ht="12.75" customHeight="1">
      <c r="A156" s="74"/>
      <c r="B156" s="136"/>
      <c r="C156" s="137"/>
      <c r="D156" s="138"/>
      <c r="E156" s="135"/>
      <c r="F156" s="139"/>
      <c r="G156" s="21"/>
      <c r="H156" s="21"/>
      <c r="I156" s="21"/>
      <c r="J156" s="21"/>
      <c r="K156" s="21"/>
      <c r="L156" s="131" t="s">
        <v>301</v>
      </c>
      <c r="M156" s="128" t="str">
        <f t="shared" si="4"/>
        <v>6/2/0</v>
      </c>
      <c r="N156" s="129">
        <f t="shared" si="5"/>
        <v>36679</v>
      </c>
      <c r="O156" s="70">
        <v>33757</v>
      </c>
      <c r="P156" s="132">
        <v>0</v>
      </c>
      <c r="Q156" s="69">
        <v>0</v>
      </c>
      <c r="R156" s="119">
        <v>0</v>
      </c>
      <c r="S156" s="64" t="s">
        <v>145</v>
      </c>
    </row>
    <row r="157" spans="1:19" ht="12.75" customHeight="1">
      <c r="A157" s="74"/>
      <c r="B157" s="136"/>
      <c r="C157" s="137"/>
      <c r="D157" s="138"/>
      <c r="E157" s="135"/>
      <c r="F157" s="139"/>
      <c r="G157" s="21"/>
      <c r="H157" s="21"/>
      <c r="I157" s="21"/>
      <c r="J157" s="21"/>
      <c r="K157" s="21"/>
      <c r="L157" s="131" t="s">
        <v>302</v>
      </c>
      <c r="M157" s="128" t="str">
        <f t="shared" si="4"/>
        <v>6/3/0</v>
      </c>
      <c r="N157" s="129">
        <f t="shared" si="5"/>
        <v>36680</v>
      </c>
      <c r="O157" s="70">
        <v>33758</v>
      </c>
      <c r="P157" s="132">
        <v>0</v>
      </c>
      <c r="Q157" s="69">
        <v>0</v>
      </c>
      <c r="R157" s="119">
        <v>0</v>
      </c>
      <c r="S157" s="64" t="s">
        <v>145</v>
      </c>
    </row>
    <row r="158" spans="1:19" ht="12.75" customHeight="1">
      <c r="A158" s="74"/>
      <c r="B158" s="136"/>
      <c r="C158" s="137"/>
      <c r="D158" s="138"/>
      <c r="E158" s="135"/>
      <c r="F158" s="139"/>
      <c r="G158" s="21"/>
      <c r="H158" s="21"/>
      <c r="I158" s="21"/>
      <c r="J158" s="21"/>
      <c r="K158" s="21"/>
      <c r="L158" s="131" t="s">
        <v>303</v>
      </c>
      <c r="M158" s="128" t="str">
        <f t="shared" si="4"/>
        <v>6/4/0</v>
      </c>
      <c r="N158" s="129">
        <f t="shared" si="5"/>
        <v>36681</v>
      </c>
      <c r="O158" s="70">
        <v>33759</v>
      </c>
      <c r="P158" s="132">
        <v>0</v>
      </c>
      <c r="Q158" s="69">
        <v>0</v>
      </c>
      <c r="R158" s="119">
        <v>0</v>
      </c>
      <c r="S158" s="64" t="s">
        <v>145</v>
      </c>
    </row>
    <row r="159" spans="1:19" ht="12.75" customHeight="1">
      <c r="A159" s="74"/>
      <c r="B159" s="136"/>
      <c r="C159" s="137"/>
      <c r="D159" s="138"/>
      <c r="E159" s="135"/>
      <c r="F159" s="139"/>
      <c r="G159" s="21"/>
      <c r="H159" s="21"/>
      <c r="I159" s="21"/>
      <c r="J159" s="21"/>
      <c r="K159" s="21"/>
      <c r="L159" s="131" t="s">
        <v>304</v>
      </c>
      <c r="M159" s="128" t="str">
        <f t="shared" si="4"/>
        <v>6/5/0</v>
      </c>
      <c r="N159" s="129">
        <f t="shared" si="5"/>
        <v>36682</v>
      </c>
      <c r="O159" s="70">
        <v>33760</v>
      </c>
      <c r="P159" s="132">
        <v>0</v>
      </c>
      <c r="Q159" s="69">
        <v>0</v>
      </c>
      <c r="R159" s="119">
        <v>0</v>
      </c>
      <c r="S159" s="64" t="s">
        <v>145</v>
      </c>
    </row>
    <row r="160" spans="1:19" ht="12.75" customHeight="1">
      <c r="A160" s="74"/>
      <c r="B160" s="136"/>
      <c r="C160" s="137"/>
      <c r="D160" s="138"/>
      <c r="E160" s="135"/>
      <c r="F160" s="139"/>
      <c r="G160" s="21"/>
      <c r="H160" s="21"/>
      <c r="I160" s="21"/>
      <c r="J160" s="21"/>
      <c r="K160" s="21"/>
      <c r="L160" s="131" t="s">
        <v>305</v>
      </c>
      <c r="M160" s="128" t="str">
        <f t="shared" si="4"/>
        <v>6/6/0</v>
      </c>
      <c r="N160" s="129">
        <f t="shared" si="5"/>
        <v>36683</v>
      </c>
      <c r="O160" s="70">
        <v>33761</v>
      </c>
      <c r="P160" s="132">
        <v>0</v>
      </c>
      <c r="Q160" s="69">
        <v>0</v>
      </c>
      <c r="R160" s="119">
        <v>0</v>
      </c>
      <c r="S160" s="64" t="s">
        <v>145</v>
      </c>
    </row>
    <row r="161" spans="1:19" ht="12.75" customHeight="1">
      <c r="A161" s="74"/>
      <c r="B161" s="136"/>
      <c r="C161" s="137"/>
      <c r="D161" s="138"/>
      <c r="E161" s="135"/>
      <c r="F161" s="139"/>
      <c r="G161" s="21"/>
      <c r="H161" s="21"/>
      <c r="I161" s="21"/>
      <c r="J161" s="21"/>
      <c r="K161" s="21"/>
      <c r="L161" s="131" t="s">
        <v>306</v>
      </c>
      <c r="M161" s="128" t="str">
        <f t="shared" si="4"/>
        <v>6/7/0</v>
      </c>
      <c r="N161" s="129">
        <f t="shared" si="5"/>
        <v>36684</v>
      </c>
      <c r="O161" s="70">
        <v>33762</v>
      </c>
      <c r="P161" s="132">
        <v>0</v>
      </c>
      <c r="Q161" s="69">
        <v>0</v>
      </c>
      <c r="R161" s="119">
        <v>0</v>
      </c>
      <c r="S161" s="64" t="s">
        <v>145</v>
      </c>
    </row>
    <row r="162" spans="1:19" ht="12.75" customHeight="1">
      <c r="A162" s="74"/>
      <c r="B162" s="136"/>
      <c r="C162" s="137"/>
      <c r="D162" s="138"/>
      <c r="E162" s="135"/>
      <c r="F162" s="139"/>
      <c r="G162" s="21"/>
      <c r="H162" s="21"/>
      <c r="I162" s="21"/>
      <c r="J162" s="21"/>
      <c r="K162" s="21"/>
      <c r="L162" s="131" t="s">
        <v>307</v>
      </c>
      <c r="M162" s="128" t="str">
        <f t="shared" si="4"/>
        <v>6/8/0</v>
      </c>
      <c r="N162" s="129">
        <f t="shared" si="5"/>
        <v>36685</v>
      </c>
      <c r="O162" s="70">
        <v>33763</v>
      </c>
      <c r="P162" s="132">
        <v>0</v>
      </c>
      <c r="Q162" s="69">
        <v>0</v>
      </c>
      <c r="R162" s="119">
        <v>0</v>
      </c>
      <c r="S162" s="64" t="s">
        <v>145</v>
      </c>
    </row>
    <row r="163" spans="1:19" ht="12.75" customHeight="1">
      <c r="A163" s="74"/>
      <c r="B163" s="136"/>
      <c r="C163" s="137"/>
      <c r="D163" s="138"/>
      <c r="E163" s="135"/>
      <c r="F163" s="139"/>
      <c r="G163" s="21"/>
      <c r="H163" s="21"/>
      <c r="I163" s="21"/>
      <c r="J163" s="21"/>
      <c r="K163" s="21"/>
      <c r="L163" s="131" t="s">
        <v>308</v>
      </c>
      <c r="M163" s="128" t="str">
        <f t="shared" si="4"/>
        <v>6/9/0</v>
      </c>
      <c r="N163" s="129">
        <f t="shared" si="5"/>
        <v>36686</v>
      </c>
      <c r="O163" s="70">
        <v>33764</v>
      </c>
      <c r="P163" s="132">
        <v>0</v>
      </c>
      <c r="Q163" s="69">
        <v>0</v>
      </c>
      <c r="R163" s="119">
        <v>0</v>
      </c>
      <c r="S163" s="64" t="s">
        <v>145</v>
      </c>
    </row>
    <row r="164" spans="1:19" ht="12.75" customHeight="1">
      <c r="A164" s="74"/>
      <c r="B164" s="136"/>
      <c r="C164" s="137"/>
      <c r="D164" s="138"/>
      <c r="E164" s="135"/>
      <c r="F164" s="139"/>
      <c r="G164" s="21"/>
      <c r="H164" s="21"/>
      <c r="I164" s="21"/>
      <c r="J164" s="21"/>
      <c r="K164" s="21"/>
      <c r="L164" s="131" t="s">
        <v>309</v>
      </c>
      <c r="M164" s="128" t="str">
        <f t="shared" si="4"/>
        <v>6/10/0</v>
      </c>
      <c r="N164" s="129">
        <f t="shared" si="5"/>
        <v>36687</v>
      </c>
      <c r="O164" s="70">
        <v>33765</v>
      </c>
      <c r="P164" s="132">
        <v>0</v>
      </c>
      <c r="Q164" s="69">
        <v>0</v>
      </c>
      <c r="R164" s="119">
        <v>0</v>
      </c>
      <c r="S164" s="64" t="s">
        <v>145</v>
      </c>
    </row>
    <row r="165" spans="1:19" ht="12.75" customHeight="1">
      <c r="A165" s="74"/>
      <c r="B165" s="136"/>
      <c r="C165" s="137"/>
      <c r="D165" s="138"/>
      <c r="E165" s="135"/>
      <c r="F165" s="139"/>
      <c r="G165" s="21"/>
      <c r="H165" s="21"/>
      <c r="I165" s="21"/>
      <c r="J165" s="21"/>
      <c r="K165" s="21"/>
      <c r="L165" s="131" t="s">
        <v>310</v>
      </c>
      <c r="M165" s="128" t="str">
        <f t="shared" si="4"/>
        <v>6/11/0</v>
      </c>
      <c r="N165" s="129">
        <f t="shared" si="5"/>
        <v>36688</v>
      </c>
      <c r="O165" s="70">
        <v>33766</v>
      </c>
      <c r="P165" s="132">
        <v>0</v>
      </c>
      <c r="Q165" s="69">
        <v>0</v>
      </c>
      <c r="R165" s="119">
        <v>0</v>
      </c>
      <c r="S165" s="64" t="s">
        <v>145</v>
      </c>
    </row>
    <row r="166" spans="1:19" ht="12.75" customHeight="1">
      <c r="A166" s="74"/>
      <c r="B166" s="136"/>
      <c r="C166" s="137"/>
      <c r="D166" s="138"/>
      <c r="E166" s="135"/>
      <c r="F166" s="139"/>
      <c r="G166" s="21"/>
      <c r="H166" s="21"/>
      <c r="I166" s="21"/>
      <c r="J166" s="21"/>
      <c r="K166" s="21"/>
      <c r="L166" s="131" t="s">
        <v>311</v>
      </c>
      <c r="M166" s="128" t="str">
        <f t="shared" si="4"/>
        <v>6/12/0</v>
      </c>
      <c r="N166" s="129">
        <f t="shared" si="5"/>
        <v>36689</v>
      </c>
      <c r="O166" s="70">
        <v>33767</v>
      </c>
      <c r="P166" s="132">
        <v>0</v>
      </c>
      <c r="Q166" s="69">
        <v>0</v>
      </c>
      <c r="R166" s="119">
        <v>0</v>
      </c>
      <c r="S166" s="64" t="s">
        <v>145</v>
      </c>
    </row>
    <row r="167" spans="1:19" ht="12.75" customHeight="1">
      <c r="A167" s="74"/>
      <c r="B167" s="136"/>
      <c r="C167" s="137"/>
      <c r="D167" s="138"/>
      <c r="E167" s="135"/>
      <c r="F167" s="139"/>
      <c r="G167" s="21"/>
      <c r="H167" s="21"/>
      <c r="I167" s="21"/>
      <c r="J167" s="21"/>
      <c r="K167" s="21"/>
      <c r="L167" s="131" t="s">
        <v>312</v>
      </c>
      <c r="M167" s="128" t="str">
        <f t="shared" si="4"/>
        <v>6/13/0</v>
      </c>
      <c r="N167" s="129">
        <f t="shared" si="5"/>
        <v>36690</v>
      </c>
      <c r="O167" s="70">
        <v>33768</v>
      </c>
      <c r="P167" s="132">
        <v>0</v>
      </c>
      <c r="Q167" s="69">
        <v>0</v>
      </c>
      <c r="R167" s="119">
        <v>0</v>
      </c>
      <c r="S167" s="64" t="s">
        <v>145</v>
      </c>
    </row>
    <row r="168" spans="1:19" ht="12.75" customHeight="1">
      <c r="A168" s="74"/>
      <c r="B168" s="136"/>
      <c r="C168" s="137"/>
      <c r="D168" s="138"/>
      <c r="E168" s="135"/>
      <c r="F168" s="139"/>
      <c r="G168" s="21"/>
      <c r="H168" s="21"/>
      <c r="I168" s="21"/>
      <c r="J168" s="21"/>
      <c r="K168" s="21"/>
      <c r="L168" s="131" t="s">
        <v>313</v>
      </c>
      <c r="M168" s="128" t="str">
        <f t="shared" si="4"/>
        <v>6/14/0</v>
      </c>
      <c r="N168" s="129">
        <f t="shared" si="5"/>
        <v>36691</v>
      </c>
      <c r="O168" s="70">
        <v>33769</v>
      </c>
      <c r="P168" s="132">
        <v>0</v>
      </c>
      <c r="Q168" s="69">
        <v>0</v>
      </c>
      <c r="R168" s="119">
        <v>0</v>
      </c>
      <c r="S168" s="64" t="s">
        <v>145</v>
      </c>
    </row>
    <row r="169" spans="1:19" ht="12.75" customHeight="1">
      <c r="A169" s="74"/>
      <c r="B169" s="136"/>
      <c r="C169" s="137"/>
      <c r="D169" s="138"/>
      <c r="E169" s="135"/>
      <c r="F169" s="139"/>
      <c r="G169" s="21"/>
      <c r="H169" s="21"/>
      <c r="I169" s="21"/>
      <c r="J169" s="21"/>
      <c r="K169" s="21"/>
      <c r="L169" s="131" t="s">
        <v>314</v>
      </c>
      <c r="M169" s="128" t="str">
        <f t="shared" si="4"/>
        <v>6/15/0</v>
      </c>
      <c r="N169" s="129">
        <f t="shared" si="5"/>
        <v>36692</v>
      </c>
      <c r="O169" s="70">
        <v>33770</v>
      </c>
      <c r="P169" s="132">
        <v>0</v>
      </c>
      <c r="Q169" s="69">
        <v>0</v>
      </c>
      <c r="R169" s="119">
        <v>0</v>
      </c>
      <c r="S169" s="64" t="s">
        <v>145</v>
      </c>
    </row>
    <row r="170" spans="1:19" ht="12.75" customHeight="1">
      <c r="A170" s="74"/>
      <c r="B170" s="136"/>
      <c r="C170" s="137"/>
      <c r="D170" s="138"/>
      <c r="E170" s="135"/>
      <c r="F170" s="139"/>
      <c r="G170" s="21"/>
      <c r="H170" s="21"/>
      <c r="I170" s="21"/>
      <c r="J170" s="21"/>
      <c r="K170" s="21"/>
      <c r="L170" s="131" t="s">
        <v>315</v>
      </c>
      <c r="M170" s="128" t="str">
        <f t="shared" si="4"/>
        <v>6/16/0</v>
      </c>
      <c r="N170" s="129">
        <f t="shared" si="5"/>
        <v>36693</v>
      </c>
      <c r="O170" s="70">
        <v>33771</v>
      </c>
      <c r="P170" s="132">
        <v>0</v>
      </c>
      <c r="Q170" s="69">
        <v>0</v>
      </c>
      <c r="R170" s="119">
        <v>0</v>
      </c>
      <c r="S170" s="64" t="s">
        <v>145</v>
      </c>
    </row>
    <row r="171" spans="1:19" ht="12.75" customHeight="1">
      <c r="A171" s="74"/>
      <c r="B171" s="136"/>
      <c r="C171" s="137"/>
      <c r="D171" s="138"/>
      <c r="E171" s="135"/>
      <c r="F171" s="139"/>
      <c r="G171" s="21"/>
      <c r="H171" s="21"/>
      <c r="I171" s="21"/>
      <c r="J171" s="21"/>
      <c r="K171" s="21"/>
      <c r="L171" s="131" t="s">
        <v>316</v>
      </c>
      <c r="M171" s="128" t="str">
        <f t="shared" si="4"/>
        <v>6/17/0</v>
      </c>
      <c r="N171" s="129">
        <f t="shared" si="5"/>
        <v>36694</v>
      </c>
      <c r="O171" s="70">
        <v>33772</v>
      </c>
      <c r="P171" s="132">
        <v>0</v>
      </c>
      <c r="Q171" s="69">
        <v>0</v>
      </c>
      <c r="R171" s="119">
        <v>0</v>
      </c>
      <c r="S171" s="64" t="s">
        <v>145</v>
      </c>
    </row>
    <row r="172" spans="1:19" ht="12.75" customHeight="1">
      <c r="A172" s="74"/>
      <c r="B172" s="136"/>
      <c r="C172" s="137"/>
      <c r="D172" s="138"/>
      <c r="E172" s="135"/>
      <c r="F172" s="139"/>
      <c r="G172" s="21"/>
      <c r="H172" s="21"/>
      <c r="I172" s="21"/>
      <c r="J172" s="21"/>
      <c r="K172" s="21"/>
      <c r="L172" s="131" t="s">
        <v>317</v>
      </c>
      <c r="M172" s="128" t="str">
        <f t="shared" si="4"/>
        <v>6/18/0</v>
      </c>
      <c r="N172" s="129">
        <f t="shared" si="5"/>
        <v>36695</v>
      </c>
      <c r="O172" s="70">
        <v>33773</v>
      </c>
      <c r="P172" s="132">
        <v>0</v>
      </c>
      <c r="Q172" s="69">
        <v>0</v>
      </c>
      <c r="R172" s="119">
        <v>0</v>
      </c>
      <c r="S172" s="64" t="s">
        <v>145</v>
      </c>
    </row>
    <row r="173" spans="1:19" ht="12.75" customHeight="1">
      <c r="A173" s="74"/>
      <c r="B173" s="136"/>
      <c r="C173" s="137"/>
      <c r="D173" s="138"/>
      <c r="E173" s="135"/>
      <c r="F173" s="139"/>
      <c r="G173" s="21"/>
      <c r="H173" s="21"/>
      <c r="I173" s="21"/>
      <c r="J173" s="21"/>
      <c r="K173" s="21"/>
      <c r="L173" s="131" t="s">
        <v>318</v>
      </c>
      <c r="M173" s="128" t="str">
        <f t="shared" si="4"/>
        <v>6/19/0</v>
      </c>
      <c r="N173" s="129">
        <f t="shared" si="5"/>
        <v>36696</v>
      </c>
      <c r="O173" s="70">
        <v>33774</v>
      </c>
      <c r="P173" s="132">
        <v>0</v>
      </c>
      <c r="Q173" s="69">
        <v>0</v>
      </c>
      <c r="R173" s="119">
        <v>0</v>
      </c>
      <c r="S173" s="64" t="s">
        <v>145</v>
      </c>
    </row>
    <row r="174" spans="1:19" ht="12.75" customHeight="1">
      <c r="A174" s="74"/>
      <c r="B174" s="136"/>
      <c r="C174" s="137"/>
      <c r="D174" s="138"/>
      <c r="E174" s="135"/>
      <c r="F174" s="139"/>
      <c r="G174" s="21"/>
      <c r="H174" s="21"/>
      <c r="I174" s="21"/>
      <c r="J174" s="21"/>
      <c r="K174" s="21"/>
      <c r="L174" s="131" t="s">
        <v>319</v>
      </c>
      <c r="M174" s="128" t="str">
        <f t="shared" si="4"/>
        <v>6/20/0</v>
      </c>
      <c r="N174" s="129">
        <f t="shared" si="5"/>
        <v>36697</v>
      </c>
      <c r="O174" s="70">
        <v>33775</v>
      </c>
      <c r="P174" s="132">
        <v>0</v>
      </c>
      <c r="Q174" s="69">
        <v>0</v>
      </c>
      <c r="R174" s="119">
        <v>0</v>
      </c>
      <c r="S174" s="64" t="s">
        <v>145</v>
      </c>
    </row>
    <row r="175" spans="1:19" ht="12.75" customHeight="1">
      <c r="A175" s="74"/>
      <c r="B175" s="136"/>
      <c r="C175" s="137"/>
      <c r="D175" s="138"/>
      <c r="E175" s="135"/>
      <c r="F175" s="139"/>
      <c r="G175" s="21"/>
      <c r="H175" s="21"/>
      <c r="I175" s="21"/>
      <c r="J175" s="21"/>
      <c r="K175" s="21"/>
      <c r="L175" s="131" t="s">
        <v>320</v>
      </c>
      <c r="M175" s="128" t="str">
        <f t="shared" si="4"/>
        <v>6/21/0</v>
      </c>
      <c r="N175" s="129">
        <f t="shared" si="5"/>
        <v>36698</v>
      </c>
      <c r="O175" s="70">
        <v>33776</v>
      </c>
      <c r="P175" s="132">
        <v>0</v>
      </c>
      <c r="Q175" s="69">
        <v>0</v>
      </c>
      <c r="R175" s="119">
        <v>0</v>
      </c>
      <c r="S175" s="64" t="s">
        <v>145</v>
      </c>
    </row>
    <row r="176" spans="1:19" ht="12.75" customHeight="1">
      <c r="A176" s="74"/>
      <c r="B176" s="136"/>
      <c r="C176" s="137"/>
      <c r="D176" s="138"/>
      <c r="E176" s="135"/>
      <c r="F176" s="139"/>
      <c r="G176" s="21"/>
      <c r="H176" s="21"/>
      <c r="I176" s="21"/>
      <c r="J176" s="21"/>
      <c r="K176" s="21"/>
      <c r="L176" s="131" t="s">
        <v>321</v>
      </c>
      <c r="M176" s="128" t="str">
        <f t="shared" si="4"/>
        <v>6/22/0</v>
      </c>
      <c r="N176" s="129">
        <f t="shared" si="5"/>
        <v>36699</v>
      </c>
      <c r="O176" s="70">
        <v>33777</v>
      </c>
      <c r="P176" s="132">
        <v>0</v>
      </c>
      <c r="Q176" s="69">
        <v>0</v>
      </c>
      <c r="R176" s="119">
        <v>0</v>
      </c>
      <c r="S176" s="64" t="s">
        <v>145</v>
      </c>
    </row>
    <row r="177" spans="1:19" ht="12.75" customHeight="1">
      <c r="A177" s="74"/>
      <c r="B177" s="136"/>
      <c r="C177" s="137"/>
      <c r="D177" s="138"/>
      <c r="E177" s="135"/>
      <c r="F177" s="139"/>
      <c r="G177" s="21"/>
      <c r="H177" s="21"/>
      <c r="I177" s="21"/>
      <c r="J177" s="21"/>
      <c r="K177" s="21"/>
      <c r="L177" s="131" t="s">
        <v>322</v>
      </c>
      <c r="M177" s="128" t="str">
        <f t="shared" si="4"/>
        <v>6/23/0</v>
      </c>
      <c r="N177" s="129">
        <f t="shared" si="5"/>
        <v>36700</v>
      </c>
      <c r="O177" s="70">
        <v>33778</v>
      </c>
      <c r="P177" s="132">
        <v>0</v>
      </c>
      <c r="Q177" s="69">
        <v>0</v>
      </c>
      <c r="R177" s="119">
        <v>0</v>
      </c>
      <c r="S177" s="64" t="s">
        <v>145</v>
      </c>
    </row>
    <row r="178" spans="1:19" ht="12.75" customHeight="1">
      <c r="A178" s="74"/>
      <c r="B178" s="136"/>
      <c r="C178" s="137"/>
      <c r="D178" s="138"/>
      <c r="E178" s="135"/>
      <c r="F178" s="139"/>
      <c r="G178" s="21"/>
      <c r="H178" s="21"/>
      <c r="I178" s="21"/>
      <c r="J178" s="21"/>
      <c r="K178" s="21"/>
      <c r="L178" s="131" t="s">
        <v>323</v>
      </c>
      <c r="M178" s="128" t="str">
        <f t="shared" si="4"/>
        <v>6/24/0</v>
      </c>
      <c r="N178" s="129">
        <f t="shared" si="5"/>
        <v>36701</v>
      </c>
      <c r="O178" s="70">
        <v>33779</v>
      </c>
      <c r="P178" s="132">
        <v>0</v>
      </c>
      <c r="Q178" s="69">
        <v>0</v>
      </c>
      <c r="R178" s="119">
        <v>0</v>
      </c>
      <c r="S178" s="64" t="s">
        <v>145</v>
      </c>
    </row>
    <row r="179" spans="1:19" ht="12.75" customHeight="1">
      <c r="A179" s="74"/>
      <c r="B179" s="136"/>
      <c r="C179" s="137"/>
      <c r="D179" s="138"/>
      <c r="E179" s="135"/>
      <c r="F179" s="139"/>
      <c r="G179" s="21"/>
      <c r="H179" s="21"/>
      <c r="I179" s="21"/>
      <c r="J179" s="21"/>
      <c r="K179" s="21"/>
      <c r="L179" s="131" t="s">
        <v>324</v>
      </c>
      <c r="M179" s="128" t="str">
        <f t="shared" si="4"/>
        <v>6/25/0</v>
      </c>
      <c r="N179" s="129">
        <f t="shared" si="5"/>
        <v>36702</v>
      </c>
      <c r="O179" s="70">
        <v>33780</v>
      </c>
      <c r="P179" s="132">
        <v>0</v>
      </c>
      <c r="Q179" s="69">
        <v>0</v>
      </c>
      <c r="R179" s="119">
        <v>0</v>
      </c>
      <c r="S179" s="64" t="s">
        <v>145</v>
      </c>
    </row>
    <row r="180" spans="1:19" ht="12.75" customHeight="1">
      <c r="A180" s="74"/>
      <c r="B180" s="136"/>
      <c r="C180" s="137"/>
      <c r="D180" s="138"/>
      <c r="E180" s="135"/>
      <c r="F180" s="139"/>
      <c r="G180" s="21"/>
      <c r="H180" s="21"/>
      <c r="I180" s="21"/>
      <c r="J180" s="21"/>
      <c r="K180" s="21"/>
      <c r="L180" s="131" t="s">
        <v>325</v>
      </c>
      <c r="M180" s="128" t="str">
        <f t="shared" si="4"/>
        <v>6/26/0</v>
      </c>
      <c r="N180" s="129">
        <f t="shared" si="5"/>
        <v>36703</v>
      </c>
      <c r="O180" s="70">
        <v>33781</v>
      </c>
      <c r="P180" s="132">
        <v>0</v>
      </c>
      <c r="Q180" s="69">
        <v>0</v>
      </c>
      <c r="R180" s="119">
        <v>0</v>
      </c>
      <c r="S180" s="64" t="s">
        <v>145</v>
      </c>
    </row>
    <row r="181" spans="1:19" ht="12.75" customHeight="1">
      <c r="A181" s="74"/>
      <c r="B181" s="136"/>
      <c r="C181" s="137"/>
      <c r="D181" s="138"/>
      <c r="E181" s="135"/>
      <c r="F181" s="139"/>
      <c r="G181" s="21"/>
      <c r="H181" s="21"/>
      <c r="I181" s="21"/>
      <c r="J181" s="21"/>
      <c r="K181" s="21"/>
      <c r="L181" s="131" t="s">
        <v>326</v>
      </c>
      <c r="M181" s="128" t="str">
        <f t="shared" si="4"/>
        <v>6/27/0</v>
      </c>
      <c r="N181" s="129">
        <f t="shared" si="5"/>
        <v>36704</v>
      </c>
      <c r="O181" s="70">
        <v>33782</v>
      </c>
      <c r="P181" s="132">
        <v>0</v>
      </c>
      <c r="Q181" s="69">
        <v>0</v>
      </c>
      <c r="R181" s="119">
        <v>0</v>
      </c>
      <c r="S181" s="64" t="s">
        <v>145</v>
      </c>
    </row>
    <row r="182" spans="1:19" ht="12.75" customHeight="1">
      <c r="A182" s="74"/>
      <c r="B182" s="136"/>
      <c r="C182" s="137"/>
      <c r="D182" s="138"/>
      <c r="E182" s="135"/>
      <c r="F182" s="139"/>
      <c r="G182" s="21"/>
      <c r="H182" s="21"/>
      <c r="I182" s="21"/>
      <c r="J182" s="21"/>
      <c r="K182" s="21"/>
      <c r="L182" s="131" t="s">
        <v>327</v>
      </c>
      <c r="M182" s="128" t="str">
        <f t="shared" si="4"/>
        <v>6/28/0</v>
      </c>
      <c r="N182" s="129">
        <f t="shared" si="5"/>
        <v>36705</v>
      </c>
      <c r="O182" s="70">
        <v>33783</v>
      </c>
      <c r="P182" s="132">
        <v>0</v>
      </c>
      <c r="Q182" s="69">
        <v>0</v>
      </c>
      <c r="R182" s="119">
        <v>0</v>
      </c>
      <c r="S182" s="64" t="s">
        <v>145</v>
      </c>
    </row>
    <row r="183" spans="1:19" ht="12.75" customHeight="1">
      <c r="A183" s="74"/>
      <c r="B183" s="136"/>
      <c r="C183" s="137"/>
      <c r="D183" s="138"/>
      <c r="E183" s="135"/>
      <c r="F183" s="139"/>
      <c r="G183" s="21"/>
      <c r="H183" s="21"/>
      <c r="I183" s="21"/>
      <c r="J183" s="21"/>
      <c r="K183" s="21"/>
      <c r="L183" s="131" t="s">
        <v>328</v>
      </c>
      <c r="M183" s="128" t="str">
        <f t="shared" si="4"/>
        <v>6/29/0</v>
      </c>
      <c r="N183" s="129">
        <f t="shared" si="5"/>
        <v>36706</v>
      </c>
      <c r="O183" s="70">
        <v>33784</v>
      </c>
      <c r="P183" s="132">
        <v>0</v>
      </c>
      <c r="Q183" s="69">
        <v>0</v>
      </c>
      <c r="R183" s="119">
        <v>0</v>
      </c>
      <c r="S183" s="64" t="s">
        <v>145</v>
      </c>
    </row>
    <row r="184" spans="1:19" ht="12.75" customHeight="1">
      <c r="A184" s="74"/>
      <c r="B184" s="136"/>
      <c r="C184" s="137"/>
      <c r="D184" s="138"/>
      <c r="E184" s="135"/>
      <c r="F184" s="139"/>
      <c r="G184" s="21"/>
      <c r="H184" s="21"/>
      <c r="I184" s="21"/>
      <c r="J184" s="21"/>
      <c r="K184" s="21"/>
      <c r="L184" s="131" t="s">
        <v>329</v>
      </c>
      <c r="M184" s="128" t="str">
        <f t="shared" si="4"/>
        <v>6/30/0</v>
      </c>
      <c r="N184" s="129">
        <f t="shared" si="5"/>
        <v>36707</v>
      </c>
      <c r="O184" s="70">
        <v>33785</v>
      </c>
      <c r="P184" s="132">
        <v>0</v>
      </c>
      <c r="Q184" s="69">
        <v>0</v>
      </c>
      <c r="R184" s="119">
        <v>0</v>
      </c>
      <c r="S184" s="64" t="s">
        <v>145</v>
      </c>
    </row>
    <row r="185" spans="1:19" ht="12.75" customHeight="1">
      <c r="A185" s="74"/>
      <c r="B185" s="136"/>
      <c r="C185" s="137"/>
      <c r="D185" s="138"/>
      <c r="E185" s="135"/>
      <c r="F185" s="139"/>
      <c r="G185" s="21"/>
      <c r="H185" s="21"/>
      <c r="I185" s="21"/>
      <c r="J185" s="21"/>
      <c r="K185" s="21"/>
      <c r="L185" s="131" t="s">
        <v>330</v>
      </c>
      <c r="M185" s="128" t="str">
        <f t="shared" si="4"/>
        <v>7/1/0</v>
      </c>
      <c r="N185" s="129">
        <f t="shared" si="5"/>
        <v>36708</v>
      </c>
      <c r="O185" s="70">
        <v>33786</v>
      </c>
      <c r="P185" s="132">
        <v>0</v>
      </c>
      <c r="Q185" s="69">
        <v>0</v>
      </c>
      <c r="R185" s="119">
        <v>0</v>
      </c>
      <c r="S185" s="64" t="s">
        <v>145</v>
      </c>
    </row>
    <row r="186" spans="1:19" ht="12.75" customHeight="1">
      <c r="A186" s="74"/>
      <c r="B186" s="136"/>
      <c r="C186" s="137"/>
      <c r="D186" s="138"/>
      <c r="E186" s="135"/>
      <c r="F186" s="139"/>
      <c r="G186" s="21"/>
      <c r="H186" s="21"/>
      <c r="I186" s="21"/>
      <c r="J186" s="21"/>
      <c r="K186" s="21"/>
      <c r="L186" s="131" t="s">
        <v>331</v>
      </c>
      <c r="M186" s="128" t="str">
        <f t="shared" si="4"/>
        <v>7/2/0</v>
      </c>
      <c r="N186" s="129">
        <f t="shared" si="5"/>
        <v>36709</v>
      </c>
      <c r="O186" s="70">
        <v>33787</v>
      </c>
      <c r="P186" s="132">
        <v>0</v>
      </c>
      <c r="Q186" s="69">
        <v>0</v>
      </c>
      <c r="R186" s="119">
        <v>0</v>
      </c>
      <c r="S186" s="64" t="s">
        <v>145</v>
      </c>
    </row>
    <row r="187" spans="1:19" ht="12.75" customHeight="1">
      <c r="A187" s="74"/>
      <c r="B187" s="136"/>
      <c r="C187" s="137"/>
      <c r="D187" s="138"/>
      <c r="E187" s="135"/>
      <c r="F187" s="139"/>
      <c r="G187" s="21"/>
      <c r="H187" s="21"/>
      <c r="I187" s="21"/>
      <c r="J187" s="21"/>
      <c r="K187" s="21"/>
      <c r="L187" s="131" t="s">
        <v>332</v>
      </c>
      <c r="M187" s="128" t="str">
        <f t="shared" si="4"/>
        <v>7/3/0</v>
      </c>
      <c r="N187" s="129">
        <f t="shared" si="5"/>
        <v>36710</v>
      </c>
      <c r="O187" s="70">
        <v>33788</v>
      </c>
      <c r="P187" s="132">
        <v>0</v>
      </c>
      <c r="Q187" s="69">
        <v>0</v>
      </c>
      <c r="R187" s="119">
        <v>0</v>
      </c>
      <c r="S187" s="64" t="s">
        <v>145</v>
      </c>
    </row>
    <row r="188" spans="1:19" ht="12.75" customHeight="1">
      <c r="A188" s="74"/>
      <c r="B188" s="136"/>
      <c r="C188" s="137"/>
      <c r="D188" s="138"/>
      <c r="E188" s="135"/>
      <c r="F188" s="139"/>
      <c r="G188" s="21"/>
      <c r="H188" s="21"/>
      <c r="I188" s="21"/>
      <c r="J188" s="21"/>
      <c r="K188" s="21"/>
      <c r="L188" s="131" t="s">
        <v>333</v>
      </c>
      <c r="M188" s="128" t="str">
        <f t="shared" si="4"/>
        <v>7/4/0</v>
      </c>
      <c r="N188" s="129">
        <f t="shared" si="5"/>
        <v>36711</v>
      </c>
      <c r="O188" s="70">
        <v>33789</v>
      </c>
      <c r="P188" s="132">
        <v>0</v>
      </c>
      <c r="Q188" s="69">
        <v>0</v>
      </c>
      <c r="R188" s="119">
        <v>0</v>
      </c>
      <c r="S188" s="64" t="s">
        <v>145</v>
      </c>
    </row>
    <row r="189" spans="1:19" ht="12.75" customHeight="1">
      <c r="A189" s="74"/>
      <c r="B189" s="136"/>
      <c r="C189" s="137"/>
      <c r="D189" s="138"/>
      <c r="E189" s="135"/>
      <c r="F189" s="139"/>
      <c r="G189" s="21"/>
      <c r="H189" s="21"/>
      <c r="I189" s="21"/>
      <c r="J189" s="21"/>
      <c r="K189" s="21"/>
      <c r="L189" s="131" t="s">
        <v>334</v>
      </c>
      <c r="M189" s="128" t="str">
        <f t="shared" si="4"/>
        <v>7/5/0</v>
      </c>
      <c r="N189" s="129">
        <f t="shared" si="5"/>
        <v>36712</v>
      </c>
      <c r="O189" s="70">
        <v>33790</v>
      </c>
      <c r="P189" s="132">
        <v>0</v>
      </c>
      <c r="Q189" s="69">
        <v>0</v>
      </c>
      <c r="R189" s="119">
        <v>0</v>
      </c>
      <c r="S189" s="64" t="s">
        <v>145</v>
      </c>
    </row>
    <row r="190" spans="1:19" ht="12.75" customHeight="1">
      <c r="A190" s="74"/>
      <c r="B190" s="136"/>
      <c r="C190" s="137"/>
      <c r="D190" s="138"/>
      <c r="E190" s="135"/>
      <c r="F190" s="139"/>
      <c r="G190" s="21"/>
      <c r="H190" s="21"/>
      <c r="I190" s="21"/>
      <c r="J190" s="21"/>
      <c r="K190" s="21"/>
      <c r="L190" s="131" t="s">
        <v>335</v>
      </c>
      <c r="M190" s="128" t="str">
        <f t="shared" si="4"/>
        <v>7/6/0</v>
      </c>
      <c r="N190" s="129">
        <f t="shared" si="5"/>
        <v>36713</v>
      </c>
      <c r="O190" s="70">
        <v>33791</v>
      </c>
      <c r="P190" s="132">
        <v>0</v>
      </c>
      <c r="Q190" s="69">
        <v>0</v>
      </c>
      <c r="R190" s="119">
        <v>0</v>
      </c>
      <c r="S190" s="64" t="s">
        <v>145</v>
      </c>
    </row>
    <row r="191" spans="1:19" ht="12.75" customHeight="1">
      <c r="A191" s="74"/>
      <c r="B191" s="136"/>
      <c r="C191" s="137"/>
      <c r="D191" s="138"/>
      <c r="E191" s="135"/>
      <c r="F191" s="139"/>
      <c r="G191" s="21"/>
      <c r="H191" s="21"/>
      <c r="I191" s="21"/>
      <c r="J191" s="21"/>
      <c r="K191" s="21"/>
      <c r="L191" s="131" t="s">
        <v>336</v>
      </c>
      <c r="M191" s="128" t="str">
        <f t="shared" si="4"/>
        <v>7/7/0</v>
      </c>
      <c r="N191" s="129">
        <f t="shared" si="5"/>
        <v>36714</v>
      </c>
      <c r="O191" s="70">
        <v>33792</v>
      </c>
      <c r="P191" s="132">
        <v>0</v>
      </c>
      <c r="Q191" s="69">
        <v>0</v>
      </c>
      <c r="R191" s="119">
        <v>0</v>
      </c>
      <c r="S191" s="64" t="s">
        <v>145</v>
      </c>
    </row>
    <row r="192" spans="1:19" ht="12.75" customHeight="1">
      <c r="A192" s="74"/>
      <c r="B192" s="136"/>
      <c r="C192" s="137"/>
      <c r="D192" s="138"/>
      <c r="E192" s="135"/>
      <c r="F192" s="139"/>
      <c r="G192" s="21"/>
      <c r="H192" s="21"/>
      <c r="I192" s="21"/>
      <c r="J192" s="21"/>
      <c r="K192" s="21"/>
      <c r="L192" s="131" t="s">
        <v>337</v>
      </c>
      <c r="M192" s="128" t="str">
        <f t="shared" si="4"/>
        <v>7/8/0</v>
      </c>
      <c r="N192" s="129">
        <f t="shared" si="5"/>
        <v>36715</v>
      </c>
      <c r="O192" s="70">
        <v>33793</v>
      </c>
      <c r="P192" s="132">
        <v>0</v>
      </c>
      <c r="Q192" s="69">
        <v>0</v>
      </c>
      <c r="R192" s="119">
        <v>0</v>
      </c>
      <c r="S192" s="64" t="s">
        <v>145</v>
      </c>
    </row>
    <row r="193" spans="1:19" ht="12.75" customHeight="1">
      <c r="A193" s="74"/>
      <c r="B193" s="136"/>
      <c r="C193" s="137"/>
      <c r="D193" s="138"/>
      <c r="E193" s="135"/>
      <c r="F193" s="139"/>
      <c r="G193" s="21"/>
      <c r="H193" s="21"/>
      <c r="I193" s="21"/>
      <c r="J193" s="21"/>
      <c r="K193" s="21"/>
      <c r="L193" s="131" t="s">
        <v>338</v>
      </c>
      <c r="M193" s="128" t="str">
        <f t="shared" si="4"/>
        <v>7/9/0</v>
      </c>
      <c r="N193" s="129">
        <f t="shared" si="5"/>
        <v>36716</v>
      </c>
      <c r="O193" s="70">
        <v>33794</v>
      </c>
      <c r="P193" s="132">
        <v>0</v>
      </c>
      <c r="Q193" s="69">
        <v>0</v>
      </c>
      <c r="R193" s="119">
        <v>0</v>
      </c>
      <c r="S193" s="64" t="s">
        <v>145</v>
      </c>
    </row>
    <row r="194" spans="1:19" ht="12.75" customHeight="1">
      <c r="A194" s="74"/>
      <c r="B194" s="136"/>
      <c r="C194" s="137"/>
      <c r="D194" s="138"/>
      <c r="E194" s="135"/>
      <c r="F194" s="139"/>
      <c r="G194" s="21"/>
      <c r="H194" s="21"/>
      <c r="I194" s="21"/>
      <c r="J194" s="21"/>
      <c r="K194" s="21"/>
      <c r="L194" s="131" t="s">
        <v>339</v>
      </c>
      <c r="M194" s="128" t="str">
        <f t="shared" si="4"/>
        <v>7/10/0</v>
      </c>
      <c r="N194" s="129">
        <f t="shared" si="5"/>
        <v>36717</v>
      </c>
      <c r="O194" s="70">
        <v>33795</v>
      </c>
      <c r="P194" s="132">
        <v>0</v>
      </c>
      <c r="Q194" s="69">
        <v>0</v>
      </c>
      <c r="R194" s="119">
        <v>0</v>
      </c>
      <c r="S194" s="64" t="s">
        <v>145</v>
      </c>
    </row>
    <row r="195" spans="1:19" ht="12.75" customHeight="1">
      <c r="A195" s="74"/>
      <c r="B195" s="136"/>
      <c r="C195" s="137"/>
      <c r="D195" s="138"/>
      <c r="E195" s="135"/>
      <c r="F195" s="139"/>
      <c r="G195" s="21"/>
      <c r="H195" s="21"/>
      <c r="I195" s="21"/>
      <c r="J195" s="21"/>
      <c r="K195" s="21"/>
      <c r="L195" s="131" t="s">
        <v>340</v>
      </c>
      <c r="M195" s="128" t="str">
        <f aca="true" t="shared" si="6" ref="M195:M258">L195&amp;$A$2</f>
        <v>7/11/0</v>
      </c>
      <c r="N195" s="129">
        <f aca="true" t="shared" si="7" ref="N195:N258">DATEVALUE(L195&amp;$A$2)</f>
        <v>36718</v>
      </c>
      <c r="O195" s="70">
        <v>33796</v>
      </c>
      <c r="P195" s="132">
        <v>0</v>
      </c>
      <c r="Q195" s="69">
        <v>0</v>
      </c>
      <c r="R195" s="119">
        <v>0</v>
      </c>
      <c r="S195" s="64" t="s">
        <v>145</v>
      </c>
    </row>
    <row r="196" spans="1:19" ht="12.75" customHeight="1">
      <c r="A196" s="74"/>
      <c r="B196" s="136"/>
      <c r="C196" s="137"/>
      <c r="D196" s="138"/>
      <c r="E196" s="135"/>
      <c r="F196" s="139"/>
      <c r="G196" s="21"/>
      <c r="H196" s="21"/>
      <c r="I196" s="21"/>
      <c r="J196" s="21"/>
      <c r="K196" s="21"/>
      <c r="L196" s="131" t="s">
        <v>341</v>
      </c>
      <c r="M196" s="128" t="str">
        <f t="shared" si="6"/>
        <v>7/12/0</v>
      </c>
      <c r="N196" s="129">
        <f t="shared" si="7"/>
        <v>36719</v>
      </c>
      <c r="O196" s="70">
        <v>33797</v>
      </c>
      <c r="P196" s="132">
        <v>0</v>
      </c>
      <c r="Q196" s="69">
        <v>0</v>
      </c>
      <c r="R196" s="119">
        <v>0</v>
      </c>
      <c r="S196" s="64" t="s">
        <v>145</v>
      </c>
    </row>
    <row r="197" spans="1:19" ht="12.75" customHeight="1">
      <c r="A197" s="74"/>
      <c r="B197" s="136"/>
      <c r="C197" s="137"/>
      <c r="D197" s="138"/>
      <c r="E197" s="135"/>
      <c r="F197" s="139"/>
      <c r="G197" s="21"/>
      <c r="H197" s="21"/>
      <c r="I197" s="21"/>
      <c r="J197" s="21"/>
      <c r="K197" s="21"/>
      <c r="L197" s="131" t="s">
        <v>342</v>
      </c>
      <c r="M197" s="128" t="str">
        <f t="shared" si="6"/>
        <v>7/13/0</v>
      </c>
      <c r="N197" s="129">
        <f t="shared" si="7"/>
        <v>36720</v>
      </c>
      <c r="O197" s="70">
        <v>33798</v>
      </c>
      <c r="P197" s="132">
        <v>0</v>
      </c>
      <c r="Q197" s="69">
        <v>0</v>
      </c>
      <c r="R197" s="119">
        <v>0</v>
      </c>
      <c r="S197" s="64" t="s">
        <v>145</v>
      </c>
    </row>
    <row r="198" spans="1:19" ht="12.75" customHeight="1">
      <c r="A198" s="74"/>
      <c r="B198" s="136"/>
      <c r="C198" s="137"/>
      <c r="D198" s="138"/>
      <c r="E198" s="135"/>
      <c r="F198" s="139"/>
      <c r="G198" s="21"/>
      <c r="H198" s="21"/>
      <c r="I198" s="21"/>
      <c r="J198" s="21"/>
      <c r="K198" s="21"/>
      <c r="L198" s="131" t="s">
        <v>343</v>
      </c>
      <c r="M198" s="128" t="str">
        <f t="shared" si="6"/>
        <v>7/14/0</v>
      </c>
      <c r="N198" s="129">
        <f t="shared" si="7"/>
        <v>36721</v>
      </c>
      <c r="O198" s="70">
        <v>33799</v>
      </c>
      <c r="P198" s="132">
        <v>0</v>
      </c>
      <c r="Q198" s="69">
        <v>0</v>
      </c>
      <c r="R198" s="119">
        <v>0</v>
      </c>
      <c r="S198" s="64" t="s">
        <v>145</v>
      </c>
    </row>
    <row r="199" spans="1:19" ht="12.75" customHeight="1">
      <c r="A199" s="74"/>
      <c r="B199" s="136"/>
      <c r="C199" s="137"/>
      <c r="D199" s="138"/>
      <c r="E199" s="135"/>
      <c r="F199" s="139"/>
      <c r="G199" s="21"/>
      <c r="H199" s="21"/>
      <c r="I199" s="21"/>
      <c r="J199" s="21"/>
      <c r="K199" s="21"/>
      <c r="L199" s="131" t="s">
        <v>344</v>
      </c>
      <c r="M199" s="128" t="str">
        <f t="shared" si="6"/>
        <v>7/15/0</v>
      </c>
      <c r="N199" s="129">
        <f t="shared" si="7"/>
        <v>36722</v>
      </c>
      <c r="O199" s="70">
        <v>33800</v>
      </c>
      <c r="P199" s="132">
        <v>0</v>
      </c>
      <c r="Q199" s="69">
        <v>0</v>
      </c>
      <c r="R199" s="119">
        <v>0</v>
      </c>
      <c r="S199" s="64" t="s">
        <v>145</v>
      </c>
    </row>
    <row r="200" spans="1:19" ht="12.75" customHeight="1">
      <c r="A200" s="74"/>
      <c r="B200" s="136"/>
      <c r="C200" s="137"/>
      <c r="D200" s="138"/>
      <c r="E200" s="135"/>
      <c r="F200" s="139"/>
      <c r="G200" s="21"/>
      <c r="H200" s="21"/>
      <c r="I200" s="21"/>
      <c r="J200" s="21"/>
      <c r="K200" s="21"/>
      <c r="L200" s="131" t="s">
        <v>345</v>
      </c>
      <c r="M200" s="128" t="str">
        <f t="shared" si="6"/>
        <v>7/16/0</v>
      </c>
      <c r="N200" s="129">
        <f t="shared" si="7"/>
        <v>36723</v>
      </c>
      <c r="O200" s="70">
        <v>33801</v>
      </c>
      <c r="P200" s="132">
        <v>0</v>
      </c>
      <c r="Q200" s="69">
        <v>0</v>
      </c>
      <c r="R200" s="119">
        <v>0</v>
      </c>
      <c r="S200" s="64" t="s">
        <v>145</v>
      </c>
    </row>
    <row r="201" spans="1:19" ht="12.75" customHeight="1">
      <c r="A201" s="74"/>
      <c r="B201" s="136"/>
      <c r="C201" s="137"/>
      <c r="D201" s="138"/>
      <c r="E201" s="135"/>
      <c r="F201" s="139"/>
      <c r="G201" s="21"/>
      <c r="H201" s="21"/>
      <c r="I201" s="21"/>
      <c r="J201" s="21"/>
      <c r="K201" s="21"/>
      <c r="L201" s="131" t="s">
        <v>346</v>
      </c>
      <c r="M201" s="128" t="str">
        <f t="shared" si="6"/>
        <v>7/17/0</v>
      </c>
      <c r="N201" s="129">
        <f t="shared" si="7"/>
        <v>36724</v>
      </c>
      <c r="O201" s="70">
        <v>33802</v>
      </c>
      <c r="P201" s="132">
        <v>0</v>
      </c>
      <c r="Q201" s="69">
        <v>0</v>
      </c>
      <c r="R201" s="119">
        <v>0</v>
      </c>
      <c r="S201" s="64" t="s">
        <v>145</v>
      </c>
    </row>
    <row r="202" spans="1:19" ht="12.75" customHeight="1">
      <c r="A202" s="74"/>
      <c r="B202" s="136"/>
      <c r="C202" s="137"/>
      <c r="D202" s="138"/>
      <c r="E202" s="135"/>
      <c r="F202" s="139"/>
      <c r="G202" s="21"/>
      <c r="H202" s="21"/>
      <c r="I202" s="21"/>
      <c r="J202" s="21"/>
      <c r="K202" s="21"/>
      <c r="L202" s="131" t="s">
        <v>347</v>
      </c>
      <c r="M202" s="128" t="str">
        <f t="shared" si="6"/>
        <v>7/18/0</v>
      </c>
      <c r="N202" s="129">
        <f t="shared" si="7"/>
        <v>36725</v>
      </c>
      <c r="O202" s="70">
        <v>33803</v>
      </c>
      <c r="P202" s="132">
        <v>0</v>
      </c>
      <c r="Q202" s="69">
        <v>0</v>
      </c>
      <c r="R202" s="119">
        <v>0</v>
      </c>
      <c r="S202" s="64" t="s">
        <v>145</v>
      </c>
    </row>
    <row r="203" spans="1:19" ht="12.75" customHeight="1">
      <c r="A203" s="74"/>
      <c r="B203" s="136"/>
      <c r="C203" s="137"/>
      <c r="D203" s="138"/>
      <c r="E203" s="135"/>
      <c r="F203" s="139"/>
      <c r="G203" s="21"/>
      <c r="H203" s="21"/>
      <c r="I203" s="21"/>
      <c r="J203" s="21"/>
      <c r="K203" s="21"/>
      <c r="L203" s="131" t="s">
        <v>348</v>
      </c>
      <c r="M203" s="128" t="str">
        <f t="shared" si="6"/>
        <v>7/19/0</v>
      </c>
      <c r="N203" s="129">
        <f t="shared" si="7"/>
        <v>36726</v>
      </c>
      <c r="O203" s="70">
        <v>33804</v>
      </c>
      <c r="P203" s="132">
        <v>0</v>
      </c>
      <c r="Q203" s="69">
        <v>0</v>
      </c>
      <c r="R203" s="119">
        <v>0</v>
      </c>
      <c r="S203" s="64" t="s">
        <v>145</v>
      </c>
    </row>
    <row r="204" spans="1:19" ht="12.75" customHeight="1">
      <c r="A204" s="74"/>
      <c r="B204" s="136"/>
      <c r="C204" s="137"/>
      <c r="D204" s="138"/>
      <c r="E204" s="135"/>
      <c r="F204" s="139"/>
      <c r="G204" s="21"/>
      <c r="H204" s="21"/>
      <c r="I204" s="21"/>
      <c r="J204" s="21"/>
      <c r="K204" s="21"/>
      <c r="L204" s="131" t="s">
        <v>349</v>
      </c>
      <c r="M204" s="128" t="str">
        <f t="shared" si="6"/>
        <v>7/20/0</v>
      </c>
      <c r="N204" s="129">
        <f t="shared" si="7"/>
        <v>36727</v>
      </c>
      <c r="O204" s="70">
        <v>33805</v>
      </c>
      <c r="P204" s="132">
        <v>0</v>
      </c>
      <c r="Q204" s="69">
        <v>0</v>
      </c>
      <c r="R204" s="119">
        <v>0</v>
      </c>
      <c r="S204" s="64" t="s">
        <v>145</v>
      </c>
    </row>
    <row r="205" spans="1:19" ht="12.75" customHeight="1">
      <c r="A205" s="74"/>
      <c r="B205" s="136"/>
      <c r="C205" s="137"/>
      <c r="D205" s="138"/>
      <c r="E205" s="135"/>
      <c r="F205" s="139"/>
      <c r="G205" s="21"/>
      <c r="H205" s="21"/>
      <c r="I205" s="21"/>
      <c r="J205" s="21"/>
      <c r="K205" s="21"/>
      <c r="L205" s="131" t="s">
        <v>350</v>
      </c>
      <c r="M205" s="128" t="str">
        <f t="shared" si="6"/>
        <v>7/21/0</v>
      </c>
      <c r="N205" s="129">
        <f t="shared" si="7"/>
        <v>36728</v>
      </c>
      <c r="O205" s="70">
        <v>33806</v>
      </c>
      <c r="P205" s="132">
        <v>0</v>
      </c>
      <c r="Q205" s="69">
        <v>0</v>
      </c>
      <c r="R205" s="119">
        <v>0</v>
      </c>
      <c r="S205" s="64" t="s">
        <v>145</v>
      </c>
    </row>
    <row r="206" spans="1:19" ht="12.75" customHeight="1">
      <c r="A206" s="74"/>
      <c r="B206" s="136"/>
      <c r="C206" s="137"/>
      <c r="D206" s="138"/>
      <c r="E206" s="135"/>
      <c r="F206" s="139"/>
      <c r="G206" s="21"/>
      <c r="H206" s="21"/>
      <c r="I206" s="21"/>
      <c r="J206" s="21"/>
      <c r="K206" s="21"/>
      <c r="L206" s="131" t="s">
        <v>351</v>
      </c>
      <c r="M206" s="128" t="str">
        <f t="shared" si="6"/>
        <v>7/22/0</v>
      </c>
      <c r="N206" s="129">
        <f t="shared" si="7"/>
        <v>36729</v>
      </c>
      <c r="O206" s="70">
        <v>33807</v>
      </c>
      <c r="P206" s="132">
        <v>0</v>
      </c>
      <c r="Q206" s="69">
        <v>0</v>
      </c>
      <c r="R206" s="119">
        <v>0</v>
      </c>
      <c r="S206" s="64" t="s">
        <v>145</v>
      </c>
    </row>
    <row r="207" spans="1:19" ht="12.75" customHeight="1">
      <c r="A207" s="74"/>
      <c r="B207" s="136"/>
      <c r="C207" s="137"/>
      <c r="D207" s="138"/>
      <c r="E207" s="135"/>
      <c r="F207" s="139"/>
      <c r="G207" s="21"/>
      <c r="H207" s="21"/>
      <c r="I207" s="21"/>
      <c r="J207" s="21"/>
      <c r="K207" s="21"/>
      <c r="L207" s="131" t="s">
        <v>352</v>
      </c>
      <c r="M207" s="128" t="str">
        <f t="shared" si="6"/>
        <v>7/23/0</v>
      </c>
      <c r="N207" s="129">
        <f t="shared" si="7"/>
        <v>36730</v>
      </c>
      <c r="O207" s="70">
        <v>33808</v>
      </c>
      <c r="P207" s="132">
        <v>0</v>
      </c>
      <c r="Q207" s="69">
        <v>0</v>
      </c>
      <c r="R207" s="119">
        <v>0</v>
      </c>
      <c r="S207" s="64" t="s">
        <v>145</v>
      </c>
    </row>
    <row r="208" spans="1:19" ht="12.75" customHeight="1">
      <c r="A208" s="74"/>
      <c r="B208" s="136"/>
      <c r="C208" s="137"/>
      <c r="D208" s="138"/>
      <c r="E208" s="135"/>
      <c r="F208" s="139"/>
      <c r="G208" s="21"/>
      <c r="H208" s="21"/>
      <c r="I208" s="21"/>
      <c r="J208" s="21"/>
      <c r="K208" s="21"/>
      <c r="L208" s="131" t="s">
        <v>353</v>
      </c>
      <c r="M208" s="128" t="str">
        <f t="shared" si="6"/>
        <v>7/24/0</v>
      </c>
      <c r="N208" s="129">
        <f t="shared" si="7"/>
        <v>36731</v>
      </c>
      <c r="O208" s="70">
        <v>33809</v>
      </c>
      <c r="P208" s="132">
        <v>0</v>
      </c>
      <c r="Q208" s="69">
        <v>0</v>
      </c>
      <c r="R208" s="119">
        <v>0</v>
      </c>
      <c r="S208" s="64" t="s">
        <v>145</v>
      </c>
    </row>
    <row r="209" spans="1:19" ht="12.75" customHeight="1">
      <c r="A209" s="74"/>
      <c r="B209" s="136"/>
      <c r="C209" s="137"/>
      <c r="D209" s="138"/>
      <c r="E209" s="135"/>
      <c r="F209" s="139"/>
      <c r="G209" s="21"/>
      <c r="H209" s="21"/>
      <c r="I209" s="21"/>
      <c r="J209" s="21"/>
      <c r="K209" s="21"/>
      <c r="L209" s="131" t="s">
        <v>354</v>
      </c>
      <c r="M209" s="128" t="str">
        <f t="shared" si="6"/>
        <v>7/25/0</v>
      </c>
      <c r="N209" s="129">
        <f t="shared" si="7"/>
        <v>36732</v>
      </c>
      <c r="O209" s="70">
        <v>33810</v>
      </c>
      <c r="P209" s="132">
        <v>0</v>
      </c>
      <c r="Q209" s="69">
        <v>0</v>
      </c>
      <c r="R209" s="119">
        <v>0</v>
      </c>
      <c r="S209" s="64" t="s">
        <v>145</v>
      </c>
    </row>
    <row r="210" spans="1:19" ht="12.75" customHeight="1">
      <c r="A210" s="74"/>
      <c r="B210" s="136"/>
      <c r="C210" s="137"/>
      <c r="D210" s="138"/>
      <c r="E210" s="135"/>
      <c r="F210" s="139"/>
      <c r="G210" s="21"/>
      <c r="H210" s="21"/>
      <c r="I210" s="21"/>
      <c r="J210" s="21"/>
      <c r="K210" s="21"/>
      <c r="L210" s="131" t="s">
        <v>355</v>
      </c>
      <c r="M210" s="128" t="str">
        <f t="shared" si="6"/>
        <v>7/26/0</v>
      </c>
      <c r="N210" s="129">
        <f t="shared" si="7"/>
        <v>36733</v>
      </c>
      <c r="O210" s="70">
        <v>33811</v>
      </c>
      <c r="P210" s="132">
        <v>0</v>
      </c>
      <c r="Q210" s="69">
        <v>0</v>
      </c>
      <c r="R210" s="119">
        <v>0</v>
      </c>
      <c r="S210" s="64" t="s">
        <v>145</v>
      </c>
    </row>
    <row r="211" spans="1:19" ht="12.75" customHeight="1">
      <c r="A211" s="74"/>
      <c r="B211" s="136"/>
      <c r="C211" s="137"/>
      <c r="D211" s="138"/>
      <c r="E211" s="135"/>
      <c r="F211" s="139"/>
      <c r="G211" s="21"/>
      <c r="H211" s="21"/>
      <c r="I211" s="21"/>
      <c r="J211" s="21"/>
      <c r="K211" s="21"/>
      <c r="L211" s="131" t="s">
        <v>356</v>
      </c>
      <c r="M211" s="128" t="str">
        <f t="shared" si="6"/>
        <v>7/27/0</v>
      </c>
      <c r="N211" s="129">
        <f t="shared" si="7"/>
        <v>36734</v>
      </c>
      <c r="O211" s="70">
        <v>33812</v>
      </c>
      <c r="P211" s="132">
        <v>0</v>
      </c>
      <c r="Q211" s="69">
        <v>0</v>
      </c>
      <c r="R211" s="119">
        <v>0</v>
      </c>
      <c r="S211" s="64" t="s">
        <v>145</v>
      </c>
    </row>
    <row r="212" spans="1:19" ht="12.75" customHeight="1">
      <c r="A212" s="74"/>
      <c r="B212" s="136"/>
      <c r="C212" s="137"/>
      <c r="D212" s="138"/>
      <c r="E212" s="135"/>
      <c r="F212" s="139"/>
      <c r="G212" s="21"/>
      <c r="H212" s="21"/>
      <c r="I212" s="21"/>
      <c r="J212" s="21"/>
      <c r="K212" s="21"/>
      <c r="L212" s="131" t="s">
        <v>357</v>
      </c>
      <c r="M212" s="128" t="str">
        <f t="shared" si="6"/>
        <v>7/28/0</v>
      </c>
      <c r="N212" s="129">
        <f t="shared" si="7"/>
        <v>36735</v>
      </c>
      <c r="O212" s="70">
        <v>33813</v>
      </c>
      <c r="P212" s="132">
        <v>0</v>
      </c>
      <c r="Q212" s="69">
        <v>0</v>
      </c>
      <c r="R212" s="119">
        <v>0</v>
      </c>
      <c r="S212" s="64" t="s">
        <v>145</v>
      </c>
    </row>
    <row r="213" spans="1:19" ht="12.75" customHeight="1">
      <c r="A213" s="74"/>
      <c r="B213" s="136"/>
      <c r="C213" s="137"/>
      <c r="D213" s="138"/>
      <c r="E213" s="135"/>
      <c r="F213" s="139"/>
      <c r="G213" s="21"/>
      <c r="H213" s="21"/>
      <c r="I213" s="21"/>
      <c r="J213" s="21"/>
      <c r="K213" s="21"/>
      <c r="L213" s="131" t="s">
        <v>358</v>
      </c>
      <c r="M213" s="128" t="str">
        <f t="shared" si="6"/>
        <v>7/29/0</v>
      </c>
      <c r="N213" s="129">
        <f t="shared" si="7"/>
        <v>36736</v>
      </c>
      <c r="O213" s="70">
        <v>33814</v>
      </c>
      <c r="P213" s="132">
        <v>0</v>
      </c>
      <c r="Q213" s="69">
        <v>0</v>
      </c>
      <c r="R213" s="119">
        <v>0</v>
      </c>
      <c r="S213" s="64" t="s">
        <v>145</v>
      </c>
    </row>
    <row r="214" spans="1:19" ht="12.75" customHeight="1">
      <c r="A214" s="74"/>
      <c r="B214" s="136"/>
      <c r="C214" s="137"/>
      <c r="D214" s="138"/>
      <c r="E214" s="135"/>
      <c r="F214" s="139"/>
      <c r="G214" s="21"/>
      <c r="H214" s="21"/>
      <c r="I214" s="21"/>
      <c r="J214" s="21"/>
      <c r="K214" s="21"/>
      <c r="L214" s="131" t="s">
        <v>359</v>
      </c>
      <c r="M214" s="128" t="str">
        <f t="shared" si="6"/>
        <v>7/30/0</v>
      </c>
      <c r="N214" s="129">
        <f t="shared" si="7"/>
        <v>36737</v>
      </c>
      <c r="O214" s="70">
        <v>33815</v>
      </c>
      <c r="P214" s="132">
        <v>0</v>
      </c>
      <c r="Q214" s="69">
        <v>0</v>
      </c>
      <c r="R214" s="119">
        <v>0</v>
      </c>
      <c r="S214" s="64" t="s">
        <v>145</v>
      </c>
    </row>
    <row r="215" spans="1:19" ht="12.75" customHeight="1">
      <c r="A215" s="74"/>
      <c r="B215" s="136"/>
      <c r="C215" s="137"/>
      <c r="D215" s="138"/>
      <c r="E215" s="135"/>
      <c r="F215" s="139"/>
      <c r="G215" s="21"/>
      <c r="H215" s="21"/>
      <c r="I215" s="21"/>
      <c r="J215" s="21"/>
      <c r="K215" s="21"/>
      <c r="L215" s="131" t="s">
        <v>360</v>
      </c>
      <c r="M215" s="128" t="str">
        <f t="shared" si="6"/>
        <v>7/31/0</v>
      </c>
      <c r="N215" s="129">
        <f t="shared" si="7"/>
        <v>36738</v>
      </c>
      <c r="O215" s="70">
        <v>33816</v>
      </c>
      <c r="P215" s="132">
        <v>0</v>
      </c>
      <c r="Q215" s="69">
        <v>0</v>
      </c>
      <c r="R215" s="119">
        <v>0</v>
      </c>
      <c r="S215" s="64" t="s">
        <v>145</v>
      </c>
    </row>
    <row r="216" spans="1:19" ht="12.75" customHeight="1">
      <c r="A216" s="74"/>
      <c r="B216" s="136"/>
      <c r="C216" s="137"/>
      <c r="D216" s="138"/>
      <c r="E216" s="135"/>
      <c r="F216" s="139"/>
      <c r="G216" s="21"/>
      <c r="H216" s="21"/>
      <c r="I216" s="21"/>
      <c r="J216" s="21"/>
      <c r="K216" s="21"/>
      <c r="L216" s="131" t="s">
        <v>361</v>
      </c>
      <c r="M216" s="128" t="str">
        <f t="shared" si="6"/>
        <v>8/1/0</v>
      </c>
      <c r="N216" s="129">
        <f t="shared" si="7"/>
        <v>36739</v>
      </c>
      <c r="O216" s="70">
        <v>33817</v>
      </c>
      <c r="P216" s="132">
        <v>0</v>
      </c>
      <c r="Q216" s="69">
        <v>0</v>
      </c>
      <c r="R216" s="119">
        <v>0</v>
      </c>
      <c r="S216" s="64" t="s">
        <v>145</v>
      </c>
    </row>
    <row r="217" spans="1:19" ht="12.75" customHeight="1">
      <c r="A217" s="74"/>
      <c r="B217" s="136"/>
      <c r="C217" s="137"/>
      <c r="D217" s="138"/>
      <c r="E217" s="135"/>
      <c r="F217" s="139"/>
      <c r="G217" s="21"/>
      <c r="H217" s="21"/>
      <c r="I217" s="21"/>
      <c r="J217" s="21"/>
      <c r="K217" s="21"/>
      <c r="L217" s="131" t="s">
        <v>362</v>
      </c>
      <c r="M217" s="128" t="str">
        <f t="shared" si="6"/>
        <v>8/2/0</v>
      </c>
      <c r="N217" s="129">
        <f t="shared" si="7"/>
        <v>36740</v>
      </c>
      <c r="O217" s="70">
        <v>33818</v>
      </c>
      <c r="P217" s="132">
        <v>0</v>
      </c>
      <c r="Q217" s="69">
        <v>0</v>
      </c>
      <c r="R217" s="119">
        <v>0</v>
      </c>
      <c r="S217" s="64" t="s">
        <v>145</v>
      </c>
    </row>
    <row r="218" spans="1:19" ht="12.75" customHeight="1">
      <c r="A218" s="74"/>
      <c r="B218" s="136"/>
      <c r="C218" s="137"/>
      <c r="D218" s="138"/>
      <c r="E218" s="135"/>
      <c r="F218" s="139"/>
      <c r="G218" s="21"/>
      <c r="H218" s="21"/>
      <c r="I218" s="21"/>
      <c r="J218" s="21"/>
      <c r="K218" s="21"/>
      <c r="L218" s="131" t="s">
        <v>363</v>
      </c>
      <c r="M218" s="128" t="str">
        <f t="shared" si="6"/>
        <v>8/3/0</v>
      </c>
      <c r="N218" s="129">
        <f t="shared" si="7"/>
        <v>36741</v>
      </c>
      <c r="O218" s="70">
        <v>33819</v>
      </c>
      <c r="P218" s="132">
        <v>0</v>
      </c>
      <c r="Q218" s="69">
        <v>0</v>
      </c>
      <c r="R218" s="119">
        <v>0</v>
      </c>
      <c r="S218" s="64" t="s">
        <v>145</v>
      </c>
    </row>
    <row r="219" spans="1:19" ht="12.75" customHeight="1">
      <c r="A219" s="74"/>
      <c r="B219" s="136"/>
      <c r="C219" s="137"/>
      <c r="D219" s="138"/>
      <c r="E219" s="135"/>
      <c r="F219" s="139"/>
      <c r="G219" s="21"/>
      <c r="H219" s="21"/>
      <c r="I219" s="21"/>
      <c r="J219" s="21"/>
      <c r="K219" s="21"/>
      <c r="L219" s="131" t="s">
        <v>364</v>
      </c>
      <c r="M219" s="128" t="str">
        <f t="shared" si="6"/>
        <v>8/4/0</v>
      </c>
      <c r="N219" s="129">
        <f t="shared" si="7"/>
        <v>36742</v>
      </c>
      <c r="O219" s="70">
        <v>33820</v>
      </c>
      <c r="P219" s="132">
        <v>0</v>
      </c>
      <c r="Q219" s="69">
        <v>0</v>
      </c>
      <c r="R219" s="119">
        <v>0</v>
      </c>
      <c r="S219" s="64" t="s">
        <v>145</v>
      </c>
    </row>
    <row r="220" spans="1:19" ht="12.75" customHeight="1">
      <c r="A220" s="74"/>
      <c r="B220" s="136"/>
      <c r="C220" s="137"/>
      <c r="D220" s="138"/>
      <c r="E220" s="135"/>
      <c r="F220" s="139"/>
      <c r="G220" s="21"/>
      <c r="H220" s="21"/>
      <c r="I220" s="21"/>
      <c r="J220" s="21"/>
      <c r="K220" s="21"/>
      <c r="L220" s="131" t="s">
        <v>365</v>
      </c>
      <c r="M220" s="128" t="str">
        <f t="shared" si="6"/>
        <v>8/5/0</v>
      </c>
      <c r="N220" s="129">
        <f t="shared" si="7"/>
        <v>36743</v>
      </c>
      <c r="O220" s="70">
        <v>33821</v>
      </c>
      <c r="P220" s="132">
        <v>0</v>
      </c>
      <c r="Q220" s="69">
        <v>0</v>
      </c>
      <c r="R220" s="119">
        <v>0</v>
      </c>
      <c r="S220" s="64" t="s">
        <v>145</v>
      </c>
    </row>
    <row r="221" spans="1:19" ht="12.75" customHeight="1">
      <c r="A221" s="74"/>
      <c r="B221" s="136"/>
      <c r="C221" s="137"/>
      <c r="D221" s="138"/>
      <c r="E221" s="135"/>
      <c r="F221" s="139"/>
      <c r="G221" s="21"/>
      <c r="H221" s="21"/>
      <c r="I221" s="21"/>
      <c r="J221" s="21"/>
      <c r="K221" s="21"/>
      <c r="L221" s="131" t="s">
        <v>366</v>
      </c>
      <c r="M221" s="128" t="str">
        <f t="shared" si="6"/>
        <v>8/6/0</v>
      </c>
      <c r="N221" s="129">
        <f t="shared" si="7"/>
        <v>36744</v>
      </c>
      <c r="O221" s="70">
        <v>33822</v>
      </c>
      <c r="P221" s="132">
        <v>0</v>
      </c>
      <c r="Q221" s="69">
        <v>0</v>
      </c>
      <c r="R221" s="119">
        <v>0</v>
      </c>
      <c r="S221" s="64" t="s">
        <v>145</v>
      </c>
    </row>
    <row r="222" spans="1:19" ht="12.75" customHeight="1">
      <c r="A222" s="74"/>
      <c r="B222" s="136"/>
      <c r="C222" s="137"/>
      <c r="D222" s="138"/>
      <c r="E222" s="135"/>
      <c r="F222" s="139"/>
      <c r="G222" s="21"/>
      <c r="H222" s="21"/>
      <c r="I222" s="21"/>
      <c r="J222" s="21"/>
      <c r="K222" s="21"/>
      <c r="L222" s="131" t="s">
        <v>367</v>
      </c>
      <c r="M222" s="128" t="str">
        <f t="shared" si="6"/>
        <v>8/7/0</v>
      </c>
      <c r="N222" s="129">
        <f t="shared" si="7"/>
        <v>36745</v>
      </c>
      <c r="O222" s="70">
        <v>33823</v>
      </c>
      <c r="P222" s="132">
        <v>0</v>
      </c>
      <c r="Q222" s="69">
        <v>0</v>
      </c>
      <c r="R222" s="119">
        <v>0</v>
      </c>
      <c r="S222" s="64" t="s">
        <v>145</v>
      </c>
    </row>
    <row r="223" spans="1:19" ht="12.75" customHeight="1">
      <c r="A223" s="74"/>
      <c r="B223" s="136"/>
      <c r="C223" s="137"/>
      <c r="D223" s="138"/>
      <c r="E223" s="135"/>
      <c r="F223" s="139"/>
      <c r="G223" s="21"/>
      <c r="H223" s="21"/>
      <c r="I223" s="21"/>
      <c r="J223" s="21"/>
      <c r="K223" s="21"/>
      <c r="L223" s="131" t="s">
        <v>368</v>
      </c>
      <c r="M223" s="128" t="str">
        <f t="shared" si="6"/>
        <v>8/8/0</v>
      </c>
      <c r="N223" s="129">
        <f t="shared" si="7"/>
        <v>36746</v>
      </c>
      <c r="O223" s="70">
        <v>33824</v>
      </c>
      <c r="P223" s="132">
        <v>0</v>
      </c>
      <c r="Q223" s="69">
        <v>0</v>
      </c>
      <c r="R223" s="119">
        <v>0</v>
      </c>
      <c r="S223" s="64" t="s">
        <v>145</v>
      </c>
    </row>
    <row r="224" spans="1:19" ht="12.75" customHeight="1">
      <c r="A224" s="74"/>
      <c r="B224" s="136"/>
      <c r="C224" s="137"/>
      <c r="D224" s="138"/>
      <c r="E224" s="135"/>
      <c r="F224" s="139"/>
      <c r="G224" s="21"/>
      <c r="H224" s="21"/>
      <c r="I224" s="21"/>
      <c r="J224" s="21"/>
      <c r="K224" s="21"/>
      <c r="L224" s="131" t="s">
        <v>369</v>
      </c>
      <c r="M224" s="128" t="str">
        <f t="shared" si="6"/>
        <v>8/9/0</v>
      </c>
      <c r="N224" s="129">
        <f t="shared" si="7"/>
        <v>36747</v>
      </c>
      <c r="O224" s="70">
        <v>33825</v>
      </c>
      <c r="P224" s="132">
        <v>0</v>
      </c>
      <c r="Q224" s="69">
        <v>0</v>
      </c>
      <c r="R224" s="119">
        <v>0</v>
      </c>
      <c r="S224" s="64" t="s">
        <v>145</v>
      </c>
    </row>
    <row r="225" spans="1:19" ht="12.75" customHeight="1">
      <c r="A225" s="74"/>
      <c r="B225" s="136"/>
      <c r="C225" s="137"/>
      <c r="D225" s="138"/>
      <c r="E225" s="135"/>
      <c r="F225" s="139"/>
      <c r="G225" s="21"/>
      <c r="H225" s="21"/>
      <c r="I225" s="21"/>
      <c r="J225" s="21"/>
      <c r="K225" s="21"/>
      <c r="L225" s="131" t="s">
        <v>370</v>
      </c>
      <c r="M225" s="128" t="str">
        <f t="shared" si="6"/>
        <v>8/10/0</v>
      </c>
      <c r="N225" s="129">
        <f t="shared" si="7"/>
        <v>36748</v>
      </c>
      <c r="O225" s="70">
        <v>33826</v>
      </c>
      <c r="P225" s="132">
        <v>0</v>
      </c>
      <c r="Q225" s="69">
        <v>0</v>
      </c>
      <c r="R225" s="119">
        <v>0</v>
      </c>
      <c r="S225" s="64" t="s">
        <v>145</v>
      </c>
    </row>
    <row r="226" spans="1:19" ht="12.75" customHeight="1">
      <c r="A226" s="74"/>
      <c r="B226" s="136"/>
      <c r="C226" s="137"/>
      <c r="D226" s="138"/>
      <c r="E226" s="135"/>
      <c r="F226" s="139"/>
      <c r="G226" s="21"/>
      <c r="H226" s="21"/>
      <c r="I226" s="21"/>
      <c r="J226" s="21"/>
      <c r="K226" s="21"/>
      <c r="L226" s="131" t="s">
        <v>371</v>
      </c>
      <c r="M226" s="128" t="str">
        <f t="shared" si="6"/>
        <v>8/11/0</v>
      </c>
      <c r="N226" s="129">
        <f t="shared" si="7"/>
        <v>36749</v>
      </c>
      <c r="O226" s="70">
        <v>33827</v>
      </c>
      <c r="P226" s="132">
        <v>0</v>
      </c>
      <c r="Q226" s="69">
        <v>0</v>
      </c>
      <c r="R226" s="119">
        <v>0</v>
      </c>
      <c r="S226" s="64" t="s">
        <v>145</v>
      </c>
    </row>
    <row r="227" spans="1:19" ht="12.75" customHeight="1">
      <c r="A227" s="74"/>
      <c r="B227" s="136"/>
      <c r="C227" s="137"/>
      <c r="D227" s="138"/>
      <c r="E227" s="135"/>
      <c r="F227" s="139"/>
      <c r="G227" s="21"/>
      <c r="H227" s="21"/>
      <c r="I227" s="21"/>
      <c r="J227" s="21"/>
      <c r="K227" s="21"/>
      <c r="L227" s="131" t="s">
        <v>372</v>
      </c>
      <c r="M227" s="128" t="str">
        <f t="shared" si="6"/>
        <v>8/12/0</v>
      </c>
      <c r="N227" s="129">
        <f t="shared" si="7"/>
        <v>36750</v>
      </c>
      <c r="O227" s="70">
        <v>33828</v>
      </c>
      <c r="P227" s="132">
        <v>0</v>
      </c>
      <c r="Q227" s="69">
        <v>0</v>
      </c>
      <c r="R227" s="119">
        <v>0</v>
      </c>
      <c r="S227" s="64" t="s">
        <v>145</v>
      </c>
    </row>
    <row r="228" spans="1:19" ht="12.75" customHeight="1">
      <c r="A228" s="74"/>
      <c r="B228" s="136"/>
      <c r="C228" s="137"/>
      <c r="D228" s="138"/>
      <c r="E228" s="135"/>
      <c r="F228" s="139"/>
      <c r="G228" s="21"/>
      <c r="H228" s="21"/>
      <c r="I228" s="21"/>
      <c r="J228" s="21"/>
      <c r="K228" s="21"/>
      <c r="L228" s="131" t="s">
        <v>373</v>
      </c>
      <c r="M228" s="128" t="str">
        <f t="shared" si="6"/>
        <v>8/13/0</v>
      </c>
      <c r="N228" s="129">
        <f t="shared" si="7"/>
        <v>36751</v>
      </c>
      <c r="O228" s="70">
        <v>33829</v>
      </c>
      <c r="P228" s="132">
        <v>0</v>
      </c>
      <c r="Q228" s="69">
        <v>0</v>
      </c>
      <c r="R228" s="119">
        <v>0</v>
      </c>
      <c r="S228" s="64" t="s">
        <v>145</v>
      </c>
    </row>
    <row r="229" spans="1:19" ht="12.75" customHeight="1">
      <c r="A229" s="74"/>
      <c r="B229" s="136"/>
      <c r="C229" s="137"/>
      <c r="D229" s="138"/>
      <c r="E229" s="135"/>
      <c r="F229" s="139"/>
      <c r="G229" s="21"/>
      <c r="H229" s="21"/>
      <c r="I229" s="21"/>
      <c r="J229" s="21"/>
      <c r="K229" s="21"/>
      <c r="L229" s="131" t="s">
        <v>374</v>
      </c>
      <c r="M229" s="128" t="str">
        <f t="shared" si="6"/>
        <v>8/14/0</v>
      </c>
      <c r="N229" s="129">
        <f t="shared" si="7"/>
        <v>36752</v>
      </c>
      <c r="O229" s="70">
        <v>33830</v>
      </c>
      <c r="P229" s="132">
        <v>0</v>
      </c>
      <c r="Q229" s="69">
        <v>0</v>
      </c>
      <c r="R229" s="119">
        <v>0</v>
      </c>
      <c r="S229" s="64" t="s">
        <v>145</v>
      </c>
    </row>
    <row r="230" spans="1:19" ht="12.75" customHeight="1">
      <c r="A230" s="74"/>
      <c r="B230" s="136"/>
      <c r="C230" s="137"/>
      <c r="D230" s="138"/>
      <c r="E230" s="135"/>
      <c r="F230" s="139"/>
      <c r="G230" s="21"/>
      <c r="H230" s="21"/>
      <c r="I230" s="21"/>
      <c r="J230" s="21"/>
      <c r="K230" s="21"/>
      <c r="L230" s="131" t="s">
        <v>375</v>
      </c>
      <c r="M230" s="128" t="str">
        <f t="shared" si="6"/>
        <v>8/15/0</v>
      </c>
      <c r="N230" s="129">
        <f t="shared" si="7"/>
        <v>36753</v>
      </c>
      <c r="O230" s="70">
        <v>33831</v>
      </c>
      <c r="P230" s="132">
        <v>0</v>
      </c>
      <c r="Q230" s="69">
        <v>0</v>
      </c>
      <c r="R230" s="119">
        <v>0</v>
      </c>
      <c r="S230" s="64" t="s">
        <v>145</v>
      </c>
    </row>
    <row r="231" spans="1:19" ht="12.75" customHeight="1">
      <c r="A231" s="74"/>
      <c r="B231" s="136"/>
      <c r="C231" s="137"/>
      <c r="D231" s="138"/>
      <c r="E231" s="135"/>
      <c r="F231" s="139"/>
      <c r="G231" s="21"/>
      <c r="H231" s="21"/>
      <c r="I231" s="21"/>
      <c r="J231" s="21"/>
      <c r="K231" s="21"/>
      <c r="L231" s="131" t="s">
        <v>376</v>
      </c>
      <c r="M231" s="128" t="str">
        <f t="shared" si="6"/>
        <v>8/16/0</v>
      </c>
      <c r="N231" s="129">
        <f t="shared" si="7"/>
        <v>36754</v>
      </c>
      <c r="O231" s="70">
        <v>33832</v>
      </c>
      <c r="P231" s="132">
        <v>0</v>
      </c>
      <c r="Q231" s="69">
        <v>0</v>
      </c>
      <c r="R231" s="119">
        <v>0</v>
      </c>
      <c r="S231" s="64" t="s">
        <v>145</v>
      </c>
    </row>
    <row r="232" spans="1:19" ht="12.75" customHeight="1">
      <c r="A232" s="74"/>
      <c r="B232" s="136"/>
      <c r="C232" s="137"/>
      <c r="D232" s="138"/>
      <c r="E232" s="135"/>
      <c r="F232" s="139"/>
      <c r="G232" s="21"/>
      <c r="H232" s="21"/>
      <c r="I232" s="21"/>
      <c r="J232" s="21"/>
      <c r="K232" s="21"/>
      <c r="L232" s="131" t="s">
        <v>377</v>
      </c>
      <c r="M232" s="128" t="str">
        <f t="shared" si="6"/>
        <v>8/17/0</v>
      </c>
      <c r="N232" s="129">
        <f t="shared" si="7"/>
        <v>36755</v>
      </c>
      <c r="O232" s="70">
        <v>33833</v>
      </c>
      <c r="P232" s="132">
        <v>0</v>
      </c>
      <c r="Q232" s="69">
        <v>0</v>
      </c>
      <c r="R232" s="119">
        <v>0</v>
      </c>
      <c r="S232" s="64" t="s">
        <v>145</v>
      </c>
    </row>
    <row r="233" spans="1:19" ht="12.75" customHeight="1">
      <c r="A233" s="74"/>
      <c r="B233" s="136"/>
      <c r="C233" s="137"/>
      <c r="D233" s="138"/>
      <c r="E233" s="135"/>
      <c r="F233" s="139"/>
      <c r="G233" s="21"/>
      <c r="H233" s="21"/>
      <c r="I233" s="21"/>
      <c r="J233" s="21"/>
      <c r="K233" s="21"/>
      <c r="L233" s="131" t="s">
        <v>378</v>
      </c>
      <c r="M233" s="128" t="str">
        <f t="shared" si="6"/>
        <v>8/18/0</v>
      </c>
      <c r="N233" s="129">
        <f t="shared" si="7"/>
        <v>36756</v>
      </c>
      <c r="O233" s="70">
        <v>33834</v>
      </c>
      <c r="P233" s="132">
        <v>0</v>
      </c>
      <c r="Q233" s="69">
        <v>0</v>
      </c>
      <c r="R233" s="119">
        <v>0</v>
      </c>
      <c r="S233" s="64" t="s">
        <v>145</v>
      </c>
    </row>
    <row r="234" spans="1:19" ht="12.75" customHeight="1">
      <c r="A234" s="74"/>
      <c r="B234" s="136"/>
      <c r="C234" s="137"/>
      <c r="D234" s="138"/>
      <c r="E234" s="135"/>
      <c r="F234" s="139"/>
      <c r="G234" s="21"/>
      <c r="H234" s="21"/>
      <c r="I234" s="21"/>
      <c r="J234" s="21"/>
      <c r="K234" s="21"/>
      <c r="L234" s="131" t="s">
        <v>379</v>
      </c>
      <c r="M234" s="128" t="str">
        <f t="shared" si="6"/>
        <v>8/19/0</v>
      </c>
      <c r="N234" s="129">
        <f t="shared" si="7"/>
        <v>36757</v>
      </c>
      <c r="O234" s="70">
        <v>33835</v>
      </c>
      <c r="P234" s="132">
        <v>0</v>
      </c>
      <c r="Q234" s="69">
        <v>0</v>
      </c>
      <c r="R234" s="119">
        <v>0</v>
      </c>
      <c r="S234" s="64" t="s">
        <v>145</v>
      </c>
    </row>
    <row r="235" spans="1:19" ht="12.75" customHeight="1">
      <c r="A235" s="74"/>
      <c r="B235" s="136"/>
      <c r="C235" s="137"/>
      <c r="D235" s="138"/>
      <c r="E235" s="135"/>
      <c r="F235" s="139"/>
      <c r="G235" s="21"/>
      <c r="H235" s="21"/>
      <c r="I235" s="21"/>
      <c r="J235" s="21"/>
      <c r="K235" s="21"/>
      <c r="L235" s="131" t="s">
        <v>380</v>
      </c>
      <c r="M235" s="128" t="str">
        <f t="shared" si="6"/>
        <v>8/20/0</v>
      </c>
      <c r="N235" s="129">
        <f t="shared" si="7"/>
        <v>36758</v>
      </c>
      <c r="O235" s="70">
        <v>33836</v>
      </c>
      <c r="P235" s="132">
        <v>0</v>
      </c>
      <c r="Q235" s="69">
        <v>0</v>
      </c>
      <c r="R235" s="119">
        <v>0</v>
      </c>
      <c r="S235" s="64" t="s">
        <v>145</v>
      </c>
    </row>
    <row r="236" spans="1:19" ht="12.75" customHeight="1">
      <c r="A236" s="74"/>
      <c r="B236" s="136"/>
      <c r="C236" s="137"/>
      <c r="D236" s="138"/>
      <c r="E236" s="135"/>
      <c r="F236" s="139"/>
      <c r="G236" s="21"/>
      <c r="H236" s="21"/>
      <c r="I236" s="21"/>
      <c r="J236" s="21"/>
      <c r="K236" s="21"/>
      <c r="L236" s="131" t="s">
        <v>381</v>
      </c>
      <c r="M236" s="128" t="str">
        <f t="shared" si="6"/>
        <v>8/21/0</v>
      </c>
      <c r="N236" s="129">
        <f t="shared" si="7"/>
        <v>36759</v>
      </c>
      <c r="O236" s="70">
        <v>33837</v>
      </c>
      <c r="P236" s="132">
        <v>0</v>
      </c>
      <c r="Q236" s="69">
        <v>0</v>
      </c>
      <c r="R236" s="119">
        <v>0</v>
      </c>
      <c r="S236" s="64" t="s">
        <v>145</v>
      </c>
    </row>
    <row r="237" spans="1:19" ht="12.75" customHeight="1">
      <c r="A237" s="74"/>
      <c r="B237" s="136"/>
      <c r="C237" s="137"/>
      <c r="D237" s="138"/>
      <c r="E237" s="135"/>
      <c r="F237" s="139"/>
      <c r="G237" s="21"/>
      <c r="H237" s="21"/>
      <c r="I237" s="21"/>
      <c r="J237" s="21"/>
      <c r="K237" s="21"/>
      <c r="L237" s="131" t="s">
        <v>382</v>
      </c>
      <c r="M237" s="128" t="str">
        <f t="shared" si="6"/>
        <v>8/22/0</v>
      </c>
      <c r="N237" s="129">
        <f t="shared" si="7"/>
        <v>36760</v>
      </c>
      <c r="O237" s="70">
        <v>33838</v>
      </c>
      <c r="P237" s="132">
        <v>0</v>
      </c>
      <c r="Q237" s="69">
        <v>0</v>
      </c>
      <c r="R237" s="119">
        <v>0</v>
      </c>
      <c r="S237" s="64" t="s">
        <v>145</v>
      </c>
    </row>
    <row r="238" spans="1:19" ht="12.75" customHeight="1">
      <c r="A238" s="74"/>
      <c r="B238" s="136"/>
      <c r="C238" s="137"/>
      <c r="D238" s="138"/>
      <c r="E238" s="135"/>
      <c r="F238" s="139"/>
      <c r="G238" s="21"/>
      <c r="H238" s="21"/>
      <c r="I238" s="21"/>
      <c r="J238" s="21"/>
      <c r="K238" s="21"/>
      <c r="L238" s="131" t="s">
        <v>383</v>
      </c>
      <c r="M238" s="128" t="str">
        <f t="shared" si="6"/>
        <v>8/23/0</v>
      </c>
      <c r="N238" s="129">
        <f t="shared" si="7"/>
        <v>36761</v>
      </c>
      <c r="O238" s="70">
        <v>33839</v>
      </c>
      <c r="P238" s="132">
        <v>0</v>
      </c>
      <c r="Q238" s="69">
        <v>0</v>
      </c>
      <c r="R238" s="119">
        <v>0</v>
      </c>
      <c r="S238" s="64" t="s">
        <v>145</v>
      </c>
    </row>
    <row r="239" spans="1:19" ht="12.75" customHeight="1">
      <c r="A239" s="74"/>
      <c r="B239" s="136"/>
      <c r="C239" s="137"/>
      <c r="D239" s="138"/>
      <c r="E239" s="135"/>
      <c r="F239" s="139"/>
      <c r="G239" s="21"/>
      <c r="H239" s="21"/>
      <c r="I239" s="21"/>
      <c r="J239" s="21"/>
      <c r="K239" s="21"/>
      <c r="L239" s="131" t="s">
        <v>384</v>
      </c>
      <c r="M239" s="128" t="str">
        <f t="shared" si="6"/>
        <v>8/24/0</v>
      </c>
      <c r="N239" s="129">
        <f t="shared" si="7"/>
        <v>36762</v>
      </c>
      <c r="O239" s="70">
        <v>33840</v>
      </c>
      <c r="P239" s="132">
        <v>0</v>
      </c>
      <c r="Q239" s="69">
        <v>0</v>
      </c>
      <c r="R239" s="119">
        <v>0</v>
      </c>
      <c r="S239" s="64" t="s">
        <v>145</v>
      </c>
    </row>
    <row r="240" spans="1:19" ht="12.75" customHeight="1">
      <c r="A240" s="74"/>
      <c r="B240" s="136"/>
      <c r="C240" s="137"/>
      <c r="D240" s="138"/>
      <c r="E240" s="135"/>
      <c r="F240" s="139"/>
      <c r="G240" s="21"/>
      <c r="H240" s="21"/>
      <c r="I240" s="21"/>
      <c r="J240" s="21"/>
      <c r="K240" s="21"/>
      <c r="L240" s="131" t="s">
        <v>385</v>
      </c>
      <c r="M240" s="128" t="str">
        <f t="shared" si="6"/>
        <v>8/25/0</v>
      </c>
      <c r="N240" s="129">
        <f t="shared" si="7"/>
        <v>36763</v>
      </c>
      <c r="O240" s="70">
        <v>33841</v>
      </c>
      <c r="P240" s="132">
        <v>0</v>
      </c>
      <c r="Q240" s="69">
        <v>0</v>
      </c>
      <c r="R240" s="119">
        <v>0</v>
      </c>
      <c r="S240" s="64" t="s">
        <v>145</v>
      </c>
    </row>
    <row r="241" spans="1:19" ht="12.75" customHeight="1">
      <c r="A241" s="74"/>
      <c r="B241" s="136"/>
      <c r="C241" s="137"/>
      <c r="D241" s="138"/>
      <c r="E241" s="135"/>
      <c r="F241" s="139"/>
      <c r="G241" s="21"/>
      <c r="H241" s="21"/>
      <c r="I241" s="21"/>
      <c r="J241" s="21"/>
      <c r="K241" s="21"/>
      <c r="L241" s="131" t="s">
        <v>386</v>
      </c>
      <c r="M241" s="128" t="str">
        <f t="shared" si="6"/>
        <v>8/26/0</v>
      </c>
      <c r="N241" s="129">
        <f t="shared" si="7"/>
        <v>36764</v>
      </c>
      <c r="O241" s="70">
        <v>33842</v>
      </c>
      <c r="P241" s="132">
        <v>0</v>
      </c>
      <c r="Q241" s="69">
        <v>0</v>
      </c>
      <c r="R241" s="119">
        <v>0</v>
      </c>
      <c r="S241" s="64" t="s">
        <v>145</v>
      </c>
    </row>
    <row r="242" spans="1:19" ht="12.75" customHeight="1">
      <c r="A242" s="74"/>
      <c r="B242" s="136"/>
      <c r="C242" s="137"/>
      <c r="D242" s="138"/>
      <c r="E242" s="135"/>
      <c r="F242" s="139"/>
      <c r="G242" s="21"/>
      <c r="H242" s="21"/>
      <c r="I242" s="21"/>
      <c r="J242" s="21"/>
      <c r="K242" s="21"/>
      <c r="L242" s="131" t="s">
        <v>387</v>
      </c>
      <c r="M242" s="128" t="str">
        <f t="shared" si="6"/>
        <v>8/27/0</v>
      </c>
      <c r="N242" s="129">
        <f t="shared" si="7"/>
        <v>36765</v>
      </c>
      <c r="O242" s="70">
        <v>33843</v>
      </c>
      <c r="P242" s="132">
        <v>0</v>
      </c>
      <c r="Q242" s="69">
        <v>0</v>
      </c>
      <c r="R242" s="119">
        <v>0</v>
      </c>
      <c r="S242" s="64" t="s">
        <v>145</v>
      </c>
    </row>
    <row r="243" spans="1:19" ht="12.75" customHeight="1">
      <c r="A243" s="74"/>
      <c r="B243" s="136"/>
      <c r="C243" s="137"/>
      <c r="D243" s="138"/>
      <c r="E243" s="135"/>
      <c r="F243" s="139"/>
      <c r="G243" s="21"/>
      <c r="H243" s="21"/>
      <c r="I243" s="21"/>
      <c r="J243" s="21"/>
      <c r="K243" s="21"/>
      <c r="L243" s="131" t="s">
        <v>388</v>
      </c>
      <c r="M243" s="128" t="str">
        <f t="shared" si="6"/>
        <v>8/28/0</v>
      </c>
      <c r="N243" s="129">
        <f t="shared" si="7"/>
        <v>36766</v>
      </c>
      <c r="O243" s="70">
        <v>33844</v>
      </c>
      <c r="P243" s="132">
        <v>0</v>
      </c>
      <c r="Q243" s="69">
        <v>0</v>
      </c>
      <c r="R243" s="119">
        <v>0</v>
      </c>
      <c r="S243" s="64" t="s">
        <v>145</v>
      </c>
    </row>
    <row r="244" spans="1:19" ht="12.75" customHeight="1">
      <c r="A244" s="74"/>
      <c r="B244" s="136"/>
      <c r="C244" s="137"/>
      <c r="D244" s="138"/>
      <c r="E244" s="135"/>
      <c r="F244" s="139"/>
      <c r="G244" s="21"/>
      <c r="H244" s="21"/>
      <c r="I244" s="21"/>
      <c r="J244" s="21"/>
      <c r="K244" s="21"/>
      <c r="L244" s="131" t="s">
        <v>389</v>
      </c>
      <c r="M244" s="128" t="str">
        <f t="shared" si="6"/>
        <v>8/29/0</v>
      </c>
      <c r="N244" s="129">
        <f t="shared" si="7"/>
        <v>36767</v>
      </c>
      <c r="O244" s="70">
        <v>33845</v>
      </c>
      <c r="P244" s="132">
        <v>0</v>
      </c>
      <c r="Q244" s="69">
        <v>0</v>
      </c>
      <c r="R244" s="119">
        <v>0</v>
      </c>
      <c r="S244" s="64" t="s">
        <v>145</v>
      </c>
    </row>
    <row r="245" spans="1:19" ht="12.75" customHeight="1">
      <c r="A245" s="74"/>
      <c r="B245" s="136"/>
      <c r="C245" s="137"/>
      <c r="D245" s="138"/>
      <c r="E245" s="135"/>
      <c r="F245" s="139"/>
      <c r="G245" s="21"/>
      <c r="H245" s="21"/>
      <c r="I245" s="21"/>
      <c r="J245" s="21"/>
      <c r="K245" s="21"/>
      <c r="L245" s="131" t="s">
        <v>390</v>
      </c>
      <c r="M245" s="128" t="str">
        <f t="shared" si="6"/>
        <v>8/30/0</v>
      </c>
      <c r="N245" s="129">
        <f t="shared" si="7"/>
        <v>36768</v>
      </c>
      <c r="O245" s="70">
        <v>33846</v>
      </c>
      <c r="P245" s="132">
        <v>0</v>
      </c>
      <c r="Q245" s="69">
        <v>0</v>
      </c>
      <c r="R245" s="119">
        <v>0</v>
      </c>
      <c r="S245" s="64" t="s">
        <v>145</v>
      </c>
    </row>
    <row r="246" spans="1:19" ht="12.75" customHeight="1">
      <c r="A246" s="74"/>
      <c r="B246" s="136"/>
      <c r="C246" s="137"/>
      <c r="D246" s="138"/>
      <c r="E246" s="135"/>
      <c r="F246" s="139"/>
      <c r="G246" s="21"/>
      <c r="H246" s="21"/>
      <c r="I246" s="21"/>
      <c r="J246" s="21"/>
      <c r="K246" s="21"/>
      <c r="L246" s="131" t="s">
        <v>391</v>
      </c>
      <c r="M246" s="128" t="str">
        <f t="shared" si="6"/>
        <v>8/31/0</v>
      </c>
      <c r="N246" s="129">
        <f t="shared" si="7"/>
        <v>36769</v>
      </c>
      <c r="O246" s="70">
        <v>33847</v>
      </c>
      <c r="P246" s="132">
        <v>0</v>
      </c>
      <c r="Q246" s="69">
        <v>0</v>
      </c>
      <c r="R246" s="119">
        <v>0</v>
      </c>
      <c r="S246" s="64" t="s">
        <v>145</v>
      </c>
    </row>
    <row r="247" spans="1:19" ht="12.75" customHeight="1">
      <c r="A247" s="74"/>
      <c r="B247" s="136"/>
      <c r="C247" s="137"/>
      <c r="D247" s="138"/>
      <c r="E247" s="135"/>
      <c r="F247" s="139"/>
      <c r="G247" s="21"/>
      <c r="H247" s="21"/>
      <c r="I247" s="21"/>
      <c r="J247" s="21"/>
      <c r="K247" s="21"/>
      <c r="L247" s="131" t="s">
        <v>392</v>
      </c>
      <c r="M247" s="128" t="str">
        <f t="shared" si="6"/>
        <v>9/1/0</v>
      </c>
      <c r="N247" s="129">
        <f t="shared" si="7"/>
        <v>36770</v>
      </c>
      <c r="O247" s="70">
        <v>33848</v>
      </c>
      <c r="P247" s="132">
        <v>0</v>
      </c>
      <c r="Q247" s="69">
        <v>0</v>
      </c>
      <c r="R247" s="119">
        <v>0</v>
      </c>
      <c r="S247" s="64" t="s">
        <v>145</v>
      </c>
    </row>
    <row r="248" spans="1:19" ht="12.75" customHeight="1">
      <c r="A248" s="74"/>
      <c r="B248" s="136"/>
      <c r="C248" s="137"/>
      <c r="D248" s="138"/>
      <c r="E248" s="135"/>
      <c r="F248" s="139"/>
      <c r="G248" s="21"/>
      <c r="H248" s="21"/>
      <c r="I248" s="21"/>
      <c r="J248" s="21"/>
      <c r="K248" s="21"/>
      <c r="L248" s="131" t="s">
        <v>393</v>
      </c>
      <c r="M248" s="128" t="str">
        <f t="shared" si="6"/>
        <v>9/2/0</v>
      </c>
      <c r="N248" s="129">
        <f t="shared" si="7"/>
        <v>36771</v>
      </c>
      <c r="O248" s="70">
        <v>33849</v>
      </c>
      <c r="P248" s="132">
        <v>0</v>
      </c>
      <c r="Q248" s="69">
        <v>0</v>
      </c>
      <c r="R248" s="119">
        <v>0</v>
      </c>
      <c r="S248" s="64" t="s">
        <v>145</v>
      </c>
    </row>
    <row r="249" spans="1:19" ht="12.75" customHeight="1">
      <c r="A249" s="74"/>
      <c r="B249" s="136"/>
      <c r="C249" s="137"/>
      <c r="D249" s="138"/>
      <c r="E249" s="135"/>
      <c r="F249" s="139"/>
      <c r="G249" s="21"/>
      <c r="H249" s="21"/>
      <c r="I249" s="21"/>
      <c r="J249" s="21"/>
      <c r="K249" s="21"/>
      <c r="L249" s="131" t="s">
        <v>394</v>
      </c>
      <c r="M249" s="128" t="str">
        <f t="shared" si="6"/>
        <v>9/3/0</v>
      </c>
      <c r="N249" s="129">
        <f t="shared" si="7"/>
        <v>36772</v>
      </c>
      <c r="O249" s="70">
        <v>33850</v>
      </c>
      <c r="P249" s="132">
        <v>0</v>
      </c>
      <c r="Q249" s="69">
        <v>0</v>
      </c>
      <c r="R249" s="119">
        <v>0</v>
      </c>
      <c r="S249" s="64" t="s">
        <v>145</v>
      </c>
    </row>
    <row r="250" spans="1:19" ht="12.75" customHeight="1">
      <c r="A250" s="74"/>
      <c r="B250" s="136"/>
      <c r="C250" s="137"/>
      <c r="D250" s="138"/>
      <c r="E250" s="135"/>
      <c r="F250" s="139"/>
      <c r="G250" s="21"/>
      <c r="H250" s="21"/>
      <c r="I250" s="21"/>
      <c r="J250" s="21"/>
      <c r="K250" s="21"/>
      <c r="L250" s="131" t="s">
        <v>395</v>
      </c>
      <c r="M250" s="128" t="str">
        <f t="shared" si="6"/>
        <v>9/4/0</v>
      </c>
      <c r="N250" s="129">
        <f t="shared" si="7"/>
        <v>36773</v>
      </c>
      <c r="O250" s="70">
        <v>33851</v>
      </c>
      <c r="P250" s="132">
        <v>0</v>
      </c>
      <c r="Q250" s="69">
        <v>0</v>
      </c>
      <c r="R250" s="119">
        <v>0</v>
      </c>
      <c r="S250" s="64" t="s">
        <v>145</v>
      </c>
    </row>
    <row r="251" spans="1:19" ht="12.75" customHeight="1">
      <c r="A251" s="74"/>
      <c r="B251" s="136"/>
      <c r="C251" s="137"/>
      <c r="D251" s="138"/>
      <c r="E251" s="135"/>
      <c r="F251" s="139"/>
      <c r="G251" s="21"/>
      <c r="H251" s="21"/>
      <c r="I251" s="21"/>
      <c r="J251" s="21"/>
      <c r="K251" s="21"/>
      <c r="L251" s="131" t="s">
        <v>396</v>
      </c>
      <c r="M251" s="128" t="str">
        <f t="shared" si="6"/>
        <v>9/5/0</v>
      </c>
      <c r="N251" s="129">
        <f t="shared" si="7"/>
        <v>36774</v>
      </c>
      <c r="O251" s="70">
        <v>33852</v>
      </c>
      <c r="P251" s="132">
        <v>0</v>
      </c>
      <c r="Q251" s="69">
        <v>0</v>
      </c>
      <c r="R251" s="119">
        <v>0</v>
      </c>
      <c r="S251" s="64" t="s">
        <v>145</v>
      </c>
    </row>
    <row r="252" spans="1:19" ht="12.75" customHeight="1">
      <c r="A252" s="74"/>
      <c r="B252" s="136"/>
      <c r="C252" s="137"/>
      <c r="D252" s="138"/>
      <c r="E252" s="135"/>
      <c r="F252" s="139"/>
      <c r="G252" s="21"/>
      <c r="H252" s="21"/>
      <c r="I252" s="21"/>
      <c r="J252" s="21"/>
      <c r="K252" s="21"/>
      <c r="L252" s="131" t="s">
        <v>397</v>
      </c>
      <c r="M252" s="128" t="str">
        <f t="shared" si="6"/>
        <v>9/6/0</v>
      </c>
      <c r="N252" s="129">
        <f t="shared" si="7"/>
        <v>36775</v>
      </c>
      <c r="O252" s="70">
        <v>33853</v>
      </c>
      <c r="P252" s="132">
        <v>0</v>
      </c>
      <c r="Q252" s="69">
        <v>0</v>
      </c>
      <c r="R252" s="119">
        <v>0</v>
      </c>
      <c r="S252" s="64" t="s">
        <v>145</v>
      </c>
    </row>
    <row r="253" spans="1:19" ht="12.75" customHeight="1">
      <c r="A253" s="74"/>
      <c r="B253" s="136"/>
      <c r="C253" s="137"/>
      <c r="D253" s="138"/>
      <c r="E253" s="135"/>
      <c r="F253" s="139"/>
      <c r="G253" s="21"/>
      <c r="H253" s="21"/>
      <c r="I253" s="21"/>
      <c r="J253" s="21"/>
      <c r="K253" s="21"/>
      <c r="L253" s="131" t="s">
        <v>398</v>
      </c>
      <c r="M253" s="128" t="str">
        <f t="shared" si="6"/>
        <v>9/7/0</v>
      </c>
      <c r="N253" s="129">
        <f t="shared" si="7"/>
        <v>36776</v>
      </c>
      <c r="O253" s="70">
        <v>33854</v>
      </c>
      <c r="P253" s="132">
        <v>0</v>
      </c>
      <c r="Q253" s="69">
        <v>0</v>
      </c>
      <c r="R253" s="119">
        <v>0</v>
      </c>
      <c r="S253" s="64" t="s">
        <v>145</v>
      </c>
    </row>
    <row r="254" spans="1:19" ht="12.75" customHeight="1">
      <c r="A254" s="74"/>
      <c r="B254" s="136"/>
      <c r="C254" s="137"/>
      <c r="D254" s="138"/>
      <c r="E254" s="135"/>
      <c r="F254" s="139"/>
      <c r="G254" s="21"/>
      <c r="H254" s="21"/>
      <c r="I254" s="21"/>
      <c r="J254" s="21"/>
      <c r="K254" s="21"/>
      <c r="L254" s="131" t="s">
        <v>399</v>
      </c>
      <c r="M254" s="128" t="str">
        <f t="shared" si="6"/>
        <v>9/8/0</v>
      </c>
      <c r="N254" s="129">
        <f t="shared" si="7"/>
        <v>36777</v>
      </c>
      <c r="O254" s="70">
        <v>33855</v>
      </c>
      <c r="P254" s="132">
        <v>0</v>
      </c>
      <c r="Q254" s="69">
        <v>0</v>
      </c>
      <c r="R254" s="119">
        <v>0</v>
      </c>
      <c r="S254" s="64" t="s">
        <v>145</v>
      </c>
    </row>
    <row r="255" spans="1:19" ht="12.75" customHeight="1">
      <c r="A255" s="74"/>
      <c r="B255" s="136"/>
      <c r="C255" s="137"/>
      <c r="D255" s="138"/>
      <c r="E255" s="135"/>
      <c r="F255" s="139"/>
      <c r="G255" s="21"/>
      <c r="H255" s="21"/>
      <c r="I255" s="21"/>
      <c r="J255" s="21"/>
      <c r="K255" s="21"/>
      <c r="L255" s="131" t="s">
        <v>400</v>
      </c>
      <c r="M255" s="128" t="str">
        <f t="shared" si="6"/>
        <v>9/9/0</v>
      </c>
      <c r="N255" s="129">
        <f t="shared" si="7"/>
        <v>36778</v>
      </c>
      <c r="O255" s="70">
        <v>33856</v>
      </c>
      <c r="P255" s="132">
        <v>0</v>
      </c>
      <c r="Q255" s="69">
        <v>0</v>
      </c>
      <c r="R255" s="119">
        <v>0</v>
      </c>
      <c r="S255" s="64" t="s">
        <v>145</v>
      </c>
    </row>
    <row r="256" spans="1:19" ht="12.75" customHeight="1">
      <c r="A256" s="74"/>
      <c r="B256" s="136"/>
      <c r="C256" s="137"/>
      <c r="D256" s="138"/>
      <c r="E256" s="135"/>
      <c r="F256" s="139"/>
      <c r="G256" s="21"/>
      <c r="H256" s="21"/>
      <c r="I256" s="21"/>
      <c r="J256" s="21"/>
      <c r="K256" s="21"/>
      <c r="L256" s="131" t="s">
        <v>401</v>
      </c>
      <c r="M256" s="128" t="str">
        <f t="shared" si="6"/>
        <v>9/10/0</v>
      </c>
      <c r="N256" s="129">
        <f t="shared" si="7"/>
        <v>36779</v>
      </c>
      <c r="O256" s="70">
        <v>33857</v>
      </c>
      <c r="P256" s="132">
        <v>0</v>
      </c>
      <c r="Q256" s="69">
        <v>0</v>
      </c>
      <c r="R256" s="119">
        <v>0</v>
      </c>
      <c r="S256" s="64" t="s">
        <v>145</v>
      </c>
    </row>
    <row r="257" spans="1:19" ht="12.75" customHeight="1">
      <c r="A257" s="74"/>
      <c r="B257" s="136"/>
      <c r="C257" s="137"/>
      <c r="D257" s="138"/>
      <c r="E257" s="135"/>
      <c r="F257" s="139"/>
      <c r="G257" s="21"/>
      <c r="H257" s="21"/>
      <c r="I257" s="21"/>
      <c r="J257" s="21"/>
      <c r="K257" s="21"/>
      <c r="L257" s="131" t="s">
        <v>402</v>
      </c>
      <c r="M257" s="128" t="str">
        <f t="shared" si="6"/>
        <v>9/11/0</v>
      </c>
      <c r="N257" s="129">
        <f t="shared" si="7"/>
        <v>36780</v>
      </c>
      <c r="O257" s="70">
        <v>33858</v>
      </c>
      <c r="P257" s="132">
        <v>0</v>
      </c>
      <c r="Q257" s="69">
        <v>0</v>
      </c>
      <c r="R257" s="119">
        <v>0</v>
      </c>
      <c r="S257" s="64" t="s">
        <v>145</v>
      </c>
    </row>
    <row r="258" spans="1:19" ht="12.75" customHeight="1">
      <c r="A258" s="74"/>
      <c r="B258" s="136"/>
      <c r="C258" s="137"/>
      <c r="D258" s="138"/>
      <c r="E258" s="135"/>
      <c r="F258" s="139"/>
      <c r="G258" s="21"/>
      <c r="H258" s="21"/>
      <c r="I258" s="21"/>
      <c r="J258" s="21"/>
      <c r="K258" s="21"/>
      <c r="L258" s="131" t="s">
        <v>403</v>
      </c>
      <c r="M258" s="128" t="str">
        <f t="shared" si="6"/>
        <v>9/12/0</v>
      </c>
      <c r="N258" s="129">
        <f t="shared" si="7"/>
        <v>36781</v>
      </c>
      <c r="O258" s="70">
        <v>33859</v>
      </c>
      <c r="P258" s="132">
        <v>0</v>
      </c>
      <c r="Q258" s="69">
        <v>0</v>
      </c>
      <c r="R258" s="119">
        <v>0</v>
      </c>
      <c r="S258" s="64" t="s">
        <v>145</v>
      </c>
    </row>
    <row r="259" spans="1:19" ht="12.75" customHeight="1">
      <c r="A259" s="74"/>
      <c r="B259" s="136"/>
      <c r="C259" s="137"/>
      <c r="D259" s="138"/>
      <c r="E259" s="135"/>
      <c r="F259" s="139"/>
      <c r="G259" s="21"/>
      <c r="H259" s="21"/>
      <c r="I259" s="21"/>
      <c r="J259" s="21"/>
      <c r="K259" s="21"/>
      <c r="L259" s="131" t="s">
        <v>404</v>
      </c>
      <c r="M259" s="128" t="str">
        <f aca="true" t="shared" si="8" ref="M259:M322">L259&amp;$A$2</f>
        <v>9/13/0</v>
      </c>
      <c r="N259" s="129">
        <f aca="true" t="shared" si="9" ref="N259:N322">DATEVALUE(L259&amp;$A$2)</f>
        <v>36782</v>
      </c>
      <c r="O259" s="70">
        <v>33860</v>
      </c>
      <c r="P259" s="132">
        <v>0</v>
      </c>
      <c r="Q259" s="69">
        <v>0</v>
      </c>
      <c r="R259" s="119">
        <v>0</v>
      </c>
      <c r="S259" s="64" t="s">
        <v>145</v>
      </c>
    </row>
    <row r="260" spans="1:19" ht="12.75" customHeight="1">
      <c r="A260" s="74"/>
      <c r="B260" s="136"/>
      <c r="C260" s="137"/>
      <c r="D260" s="138"/>
      <c r="E260" s="135"/>
      <c r="F260" s="139"/>
      <c r="G260" s="21"/>
      <c r="H260" s="21"/>
      <c r="I260" s="21"/>
      <c r="J260" s="21"/>
      <c r="K260" s="21"/>
      <c r="L260" s="131" t="s">
        <v>405</v>
      </c>
      <c r="M260" s="128" t="str">
        <f t="shared" si="8"/>
        <v>9/14/0</v>
      </c>
      <c r="N260" s="129">
        <f t="shared" si="9"/>
        <v>36783</v>
      </c>
      <c r="O260" s="70">
        <v>33861</v>
      </c>
      <c r="P260" s="132">
        <v>0</v>
      </c>
      <c r="Q260" s="69">
        <v>0</v>
      </c>
      <c r="R260" s="119">
        <v>0</v>
      </c>
      <c r="S260" s="64" t="s">
        <v>145</v>
      </c>
    </row>
    <row r="261" spans="1:19" ht="12.75" customHeight="1">
      <c r="A261" s="74"/>
      <c r="B261" s="136"/>
      <c r="C261" s="137"/>
      <c r="D261" s="138"/>
      <c r="E261" s="135"/>
      <c r="F261" s="139"/>
      <c r="G261" s="21"/>
      <c r="H261" s="21"/>
      <c r="I261" s="21"/>
      <c r="J261" s="21"/>
      <c r="K261" s="21"/>
      <c r="L261" s="131" t="s">
        <v>406</v>
      </c>
      <c r="M261" s="128" t="str">
        <f t="shared" si="8"/>
        <v>9/15/0</v>
      </c>
      <c r="N261" s="129">
        <f t="shared" si="9"/>
        <v>36784</v>
      </c>
      <c r="O261" s="70">
        <v>33862</v>
      </c>
      <c r="P261" s="132">
        <v>0</v>
      </c>
      <c r="Q261" s="69">
        <v>0</v>
      </c>
      <c r="R261" s="119">
        <v>0</v>
      </c>
      <c r="S261" s="64" t="s">
        <v>145</v>
      </c>
    </row>
    <row r="262" spans="1:19" ht="12.75" customHeight="1">
      <c r="A262" s="74"/>
      <c r="B262" s="136"/>
      <c r="C262" s="137"/>
      <c r="D262" s="138"/>
      <c r="E262" s="135"/>
      <c r="F262" s="139"/>
      <c r="G262" s="21"/>
      <c r="H262" s="21"/>
      <c r="I262" s="21"/>
      <c r="J262" s="21"/>
      <c r="K262" s="21"/>
      <c r="L262" s="131" t="s">
        <v>407</v>
      </c>
      <c r="M262" s="128" t="str">
        <f t="shared" si="8"/>
        <v>9/16/0</v>
      </c>
      <c r="N262" s="129">
        <f t="shared" si="9"/>
        <v>36785</v>
      </c>
      <c r="O262" s="70">
        <v>33863</v>
      </c>
      <c r="P262" s="132">
        <v>0</v>
      </c>
      <c r="Q262" s="69">
        <v>0</v>
      </c>
      <c r="R262" s="119">
        <v>0</v>
      </c>
      <c r="S262" s="64" t="s">
        <v>145</v>
      </c>
    </row>
    <row r="263" spans="1:19" ht="12.75" customHeight="1">
      <c r="A263" s="74"/>
      <c r="B263" s="136"/>
      <c r="C263" s="137"/>
      <c r="D263" s="138"/>
      <c r="E263" s="135"/>
      <c r="F263" s="139"/>
      <c r="G263" s="21"/>
      <c r="H263" s="21"/>
      <c r="I263" s="21"/>
      <c r="J263" s="21"/>
      <c r="K263" s="21"/>
      <c r="L263" s="131" t="s">
        <v>408</v>
      </c>
      <c r="M263" s="128" t="str">
        <f t="shared" si="8"/>
        <v>9/17/0</v>
      </c>
      <c r="N263" s="129">
        <f t="shared" si="9"/>
        <v>36786</v>
      </c>
      <c r="O263" s="70">
        <v>33864</v>
      </c>
      <c r="P263" s="132">
        <v>0</v>
      </c>
      <c r="Q263" s="69">
        <v>0</v>
      </c>
      <c r="R263" s="119">
        <v>0</v>
      </c>
      <c r="S263" s="64" t="s">
        <v>145</v>
      </c>
    </row>
    <row r="264" spans="1:19" ht="12.75" customHeight="1">
      <c r="A264" s="74"/>
      <c r="B264" s="136"/>
      <c r="C264" s="137"/>
      <c r="D264" s="138"/>
      <c r="E264" s="135"/>
      <c r="F264" s="139"/>
      <c r="G264" s="21"/>
      <c r="H264" s="21"/>
      <c r="I264" s="21"/>
      <c r="J264" s="21"/>
      <c r="K264" s="21"/>
      <c r="L264" s="131" t="s">
        <v>409</v>
      </c>
      <c r="M264" s="128" t="str">
        <f t="shared" si="8"/>
        <v>9/18/0</v>
      </c>
      <c r="N264" s="129">
        <f t="shared" si="9"/>
        <v>36787</v>
      </c>
      <c r="O264" s="70">
        <v>33865</v>
      </c>
      <c r="P264" s="132">
        <v>0</v>
      </c>
      <c r="Q264" s="69">
        <v>0</v>
      </c>
      <c r="R264" s="119">
        <v>0</v>
      </c>
      <c r="S264" s="64" t="s">
        <v>145</v>
      </c>
    </row>
    <row r="265" spans="1:19" ht="12.75" customHeight="1">
      <c r="A265" s="74"/>
      <c r="B265" s="136"/>
      <c r="C265" s="137"/>
      <c r="D265" s="138"/>
      <c r="E265" s="135"/>
      <c r="F265" s="139"/>
      <c r="G265" s="21"/>
      <c r="H265" s="21"/>
      <c r="I265" s="21"/>
      <c r="J265" s="21"/>
      <c r="K265" s="21"/>
      <c r="L265" s="131" t="s">
        <v>410</v>
      </c>
      <c r="M265" s="128" t="str">
        <f t="shared" si="8"/>
        <v>9/19/0</v>
      </c>
      <c r="N265" s="129">
        <f t="shared" si="9"/>
        <v>36788</v>
      </c>
      <c r="O265" s="70">
        <v>33866</v>
      </c>
      <c r="P265" s="132">
        <v>0</v>
      </c>
      <c r="Q265" s="69">
        <v>0</v>
      </c>
      <c r="R265" s="119">
        <v>0</v>
      </c>
      <c r="S265" s="64" t="s">
        <v>145</v>
      </c>
    </row>
    <row r="266" spans="1:19" ht="12.75" customHeight="1">
      <c r="A266" s="74"/>
      <c r="B266" s="136"/>
      <c r="C266" s="137"/>
      <c r="D266" s="138"/>
      <c r="E266" s="135"/>
      <c r="F266" s="139"/>
      <c r="G266" s="21"/>
      <c r="H266" s="21"/>
      <c r="I266" s="21"/>
      <c r="J266" s="21"/>
      <c r="K266" s="21"/>
      <c r="L266" s="131" t="s">
        <v>411</v>
      </c>
      <c r="M266" s="128" t="str">
        <f t="shared" si="8"/>
        <v>9/20/0</v>
      </c>
      <c r="N266" s="129">
        <f t="shared" si="9"/>
        <v>36789</v>
      </c>
      <c r="O266" s="70">
        <v>33867</v>
      </c>
      <c r="P266" s="132">
        <v>0</v>
      </c>
      <c r="Q266" s="69">
        <v>0</v>
      </c>
      <c r="R266" s="119">
        <v>0</v>
      </c>
      <c r="S266" s="64" t="s">
        <v>145</v>
      </c>
    </row>
    <row r="267" spans="1:19" ht="12.75" customHeight="1">
      <c r="A267" s="74"/>
      <c r="B267" s="136"/>
      <c r="C267" s="137"/>
      <c r="D267" s="138"/>
      <c r="E267" s="135"/>
      <c r="F267" s="139"/>
      <c r="G267" s="21"/>
      <c r="H267" s="21"/>
      <c r="I267" s="21"/>
      <c r="J267" s="21"/>
      <c r="K267" s="21"/>
      <c r="L267" s="131" t="s">
        <v>412</v>
      </c>
      <c r="M267" s="128" t="str">
        <f t="shared" si="8"/>
        <v>9/21/0</v>
      </c>
      <c r="N267" s="129">
        <f t="shared" si="9"/>
        <v>36790</v>
      </c>
      <c r="O267" s="70">
        <v>33868</v>
      </c>
      <c r="P267" s="132">
        <v>0</v>
      </c>
      <c r="Q267" s="69">
        <v>0</v>
      </c>
      <c r="R267" s="119">
        <v>0</v>
      </c>
      <c r="S267" s="64" t="s">
        <v>145</v>
      </c>
    </row>
    <row r="268" spans="1:19" ht="12.75" customHeight="1">
      <c r="A268" s="74"/>
      <c r="B268" s="136"/>
      <c r="C268" s="137"/>
      <c r="D268" s="138"/>
      <c r="E268" s="135"/>
      <c r="F268" s="139"/>
      <c r="G268" s="21"/>
      <c r="H268" s="21"/>
      <c r="I268" s="21"/>
      <c r="J268" s="21"/>
      <c r="K268" s="21"/>
      <c r="L268" s="131" t="s">
        <v>413</v>
      </c>
      <c r="M268" s="128" t="str">
        <f t="shared" si="8"/>
        <v>9/22/0</v>
      </c>
      <c r="N268" s="129">
        <f t="shared" si="9"/>
        <v>36791</v>
      </c>
      <c r="O268" s="70">
        <v>33869</v>
      </c>
      <c r="P268" s="132">
        <v>0</v>
      </c>
      <c r="Q268" s="69">
        <v>0</v>
      </c>
      <c r="R268" s="119">
        <v>0</v>
      </c>
      <c r="S268" s="64" t="s">
        <v>145</v>
      </c>
    </row>
    <row r="269" spans="1:19" ht="12.75" customHeight="1">
      <c r="A269" s="74"/>
      <c r="B269" s="136"/>
      <c r="C269" s="137"/>
      <c r="D269" s="138"/>
      <c r="E269" s="135"/>
      <c r="F269" s="139"/>
      <c r="G269" s="21"/>
      <c r="H269" s="21"/>
      <c r="I269" s="21"/>
      <c r="J269" s="21"/>
      <c r="K269" s="21"/>
      <c r="L269" s="131" t="s">
        <v>414</v>
      </c>
      <c r="M269" s="128" t="str">
        <f t="shared" si="8"/>
        <v>9/23/0</v>
      </c>
      <c r="N269" s="129">
        <f t="shared" si="9"/>
        <v>36792</v>
      </c>
      <c r="O269" s="70">
        <v>33870</v>
      </c>
      <c r="P269" s="132">
        <v>0</v>
      </c>
      <c r="Q269" s="69">
        <v>0</v>
      </c>
      <c r="R269" s="119">
        <v>0</v>
      </c>
      <c r="S269" s="64" t="s">
        <v>145</v>
      </c>
    </row>
    <row r="270" spans="1:19" ht="12.75" customHeight="1">
      <c r="A270" s="74"/>
      <c r="B270" s="136"/>
      <c r="C270" s="137"/>
      <c r="D270" s="138"/>
      <c r="E270" s="135"/>
      <c r="F270" s="139"/>
      <c r="G270" s="21"/>
      <c r="H270" s="21"/>
      <c r="I270" s="21"/>
      <c r="J270" s="21"/>
      <c r="K270" s="21"/>
      <c r="L270" s="131" t="s">
        <v>415</v>
      </c>
      <c r="M270" s="128" t="str">
        <f t="shared" si="8"/>
        <v>9/24/0</v>
      </c>
      <c r="N270" s="129">
        <f t="shared" si="9"/>
        <v>36793</v>
      </c>
      <c r="O270" s="70">
        <v>33871</v>
      </c>
      <c r="P270" s="132">
        <v>0</v>
      </c>
      <c r="Q270" s="69">
        <v>0</v>
      </c>
      <c r="R270" s="119">
        <v>0</v>
      </c>
      <c r="S270" s="64" t="s">
        <v>145</v>
      </c>
    </row>
    <row r="271" spans="1:19" ht="12.75" customHeight="1">
      <c r="A271" s="74"/>
      <c r="B271" s="136"/>
      <c r="C271" s="137"/>
      <c r="D271" s="138"/>
      <c r="E271" s="135"/>
      <c r="F271" s="139"/>
      <c r="G271" s="21"/>
      <c r="H271" s="21"/>
      <c r="I271" s="21"/>
      <c r="J271" s="21"/>
      <c r="K271" s="21"/>
      <c r="L271" s="131" t="s">
        <v>416</v>
      </c>
      <c r="M271" s="128" t="str">
        <f t="shared" si="8"/>
        <v>9/25/0</v>
      </c>
      <c r="N271" s="129">
        <f t="shared" si="9"/>
        <v>36794</v>
      </c>
      <c r="O271" s="70">
        <v>33872</v>
      </c>
      <c r="P271" s="132">
        <v>0</v>
      </c>
      <c r="Q271" s="69">
        <v>0</v>
      </c>
      <c r="R271" s="119">
        <v>0</v>
      </c>
      <c r="S271" s="64" t="s">
        <v>145</v>
      </c>
    </row>
    <row r="272" spans="1:19" ht="12.75" customHeight="1">
      <c r="A272" s="74"/>
      <c r="B272" s="136"/>
      <c r="C272" s="137"/>
      <c r="D272" s="138"/>
      <c r="E272" s="135"/>
      <c r="F272" s="139"/>
      <c r="G272" s="21"/>
      <c r="H272" s="21"/>
      <c r="I272" s="21"/>
      <c r="J272" s="21"/>
      <c r="K272" s="21"/>
      <c r="L272" s="131" t="s">
        <v>417</v>
      </c>
      <c r="M272" s="128" t="str">
        <f t="shared" si="8"/>
        <v>9/26/0</v>
      </c>
      <c r="N272" s="129">
        <f t="shared" si="9"/>
        <v>36795</v>
      </c>
      <c r="O272" s="70">
        <v>33873</v>
      </c>
      <c r="P272" s="132">
        <v>0</v>
      </c>
      <c r="Q272" s="69">
        <v>0</v>
      </c>
      <c r="R272" s="119">
        <v>0</v>
      </c>
      <c r="S272" s="64" t="s">
        <v>145</v>
      </c>
    </row>
    <row r="273" spans="1:19" ht="12.75" customHeight="1">
      <c r="A273" s="74"/>
      <c r="B273" s="136"/>
      <c r="C273" s="137"/>
      <c r="D273" s="138"/>
      <c r="E273" s="135"/>
      <c r="F273" s="139"/>
      <c r="G273" s="21"/>
      <c r="H273" s="21"/>
      <c r="I273" s="21"/>
      <c r="J273" s="21"/>
      <c r="K273" s="21"/>
      <c r="L273" s="131" t="s">
        <v>418</v>
      </c>
      <c r="M273" s="128" t="str">
        <f t="shared" si="8"/>
        <v>9/27/0</v>
      </c>
      <c r="N273" s="129">
        <f t="shared" si="9"/>
        <v>36796</v>
      </c>
      <c r="O273" s="70">
        <v>33874</v>
      </c>
      <c r="P273" s="132">
        <v>0</v>
      </c>
      <c r="Q273" s="69">
        <v>0</v>
      </c>
      <c r="R273" s="119">
        <v>0</v>
      </c>
      <c r="S273" s="64" t="s">
        <v>145</v>
      </c>
    </row>
    <row r="274" spans="1:19" ht="12.75" customHeight="1">
      <c r="A274" s="74"/>
      <c r="B274" s="136"/>
      <c r="C274" s="137"/>
      <c r="D274" s="138"/>
      <c r="E274" s="135"/>
      <c r="F274" s="139"/>
      <c r="G274" s="21"/>
      <c r="H274" s="21"/>
      <c r="I274" s="21"/>
      <c r="J274" s="21"/>
      <c r="K274" s="21"/>
      <c r="L274" s="131" t="s">
        <v>419</v>
      </c>
      <c r="M274" s="128" t="str">
        <f t="shared" si="8"/>
        <v>9/28/0</v>
      </c>
      <c r="N274" s="129">
        <f t="shared" si="9"/>
        <v>36797</v>
      </c>
      <c r="O274" s="70">
        <v>33875</v>
      </c>
      <c r="P274" s="132">
        <v>0</v>
      </c>
      <c r="Q274" s="69">
        <v>0</v>
      </c>
      <c r="R274" s="119">
        <v>0</v>
      </c>
      <c r="S274" s="64" t="s">
        <v>145</v>
      </c>
    </row>
    <row r="275" spans="1:19" ht="12.75" customHeight="1">
      <c r="A275" s="74"/>
      <c r="B275" s="136"/>
      <c r="C275" s="137"/>
      <c r="D275" s="138"/>
      <c r="E275" s="135"/>
      <c r="F275" s="139"/>
      <c r="G275" s="21"/>
      <c r="H275" s="21"/>
      <c r="I275" s="21"/>
      <c r="J275" s="21"/>
      <c r="K275" s="21"/>
      <c r="L275" s="131" t="s">
        <v>420</v>
      </c>
      <c r="M275" s="128" t="str">
        <f t="shared" si="8"/>
        <v>9/29/0</v>
      </c>
      <c r="N275" s="129">
        <f t="shared" si="9"/>
        <v>36798</v>
      </c>
      <c r="O275" s="70">
        <v>33876</v>
      </c>
      <c r="P275" s="132">
        <v>0</v>
      </c>
      <c r="Q275" s="69">
        <v>0</v>
      </c>
      <c r="R275" s="119">
        <v>0</v>
      </c>
      <c r="S275" s="64" t="s">
        <v>145</v>
      </c>
    </row>
    <row r="276" spans="1:19" ht="12.75" customHeight="1">
      <c r="A276" s="74"/>
      <c r="B276" s="136"/>
      <c r="C276" s="137"/>
      <c r="D276" s="138"/>
      <c r="E276" s="135"/>
      <c r="F276" s="139"/>
      <c r="G276" s="21"/>
      <c r="H276" s="21"/>
      <c r="I276" s="21"/>
      <c r="J276" s="21"/>
      <c r="K276" s="21"/>
      <c r="L276" s="131" t="s">
        <v>421</v>
      </c>
      <c r="M276" s="128" t="str">
        <f t="shared" si="8"/>
        <v>9/30/0</v>
      </c>
      <c r="N276" s="129">
        <f t="shared" si="9"/>
        <v>36799</v>
      </c>
      <c r="O276" s="70">
        <v>33877</v>
      </c>
      <c r="P276" s="132">
        <v>0</v>
      </c>
      <c r="Q276" s="69">
        <v>0</v>
      </c>
      <c r="R276" s="119">
        <v>0</v>
      </c>
      <c r="S276" s="64" t="s">
        <v>145</v>
      </c>
    </row>
    <row r="277" spans="1:19" ht="12.75" customHeight="1">
      <c r="A277" s="74"/>
      <c r="B277" s="136"/>
      <c r="C277" s="137"/>
      <c r="D277" s="138"/>
      <c r="E277" s="135"/>
      <c r="F277" s="139"/>
      <c r="G277" s="21"/>
      <c r="H277" s="21"/>
      <c r="I277" s="21"/>
      <c r="J277" s="21"/>
      <c r="K277" s="21"/>
      <c r="L277" s="131" t="s">
        <v>422</v>
      </c>
      <c r="M277" s="128" t="str">
        <f t="shared" si="8"/>
        <v>10/1/0</v>
      </c>
      <c r="N277" s="129">
        <f t="shared" si="9"/>
        <v>36800</v>
      </c>
      <c r="O277" s="70">
        <v>33878</v>
      </c>
      <c r="P277" s="132">
        <v>0</v>
      </c>
      <c r="Q277" s="69">
        <v>0</v>
      </c>
      <c r="R277" s="119">
        <v>0</v>
      </c>
      <c r="S277" s="64" t="s">
        <v>145</v>
      </c>
    </row>
    <row r="278" spans="1:19" ht="12.75" customHeight="1">
      <c r="A278" s="74"/>
      <c r="B278" s="136"/>
      <c r="C278" s="137"/>
      <c r="D278" s="138"/>
      <c r="E278" s="135"/>
      <c r="F278" s="139"/>
      <c r="G278" s="21"/>
      <c r="H278" s="21"/>
      <c r="I278" s="21"/>
      <c r="J278" s="21"/>
      <c r="K278" s="21"/>
      <c r="L278" s="131" t="s">
        <v>423</v>
      </c>
      <c r="M278" s="128" t="str">
        <f t="shared" si="8"/>
        <v>10/2/0</v>
      </c>
      <c r="N278" s="129">
        <f t="shared" si="9"/>
        <v>36801</v>
      </c>
      <c r="O278" s="70">
        <v>33879</v>
      </c>
      <c r="P278" s="132">
        <v>0</v>
      </c>
      <c r="Q278" s="69">
        <v>0</v>
      </c>
      <c r="R278" s="119">
        <v>0</v>
      </c>
      <c r="S278" s="64" t="s">
        <v>145</v>
      </c>
    </row>
    <row r="279" spans="1:19" ht="12.75" customHeight="1">
      <c r="A279" s="74"/>
      <c r="B279" s="136"/>
      <c r="C279" s="137"/>
      <c r="D279" s="138"/>
      <c r="E279" s="135"/>
      <c r="F279" s="139"/>
      <c r="G279" s="21"/>
      <c r="H279" s="21"/>
      <c r="I279" s="21"/>
      <c r="J279" s="21"/>
      <c r="K279" s="21"/>
      <c r="L279" s="131" t="s">
        <v>424</v>
      </c>
      <c r="M279" s="128" t="str">
        <f t="shared" si="8"/>
        <v>10/3/0</v>
      </c>
      <c r="N279" s="129">
        <f t="shared" si="9"/>
        <v>36802</v>
      </c>
      <c r="O279" s="70">
        <v>33880</v>
      </c>
      <c r="P279" s="132">
        <v>0</v>
      </c>
      <c r="Q279" s="69">
        <v>0</v>
      </c>
      <c r="R279" s="119">
        <v>0</v>
      </c>
      <c r="S279" s="64" t="s">
        <v>145</v>
      </c>
    </row>
    <row r="280" spans="1:19" ht="12.75" customHeight="1">
      <c r="A280" s="74"/>
      <c r="B280" s="136"/>
      <c r="C280" s="137"/>
      <c r="D280" s="138"/>
      <c r="E280" s="135"/>
      <c r="F280" s="139"/>
      <c r="G280" s="21"/>
      <c r="H280" s="21"/>
      <c r="I280" s="21"/>
      <c r="J280" s="21"/>
      <c r="K280" s="21"/>
      <c r="L280" s="131" t="s">
        <v>425</v>
      </c>
      <c r="M280" s="128" t="str">
        <f t="shared" si="8"/>
        <v>10/4/0</v>
      </c>
      <c r="N280" s="129">
        <f t="shared" si="9"/>
        <v>36803</v>
      </c>
      <c r="O280" s="70">
        <v>33881</v>
      </c>
      <c r="P280" s="132">
        <v>0</v>
      </c>
      <c r="Q280" s="69">
        <v>0</v>
      </c>
      <c r="R280" s="119">
        <v>0</v>
      </c>
      <c r="S280" s="64" t="s">
        <v>145</v>
      </c>
    </row>
    <row r="281" spans="1:19" ht="12.75" customHeight="1">
      <c r="A281" s="74"/>
      <c r="B281" s="136"/>
      <c r="C281" s="137"/>
      <c r="D281" s="138"/>
      <c r="E281" s="135"/>
      <c r="F281" s="139"/>
      <c r="G281" s="21"/>
      <c r="H281" s="21"/>
      <c r="I281" s="21"/>
      <c r="J281" s="21"/>
      <c r="K281" s="21"/>
      <c r="L281" s="131" t="s">
        <v>426</v>
      </c>
      <c r="M281" s="128" t="str">
        <f t="shared" si="8"/>
        <v>10/5/0</v>
      </c>
      <c r="N281" s="129">
        <f t="shared" si="9"/>
        <v>36804</v>
      </c>
      <c r="O281" s="70">
        <v>33882</v>
      </c>
      <c r="P281" s="132">
        <v>0</v>
      </c>
      <c r="Q281" s="69">
        <v>0</v>
      </c>
      <c r="R281" s="119">
        <v>0</v>
      </c>
      <c r="S281" s="64" t="s">
        <v>145</v>
      </c>
    </row>
    <row r="282" spans="1:19" ht="12.75" customHeight="1">
      <c r="A282" s="74"/>
      <c r="B282" s="136"/>
      <c r="C282" s="137"/>
      <c r="D282" s="138"/>
      <c r="E282" s="135"/>
      <c r="F282" s="139"/>
      <c r="G282" s="21"/>
      <c r="H282" s="21"/>
      <c r="I282" s="21"/>
      <c r="J282" s="21"/>
      <c r="K282" s="21"/>
      <c r="L282" s="131" t="s">
        <v>427</v>
      </c>
      <c r="M282" s="128" t="str">
        <f t="shared" si="8"/>
        <v>10/6/0</v>
      </c>
      <c r="N282" s="129">
        <f t="shared" si="9"/>
        <v>36805</v>
      </c>
      <c r="O282" s="70">
        <v>33883</v>
      </c>
      <c r="P282" s="132">
        <v>0</v>
      </c>
      <c r="Q282" s="69">
        <v>0</v>
      </c>
      <c r="R282" s="119">
        <v>0</v>
      </c>
      <c r="S282" s="64" t="s">
        <v>145</v>
      </c>
    </row>
    <row r="283" spans="1:19" ht="12.75" customHeight="1">
      <c r="A283" s="74"/>
      <c r="B283" s="136"/>
      <c r="C283" s="137"/>
      <c r="D283" s="138"/>
      <c r="E283" s="135"/>
      <c r="F283" s="139"/>
      <c r="G283" s="21"/>
      <c r="H283" s="21"/>
      <c r="I283" s="21"/>
      <c r="J283" s="21"/>
      <c r="K283" s="21"/>
      <c r="L283" s="131" t="s">
        <v>428</v>
      </c>
      <c r="M283" s="128" t="str">
        <f t="shared" si="8"/>
        <v>10/7/0</v>
      </c>
      <c r="N283" s="129">
        <f t="shared" si="9"/>
        <v>36806</v>
      </c>
      <c r="O283" s="70">
        <v>33884</v>
      </c>
      <c r="P283" s="132">
        <v>0</v>
      </c>
      <c r="Q283" s="69">
        <v>0</v>
      </c>
      <c r="R283" s="119">
        <v>0</v>
      </c>
      <c r="S283" s="64" t="s">
        <v>145</v>
      </c>
    </row>
    <row r="284" spans="1:19" ht="12.75" customHeight="1">
      <c r="A284" s="74"/>
      <c r="B284" s="136"/>
      <c r="C284" s="137"/>
      <c r="D284" s="138"/>
      <c r="E284" s="135"/>
      <c r="F284" s="139"/>
      <c r="G284" s="21"/>
      <c r="H284" s="21"/>
      <c r="I284" s="21"/>
      <c r="J284" s="21"/>
      <c r="K284" s="21"/>
      <c r="L284" s="131" t="s">
        <v>429</v>
      </c>
      <c r="M284" s="128" t="str">
        <f t="shared" si="8"/>
        <v>10/8/0</v>
      </c>
      <c r="N284" s="129">
        <f t="shared" si="9"/>
        <v>36807</v>
      </c>
      <c r="O284" s="70">
        <v>33885</v>
      </c>
      <c r="P284" s="132">
        <v>0</v>
      </c>
      <c r="Q284" s="69">
        <v>0</v>
      </c>
      <c r="R284" s="119">
        <v>0</v>
      </c>
      <c r="S284" s="64" t="s">
        <v>145</v>
      </c>
    </row>
    <row r="285" spans="1:19" ht="12.75" customHeight="1">
      <c r="A285" s="74"/>
      <c r="B285" s="136"/>
      <c r="C285" s="137"/>
      <c r="D285" s="138"/>
      <c r="E285" s="135"/>
      <c r="F285" s="139"/>
      <c r="G285" s="21"/>
      <c r="H285" s="21"/>
      <c r="I285" s="21"/>
      <c r="J285" s="21"/>
      <c r="K285" s="21"/>
      <c r="L285" s="131" t="s">
        <v>430</v>
      </c>
      <c r="M285" s="128" t="str">
        <f t="shared" si="8"/>
        <v>10/9/0</v>
      </c>
      <c r="N285" s="129">
        <f t="shared" si="9"/>
        <v>36808</v>
      </c>
      <c r="O285" s="70">
        <v>33886</v>
      </c>
      <c r="P285" s="132">
        <v>0</v>
      </c>
      <c r="Q285" s="69">
        <v>0</v>
      </c>
      <c r="R285" s="119">
        <v>0</v>
      </c>
      <c r="S285" s="64" t="s">
        <v>145</v>
      </c>
    </row>
    <row r="286" spans="1:19" ht="12.75" customHeight="1">
      <c r="A286" s="74"/>
      <c r="B286" s="136"/>
      <c r="C286" s="137"/>
      <c r="D286" s="138"/>
      <c r="E286" s="135"/>
      <c r="F286" s="139"/>
      <c r="G286" s="21"/>
      <c r="H286" s="21"/>
      <c r="I286" s="21"/>
      <c r="J286" s="21"/>
      <c r="K286" s="21"/>
      <c r="L286" s="131" t="s">
        <v>431</v>
      </c>
      <c r="M286" s="128" t="str">
        <f t="shared" si="8"/>
        <v>10/10/0</v>
      </c>
      <c r="N286" s="129">
        <f t="shared" si="9"/>
        <v>36809</v>
      </c>
      <c r="O286" s="70">
        <v>33887</v>
      </c>
      <c r="P286" s="132">
        <v>0</v>
      </c>
      <c r="Q286" s="69">
        <v>0</v>
      </c>
      <c r="R286" s="119">
        <v>0</v>
      </c>
      <c r="S286" s="64" t="s">
        <v>145</v>
      </c>
    </row>
    <row r="287" spans="1:19" ht="12.75" customHeight="1">
      <c r="A287" s="74"/>
      <c r="B287" s="136"/>
      <c r="C287" s="137"/>
      <c r="D287" s="138"/>
      <c r="E287" s="135"/>
      <c r="F287" s="139"/>
      <c r="G287" s="21"/>
      <c r="H287" s="21"/>
      <c r="I287" s="21"/>
      <c r="J287" s="21"/>
      <c r="K287" s="21"/>
      <c r="L287" s="131" t="s">
        <v>432</v>
      </c>
      <c r="M287" s="128" t="str">
        <f t="shared" si="8"/>
        <v>10/11/0</v>
      </c>
      <c r="N287" s="129">
        <f t="shared" si="9"/>
        <v>36810</v>
      </c>
      <c r="O287" s="70">
        <v>33888</v>
      </c>
      <c r="P287" s="132">
        <v>0</v>
      </c>
      <c r="Q287" s="69">
        <v>0</v>
      </c>
      <c r="R287" s="119">
        <v>0</v>
      </c>
      <c r="S287" s="64" t="s">
        <v>145</v>
      </c>
    </row>
    <row r="288" spans="1:19" ht="12.75" customHeight="1">
      <c r="A288" s="74"/>
      <c r="B288" s="136"/>
      <c r="C288" s="137"/>
      <c r="D288" s="138"/>
      <c r="E288" s="135"/>
      <c r="F288" s="139"/>
      <c r="G288" s="21"/>
      <c r="H288" s="21"/>
      <c r="I288" s="21"/>
      <c r="J288" s="21"/>
      <c r="K288" s="21"/>
      <c r="L288" s="131" t="s">
        <v>433</v>
      </c>
      <c r="M288" s="128" t="str">
        <f t="shared" si="8"/>
        <v>10/12/0</v>
      </c>
      <c r="N288" s="129">
        <f t="shared" si="9"/>
        <v>36811</v>
      </c>
      <c r="O288" s="70">
        <v>33889</v>
      </c>
      <c r="P288" s="132">
        <v>0</v>
      </c>
      <c r="Q288" s="69">
        <v>0</v>
      </c>
      <c r="R288" s="119">
        <v>0</v>
      </c>
      <c r="S288" s="64" t="s">
        <v>145</v>
      </c>
    </row>
    <row r="289" spans="1:19" ht="12.75" customHeight="1">
      <c r="A289" s="74"/>
      <c r="B289" s="136"/>
      <c r="C289" s="137"/>
      <c r="D289" s="138"/>
      <c r="E289" s="135"/>
      <c r="F289" s="139"/>
      <c r="G289" s="21"/>
      <c r="H289" s="21"/>
      <c r="I289" s="21"/>
      <c r="J289" s="21"/>
      <c r="K289" s="21"/>
      <c r="L289" s="131" t="s">
        <v>434</v>
      </c>
      <c r="M289" s="128" t="str">
        <f t="shared" si="8"/>
        <v>10/13/0</v>
      </c>
      <c r="N289" s="129">
        <f t="shared" si="9"/>
        <v>36812</v>
      </c>
      <c r="O289" s="70">
        <v>33890</v>
      </c>
      <c r="P289" s="132">
        <v>0</v>
      </c>
      <c r="Q289" s="69">
        <v>0</v>
      </c>
      <c r="R289" s="119">
        <v>0</v>
      </c>
      <c r="S289" s="64" t="s">
        <v>145</v>
      </c>
    </row>
    <row r="290" spans="1:19" ht="12.75" customHeight="1">
      <c r="A290" s="74"/>
      <c r="B290" s="136"/>
      <c r="C290" s="137"/>
      <c r="D290" s="138"/>
      <c r="E290" s="135"/>
      <c r="F290" s="139"/>
      <c r="G290" s="21"/>
      <c r="H290" s="21"/>
      <c r="I290" s="21"/>
      <c r="J290" s="21"/>
      <c r="K290" s="21"/>
      <c r="L290" s="131" t="s">
        <v>435</v>
      </c>
      <c r="M290" s="128" t="str">
        <f t="shared" si="8"/>
        <v>10/14/0</v>
      </c>
      <c r="N290" s="129">
        <f t="shared" si="9"/>
        <v>36813</v>
      </c>
      <c r="O290" s="70">
        <v>33891</v>
      </c>
      <c r="P290" s="132">
        <v>0</v>
      </c>
      <c r="Q290" s="69">
        <v>0</v>
      </c>
      <c r="R290" s="119">
        <v>0</v>
      </c>
      <c r="S290" s="64" t="s">
        <v>145</v>
      </c>
    </row>
    <row r="291" spans="1:19" ht="12.75" customHeight="1">
      <c r="A291" s="74"/>
      <c r="B291" s="136"/>
      <c r="C291" s="137"/>
      <c r="D291" s="138"/>
      <c r="E291" s="135"/>
      <c r="F291" s="139"/>
      <c r="G291" s="21"/>
      <c r="H291" s="21"/>
      <c r="I291" s="21"/>
      <c r="J291" s="21"/>
      <c r="K291" s="21"/>
      <c r="L291" s="131" t="s">
        <v>436</v>
      </c>
      <c r="M291" s="128" t="str">
        <f t="shared" si="8"/>
        <v>10/15/0</v>
      </c>
      <c r="N291" s="129">
        <f t="shared" si="9"/>
        <v>36814</v>
      </c>
      <c r="O291" s="70">
        <v>33892</v>
      </c>
      <c r="P291" s="132">
        <v>0</v>
      </c>
      <c r="Q291" s="69">
        <v>0</v>
      </c>
      <c r="R291" s="119">
        <v>0</v>
      </c>
      <c r="S291" s="64" t="s">
        <v>145</v>
      </c>
    </row>
    <row r="292" spans="1:19" ht="12.75" customHeight="1">
      <c r="A292" s="74"/>
      <c r="B292" s="136"/>
      <c r="C292" s="137"/>
      <c r="D292" s="138"/>
      <c r="E292" s="135"/>
      <c r="F292" s="139"/>
      <c r="G292" s="21"/>
      <c r="H292" s="21"/>
      <c r="I292" s="21"/>
      <c r="J292" s="21"/>
      <c r="K292" s="21"/>
      <c r="L292" s="131" t="s">
        <v>437</v>
      </c>
      <c r="M292" s="128" t="str">
        <f t="shared" si="8"/>
        <v>10/16/0</v>
      </c>
      <c r="N292" s="129">
        <f t="shared" si="9"/>
        <v>36815</v>
      </c>
      <c r="O292" s="70">
        <v>33893</v>
      </c>
      <c r="P292" s="132">
        <v>0</v>
      </c>
      <c r="Q292" s="69">
        <v>0</v>
      </c>
      <c r="R292" s="119">
        <v>0</v>
      </c>
      <c r="S292" s="64" t="s">
        <v>145</v>
      </c>
    </row>
    <row r="293" spans="1:19" ht="12.75" customHeight="1">
      <c r="A293" s="74"/>
      <c r="B293" s="136"/>
      <c r="C293" s="137"/>
      <c r="D293" s="138"/>
      <c r="E293" s="135"/>
      <c r="F293" s="139"/>
      <c r="G293" s="21"/>
      <c r="H293" s="21"/>
      <c r="I293" s="21"/>
      <c r="J293" s="21"/>
      <c r="K293" s="21"/>
      <c r="L293" s="131" t="s">
        <v>438</v>
      </c>
      <c r="M293" s="128" t="str">
        <f t="shared" si="8"/>
        <v>10/17/0</v>
      </c>
      <c r="N293" s="129">
        <f t="shared" si="9"/>
        <v>36816</v>
      </c>
      <c r="O293" s="70">
        <v>33894</v>
      </c>
      <c r="P293" s="132">
        <v>0</v>
      </c>
      <c r="Q293" s="69">
        <v>0</v>
      </c>
      <c r="R293" s="119">
        <v>0</v>
      </c>
      <c r="S293" s="64" t="s">
        <v>145</v>
      </c>
    </row>
    <row r="294" spans="1:19" ht="12.75" customHeight="1">
      <c r="A294" s="74"/>
      <c r="B294" s="136"/>
      <c r="C294" s="137"/>
      <c r="D294" s="138"/>
      <c r="E294" s="135"/>
      <c r="F294" s="139"/>
      <c r="G294" s="21"/>
      <c r="H294" s="21"/>
      <c r="I294" s="21"/>
      <c r="J294" s="21"/>
      <c r="K294" s="21"/>
      <c r="L294" s="131" t="s">
        <v>439</v>
      </c>
      <c r="M294" s="128" t="str">
        <f t="shared" si="8"/>
        <v>10/18/0</v>
      </c>
      <c r="N294" s="129">
        <f t="shared" si="9"/>
        <v>36817</v>
      </c>
      <c r="O294" s="70">
        <v>33895</v>
      </c>
      <c r="P294" s="132">
        <v>0</v>
      </c>
      <c r="Q294" s="69">
        <v>0</v>
      </c>
      <c r="R294" s="119">
        <v>0</v>
      </c>
      <c r="S294" s="64" t="s">
        <v>145</v>
      </c>
    </row>
    <row r="295" spans="1:19" ht="12.75" customHeight="1">
      <c r="A295" s="74"/>
      <c r="B295" s="136"/>
      <c r="C295" s="137"/>
      <c r="D295" s="138"/>
      <c r="E295" s="135"/>
      <c r="F295" s="139"/>
      <c r="G295" s="21"/>
      <c r="H295" s="21"/>
      <c r="I295" s="21"/>
      <c r="J295" s="21"/>
      <c r="K295" s="21"/>
      <c r="L295" s="131" t="s">
        <v>440</v>
      </c>
      <c r="M295" s="128" t="str">
        <f t="shared" si="8"/>
        <v>10/19/0</v>
      </c>
      <c r="N295" s="129">
        <f t="shared" si="9"/>
        <v>36818</v>
      </c>
      <c r="O295" s="70">
        <v>33896</v>
      </c>
      <c r="P295" s="132">
        <v>0</v>
      </c>
      <c r="Q295" s="69">
        <v>0</v>
      </c>
      <c r="R295" s="119">
        <v>0</v>
      </c>
      <c r="S295" s="64" t="s">
        <v>145</v>
      </c>
    </row>
    <row r="296" spans="1:19" ht="12.75" customHeight="1">
      <c r="A296" s="74"/>
      <c r="B296" s="136"/>
      <c r="C296" s="137"/>
      <c r="D296" s="138"/>
      <c r="E296" s="135"/>
      <c r="F296" s="139"/>
      <c r="G296" s="21"/>
      <c r="H296" s="21"/>
      <c r="I296" s="21"/>
      <c r="J296" s="21"/>
      <c r="K296" s="21"/>
      <c r="L296" s="131" t="s">
        <v>441</v>
      </c>
      <c r="M296" s="128" t="str">
        <f t="shared" si="8"/>
        <v>10/20/0</v>
      </c>
      <c r="N296" s="129">
        <f t="shared" si="9"/>
        <v>36819</v>
      </c>
      <c r="O296" s="70">
        <v>33897</v>
      </c>
      <c r="P296" s="132">
        <v>0</v>
      </c>
      <c r="Q296" s="69">
        <v>0</v>
      </c>
      <c r="R296" s="119">
        <v>0</v>
      </c>
      <c r="S296" s="64" t="s">
        <v>145</v>
      </c>
    </row>
    <row r="297" spans="1:19" ht="12.75" customHeight="1">
      <c r="A297" s="74"/>
      <c r="B297" s="136"/>
      <c r="C297" s="137"/>
      <c r="D297" s="138"/>
      <c r="E297" s="135"/>
      <c r="F297" s="139"/>
      <c r="G297" s="21"/>
      <c r="H297" s="21"/>
      <c r="I297" s="21"/>
      <c r="J297" s="21"/>
      <c r="K297" s="21"/>
      <c r="L297" s="131" t="s">
        <v>442</v>
      </c>
      <c r="M297" s="128" t="str">
        <f t="shared" si="8"/>
        <v>10/21/0</v>
      </c>
      <c r="N297" s="129">
        <f t="shared" si="9"/>
        <v>36820</v>
      </c>
      <c r="O297" s="70">
        <v>33898</v>
      </c>
      <c r="P297" s="132">
        <v>0</v>
      </c>
      <c r="Q297" s="69">
        <v>0</v>
      </c>
      <c r="R297" s="119">
        <v>0</v>
      </c>
      <c r="S297" s="64" t="s">
        <v>145</v>
      </c>
    </row>
    <row r="298" spans="1:19" ht="12.75" customHeight="1">
      <c r="A298" s="74"/>
      <c r="B298" s="136"/>
      <c r="C298" s="137"/>
      <c r="D298" s="138"/>
      <c r="E298" s="135"/>
      <c r="F298" s="139"/>
      <c r="G298" s="21"/>
      <c r="H298" s="21"/>
      <c r="I298" s="21"/>
      <c r="J298" s="21"/>
      <c r="K298" s="21"/>
      <c r="L298" s="131" t="s">
        <v>443</v>
      </c>
      <c r="M298" s="128" t="str">
        <f t="shared" si="8"/>
        <v>10/22/0</v>
      </c>
      <c r="N298" s="129">
        <f t="shared" si="9"/>
        <v>36821</v>
      </c>
      <c r="O298" s="70">
        <v>33899</v>
      </c>
      <c r="P298" s="132">
        <v>0</v>
      </c>
      <c r="Q298" s="69">
        <v>0</v>
      </c>
      <c r="R298" s="119">
        <v>0</v>
      </c>
      <c r="S298" s="64" t="s">
        <v>145</v>
      </c>
    </row>
    <row r="299" spans="1:19" ht="12.75" customHeight="1">
      <c r="A299" s="74"/>
      <c r="B299" s="136"/>
      <c r="C299" s="137"/>
      <c r="D299" s="138"/>
      <c r="E299" s="135"/>
      <c r="F299" s="139"/>
      <c r="G299" s="21"/>
      <c r="H299" s="21"/>
      <c r="I299" s="21"/>
      <c r="J299" s="21"/>
      <c r="K299" s="21"/>
      <c r="L299" s="131" t="s">
        <v>444</v>
      </c>
      <c r="M299" s="128" t="str">
        <f t="shared" si="8"/>
        <v>10/23/0</v>
      </c>
      <c r="N299" s="129">
        <f t="shared" si="9"/>
        <v>36822</v>
      </c>
      <c r="O299" s="70">
        <v>33900</v>
      </c>
      <c r="P299" s="132">
        <v>0</v>
      </c>
      <c r="Q299" s="69">
        <v>0</v>
      </c>
      <c r="R299" s="119">
        <v>0</v>
      </c>
      <c r="S299" s="64" t="s">
        <v>145</v>
      </c>
    </row>
    <row r="300" spans="1:19" ht="12.75" customHeight="1">
      <c r="A300" s="74"/>
      <c r="B300" s="136"/>
      <c r="C300" s="137"/>
      <c r="D300" s="138"/>
      <c r="E300" s="135"/>
      <c r="F300" s="139"/>
      <c r="G300" s="21"/>
      <c r="H300" s="21"/>
      <c r="I300" s="21"/>
      <c r="J300" s="21"/>
      <c r="K300" s="21"/>
      <c r="L300" s="131" t="s">
        <v>445</v>
      </c>
      <c r="M300" s="128" t="str">
        <f t="shared" si="8"/>
        <v>10/24/0</v>
      </c>
      <c r="N300" s="129">
        <f t="shared" si="9"/>
        <v>36823</v>
      </c>
      <c r="O300" s="70">
        <v>33901</v>
      </c>
      <c r="P300" s="132">
        <v>0</v>
      </c>
      <c r="Q300" s="69">
        <v>0</v>
      </c>
      <c r="R300" s="119">
        <v>0</v>
      </c>
      <c r="S300" s="64" t="s">
        <v>145</v>
      </c>
    </row>
    <row r="301" spans="1:19" ht="12.75" customHeight="1">
      <c r="A301" s="74"/>
      <c r="B301" s="136"/>
      <c r="C301" s="137"/>
      <c r="D301" s="138"/>
      <c r="E301" s="135"/>
      <c r="F301" s="139"/>
      <c r="G301" s="21"/>
      <c r="H301" s="21"/>
      <c r="I301" s="21"/>
      <c r="J301" s="21"/>
      <c r="K301" s="21"/>
      <c r="L301" s="131" t="s">
        <v>446</v>
      </c>
      <c r="M301" s="128" t="str">
        <f t="shared" si="8"/>
        <v>10/25/0</v>
      </c>
      <c r="N301" s="129">
        <f t="shared" si="9"/>
        <v>36824</v>
      </c>
      <c r="O301" s="70">
        <v>33902</v>
      </c>
      <c r="P301" s="132">
        <v>0</v>
      </c>
      <c r="Q301" s="69">
        <v>0</v>
      </c>
      <c r="R301" s="119">
        <v>0</v>
      </c>
      <c r="S301" s="64" t="s">
        <v>145</v>
      </c>
    </row>
    <row r="302" spans="1:19" ht="12.75" customHeight="1">
      <c r="A302" s="74"/>
      <c r="B302" s="136"/>
      <c r="C302" s="137"/>
      <c r="D302" s="138"/>
      <c r="E302" s="135"/>
      <c r="F302" s="139"/>
      <c r="G302" s="21"/>
      <c r="H302" s="21"/>
      <c r="I302" s="21"/>
      <c r="J302" s="21"/>
      <c r="K302" s="21"/>
      <c r="L302" s="131" t="s">
        <v>447</v>
      </c>
      <c r="M302" s="128" t="str">
        <f t="shared" si="8"/>
        <v>10/26/0</v>
      </c>
      <c r="N302" s="129">
        <f t="shared" si="9"/>
        <v>36825</v>
      </c>
      <c r="O302" s="70">
        <v>33903</v>
      </c>
      <c r="P302" s="132">
        <v>0</v>
      </c>
      <c r="Q302" s="69">
        <v>0</v>
      </c>
      <c r="R302" s="119">
        <v>0</v>
      </c>
      <c r="S302" s="64" t="s">
        <v>145</v>
      </c>
    </row>
    <row r="303" spans="1:19" ht="12.75" customHeight="1">
      <c r="A303" s="74"/>
      <c r="B303" s="136"/>
      <c r="C303" s="137"/>
      <c r="D303" s="138"/>
      <c r="E303" s="135"/>
      <c r="F303" s="139"/>
      <c r="G303" s="21"/>
      <c r="H303" s="21"/>
      <c r="I303" s="21"/>
      <c r="J303" s="21"/>
      <c r="K303" s="21"/>
      <c r="L303" s="131" t="s">
        <v>448</v>
      </c>
      <c r="M303" s="128" t="str">
        <f t="shared" si="8"/>
        <v>10/27/0</v>
      </c>
      <c r="N303" s="129">
        <f t="shared" si="9"/>
        <v>36826</v>
      </c>
      <c r="O303" s="70">
        <v>33904</v>
      </c>
      <c r="P303" s="132">
        <v>0</v>
      </c>
      <c r="Q303" s="69">
        <v>0</v>
      </c>
      <c r="R303" s="119">
        <v>0</v>
      </c>
      <c r="S303" s="64" t="s">
        <v>145</v>
      </c>
    </row>
    <row r="304" spans="1:19" ht="12.75" customHeight="1">
      <c r="A304" s="74"/>
      <c r="B304" s="136"/>
      <c r="C304" s="137"/>
      <c r="D304" s="138"/>
      <c r="E304" s="135"/>
      <c r="F304" s="139"/>
      <c r="G304" s="21"/>
      <c r="H304" s="21"/>
      <c r="I304" s="21"/>
      <c r="J304" s="21"/>
      <c r="K304" s="21"/>
      <c r="L304" s="131" t="s">
        <v>449</v>
      </c>
      <c r="M304" s="128" t="str">
        <f t="shared" si="8"/>
        <v>10/28/0</v>
      </c>
      <c r="N304" s="129">
        <f t="shared" si="9"/>
        <v>36827</v>
      </c>
      <c r="O304" s="70">
        <v>33905</v>
      </c>
      <c r="P304" s="132">
        <v>0</v>
      </c>
      <c r="Q304" s="69">
        <v>0</v>
      </c>
      <c r="R304" s="119">
        <v>0</v>
      </c>
      <c r="S304" s="64" t="s">
        <v>145</v>
      </c>
    </row>
    <row r="305" spans="1:19" ht="12.75" customHeight="1">
      <c r="A305" s="74"/>
      <c r="B305" s="136"/>
      <c r="C305" s="137"/>
      <c r="D305" s="138"/>
      <c r="E305" s="135"/>
      <c r="F305" s="139"/>
      <c r="G305" s="21"/>
      <c r="H305" s="21"/>
      <c r="I305" s="21"/>
      <c r="J305" s="21"/>
      <c r="K305" s="21"/>
      <c r="L305" s="131" t="s">
        <v>450</v>
      </c>
      <c r="M305" s="128" t="str">
        <f t="shared" si="8"/>
        <v>10/29/0</v>
      </c>
      <c r="N305" s="129">
        <f t="shared" si="9"/>
        <v>36828</v>
      </c>
      <c r="O305" s="70">
        <v>33906</v>
      </c>
      <c r="P305" s="132">
        <v>0</v>
      </c>
      <c r="Q305" s="69">
        <v>0</v>
      </c>
      <c r="R305" s="119">
        <v>0</v>
      </c>
      <c r="S305" s="64" t="s">
        <v>145</v>
      </c>
    </row>
    <row r="306" spans="1:19" ht="12.75" customHeight="1">
      <c r="A306" s="74"/>
      <c r="B306" s="136"/>
      <c r="C306" s="137"/>
      <c r="D306" s="138"/>
      <c r="E306" s="135"/>
      <c r="F306" s="139"/>
      <c r="G306" s="21"/>
      <c r="H306" s="21"/>
      <c r="I306" s="21"/>
      <c r="J306" s="21"/>
      <c r="K306" s="21"/>
      <c r="L306" s="131" t="s">
        <v>451</v>
      </c>
      <c r="M306" s="128" t="str">
        <f t="shared" si="8"/>
        <v>10/30/0</v>
      </c>
      <c r="N306" s="129">
        <f t="shared" si="9"/>
        <v>36829</v>
      </c>
      <c r="O306" s="70">
        <v>33907</v>
      </c>
      <c r="P306" s="132">
        <v>0</v>
      </c>
      <c r="Q306" s="69">
        <v>0</v>
      </c>
      <c r="R306" s="119">
        <v>0</v>
      </c>
      <c r="S306" s="64" t="s">
        <v>145</v>
      </c>
    </row>
    <row r="307" spans="1:19" ht="12.75" customHeight="1">
      <c r="A307" s="74"/>
      <c r="B307" s="136"/>
      <c r="C307" s="137"/>
      <c r="D307" s="138"/>
      <c r="E307" s="135"/>
      <c r="F307" s="139"/>
      <c r="G307" s="21"/>
      <c r="H307" s="21"/>
      <c r="I307" s="21"/>
      <c r="J307" s="21"/>
      <c r="K307" s="21"/>
      <c r="L307" s="131" t="s">
        <v>452</v>
      </c>
      <c r="M307" s="128" t="str">
        <f t="shared" si="8"/>
        <v>10/31/0</v>
      </c>
      <c r="N307" s="129">
        <f t="shared" si="9"/>
        <v>36830</v>
      </c>
      <c r="O307" s="70">
        <v>33908</v>
      </c>
      <c r="P307" s="132">
        <v>0</v>
      </c>
      <c r="Q307" s="69">
        <v>0</v>
      </c>
      <c r="R307" s="119">
        <v>0</v>
      </c>
      <c r="S307" s="64" t="s">
        <v>145</v>
      </c>
    </row>
    <row r="308" spans="1:19" ht="12.75" customHeight="1">
      <c r="A308" s="74"/>
      <c r="B308" s="136"/>
      <c r="C308" s="137"/>
      <c r="D308" s="138"/>
      <c r="E308" s="135"/>
      <c r="F308" s="139"/>
      <c r="G308" s="21"/>
      <c r="H308" s="21"/>
      <c r="I308" s="21"/>
      <c r="J308" s="21"/>
      <c r="K308" s="21"/>
      <c r="L308" s="131" t="s">
        <v>453</v>
      </c>
      <c r="M308" s="128" t="str">
        <f t="shared" si="8"/>
        <v>11/1/0</v>
      </c>
      <c r="N308" s="129">
        <f t="shared" si="9"/>
        <v>36831</v>
      </c>
      <c r="O308" s="70">
        <v>33909</v>
      </c>
      <c r="P308" s="132">
        <v>0</v>
      </c>
      <c r="Q308" s="69">
        <v>0</v>
      </c>
      <c r="R308" s="119">
        <v>0</v>
      </c>
      <c r="S308" s="64" t="s">
        <v>145</v>
      </c>
    </row>
    <row r="309" spans="1:19" ht="12.75" customHeight="1">
      <c r="A309" s="74"/>
      <c r="B309" s="136"/>
      <c r="C309" s="137"/>
      <c r="D309" s="138"/>
      <c r="E309" s="135"/>
      <c r="F309" s="139"/>
      <c r="G309" s="21"/>
      <c r="H309" s="21"/>
      <c r="I309" s="21"/>
      <c r="J309" s="21"/>
      <c r="K309" s="21"/>
      <c r="L309" s="131" t="s">
        <v>454</v>
      </c>
      <c r="M309" s="128" t="str">
        <f t="shared" si="8"/>
        <v>11/2/0</v>
      </c>
      <c r="N309" s="129">
        <f t="shared" si="9"/>
        <v>36832</v>
      </c>
      <c r="O309" s="70">
        <v>33910</v>
      </c>
      <c r="P309" s="132">
        <v>0</v>
      </c>
      <c r="Q309" s="69">
        <v>0</v>
      </c>
      <c r="R309" s="119">
        <v>0</v>
      </c>
      <c r="S309" s="64" t="s">
        <v>145</v>
      </c>
    </row>
    <row r="310" spans="1:19" ht="12.75" customHeight="1">
      <c r="A310" s="74"/>
      <c r="B310" s="136"/>
      <c r="C310" s="137"/>
      <c r="D310" s="138"/>
      <c r="E310" s="135"/>
      <c r="F310" s="139"/>
      <c r="G310" s="21"/>
      <c r="H310" s="21"/>
      <c r="I310" s="21"/>
      <c r="J310" s="21"/>
      <c r="K310" s="21"/>
      <c r="L310" s="131" t="s">
        <v>455</v>
      </c>
      <c r="M310" s="128" t="str">
        <f t="shared" si="8"/>
        <v>11/3/0</v>
      </c>
      <c r="N310" s="129">
        <f t="shared" si="9"/>
        <v>36833</v>
      </c>
      <c r="O310" s="70">
        <v>33911</v>
      </c>
      <c r="P310" s="132">
        <v>0</v>
      </c>
      <c r="Q310" s="69">
        <v>0</v>
      </c>
      <c r="R310" s="119">
        <v>0</v>
      </c>
      <c r="S310" s="64" t="s">
        <v>145</v>
      </c>
    </row>
    <row r="311" spans="1:19" ht="12.75" customHeight="1">
      <c r="A311" s="74"/>
      <c r="B311" s="136"/>
      <c r="C311" s="137"/>
      <c r="D311" s="138"/>
      <c r="E311" s="135"/>
      <c r="F311" s="139"/>
      <c r="G311" s="21"/>
      <c r="H311" s="21"/>
      <c r="I311" s="21"/>
      <c r="J311" s="21"/>
      <c r="K311" s="21"/>
      <c r="L311" s="131" t="s">
        <v>456</v>
      </c>
      <c r="M311" s="128" t="str">
        <f t="shared" si="8"/>
        <v>11/4/0</v>
      </c>
      <c r="N311" s="129">
        <f t="shared" si="9"/>
        <v>36834</v>
      </c>
      <c r="O311" s="70">
        <v>33912</v>
      </c>
      <c r="P311" s="132">
        <v>0</v>
      </c>
      <c r="Q311" s="69">
        <v>0</v>
      </c>
      <c r="R311" s="119">
        <v>0</v>
      </c>
      <c r="S311" s="64" t="s">
        <v>145</v>
      </c>
    </row>
    <row r="312" spans="1:19" ht="12.75" customHeight="1">
      <c r="A312" s="74"/>
      <c r="B312" s="136"/>
      <c r="C312" s="137"/>
      <c r="D312" s="138"/>
      <c r="E312" s="135"/>
      <c r="F312" s="139"/>
      <c r="G312" s="21"/>
      <c r="H312" s="21"/>
      <c r="I312" s="21"/>
      <c r="J312" s="21"/>
      <c r="K312" s="21"/>
      <c r="L312" s="131" t="s">
        <v>457</v>
      </c>
      <c r="M312" s="128" t="str">
        <f t="shared" si="8"/>
        <v>11/5/0</v>
      </c>
      <c r="N312" s="129">
        <f t="shared" si="9"/>
        <v>36835</v>
      </c>
      <c r="O312" s="70">
        <v>33913</v>
      </c>
      <c r="P312" s="132">
        <v>0</v>
      </c>
      <c r="Q312" s="69">
        <v>0</v>
      </c>
      <c r="R312" s="119">
        <v>0</v>
      </c>
      <c r="S312" s="64" t="s">
        <v>145</v>
      </c>
    </row>
    <row r="313" spans="1:19" ht="12.75" customHeight="1">
      <c r="A313" s="74"/>
      <c r="B313" s="136"/>
      <c r="C313" s="137"/>
      <c r="D313" s="138"/>
      <c r="E313" s="135"/>
      <c r="F313" s="139"/>
      <c r="G313" s="21"/>
      <c r="H313" s="21"/>
      <c r="I313" s="21"/>
      <c r="J313" s="21"/>
      <c r="K313" s="21"/>
      <c r="L313" s="131" t="s">
        <v>458</v>
      </c>
      <c r="M313" s="128" t="str">
        <f t="shared" si="8"/>
        <v>11/6/0</v>
      </c>
      <c r="N313" s="129">
        <f t="shared" si="9"/>
        <v>36836</v>
      </c>
      <c r="O313" s="70">
        <v>33914</v>
      </c>
      <c r="P313" s="132">
        <v>0</v>
      </c>
      <c r="Q313" s="69">
        <v>0</v>
      </c>
      <c r="R313" s="119">
        <v>0</v>
      </c>
      <c r="S313" s="64" t="s">
        <v>145</v>
      </c>
    </row>
    <row r="314" spans="1:19" ht="12.75" customHeight="1">
      <c r="A314" s="74"/>
      <c r="B314" s="136"/>
      <c r="C314" s="137"/>
      <c r="D314" s="138"/>
      <c r="E314" s="135"/>
      <c r="F314" s="139"/>
      <c r="G314" s="21"/>
      <c r="H314" s="21"/>
      <c r="I314" s="21"/>
      <c r="J314" s="21"/>
      <c r="K314" s="21"/>
      <c r="L314" s="131" t="s">
        <v>459</v>
      </c>
      <c r="M314" s="128" t="str">
        <f t="shared" si="8"/>
        <v>11/7/0</v>
      </c>
      <c r="N314" s="129">
        <f t="shared" si="9"/>
        <v>36837</v>
      </c>
      <c r="O314" s="70">
        <v>33915</v>
      </c>
      <c r="P314" s="132">
        <v>0</v>
      </c>
      <c r="Q314" s="69">
        <v>0</v>
      </c>
      <c r="R314" s="119">
        <v>0</v>
      </c>
      <c r="S314" s="64" t="s">
        <v>145</v>
      </c>
    </row>
    <row r="315" spans="1:19" ht="12.75" customHeight="1">
      <c r="A315" s="74"/>
      <c r="B315" s="136"/>
      <c r="C315" s="137"/>
      <c r="D315" s="138"/>
      <c r="E315" s="135"/>
      <c r="F315" s="139"/>
      <c r="G315" s="21"/>
      <c r="H315" s="21"/>
      <c r="I315" s="21"/>
      <c r="J315" s="21"/>
      <c r="K315" s="21"/>
      <c r="L315" s="131" t="s">
        <v>460</v>
      </c>
      <c r="M315" s="128" t="str">
        <f t="shared" si="8"/>
        <v>11/8/0</v>
      </c>
      <c r="N315" s="129">
        <f t="shared" si="9"/>
        <v>36838</v>
      </c>
      <c r="O315" s="70">
        <v>33916</v>
      </c>
      <c r="P315" s="132">
        <v>0</v>
      </c>
      <c r="Q315" s="69">
        <v>0</v>
      </c>
      <c r="R315" s="119">
        <v>0</v>
      </c>
      <c r="S315" s="64" t="s">
        <v>145</v>
      </c>
    </row>
    <row r="316" spans="1:19" ht="12.75" customHeight="1">
      <c r="A316" s="74"/>
      <c r="B316" s="136"/>
      <c r="C316" s="137"/>
      <c r="D316" s="138"/>
      <c r="E316" s="135"/>
      <c r="F316" s="139"/>
      <c r="G316" s="21"/>
      <c r="H316" s="21"/>
      <c r="I316" s="21"/>
      <c r="J316" s="21"/>
      <c r="K316" s="21"/>
      <c r="L316" s="131" t="s">
        <v>461</v>
      </c>
      <c r="M316" s="128" t="str">
        <f t="shared" si="8"/>
        <v>11/9/0</v>
      </c>
      <c r="N316" s="129">
        <f t="shared" si="9"/>
        <v>36839</v>
      </c>
      <c r="O316" s="70">
        <v>33917</v>
      </c>
      <c r="P316" s="132">
        <v>0</v>
      </c>
      <c r="Q316" s="69">
        <v>0</v>
      </c>
      <c r="R316" s="119">
        <v>0</v>
      </c>
      <c r="S316" s="64" t="s">
        <v>145</v>
      </c>
    </row>
    <row r="317" spans="1:19" ht="12.75" customHeight="1">
      <c r="A317" s="74"/>
      <c r="B317" s="136"/>
      <c r="C317" s="137"/>
      <c r="D317" s="138"/>
      <c r="E317" s="135"/>
      <c r="F317" s="139"/>
      <c r="G317" s="21"/>
      <c r="H317" s="21"/>
      <c r="I317" s="21"/>
      <c r="J317" s="21"/>
      <c r="K317" s="21"/>
      <c r="L317" s="131" t="s">
        <v>462</v>
      </c>
      <c r="M317" s="128" t="str">
        <f t="shared" si="8"/>
        <v>11/10/0</v>
      </c>
      <c r="N317" s="129">
        <f t="shared" si="9"/>
        <v>36840</v>
      </c>
      <c r="O317" s="70">
        <v>33918</v>
      </c>
      <c r="P317" s="132">
        <v>0</v>
      </c>
      <c r="Q317" s="69">
        <v>0</v>
      </c>
      <c r="R317" s="119">
        <v>0</v>
      </c>
      <c r="S317" s="64" t="s">
        <v>145</v>
      </c>
    </row>
    <row r="318" spans="1:19" ht="12.75" customHeight="1">
      <c r="A318" s="74"/>
      <c r="B318" s="136"/>
      <c r="C318" s="137"/>
      <c r="D318" s="138"/>
      <c r="E318" s="135"/>
      <c r="F318" s="139"/>
      <c r="G318" s="21"/>
      <c r="H318" s="21"/>
      <c r="I318" s="21"/>
      <c r="J318" s="21"/>
      <c r="K318" s="21"/>
      <c r="L318" s="131" t="s">
        <v>463</v>
      </c>
      <c r="M318" s="128" t="str">
        <f t="shared" si="8"/>
        <v>11/11/0</v>
      </c>
      <c r="N318" s="129">
        <f t="shared" si="9"/>
        <v>36841</v>
      </c>
      <c r="O318" s="70">
        <v>33919</v>
      </c>
      <c r="P318" s="132">
        <v>0</v>
      </c>
      <c r="Q318" s="69">
        <v>0</v>
      </c>
      <c r="R318" s="119">
        <v>0</v>
      </c>
      <c r="S318" s="64" t="s">
        <v>145</v>
      </c>
    </row>
    <row r="319" spans="1:19" ht="12.75" customHeight="1">
      <c r="A319" s="74"/>
      <c r="B319" s="136"/>
      <c r="C319" s="137"/>
      <c r="D319" s="138"/>
      <c r="E319" s="135"/>
      <c r="F319" s="139"/>
      <c r="G319" s="21"/>
      <c r="H319" s="21"/>
      <c r="I319" s="21"/>
      <c r="J319" s="21"/>
      <c r="K319" s="21"/>
      <c r="L319" s="131" t="s">
        <v>464</v>
      </c>
      <c r="M319" s="128" t="str">
        <f t="shared" si="8"/>
        <v>11/12/0</v>
      </c>
      <c r="N319" s="129">
        <f t="shared" si="9"/>
        <v>36842</v>
      </c>
      <c r="O319" s="70">
        <v>33920</v>
      </c>
      <c r="P319" s="132">
        <v>0</v>
      </c>
      <c r="Q319" s="69">
        <v>0</v>
      </c>
      <c r="R319" s="119">
        <v>0</v>
      </c>
      <c r="S319" s="64" t="s">
        <v>145</v>
      </c>
    </row>
    <row r="320" spans="1:19" ht="12.75" customHeight="1">
      <c r="A320" s="74"/>
      <c r="B320" s="136"/>
      <c r="C320" s="137"/>
      <c r="D320" s="138"/>
      <c r="E320" s="135"/>
      <c r="F320" s="139"/>
      <c r="G320" s="21"/>
      <c r="H320" s="21"/>
      <c r="I320" s="21"/>
      <c r="J320" s="21"/>
      <c r="K320" s="21"/>
      <c r="L320" s="131" t="s">
        <v>465</v>
      </c>
      <c r="M320" s="128" t="str">
        <f t="shared" si="8"/>
        <v>11/13/0</v>
      </c>
      <c r="N320" s="129">
        <f t="shared" si="9"/>
        <v>36843</v>
      </c>
      <c r="O320" s="70">
        <v>33921</v>
      </c>
      <c r="P320" s="132">
        <v>0</v>
      </c>
      <c r="Q320" s="69">
        <v>0</v>
      </c>
      <c r="R320" s="119">
        <v>0</v>
      </c>
      <c r="S320" s="64" t="s">
        <v>145</v>
      </c>
    </row>
    <row r="321" spans="1:19" ht="12.75" customHeight="1">
      <c r="A321" s="74"/>
      <c r="B321" s="136"/>
      <c r="C321" s="137"/>
      <c r="D321" s="138"/>
      <c r="E321" s="135"/>
      <c r="F321" s="139"/>
      <c r="G321" s="21"/>
      <c r="H321" s="21"/>
      <c r="I321" s="21"/>
      <c r="J321" s="21"/>
      <c r="K321" s="21"/>
      <c r="L321" s="131" t="s">
        <v>466</v>
      </c>
      <c r="M321" s="128" t="str">
        <f t="shared" si="8"/>
        <v>11/14/0</v>
      </c>
      <c r="N321" s="129">
        <f t="shared" si="9"/>
        <v>36844</v>
      </c>
      <c r="O321" s="70">
        <v>33922</v>
      </c>
      <c r="P321" s="132">
        <v>0</v>
      </c>
      <c r="Q321" s="69">
        <v>0</v>
      </c>
      <c r="R321" s="119">
        <v>0</v>
      </c>
      <c r="S321" s="64" t="s">
        <v>145</v>
      </c>
    </row>
    <row r="322" spans="1:19" ht="12.75" customHeight="1">
      <c r="A322" s="74"/>
      <c r="B322" s="136"/>
      <c r="C322" s="137"/>
      <c r="D322" s="138"/>
      <c r="E322" s="135"/>
      <c r="F322" s="139"/>
      <c r="G322" s="21"/>
      <c r="H322" s="21"/>
      <c r="I322" s="21"/>
      <c r="J322" s="21"/>
      <c r="K322" s="21"/>
      <c r="L322" s="131" t="s">
        <v>467</v>
      </c>
      <c r="M322" s="128" t="str">
        <f t="shared" si="8"/>
        <v>11/15/0</v>
      </c>
      <c r="N322" s="129">
        <f t="shared" si="9"/>
        <v>36845</v>
      </c>
      <c r="O322" s="70">
        <v>33923</v>
      </c>
      <c r="P322" s="132">
        <v>0</v>
      </c>
      <c r="Q322" s="69">
        <v>0</v>
      </c>
      <c r="R322" s="119">
        <v>0</v>
      </c>
      <c r="S322" s="64" t="s">
        <v>145</v>
      </c>
    </row>
    <row r="323" spans="1:19" ht="12.75" customHeight="1">
      <c r="A323" s="74"/>
      <c r="B323" s="136"/>
      <c r="C323" s="137"/>
      <c r="D323" s="138"/>
      <c r="E323" s="135"/>
      <c r="F323" s="139"/>
      <c r="G323" s="21"/>
      <c r="H323" s="21"/>
      <c r="I323" s="21"/>
      <c r="J323" s="21"/>
      <c r="K323" s="21"/>
      <c r="L323" s="131" t="s">
        <v>468</v>
      </c>
      <c r="M323" s="128" t="str">
        <f aca="true" t="shared" si="10" ref="M323:M368">L323&amp;$A$2</f>
        <v>11/16/0</v>
      </c>
      <c r="N323" s="129">
        <f aca="true" t="shared" si="11" ref="N323:N368">DATEVALUE(L323&amp;$A$2)</f>
        <v>36846</v>
      </c>
      <c r="O323" s="70">
        <v>33924</v>
      </c>
      <c r="P323" s="132">
        <v>0</v>
      </c>
      <c r="Q323" s="69">
        <v>0</v>
      </c>
      <c r="R323" s="119">
        <v>0</v>
      </c>
      <c r="S323" s="64" t="s">
        <v>145</v>
      </c>
    </row>
    <row r="324" spans="1:19" ht="12.75" customHeight="1">
      <c r="A324" s="74"/>
      <c r="B324" s="136"/>
      <c r="C324" s="137"/>
      <c r="D324" s="138"/>
      <c r="E324" s="135"/>
      <c r="F324" s="139"/>
      <c r="G324" s="21"/>
      <c r="H324" s="21"/>
      <c r="I324" s="21"/>
      <c r="J324" s="21"/>
      <c r="K324" s="21"/>
      <c r="L324" s="131" t="s">
        <v>469</v>
      </c>
      <c r="M324" s="128" t="str">
        <f t="shared" si="10"/>
        <v>11/17/0</v>
      </c>
      <c r="N324" s="129">
        <f t="shared" si="11"/>
        <v>36847</v>
      </c>
      <c r="O324" s="70">
        <v>33925</v>
      </c>
      <c r="P324" s="132">
        <v>0</v>
      </c>
      <c r="Q324" s="69">
        <v>0</v>
      </c>
      <c r="R324" s="119">
        <v>0</v>
      </c>
      <c r="S324" s="64" t="s">
        <v>145</v>
      </c>
    </row>
    <row r="325" spans="1:19" ht="12.75" customHeight="1">
      <c r="A325" s="74"/>
      <c r="B325" s="136"/>
      <c r="C325" s="137"/>
      <c r="D325" s="138"/>
      <c r="E325" s="135"/>
      <c r="F325" s="139"/>
      <c r="G325" s="21"/>
      <c r="H325" s="21"/>
      <c r="I325" s="21"/>
      <c r="J325" s="21"/>
      <c r="K325" s="21"/>
      <c r="L325" s="131" t="s">
        <v>470</v>
      </c>
      <c r="M325" s="128" t="str">
        <f t="shared" si="10"/>
        <v>11/18/0</v>
      </c>
      <c r="N325" s="129">
        <f t="shared" si="11"/>
        <v>36848</v>
      </c>
      <c r="O325" s="70">
        <v>33926</v>
      </c>
      <c r="P325" s="132">
        <v>0</v>
      </c>
      <c r="Q325" s="69">
        <v>0</v>
      </c>
      <c r="R325" s="119">
        <v>0</v>
      </c>
      <c r="S325" s="64" t="s">
        <v>145</v>
      </c>
    </row>
    <row r="326" spans="1:19" ht="12.75" customHeight="1">
      <c r="A326" s="74"/>
      <c r="B326" s="136"/>
      <c r="C326" s="137"/>
      <c r="D326" s="138"/>
      <c r="E326" s="135"/>
      <c r="F326" s="139"/>
      <c r="G326" s="21"/>
      <c r="H326" s="21"/>
      <c r="I326" s="21"/>
      <c r="J326" s="21"/>
      <c r="K326" s="21"/>
      <c r="L326" s="131" t="s">
        <v>471</v>
      </c>
      <c r="M326" s="128" t="str">
        <f t="shared" si="10"/>
        <v>11/19/0</v>
      </c>
      <c r="N326" s="129">
        <f t="shared" si="11"/>
        <v>36849</v>
      </c>
      <c r="O326" s="70">
        <v>33927</v>
      </c>
      <c r="P326" s="132">
        <v>0</v>
      </c>
      <c r="Q326" s="69">
        <v>0</v>
      </c>
      <c r="R326" s="119">
        <v>0</v>
      </c>
      <c r="S326" s="64" t="s">
        <v>145</v>
      </c>
    </row>
    <row r="327" spans="1:19" ht="12.75" customHeight="1">
      <c r="A327" s="74"/>
      <c r="B327" s="136"/>
      <c r="C327" s="137"/>
      <c r="D327" s="138"/>
      <c r="E327" s="135"/>
      <c r="F327" s="139"/>
      <c r="G327" s="21"/>
      <c r="H327" s="21"/>
      <c r="I327" s="21"/>
      <c r="J327" s="21"/>
      <c r="K327" s="21"/>
      <c r="L327" s="131" t="s">
        <v>472</v>
      </c>
      <c r="M327" s="128" t="str">
        <f t="shared" si="10"/>
        <v>11/20/0</v>
      </c>
      <c r="N327" s="129">
        <f t="shared" si="11"/>
        <v>36850</v>
      </c>
      <c r="O327" s="70">
        <v>33928</v>
      </c>
      <c r="P327" s="132">
        <v>0</v>
      </c>
      <c r="Q327" s="69">
        <v>0</v>
      </c>
      <c r="R327" s="119">
        <v>0</v>
      </c>
      <c r="S327" s="64" t="s">
        <v>145</v>
      </c>
    </row>
    <row r="328" spans="1:19" ht="12.75" customHeight="1">
      <c r="A328" s="74"/>
      <c r="B328" s="136"/>
      <c r="C328" s="137"/>
      <c r="D328" s="138"/>
      <c r="E328" s="135"/>
      <c r="F328" s="139"/>
      <c r="G328" s="21"/>
      <c r="H328" s="21"/>
      <c r="I328" s="21"/>
      <c r="J328" s="21"/>
      <c r="K328" s="21"/>
      <c r="L328" s="131" t="s">
        <v>473</v>
      </c>
      <c r="M328" s="128" t="str">
        <f t="shared" si="10"/>
        <v>11/21/0</v>
      </c>
      <c r="N328" s="129">
        <f t="shared" si="11"/>
        <v>36851</v>
      </c>
      <c r="O328" s="70">
        <v>33929</v>
      </c>
      <c r="P328" s="132">
        <v>0</v>
      </c>
      <c r="Q328" s="69">
        <v>0</v>
      </c>
      <c r="R328" s="119">
        <v>0</v>
      </c>
      <c r="S328" s="64" t="s">
        <v>145</v>
      </c>
    </row>
    <row r="329" spans="1:19" ht="12.75" customHeight="1">
      <c r="A329" s="74"/>
      <c r="B329" s="136"/>
      <c r="C329" s="137"/>
      <c r="D329" s="138"/>
      <c r="E329" s="135"/>
      <c r="F329" s="139"/>
      <c r="G329" s="21"/>
      <c r="H329" s="21"/>
      <c r="I329" s="21"/>
      <c r="J329" s="21"/>
      <c r="K329" s="21"/>
      <c r="L329" s="131" t="s">
        <v>474</v>
      </c>
      <c r="M329" s="128" t="str">
        <f t="shared" si="10"/>
        <v>11/22/0</v>
      </c>
      <c r="N329" s="129">
        <f t="shared" si="11"/>
        <v>36852</v>
      </c>
      <c r="O329" s="70">
        <v>33930</v>
      </c>
      <c r="P329" s="132">
        <v>0</v>
      </c>
      <c r="Q329" s="69">
        <v>0</v>
      </c>
      <c r="R329" s="119">
        <v>0</v>
      </c>
      <c r="S329" s="64" t="s">
        <v>145</v>
      </c>
    </row>
    <row r="330" spans="1:19" ht="12.75" customHeight="1">
      <c r="A330" s="74"/>
      <c r="B330" s="136"/>
      <c r="C330" s="137"/>
      <c r="D330" s="138"/>
      <c r="E330" s="135"/>
      <c r="F330" s="139"/>
      <c r="G330" s="21"/>
      <c r="H330" s="21"/>
      <c r="I330" s="21"/>
      <c r="J330" s="21"/>
      <c r="K330" s="21"/>
      <c r="L330" s="131" t="s">
        <v>475</v>
      </c>
      <c r="M330" s="128" t="str">
        <f t="shared" si="10"/>
        <v>11/23/0</v>
      </c>
      <c r="N330" s="129">
        <f t="shared" si="11"/>
        <v>36853</v>
      </c>
      <c r="O330" s="70">
        <v>33931</v>
      </c>
      <c r="P330" s="132">
        <v>0</v>
      </c>
      <c r="Q330" s="69">
        <v>0</v>
      </c>
      <c r="R330" s="119">
        <v>0</v>
      </c>
      <c r="S330" s="64" t="s">
        <v>145</v>
      </c>
    </row>
    <row r="331" spans="1:19" ht="12.75" customHeight="1">
      <c r="A331" s="74"/>
      <c r="B331" s="136"/>
      <c r="C331" s="137"/>
      <c r="D331" s="138"/>
      <c r="E331" s="135"/>
      <c r="F331" s="139"/>
      <c r="G331" s="21"/>
      <c r="H331" s="21"/>
      <c r="I331" s="21"/>
      <c r="J331" s="21"/>
      <c r="K331" s="21"/>
      <c r="L331" s="131" t="s">
        <v>476</v>
      </c>
      <c r="M331" s="128" t="str">
        <f t="shared" si="10"/>
        <v>11/24/0</v>
      </c>
      <c r="N331" s="129">
        <f t="shared" si="11"/>
        <v>36854</v>
      </c>
      <c r="O331" s="70">
        <v>33932</v>
      </c>
      <c r="P331" s="132">
        <v>0</v>
      </c>
      <c r="Q331" s="69">
        <v>0</v>
      </c>
      <c r="R331" s="119">
        <v>0</v>
      </c>
      <c r="S331" s="64" t="s">
        <v>145</v>
      </c>
    </row>
    <row r="332" spans="1:19" ht="12.75" customHeight="1">
      <c r="A332" s="74"/>
      <c r="B332" s="136"/>
      <c r="C332" s="137"/>
      <c r="D332" s="138"/>
      <c r="E332" s="135"/>
      <c r="F332" s="139"/>
      <c r="G332" s="21"/>
      <c r="H332" s="21"/>
      <c r="I332" s="21"/>
      <c r="J332" s="21"/>
      <c r="K332" s="21"/>
      <c r="L332" s="131" t="s">
        <v>477</v>
      </c>
      <c r="M332" s="128" t="str">
        <f t="shared" si="10"/>
        <v>11/25/0</v>
      </c>
      <c r="N332" s="129">
        <f t="shared" si="11"/>
        <v>36855</v>
      </c>
      <c r="O332" s="70">
        <v>33933</v>
      </c>
      <c r="P332" s="132">
        <v>0</v>
      </c>
      <c r="Q332" s="69">
        <v>0</v>
      </c>
      <c r="R332" s="119">
        <v>0</v>
      </c>
      <c r="S332" s="64" t="s">
        <v>145</v>
      </c>
    </row>
    <row r="333" spans="1:19" ht="12.75" customHeight="1">
      <c r="A333" s="74"/>
      <c r="B333" s="136"/>
      <c r="C333" s="137"/>
      <c r="D333" s="138"/>
      <c r="E333" s="135"/>
      <c r="F333" s="139"/>
      <c r="G333" s="21"/>
      <c r="H333" s="21"/>
      <c r="I333" s="21"/>
      <c r="J333" s="21"/>
      <c r="K333" s="21"/>
      <c r="L333" s="131" t="s">
        <v>478</v>
      </c>
      <c r="M333" s="128" t="str">
        <f t="shared" si="10"/>
        <v>11/26/0</v>
      </c>
      <c r="N333" s="129">
        <f t="shared" si="11"/>
        <v>36856</v>
      </c>
      <c r="O333" s="70">
        <v>33934</v>
      </c>
      <c r="P333" s="132">
        <v>0</v>
      </c>
      <c r="Q333" s="69">
        <v>0</v>
      </c>
      <c r="R333" s="119">
        <v>0</v>
      </c>
      <c r="S333" s="64" t="s">
        <v>145</v>
      </c>
    </row>
    <row r="334" spans="1:19" ht="12.75" customHeight="1">
      <c r="A334" s="74"/>
      <c r="B334" s="136"/>
      <c r="C334" s="137"/>
      <c r="D334" s="138"/>
      <c r="E334" s="135"/>
      <c r="F334" s="139"/>
      <c r="G334" s="21"/>
      <c r="H334" s="21"/>
      <c r="I334" s="21"/>
      <c r="J334" s="21"/>
      <c r="K334" s="21"/>
      <c r="L334" s="131" t="s">
        <v>479</v>
      </c>
      <c r="M334" s="128" t="str">
        <f t="shared" si="10"/>
        <v>11/27/0</v>
      </c>
      <c r="N334" s="129">
        <f t="shared" si="11"/>
        <v>36857</v>
      </c>
      <c r="O334" s="70">
        <v>33935</v>
      </c>
      <c r="P334" s="132">
        <v>0</v>
      </c>
      <c r="Q334" s="69">
        <v>0</v>
      </c>
      <c r="R334" s="119">
        <v>0</v>
      </c>
      <c r="S334" s="64" t="s">
        <v>145</v>
      </c>
    </row>
    <row r="335" spans="1:19" ht="12.75" customHeight="1">
      <c r="A335" s="74"/>
      <c r="B335" s="136"/>
      <c r="C335" s="137"/>
      <c r="D335" s="138"/>
      <c r="E335" s="135"/>
      <c r="F335" s="139"/>
      <c r="G335" s="21"/>
      <c r="H335" s="21"/>
      <c r="I335" s="21"/>
      <c r="J335" s="21"/>
      <c r="K335" s="21"/>
      <c r="L335" s="131" t="s">
        <v>480</v>
      </c>
      <c r="M335" s="128" t="str">
        <f t="shared" si="10"/>
        <v>11/28/0</v>
      </c>
      <c r="N335" s="129">
        <f t="shared" si="11"/>
        <v>36858</v>
      </c>
      <c r="O335" s="70">
        <v>33936</v>
      </c>
      <c r="P335" s="132">
        <v>0</v>
      </c>
      <c r="Q335" s="69">
        <v>0</v>
      </c>
      <c r="R335" s="119">
        <v>0</v>
      </c>
      <c r="S335" s="64" t="s">
        <v>145</v>
      </c>
    </row>
    <row r="336" spans="1:19" ht="12.75" customHeight="1">
      <c r="A336" s="74"/>
      <c r="B336" s="136"/>
      <c r="C336" s="137"/>
      <c r="D336" s="138"/>
      <c r="E336" s="135"/>
      <c r="F336" s="139"/>
      <c r="G336" s="21"/>
      <c r="H336" s="21"/>
      <c r="I336" s="21"/>
      <c r="J336" s="21"/>
      <c r="K336" s="21"/>
      <c r="L336" s="131" t="s">
        <v>481</v>
      </c>
      <c r="M336" s="128" t="str">
        <f t="shared" si="10"/>
        <v>11/29/0</v>
      </c>
      <c r="N336" s="129">
        <f t="shared" si="11"/>
        <v>36859</v>
      </c>
      <c r="O336" s="70">
        <v>33937</v>
      </c>
      <c r="P336" s="132">
        <v>0</v>
      </c>
      <c r="Q336" s="69">
        <v>0</v>
      </c>
      <c r="R336" s="119">
        <v>0</v>
      </c>
      <c r="S336" s="64" t="s">
        <v>145</v>
      </c>
    </row>
    <row r="337" spans="1:19" ht="12.75" customHeight="1">
      <c r="A337" s="74"/>
      <c r="B337" s="136"/>
      <c r="C337" s="137"/>
      <c r="D337" s="138"/>
      <c r="E337" s="135"/>
      <c r="F337" s="139"/>
      <c r="G337" s="21"/>
      <c r="H337" s="21"/>
      <c r="I337" s="21"/>
      <c r="J337" s="21"/>
      <c r="K337" s="21"/>
      <c r="L337" s="131" t="s">
        <v>482</v>
      </c>
      <c r="M337" s="128" t="str">
        <f t="shared" si="10"/>
        <v>11/30/0</v>
      </c>
      <c r="N337" s="129">
        <f t="shared" si="11"/>
        <v>36860</v>
      </c>
      <c r="O337" s="70">
        <v>33938</v>
      </c>
      <c r="P337" s="132">
        <v>0</v>
      </c>
      <c r="Q337" s="69">
        <v>0</v>
      </c>
      <c r="R337" s="119">
        <v>0</v>
      </c>
      <c r="S337" s="64" t="s">
        <v>145</v>
      </c>
    </row>
    <row r="338" spans="1:19" ht="12.75" customHeight="1">
      <c r="A338" s="74"/>
      <c r="B338" s="136"/>
      <c r="C338" s="137"/>
      <c r="D338" s="138"/>
      <c r="E338" s="135"/>
      <c r="F338" s="139"/>
      <c r="G338" s="21"/>
      <c r="H338" s="21"/>
      <c r="I338" s="21"/>
      <c r="J338" s="21"/>
      <c r="K338" s="21"/>
      <c r="L338" s="131" t="s">
        <v>483</v>
      </c>
      <c r="M338" s="128" t="str">
        <f t="shared" si="10"/>
        <v>12/1/0</v>
      </c>
      <c r="N338" s="129">
        <f t="shared" si="11"/>
        <v>36861</v>
      </c>
      <c r="O338" s="70">
        <v>33939</v>
      </c>
      <c r="P338" s="132">
        <v>0</v>
      </c>
      <c r="Q338" s="69">
        <v>0</v>
      </c>
      <c r="R338" s="119">
        <v>0</v>
      </c>
      <c r="S338" s="64" t="s">
        <v>145</v>
      </c>
    </row>
    <row r="339" spans="1:19" ht="12.75" customHeight="1">
      <c r="A339" s="74"/>
      <c r="B339" s="136"/>
      <c r="C339" s="137"/>
      <c r="D339" s="138"/>
      <c r="E339" s="135"/>
      <c r="F339" s="139"/>
      <c r="G339" s="21"/>
      <c r="H339" s="21"/>
      <c r="I339" s="21"/>
      <c r="J339" s="21"/>
      <c r="K339" s="21"/>
      <c r="L339" s="131" t="s">
        <v>484</v>
      </c>
      <c r="M339" s="128" t="str">
        <f t="shared" si="10"/>
        <v>12/2/0</v>
      </c>
      <c r="N339" s="129">
        <f t="shared" si="11"/>
        <v>36862</v>
      </c>
      <c r="O339" s="70">
        <v>33940</v>
      </c>
      <c r="P339" s="132">
        <v>0</v>
      </c>
      <c r="Q339" s="69">
        <v>0</v>
      </c>
      <c r="R339" s="119">
        <v>0</v>
      </c>
      <c r="S339" s="64" t="s">
        <v>145</v>
      </c>
    </row>
    <row r="340" spans="1:19" ht="12.75" customHeight="1">
      <c r="A340" s="74"/>
      <c r="B340" s="136"/>
      <c r="C340" s="137"/>
      <c r="D340" s="138"/>
      <c r="E340" s="135"/>
      <c r="F340" s="139"/>
      <c r="G340" s="21"/>
      <c r="H340" s="21"/>
      <c r="I340" s="21"/>
      <c r="J340" s="21"/>
      <c r="K340" s="21"/>
      <c r="L340" s="131" t="s">
        <v>485</v>
      </c>
      <c r="M340" s="128" t="str">
        <f t="shared" si="10"/>
        <v>12/3/0</v>
      </c>
      <c r="N340" s="129">
        <f t="shared" si="11"/>
        <v>36863</v>
      </c>
      <c r="O340" s="70">
        <v>33941</v>
      </c>
      <c r="P340" s="132">
        <v>0</v>
      </c>
      <c r="Q340" s="69">
        <v>0</v>
      </c>
      <c r="R340" s="119">
        <v>0</v>
      </c>
      <c r="S340" s="64" t="s">
        <v>145</v>
      </c>
    </row>
    <row r="341" spans="1:19" ht="12.75" customHeight="1">
      <c r="A341" s="74"/>
      <c r="B341" s="136"/>
      <c r="C341" s="137"/>
      <c r="D341" s="138"/>
      <c r="E341" s="135"/>
      <c r="F341" s="139"/>
      <c r="G341" s="21"/>
      <c r="H341" s="21"/>
      <c r="I341" s="21"/>
      <c r="J341" s="21"/>
      <c r="K341" s="21"/>
      <c r="L341" s="131" t="s">
        <v>486</v>
      </c>
      <c r="M341" s="128" t="str">
        <f t="shared" si="10"/>
        <v>12/4/0</v>
      </c>
      <c r="N341" s="129">
        <f t="shared" si="11"/>
        <v>36864</v>
      </c>
      <c r="O341" s="70">
        <v>33942</v>
      </c>
      <c r="P341" s="132">
        <v>0</v>
      </c>
      <c r="Q341" s="69">
        <v>0</v>
      </c>
      <c r="R341" s="119">
        <v>0</v>
      </c>
      <c r="S341" s="64" t="s">
        <v>145</v>
      </c>
    </row>
    <row r="342" spans="1:19" ht="12.75" customHeight="1">
      <c r="A342" s="74"/>
      <c r="B342" s="136"/>
      <c r="C342" s="137"/>
      <c r="D342" s="138"/>
      <c r="E342" s="135"/>
      <c r="F342" s="139"/>
      <c r="G342" s="21"/>
      <c r="H342" s="21"/>
      <c r="I342" s="21"/>
      <c r="J342" s="21"/>
      <c r="K342" s="21"/>
      <c r="L342" s="131" t="s">
        <v>487</v>
      </c>
      <c r="M342" s="128" t="str">
        <f t="shared" si="10"/>
        <v>12/5/0</v>
      </c>
      <c r="N342" s="129">
        <f t="shared" si="11"/>
        <v>36865</v>
      </c>
      <c r="O342" s="70">
        <v>33943</v>
      </c>
      <c r="P342" s="132">
        <v>0</v>
      </c>
      <c r="Q342" s="69">
        <v>0</v>
      </c>
      <c r="R342" s="119">
        <v>0</v>
      </c>
      <c r="S342" s="64" t="s">
        <v>145</v>
      </c>
    </row>
    <row r="343" spans="1:19" ht="12.75" customHeight="1">
      <c r="A343" s="74"/>
      <c r="B343" s="136"/>
      <c r="C343" s="137"/>
      <c r="D343" s="138"/>
      <c r="E343" s="135"/>
      <c r="F343" s="139"/>
      <c r="G343" s="21"/>
      <c r="H343" s="21"/>
      <c r="I343" s="21"/>
      <c r="J343" s="21"/>
      <c r="K343" s="21"/>
      <c r="L343" s="131" t="s">
        <v>488</v>
      </c>
      <c r="M343" s="128" t="str">
        <f t="shared" si="10"/>
        <v>12/6/0</v>
      </c>
      <c r="N343" s="129">
        <f t="shared" si="11"/>
        <v>36866</v>
      </c>
      <c r="O343" s="70">
        <v>33944</v>
      </c>
      <c r="P343" s="132">
        <v>0</v>
      </c>
      <c r="Q343" s="69">
        <v>0</v>
      </c>
      <c r="R343" s="119">
        <v>0</v>
      </c>
      <c r="S343" s="64" t="s">
        <v>145</v>
      </c>
    </row>
    <row r="344" spans="1:19" ht="12.75" customHeight="1">
      <c r="A344" s="74"/>
      <c r="B344" s="136"/>
      <c r="C344" s="137"/>
      <c r="D344" s="138"/>
      <c r="E344" s="135"/>
      <c r="F344" s="139"/>
      <c r="G344" s="21"/>
      <c r="H344" s="21"/>
      <c r="I344" s="21"/>
      <c r="J344" s="21"/>
      <c r="K344" s="21"/>
      <c r="L344" s="131" t="s">
        <v>489</v>
      </c>
      <c r="M344" s="128" t="str">
        <f t="shared" si="10"/>
        <v>12/7/0</v>
      </c>
      <c r="N344" s="129">
        <f t="shared" si="11"/>
        <v>36867</v>
      </c>
      <c r="O344" s="70">
        <v>33945</v>
      </c>
      <c r="P344" s="132">
        <v>0</v>
      </c>
      <c r="Q344" s="69">
        <v>0</v>
      </c>
      <c r="R344" s="119">
        <v>0</v>
      </c>
      <c r="S344" s="64" t="s">
        <v>145</v>
      </c>
    </row>
    <row r="345" spans="1:19" ht="12.75" customHeight="1">
      <c r="A345" s="74"/>
      <c r="B345" s="136"/>
      <c r="C345" s="137"/>
      <c r="D345" s="138"/>
      <c r="E345" s="135"/>
      <c r="F345" s="139"/>
      <c r="G345" s="21"/>
      <c r="H345" s="21"/>
      <c r="I345" s="21"/>
      <c r="J345" s="21"/>
      <c r="K345" s="21"/>
      <c r="L345" s="131" t="s">
        <v>490</v>
      </c>
      <c r="M345" s="128" t="str">
        <f t="shared" si="10"/>
        <v>12/8/0</v>
      </c>
      <c r="N345" s="129">
        <f t="shared" si="11"/>
        <v>36868</v>
      </c>
      <c r="O345" s="70">
        <v>33946</v>
      </c>
      <c r="P345" s="132">
        <v>0</v>
      </c>
      <c r="Q345" s="69">
        <v>0</v>
      </c>
      <c r="R345" s="119">
        <v>0</v>
      </c>
      <c r="S345" s="64" t="s">
        <v>145</v>
      </c>
    </row>
    <row r="346" spans="1:19" ht="12.75" customHeight="1">
      <c r="A346" s="74"/>
      <c r="B346" s="136"/>
      <c r="C346" s="137"/>
      <c r="D346" s="138"/>
      <c r="E346" s="135"/>
      <c r="F346" s="139"/>
      <c r="G346" s="21"/>
      <c r="H346" s="21"/>
      <c r="I346" s="21"/>
      <c r="J346" s="21"/>
      <c r="K346" s="21"/>
      <c r="L346" s="131" t="s">
        <v>491</v>
      </c>
      <c r="M346" s="128" t="str">
        <f t="shared" si="10"/>
        <v>12/9/0</v>
      </c>
      <c r="N346" s="129">
        <f t="shared" si="11"/>
        <v>36869</v>
      </c>
      <c r="O346" s="70">
        <v>33947</v>
      </c>
      <c r="P346" s="132">
        <v>0</v>
      </c>
      <c r="Q346" s="69">
        <v>0</v>
      </c>
      <c r="R346" s="119">
        <v>0</v>
      </c>
      <c r="S346" s="64" t="s">
        <v>145</v>
      </c>
    </row>
    <row r="347" spans="1:19" ht="12.75" customHeight="1">
      <c r="A347" s="74"/>
      <c r="B347" s="136"/>
      <c r="C347" s="137"/>
      <c r="D347" s="138"/>
      <c r="E347" s="135"/>
      <c r="F347" s="139"/>
      <c r="G347" s="21"/>
      <c r="H347" s="21"/>
      <c r="I347" s="21"/>
      <c r="J347" s="21"/>
      <c r="K347" s="21"/>
      <c r="L347" s="131" t="s">
        <v>492</v>
      </c>
      <c r="M347" s="128" t="str">
        <f t="shared" si="10"/>
        <v>12/10/0</v>
      </c>
      <c r="N347" s="129">
        <f t="shared" si="11"/>
        <v>36870</v>
      </c>
      <c r="O347" s="70">
        <v>33948</v>
      </c>
      <c r="P347" s="132">
        <v>0</v>
      </c>
      <c r="Q347" s="69">
        <v>0</v>
      </c>
      <c r="R347" s="119">
        <v>0</v>
      </c>
      <c r="S347" s="64" t="s">
        <v>145</v>
      </c>
    </row>
    <row r="348" spans="1:19" ht="12.75" customHeight="1">
      <c r="A348" s="74"/>
      <c r="B348" s="136"/>
      <c r="C348" s="137"/>
      <c r="D348" s="138"/>
      <c r="E348" s="135"/>
      <c r="F348" s="139"/>
      <c r="G348" s="21"/>
      <c r="H348" s="21"/>
      <c r="I348" s="21"/>
      <c r="J348" s="21"/>
      <c r="K348" s="21"/>
      <c r="L348" s="131" t="s">
        <v>493</v>
      </c>
      <c r="M348" s="128" t="str">
        <f t="shared" si="10"/>
        <v>12/11/0</v>
      </c>
      <c r="N348" s="129">
        <f t="shared" si="11"/>
        <v>36871</v>
      </c>
      <c r="O348" s="70">
        <v>33949</v>
      </c>
      <c r="P348" s="132">
        <v>0</v>
      </c>
      <c r="Q348" s="69">
        <v>0</v>
      </c>
      <c r="R348" s="119">
        <v>0</v>
      </c>
      <c r="S348" s="64" t="s">
        <v>145</v>
      </c>
    </row>
    <row r="349" spans="1:19" ht="12.75" customHeight="1">
      <c r="A349" s="74"/>
      <c r="B349" s="136"/>
      <c r="C349" s="137"/>
      <c r="D349" s="138"/>
      <c r="E349" s="135"/>
      <c r="F349" s="139"/>
      <c r="G349" s="21"/>
      <c r="H349" s="21"/>
      <c r="I349" s="21"/>
      <c r="J349" s="21"/>
      <c r="K349" s="21"/>
      <c r="L349" s="131" t="s">
        <v>494</v>
      </c>
      <c r="M349" s="128" t="str">
        <f t="shared" si="10"/>
        <v>12/12/0</v>
      </c>
      <c r="N349" s="129">
        <f t="shared" si="11"/>
        <v>36872</v>
      </c>
      <c r="O349" s="70">
        <v>33950</v>
      </c>
      <c r="P349" s="132">
        <v>0</v>
      </c>
      <c r="Q349" s="69">
        <v>0</v>
      </c>
      <c r="R349" s="119">
        <v>0</v>
      </c>
      <c r="S349" s="64" t="s">
        <v>145</v>
      </c>
    </row>
    <row r="350" spans="1:19" ht="12.75" customHeight="1">
      <c r="A350" s="74"/>
      <c r="B350" s="136"/>
      <c r="C350" s="137"/>
      <c r="D350" s="138"/>
      <c r="E350" s="135"/>
      <c r="F350" s="139"/>
      <c r="G350" s="21"/>
      <c r="H350" s="21"/>
      <c r="I350" s="21"/>
      <c r="J350" s="21"/>
      <c r="K350" s="21"/>
      <c r="L350" s="131" t="s">
        <v>495</v>
      </c>
      <c r="M350" s="128" t="str">
        <f t="shared" si="10"/>
        <v>12/13/0</v>
      </c>
      <c r="N350" s="129">
        <f t="shared" si="11"/>
        <v>36873</v>
      </c>
      <c r="O350" s="70">
        <v>33951</v>
      </c>
      <c r="P350" s="132">
        <v>0</v>
      </c>
      <c r="Q350" s="69">
        <v>0</v>
      </c>
      <c r="R350" s="119">
        <v>0</v>
      </c>
      <c r="S350" s="64" t="s">
        <v>145</v>
      </c>
    </row>
    <row r="351" spans="1:19" ht="12.75" customHeight="1">
      <c r="A351" s="74"/>
      <c r="B351" s="136"/>
      <c r="C351" s="137"/>
      <c r="D351" s="138"/>
      <c r="E351" s="135"/>
      <c r="F351" s="139"/>
      <c r="G351" s="21"/>
      <c r="H351" s="21"/>
      <c r="I351" s="21"/>
      <c r="J351" s="21"/>
      <c r="K351" s="21"/>
      <c r="L351" s="131" t="s">
        <v>496</v>
      </c>
      <c r="M351" s="128" t="str">
        <f t="shared" si="10"/>
        <v>12/14/0</v>
      </c>
      <c r="N351" s="129">
        <f t="shared" si="11"/>
        <v>36874</v>
      </c>
      <c r="O351" s="70">
        <v>33952</v>
      </c>
      <c r="P351" s="132">
        <v>0</v>
      </c>
      <c r="Q351" s="69">
        <v>0</v>
      </c>
      <c r="R351" s="119">
        <v>0</v>
      </c>
      <c r="S351" s="64" t="s">
        <v>145</v>
      </c>
    </row>
    <row r="352" spans="1:19" ht="12.75" customHeight="1">
      <c r="A352" s="74"/>
      <c r="B352" s="136"/>
      <c r="C352" s="137"/>
      <c r="D352" s="138"/>
      <c r="E352" s="135"/>
      <c r="F352" s="139"/>
      <c r="G352" s="21"/>
      <c r="H352" s="21"/>
      <c r="I352" s="21"/>
      <c r="J352" s="21"/>
      <c r="K352" s="21"/>
      <c r="L352" s="131" t="s">
        <v>497</v>
      </c>
      <c r="M352" s="128" t="str">
        <f t="shared" si="10"/>
        <v>12/15/0</v>
      </c>
      <c r="N352" s="129">
        <f t="shared" si="11"/>
        <v>36875</v>
      </c>
      <c r="O352" s="70">
        <v>33953</v>
      </c>
      <c r="P352" s="132">
        <v>0</v>
      </c>
      <c r="Q352" s="69">
        <v>0</v>
      </c>
      <c r="R352" s="119">
        <v>0</v>
      </c>
      <c r="S352" s="64" t="s">
        <v>145</v>
      </c>
    </row>
    <row r="353" spans="1:19" ht="12.75" customHeight="1">
      <c r="A353" s="74"/>
      <c r="B353" s="136"/>
      <c r="C353" s="137"/>
      <c r="D353" s="138"/>
      <c r="E353" s="135"/>
      <c r="F353" s="139"/>
      <c r="G353" s="21"/>
      <c r="H353" s="21"/>
      <c r="I353" s="21"/>
      <c r="J353" s="21"/>
      <c r="K353" s="21"/>
      <c r="L353" s="131" t="s">
        <v>498</v>
      </c>
      <c r="M353" s="128" t="str">
        <f t="shared" si="10"/>
        <v>12/16/0</v>
      </c>
      <c r="N353" s="129">
        <f t="shared" si="11"/>
        <v>36876</v>
      </c>
      <c r="O353" s="70">
        <v>33954</v>
      </c>
      <c r="P353" s="132">
        <v>0</v>
      </c>
      <c r="Q353" s="69">
        <v>0</v>
      </c>
      <c r="R353" s="119">
        <v>0</v>
      </c>
      <c r="S353" s="64" t="s">
        <v>145</v>
      </c>
    </row>
    <row r="354" spans="1:19" ht="12.75" customHeight="1">
      <c r="A354" s="74"/>
      <c r="B354" s="136"/>
      <c r="C354" s="137"/>
      <c r="D354" s="138"/>
      <c r="E354" s="135"/>
      <c r="F354" s="139"/>
      <c r="G354" s="21"/>
      <c r="H354" s="21"/>
      <c r="I354" s="21"/>
      <c r="J354" s="21"/>
      <c r="K354" s="21"/>
      <c r="L354" s="131" t="s">
        <v>499</v>
      </c>
      <c r="M354" s="128" t="str">
        <f t="shared" si="10"/>
        <v>12/17/0</v>
      </c>
      <c r="N354" s="129">
        <f t="shared" si="11"/>
        <v>36877</v>
      </c>
      <c r="O354" s="70">
        <v>33955</v>
      </c>
      <c r="P354" s="132">
        <v>0</v>
      </c>
      <c r="Q354" s="69">
        <v>0</v>
      </c>
      <c r="R354" s="119">
        <v>0</v>
      </c>
      <c r="S354" s="64" t="s">
        <v>145</v>
      </c>
    </row>
    <row r="355" spans="1:19" ht="12.75" customHeight="1">
      <c r="A355" s="74"/>
      <c r="B355" s="136"/>
      <c r="C355" s="137"/>
      <c r="D355" s="138"/>
      <c r="E355" s="135"/>
      <c r="F355" s="139"/>
      <c r="G355" s="21"/>
      <c r="H355" s="21"/>
      <c r="I355" s="21"/>
      <c r="J355" s="21"/>
      <c r="K355" s="21"/>
      <c r="L355" s="131" t="s">
        <v>500</v>
      </c>
      <c r="M355" s="128" t="str">
        <f t="shared" si="10"/>
        <v>12/18/0</v>
      </c>
      <c r="N355" s="129">
        <f t="shared" si="11"/>
        <v>36878</v>
      </c>
      <c r="O355" s="70">
        <v>33956</v>
      </c>
      <c r="P355" s="132">
        <v>0</v>
      </c>
      <c r="Q355" s="69">
        <v>0</v>
      </c>
      <c r="R355" s="119">
        <v>0</v>
      </c>
      <c r="S355" s="64" t="s">
        <v>145</v>
      </c>
    </row>
    <row r="356" spans="1:19" ht="12.75" customHeight="1">
      <c r="A356" s="74"/>
      <c r="B356" s="136"/>
      <c r="C356" s="137"/>
      <c r="D356" s="138"/>
      <c r="E356" s="135"/>
      <c r="F356" s="139"/>
      <c r="G356" s="21"/>
      <c r="H356" s="21"/>
      <c r="I356" s="21"/>
      <c r="J356" s="21"/>
      <c r="K356" s="21"/>
      <c r="L356" s="131" t="s">
        <v>501</v>
      </c>
      <c r="M356" s="128" t="str">
        <f t="shared" si="10"/>
        <v>12/19/0</v>
      </c>
      <c r="N356" s="129">
        <f t="shared" si="11"/>
        <v>36879</v>
      </c>
      <c r="O356" s="70">
        <v>33957</v>
      </c>
      <c r="P356" s="132">
        <v>0</v>
      </c>
      <c r="Q356" s="69">
        <v>0</v>
      </c>
      <c r="R356" s="119">
        <v>0</v>
      </c>
      <c r="S356" s="64" t="s">
        <v>145</v>
      </c>
    </row>
    <row r="357" spans="1:19" ht="12.75" customHeight="1">
      <c r="A357" s="74"/>
      <c r="B357" s="136"/>
      <c r="C357" s="137"/>
      <c r="D357" s="138"/>
      <c r="E357" s="135"/>
      <c r="F357" s="139"/>
      <c r="G357" s="21"/>
      <c r="H357" s="21"/>
      <c r="I357" s="21"/>
      <c r="J357" s="21"/>
      <c r="K357" s="21"/>
      <c r="L357" s="131" t="s">
        <v>502</v>
      </c>
      <c r="M357" s="128" t="str">
        <f t="shared" si="10"/>
        <v>12/20/0</v>
      </c>
      <c r="N357" s="129">
        <f t="shared" si="11"/>
        <v>36880</v>
      </c>
      <c r="O357" s="70">
        <v>33958</v>
      </c>
      <c r="P357" s="132">
        <v>0</v>
      </c>
      <c r="Q357" s="69">
        <v>0</v>
      </c>
      <c r="R357" s="119">
        <v>0</v>
      </c>
      <c r="S357" s="64" t="s">
        <v>145</v>
      </c>
    </row>
    <row r="358" spans="1:19" ht="12.75" customHeight="1">
      <c r="A358" s="74"/>
      <c r="B358" s="136"/>
      <c r="C358" s="137"/>
      <c r="D358" s="138"/>
      <c r="E358" s="135"/>
      <c r="F358" s="139"/>
      <c r="G358" s="21"/>
      <c r="H358" s="21"/>
      <c r="I358" s="21"/>
      <c r="J358" s="21"/>
      <c r="K358" s="21"/>
      <c r="L358" s="131" t="s">
        <v>503</v>
      </c>
      <c r="M358" s="128" t="str">
        <f t="shared" si="10"/>
        <v>12/21/0</v>
      </c>
      <c r="N358" s="129">
        <f t="shared" si="11"/>
        <v>36881</v>
      </c>
      <c r="O358" s="70">
        <v>33959</v>
      </c>
      <c r="P358" s="132">
        <v>0</v>
      </c>
      <c r="Q358" s="69">
        <v>0</v>
      </c>
      <c r="R358" s="119">
        <v>0</v>
      </c>
      <c r="S358" s="64" t="s">
        <v>145</v>
      </c>
    </row>
    <row r="359" spans="1:19" ht="12.75" customHeight="1">
      <c r="A359" s="74"/>
      <c r="B359" s="136"/>
      <c r="C359" s="137"/>
      <c r="D359" s="138"/>
      <c r="E359" s="135"/>
      <c r="F359" s="139"/>
      <c r="G359" s="21"/>
      <c r="H359" s="21"/>
      <c r="I359" s="21"/>
      <c r="J359" s="21"/>
      <c r="K359" s="21"/>
      <c r="L359" s="131" t="s">
        <v>504</v>
      </c>
      <c r="M359" s="128" t="str">
        <f t="shared" si="10"/>
        <v>12/22/0</v>
      </c>
      <c r="N359" s="129">
        <f t="shared" si="11"/>
        <v>36882</v>
      </c>
      <c r="O359" s="70">
        <v>33960</v>
      </c>
      <c r="P359" s="132">
        <v>0</v>
      </c>
      <c r="Q359" s="69">
        <v>0</v>
      </c>
      <c r="R359" s="119">
        <v>0</v>
      </c>
      <c r="S359" s="64" t="s">
        <v>145</v>
      </c>
    </row>
    <row r="360" spans="1:19" ht="12.75" customHeight="1">
      <c r="A360" s="74"/>
      <c r="B360" s="136"/>
      <c r="C360" s="137"/>
      <c r="D360" s="138"/>
      <c r="E360" s="135"/>
      <c r="F360" s="139"/>
      <c r="G360" s="21"/>
      <c r="H360" s="21"/>
      <c r="I360" s="21"/>
      <c r="J360" s="21"/>
      <c r="K360" s="21"/>
      <c r="L360" s="131" t="s">
        <v>505</v>
      </c>
      <c r="M360" s="128" t="str">
        <f t="shared" si="10"/>
        <v>12/23/0</v>
      </c>
      <c r="N360" s="129">
        <f t="shared" si="11"/>
        <v>36883</v>
      </c>
      <c r="O360" s="70">
        <v>33961</v>
      </c>
      <c r="P360" s="132">
        <v>0</v>
      </c>
      <c r="Q360" s="69">
        <v>0</v>
      </c>
      <c r="R360" s="119">
        <v>0</v>
      </c>
      <c r="S360" s="64" t="s">
        <v>145</v>
      </c>
    </row>
    <row r="361" spans="1:19" ht="12.75" customHeight="1">
      <c r="A361" s="74"/>
      <c r="B361" s="136"/>
      <c r="C361" s="137"/>
      <c r="D361" s="138"/>
      <c r="E361" s="135"/>
      <c r="F361" s="139"/>
      <c r="G361" s="21"/>
      <c r="H361" s="21"/>
      <c r="I361" s="21"/>
      <c r="J361" s="21"/>
      <c r="K361" s="21"/>
      <c r="L361" s="131" t="s">
        <v>506</v>
      </c>
      <c r="M361" s="128" t="str">
        <f t="shared" si="10"/>
        <v>12/24/0</v>
      </c>
      <c r="N361" s="129">
        <f t="shared" si="11"/>
        <v>36884</v>
      </c>
      <c r="O361" s="70">
        <v>33962</v>
      </c>
      <c r="P361" s="132">
        <v>0</v>
      </c>
      <c r="Q361" s="69">
        <v>0</v>
      </c>
      <c r="R361" s="119">
        <v>0</v>
      </c>
      <c r="S361" s="64" t="s">
        <v>145</v>
      </c>
    </row>
    <row r="362" spans="1:19" ht="12.75" customHeight="1">
      <c r="A362" s="74"/>
      <c r="B362" s="136"/>
      <c r="C362" s="137"/>
      <c r="D362" s="138"/>
      <c r="E362" s="135"/>
      <c r="F362" s="139"/>
      <c r="G362" s="21"/>
      <c r="H362" s="21"/>
      <c r="I362" s="21"/>
      <c r="J362" s="21"/>
      <c r="K362" s="21"/>
      <c r="L362" s="131" t="s">
        <v>507</v>
      </c>
      <c r="M362" s="128" t="str">
        <f t="shared" si="10"/>
        <v>12/25/0</v>
      </c>
      <c r="N362" s="129">
        <f t="shared" si="11"/>
        <v>36885</v>
      </c>
      <c r="O362" s="70">
        <v>33963</v>
      </c>
      <c r="P362" s="132">
        <v>0</v>
      </c>
      <c r="Q362" s="69">
        <v>0</v>
      </c>
      <c r="R362" s="119">
        <v>0</v>
      </c>
      <c r="S362" s="64" t="s">
        <v>145</v>
      </c>
    </row>
    <row r="363" spans="1:19" ht="12.75" customHeight="1">
      <c r="A363" s="74"/>
      <c r="B363" s="136"/>
      <c r="C363" s="137"/>
      <c r="D363" s="138"/>
      <c r="E363" s="135"/>
      <c r="F363" s="139"/>
      <c r="G363" s="21"/>
      <c r="H363" s="21"/>
      <c r="I363" s="21"/>
      <c r="J363" s="21"/>
      <c r="K363" s="21"/>
      <c r="L363" s="131" t="s">
        <v>508</v>
      </c>
      <c r="M363" s="128" t="str">
        <f t="shared" si="10"/>
        <v>12/26/0</v>
      </c>
      <c r="N363" s="129">
        <f t="shared" si="11"/>
        <v>36886</v>
      </c>
      <c r="O363" s="70">
        <v>33964</v>
      </c>
      <c r="P363" s="132">
        <v>0</v>
      </c>
      <c r="Q363" s="69">
        <v>0</v>
      </c>
      <c r="R363" s="119">
        <v>0</v>
      </c>
      <c r="S363" s="64" t="s">
        <v>145</v>
      </c>
    </row>
    <row r="364" spans="1:19" ht="12.75" customHeight="1">
      <c r="A364" s="74"/>
      <c r="B364" s="136"/>
      <c r="C364" s="137"/>
      <c r="D364" s="138"/>
      <c r="E364" s="135"/>
      <c r="F364" s="139"/>
      <c r="G364" s="21"/>
      <c r="H364" s="21"/>
      <c r="I364" s="21"/>
      <c r="J364" s="21"/>
      <c r="K364" s="21"/>
      <c r="L364" s="131" t="s">
        <v>509</v>
      </c>
      <c r="M364" s="128" t="str">
        <f t="shared" si="10"/>
        <v>12/27/0</v>
      </c>
      <c r="N364" s="129">
        <f t="shared" si="11"/>
        <v>36887</v>
      </c>
      <c r="O364" s="70">
        <v>33965</v>
      </c>
      <c r="P364" s="132">
        <v>0</v>
      </c>
      <c r="Q364" s="69">
        <v>0</v>
      </c>
      <c r="R364" s="119">
        <v>0</v>
      </c>
      <c r="S364" s="64" t="s">
        <v>145</v>
      </c>
    </row>
    <row r="365" spans="1:19" ht="12.75" customHeight="1">
      <c r="A365" s="74"/>
      <c r="B365" s="136"/>
      <c r="C365" s="137"/>
      <c r="D365" s="138"/>
      <c r="E365" s="135"/>
      <c r="F365" s="139"/>
      <c r="G365" s="21"/>
      <c r="H365" s="21"/>
      <c r="I365" s="21"/>
      <c r="J365" s="21"/>
      <c r="K365" s="21"/>
      <c r="L365" s="131" t="s">
        <v>510</v>
      </c>
      <c r="M365" s="128" t="str">
        <f t="shared" si="10"/>
        <v>12/28/0</v>
      </c>
      <c r="N365" s="129">
        <f t="shared" si="11"/>
        <v>36888</v>
      </c>
      <c r="O365" s="70">
        <v>33966</v>
      </c>
      <c r="P365" s="132">
        <v>0</v>
      </c>
      <c r="Q365" s="69">
        <v>0</v>
      </c>
      <c r="R365" s="119">
        <v>0</v>
      </c>
      <c r="S365" s="64" t="s">
        <v>145</v>
      </c>
    </row>
    <row r="366" spans="1:19" ht="12.75" customHeight="1">
      <c r="A366" s="74"/>
      <c r="B366" s="136"/>
      <c r="C366" s="137"/>
      <c r="D366" s="138"/>
      <c r="E366" s="135"/>
      <c r="F366" s="139"/>
      <c r="G366" s="21"/>
      <c r="H366" s="21"/>
      <c r="I366" s="21"/>
      <c r="J366" s="21"/>
      <c r="K366" s="21"/>
      <c r="L366" s="131" t="s">
        <v>511</v>
      </c>
      <c r="M366" s="128" t="str">
        <f t="shared" si="10"/>
        <v>12/29/0</v>
      </c>
      <c r="N366" s="129">
        <f t="shared" si="11"/>
        <v>36889</v>
      </c>
      <c r="O366" s="70">
        <v>33967</v>
      </c>
      <c r="P366" s="132">
        <v>0</v>
      </c>
      <c r="Q366" s="69">
        <v>0</v>
      </c>
      <c r="R366" s="119">
        <v>0</v>
      </c>
      <c r="S366" s="64" t="s">
        <v>145</v>
      </c>
    </row>
    <row r="367" spans="1:19" ht="12.75" customHeight="1">
      <c r="A367" s="74"/>
      <c r="B367" s="136"/>
      <c r="C367" s="137"/>
      <c r="D367" s="138"/>
      <c r="E367" s="135"/>
      <c r="F367" s="139"/>
      <c r="G367" s="21"/>
      <c r="H367" s="21"/>
      <c r="I367" s="21"/>
      <c r="J367" s="21"/>
      <c r="K367" s="21"/>
      <c r="L367" s="130" t="s">
        <v>512</v>
      </c>
      <c r="M367" s="128" t="str">
        <f t="shared" si="10"/>
        <v>12/30/0</v>
      </c>
      <c r="N367" s="129">
        <f t="shared" si="11"/>
        <v>36890</v>
      </c>
      <c r="O367" s="70">
        <v>33968</v>
      </c>
      <c r="P367" s="132">
        <v>0</v>
      </c>
      <c r="Q367" s="69">
        <v>0</v>
      </c>
      <c r="R367" s="119">
        <v>0</v>
      </c>
      <c r="S367" s="64" t="s">
        <v>145</v>
      </c>
    </row>
    <row r="368" spans="1:19" ht="12.75" customHeight="1">
      <c r="A368" s="140"/>
      <c r="B368" s="141"/>
      <c r="C368" s="141"/>
      <c r="D368" s="142"/>
      <c r="E368" s="143"/>
      <c r="F368" s="143"/>
      <c r="L368" s="130" t="s">
        <v>513</v>
      </c>
      <c r="M368" s="128" t="str">
        <f t="shared" si="10"/>
        <v>12/31/0</v>
      </c>
      <c r="N368" s="129">
        <f t="shared" si="11"/>
        <v>36891</v>
      </c>
      <c r="O368" s="70">
        <v>33969</v>
      </c>
      <c r="P368" s="132">
        <v>0</v>
      </c>
      <c r="Q368" s="69">
        <v>0</v>
      </c>
      <c r="R368" s="119">
        <v>0</v>
      </c>
      <c r="S368" s="64" t="s">
        <v>145</v>
      </c>
    </row>
    <row r="369" spans="1:19" ht="12.75" customHeight="1">
      <c r="A369" s="60"/>
      <c r="B369" s="31"/>
      <c r="C369" s="31"/>
      <c r="D369" s="31"/>
      <c r="E369" s="31"/>
      <c r="F369" s="108"/>
      <c r="G369" s="21"/>
      <c r="H369" s="21"/>
      <c r="I369" s="21"/>
      <c r="J369" s="21"/>
      <c r="K369" s="21"/>
      <c r="L369" s="109"/>
      <c r="M369" s="112"/>
      <c r="N369" s="21"/>
      <c r="O369" s="71"/>
      <c r="P369" s="21"/>
      <c r="Q369" s="21"/>
      <c r="R369" s="21"/>
      <c r="S369" s="21"/>
    </row>
    <row r="370" ht="12.75" customHeight="1"/>
  </sheetData>
  <sheetProtection/>
  <mergeCells count="11">
    <mergeCell ref="G27:J29"/>
    <mergeCell ref="G33:K34"/>
    <mergeCell ref="G40:J42"/>
    <mergeCell ref="I10:J10"/>
    <mergeCell ref="I11:J11"/>
    <mergeCell ref="G4:J8"/>
    <mergeCell ref="G9:J9"/>
    <mergeCell ref="G10:G12"/>
    <mergeCell ref="H10:H12"/>
    <mergeCell ref="G13:J22"/>
    <mergeCell ref="G23:J26"/>
  </mergeCells>
  <conditionalFormatting sqref="G13">
    <cfRule type="containsText" priority="1" dxfId="0" operator="containsText" stopIfTrue="1" text="Non-Leap">
      <formula>NOT(ISERROR(SEARCH("Non-Leap",G13)))</formula>
    </cfRule>
  </conditionalFormatting>
  <dataValidations count="4">
    <dataValidation allowBlank="1" showInputMessage="1" showErrorMessage="1" errorTitle="Invalid Start Time" error="Please enter a valid start time (12:00 am - 11:59 pm)!" sqref="A3:A367 L3:M367 M368 N3:O368"/>
    <dataValidation type="decimal" allowBlank="1" showInputMessage="1" showErrorMessage="1" errorTitle="Invalid Volume" error="Please enter a numeric volume!" sqref="D3:D367 D369">
      <formula1>-9999999999999990</formula1>
      <formula2>9999999999999990</formula2>
    </dataValidation>
    <dataValidation type="time" allowBlank="1" showInputMessage="1" showErrorMessage="1" errorTitle="Invalid End Time" error="Please enter a valid end time (12:00 am - 11:59 pm)!" sqref="C3:C367 C369">
      <formula1>0</formula1>
      <formula2>0.9993055555555556</formula2>
    </dataValidation>
    <dataValidation type="time" allowBlank="1" showInputMessage="1" showErrorMessage="1" errorTitle="Invalid Start Time" error="Please enter a valid start time (12:00 am - 11:59 pm)!" sqref="P3:P368 B3:B367 B369">
      <formula1>0</formula1>
      <formula2>0.9993055555555556</formula2>
    </dataValidation>
  </dataValidations>
  <printOptions/>
  <pageMargins left="0.7" right="0.7" top="0.75" bottom="0.75" header="0.3" footer="0.3"/>
  <pageSetup horizontalDpi="300" verticalDpi="300" orientation="portrait" r:id="rId3"/>
  <ignoredErrors>
    <ignoredError sqref="M3 M4:M368" unlockedFormula="1"/>
  </ignoredErrors>
  <drawing r:id="rId2"/>
  <legacyDrawing r:id="rId1"/>
</worksheet>
</file>

<file path=xl/worksheets/sheet6.xml><?xml version="1.0" encoding="utf-8"?>
<worksheet xmlns="http://schemas.openxmlformats.org/spreadsheetml/2006/main" xmlns:r="http://schemas.openxmlformats.org/officeDocument/2006/relationships">
  <sheetPr codeName="Sheet3">
    <tabColor theme="8" tint="0.39998000860214233"/>
  </sheetPr>
  <dimension ref="A1:A4"/>
  <sheetViews>
    <sheetView zoomScalePageLayoutView="0" workbookViewId="0" topLeftCell="A1">
      <selection activeCell="A4" sqref="A4"/>
    </sheetView>
  </sheetViews>
  <sheetFormatPr defaultColWidth="9.140625" defaultRowHeight="12.75"/>
  <cols>
    <col min="1" max="1" width="16.7109375" style="0" customWidth="1"/>
  </cols>
  <sheetData>
    <row r="1" ht="12.75">
      <c r="A1" t="s">
        <v>23</v>
      </c>
    </row>
    <row r="4" ht="12.75">
      <c r="A4" t="s">
        <v>74</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2">
    <tabColor theme="8" tint="0.39998000860214233"/>
  </sheetPr>
  <dimension ref="A1:N3"/>
  <sheetViews>
    <sheetView zoomScalePageLayoutView="0" workbookViewId="0" topLeftCell="A1">
      <selection activeCell="A1" sqref="A1:A2"/>
    </sheetView>
  </sheetViews>
  <sheetFormatPr defaultColWidth="9.140625" defaultRowHeight="12.75"/>
  <cols>
    <col min="1" max="1" width="23.00390625" style="0" bestFit="1" customWidth="1"/>
  </cols>
  <sheetData>
    <row r="1" spans="1:14" ht="12.75">
      <c r="A1" s="1" t="s">
        <v>17</v>
      </c>
      <c r="B1" s="2" t="s">
        <v>13</v>
      </c>
      <c r="F1" s="2" t="s">
        <v>24</v>
      </c>
      <c r="I1" s="2" t="s">
        <v>15</v>
      </c>
      <c r="M1" s="3" t="b">
        <v>0</v>
      </c>
      <c r="N1" s="3" t="b">
        <v>0</v>
      </c>
    </row>
    <row r="2" spans="1:9" ht="12.75">
      <c r="A2" s="2" t="s">
        <v>14</v>
      </c>
      <c r="B2" s="2" t="s">
        <v>13</v>
      </c>
      <c r="F2" s="2" t="s">
        <v>19</v>
      </c>
      <c r="I2" s="2" t="s">
        <v>16</v>
      </c>
    </row>
    <row r="3" spans="1:6" ht="12.75">
      <c r="A3" s="2" t="s">
        <v>18</v>
      </c>
      <c r="B3" s="2" t="s">
        <v>12</v>
      </c>
      <c r="F3" s="2" t="s">
        <v>20</v>
      </c>
    </row>
  </sheetData>
  <sheetProtection password="CDD6" sheet="1"/>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tabColor theme="8" tint="0.39998000860214233"/>
  </sheetPr>
  <dimension ref="A1:C8"/>
  <sheetViews>
    <sheetView zoomScalePageLayoutView="0" workbookViewId="0" topLeftCell="A1">
      <selection activeCell="A1" sqref="A1:C8"/>
    </sheetView>
  </sheetViews>
  <sheetFormatPr defaultColWidth="9.140625" defaultRowHeight="12.75"/>
  <cols>
    <col min="1" max="1" width="26.57421875" style="0" customWidth="1"/>
    <col min="2" max="2" width="17.57421875" style="0" customWidth="1"/>
    <col min="3" max="3" width="23.28125" style="0" bestFit="1" customWidth="1"/>
  </cols>
  <sheetData>
    <row r="1" spans="1:3" ht="12.75">
      <c r="A1" s="195" t="s">
        <v>90</v>
      </c>
      <c r="B1" s="195" t="s">
        <v>110</v>
      </c>
      <c r="C1" s="195" t="s">
        <v>4</v>
      </c>
    </row>
    <row r="2" ht="12.75">
      <c r="A2" s="2"/>
    </row>
    <row r="3" spans="1:3" ht="12.75">
      <c r="A3" s="1" t="s">
        <v>75</v>
      </c>
      <c r="B3" t="s">
        <v>141</v>
      </c>
      <c r="C3" s="2" t="s">
        <v>24</v>
      </c>
    </row>
    <row r="4" spans="1:3" ht="12.75">
      <c r="A4" s="2" t="s">
        <v>74</v>
      </c>
      <c r="B4" t="s">
        <v>142</v>
      </c>
      <c r="C4" s="2" t="s">
        <v>20</v>
      </c>
    </row>
    <row r="5" spans="1:2" ht="12.75">
      <c r="A5" s="2" t="s">
        <v>518</v>
      </c>
      <c r="B5" t="s">
        <v>143</v>
      </c>
    </row>
    <row r="6" ht="12.75">
      <c r="B6" t="s">
        <v>144</v>
      </c>
    </row>
    <row r="7" ht="12.75">
      <c r="B7" t="s">
        <v>526</v>
      </c>
    </row>
    <row r="8" ht="12.75">
      <c r="B8" t="s">
        <v>527</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igarcia</dc:creator>
  <cp:keywords/>
  <dc:description/>
  <cp:lastModifiedBy>Teresa Gagnon</cp:lastModifiedBy>
  <cp:lastPrinted>2021-12-06T15:15:45Z</cp:lastPrinted>
  <dcterms:created xsi:type="dcterms:W3CDTF">2002-01-25T17:12:56Z</dcterms:created>
  <dcterms:modified xsi:type="dcterms:W3CDTF">2021-12-15T15:44:34Z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TC060884621033</vt:lpwstr>
  </property>
  <property fmtid="{D5CDD505-2E9C-101B-9397-08002B2CF9AE}" pid="3" name="ContentType">
    <vt:lpwstr>$Resources:CType_PWS_Document(1)</vt:lpwstr>
  </property>
  <property fmtid="{D5CDD505-2E9C-101B-9397-08002B2CF9AE}" pid="4" name="Status">
    <vt:lpwstr>Final</vt:lpwstr>
  </property>
  <property fmtid="{D5CDD505-2E9C-101B-9397-08002B2CF9AE}" pid="5" name="Owner">
    <vt:lpwstr/>
  </property>
  <property fmtid="{D5CDD505-2E9C-101B-9397-08002B2CF9AE}" pid="6" name="ESRI_WORKBOOK_ID">
    <vt:lpwstr>d0de3d50bdfb481999fe283be2f96dd9</vt:lpwstr>
  </property>
</Properties>
</file>