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deepisilon\horizon\redirectedfolders\malmrosem\Downloads\"/>
    </mc:Choice>
  </mc:AlternateContent>
  <xr:revisionPtr revIDLastSave="0" documentId="14_{30CE12BF-4455-4FF6-80E2-A1A5A2D57B59}" xr6:coauthVersionLast="47" xr6:coauthVersionMax="47" xr10:uidLastSave="{00000000-0000-0000-0000-000000000000}"/>
  <bookViews>
    <workbookView xWindow="5595" yWindow="2445" windowWidth="21600" windowHeight="10380" activeTab="1" xr2:uid="{7DDDA30C-37E8-483A-B70A-F9B6F3B9B9E6}"/>
  </bookViews>
  <sheets>
    <sheet name="Overview of Data" sheetId="1" r:id="rId1"/>
    <sheet name="Emission Totals" sheetId="2" r:id="rId2"/>
    <sheet name="WasteWater" sheetId="25" r:id="rId3"/>
    <sheet name="Solid Waste" sheetId="24" r:id="rId4"/>
    <sheet name="SC" sheetId="23" r:id="rId5"/>
    <sheet name="Mobile Combustion" sheetId="22" r:id="rId6"/>
    <sheet name="Industrial Processes" sheetId="21" r:id="rId7"/>
    <sheet name="Forrest" sheetId="20" r:id="rId8"/>
    <sheet name="CO2 FFC" sheetId="19" r:id="rId9"/>
    <sheet name="Agriculture" sheetId="18" r:id="rId10"/>
    <sheet name="Electric sector(OLD)" sheetId="3" r:id="rId11"/>
    <sheet name="2019 Electricity" sheetId="4" r:id="rId12"/>
    <sheet name="2020 Electricity" sheetId="6" r:id="rId13"/>
    <sheet name="2021 Electricity" sheetId="5" r:id="rId14"/>
    <sheet name="2022 Electricity" sheetId="17" r:id="rId15"/>
  </sheets>
  <externalReferences>
    <externalReference r:id="rId16"/>
    <externalReference r:id="rId17"/>
    <externalReference r:id="rId18"/>
    <externalReference r:id="rId19"/>
  </externalReferences>
  <definedNames>
    <definedName name="_Order1" hidden="1">255</definedName>
    <definedName name="ChartRange_Total_CH4_Emissions">OFFSET(#REF!,0,0,1,MAX(#REF!))</definedName>
    <definedName name="ChartRange_TotalEmissions_CH4">OFFSET(#REF!,0,0,1,MAX(#REF!))</definedName>
    <definedName name="ChartRange_TotalEmissions_CO2">OFFSET(#REF!,0,0,1,MAX(#REF!))</definedName>
    <definedName name="ChartRange_TotalEmissions_N2O">OFFSET(#REF!,0,0,1,MAX(#REF!))</definedName>
    <definedName name="ChartRange_WasteCom_CH4">OFFSET(#REF!,0,0,1,MAX(#REF!))</definedName>
    <definedName name="ChartRange_WasteCom_CO2">OFFSET(#REF!,0,0,1,MAX(#REF!))</definedName>
    <definedName name="ChartRange_WasteCom_CO2_SynRubber">OFFSET(#REF!,0,0,1,MAX(#REF!))</definedName>
    <definedName name="ChartRange_WasteCom_CO2_Synthetic_Fibers">OFFSET(#REF!,0,0,1,MAX(#REF!))</definedName>
    <definedName name="ChartRange_WasteCom_CO2Plastics">OFFSET(#REF!,0,0,1,MAX(#REF!))</definedName>
    <definedName name="ChartRange_WasteCom_N2O">OFFSET(#REF!,0,0,1,MAX(#REF!))</definedName>
    <definedName name="ChartRange_Year1">OFFSET(#REF!,0,0,1,MAX(#REF!))</definedName>
    <definedName name="ChartRange_Year2">OFFSET(#REF!,0,0,1,MAX(#REF!))</definedName>
    <definedName name="CO2_C">[1]Lookups!$K$11</definedName>
    <definedName name="CombustionChoice">[1]Control!$A$79</definedName>
    <definedName name="DefOFactor">[1]Lookups!$K$10</definedName>
    <definedName name="DisposalChoice">[1]Control!$A$11</definedName>
    <definedName name="ExportData">#REF!</definedName>
    <definedName name="FlaringChoice">[1]Control!$A$35</definedName>
    <definedName name="FlaringDefaultData">'[1]MSW Flared'!$A$3:$AF$52</definedName>
    <definedName name="g_ft3">[1]Lookups!$J$60</definedName>
    <definedName name="g_mt">[1]Lookups!$J$61</definedName>
    <definedName name="GWP">[1]Lookups!$K$12</definedName>
    <definedName name="HTML1_1" hidden="1">"[mf33e.xls]A!$A$1:$J$79"</definedName>
    <definedName name="HTML1_10" hidden="1">""</definedName>
    <definedName name="HTML1_11" hidden="1">1</definedName>
    <definedName name="HTML1_12" hidden="1">"C:\public\fhwa\SECTION1\mf33e.htm"</definedName>
    <definedName name="HTML1_2" hidden="1">1</definedName>
    <definedName name="HTML1_3" hidden="1">"mf33e"</definedName>
    <definedName name="HTML1_4" hidden="1">"MF33E"</definedName>
    <definedName name="HTML1_5" hidden="1">""</definedName>
    <definedName name="HTML1_6" hidden="1">1</definedName>
    <definedName name="HTML1_7" hidden="1">1</definedName>
    <definedName name="HTML1_8" hidden="1">"3/14/96"</definedName>
    <definedName name="HTML1_9" hidden="1">"Lloyd E Phillips"</definedName>
    <definedName name="HTMLCount" hidden="1">1</definedName>
    <definedName name="IndustrialPercent">[1]Control!$G$59</definedName>
    <definedName name="k">[1]Lookups!$K$47</definedName>
    <definedName name="L">[1]Lookups!$K$50</definedName>
    <definedName name="LFGTEChoice">[1]Control!$A$44</definedName>
    <definedName name="LFGTEDefaultData">'[1]Default LFGTE'!$A$3:$AF$53</definedName>
    <definedName name="M3_FT3">[1]Lookups!$J$59</definedName>
    <definedName name="MethGWP">[2]Control!$D$72</definedName>
    <definedName name="MT_per_T">[1]Lookups!$K$13</definedName>
    <definedName name="OxidationFactor">[1]Control!$G$67</definedName>
    <definedName name="PlasticsFraction">[1]Control!$G$75</definedName>
    <definedName name="PlasticsInput2">[1]CO2_Plastics!$B$171:$B$178,[1]CO2_Plastics!$B$160:$B$167,[1]CO2_Plastics!$B$149:$B$156,[1]CO2_Plastics!$B$138:$B$145,[1]CO2_Plastics!$B$127:$B$134</definedName>
    <definedName name="PlasticsInput3">[1]CO2_Plastics!$B$182:$B$189,[1]CO2_Plastics!$B$193:$B$200,[1]CO2_Plastics!$B$204:$B$211,[1]CO2_Plastics!$B$215:$B$222,[1]CO2_Plastics!$B$226:$B$233,[1]CO2_Plastics!$B$237:$B$244,[1]CO2_Plastics!$B$248:$B$255,[1]CO2_Plastics!$B$259:$B$266,[1]CO2_Plastics!$B$270:$B$277,[1]CO2_Plastics!$B$281:$B$288,[1]CO2_Plastics!$B$292:$B$299,[1]CO2_Plastics!$B$303:$B$310,[1]CO2_Plastics!$B$314:$B$321,[1]CO2_Plastics!$B$325:$B$332,[1]CO2_Plastics!$B$336:$B$343</definedName>
    <definedName name="PlasticsInputs">[1]CO2_Plastics!$B$6:$B$13,[1]CO2_Plastics!$B$17:$B$24,[1]CO2_Plastics!$B$28:$B$35,[1]CO2_Plastics!$B$39:$B$46,[1]CO2_Plastics!$B$50:$B$57,[1]CO2_Plastics!$B$61:$B$68,[1]CO2_Plastics!$B$72:$B$79,[1]CO2_Plastics!$B$83:$B$90,[1]CO2_Plastics!$B$94:$B$101,[1]CO2_Plastics!$B$105:$B$112,[1]CO2_Plastics!$B$116:$B$123</definedName>
    <definedName name="PopulationChoice">[1]Control!$A$24</definedName>
    <definedName name="RubberInputs">'[1]CO2_Syn. Rubber'!$B$6:$B$11,'[1]CO2_Syn. Rubber'!$B$15:$B$20,'[1]CO2_Syn. Rubber'!$B$24:$B$29,'[1]CO2_Syn. Rubber'!$B$33:$B$38,'[1]CO2_Syn. Rubber'!$B$42:$B$47,'[1]CO2_Syn. Rubber'!$B$51:$B$56,'[1]CO2_Syn. Rubber'!$B$60:$B$65,'[1]CO2_Syn. Rubber'!$B$69:$B$74,'[1]CO2_Syn. Rubber'!$B$78:$B$83,'[1]CO2_Syn. Rubber'!$B$87:$B$92,'[1]CO2_Syn. Rubber'!$B$96:$B$101</definedName>
    <definedName name="RubberInputs2">'[1]CO2_Syn. Rubber'!$B$105:$B$110,'[1]CO2_Syn. Rubber'!$B$114:$B$119,'[1]CO2_Syn. Rubber'!$B$123:$B$128,'[1]CO2_Syn. Rubber'!$B$132:$B$137,'[1]CO2_Syn. Rubber'!$B$141:$B$146</definedName>
    <definedName name="RubberInputs3">'[1]CO2_Syn. Rubber'!$B$150:$B$155,'[1]CO2_Syn. Rubber'!$B$159:$B$164,'[1]CO2_Syn. Rubber'!$B$168:$B$173,'[1]CO2_Syn. Rubber'!$B$177:$B$182,'[1]CO2_Syn. Rubber'!$B$186:$B$191,'[1]CO2_Syn. Rubber'!$B$195:$B$200,'[1]CO2_Syn. Rubber'!$B$204:$B$209,'[1]CO2_Syn. Rubber'!$B$213:$B$218,'[1]CO2_Syn. Rubber'!$B$222:$B$227,'[1]CO2_Syn. Rubber'!$B$231:$B$236,'[1]CO2_Syn. Rubber'!$B$240:$B$245,'[1]CO2_Syn. Rubber'!$B$249:$B$254,'[1]CO2_Syn. Rubber'!$B$258:$B$263,'[1]CO2_Syn. Rubber'!$B$267:$B$272,'[1]CO2_Syn. Rubber'!$B$276:$B$281</definedName>
    <definedName name="SelectedState">[1]Lookups!$A$1</definedName>
    <definedName name="States">[1]Lookups!$A$2:$B$52</definedName>
    <definedName name="SynFiberFraction">[1]Control!$G$77</definedName>
    <definedName name="SynRubberFraction">[1]Control!$G$76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H16" i="3" l="1"/>
  <c r="AF16" i="3" l="1"/>
  <c r="AG16" i="3"/>
  <c r="AE16" i="3"/>
  <c r="D67" i="5"/>
  <c r="R61" i="5"/>
  <c r="G50" i="5" l="1"/>
  <c r="P59" i="5"/>
  <c r="C21" i="2" l="1"/>
  <c r="D21" i="2"/>
  <c r="E21" i="2"/>
  <c r="F21" i="2"/>
  <c r="G21" i="2"/>
  <c r="H21" i="2"/>
  <c r="I21" i="2"/>
  <c r="J21" i="2"/>
  <c r="K21" i="2"/>
  <c r="L21" i="2"/>
  <c r="M21" i="2"/>
  <c r="N21" i="2"/>
  <c r="O21" i="2"/>
  <c r="P21" i="2"/>
  <c r="Q21" i="2"/>
  <c r="R21" i="2"/>
  <c r="S21" i="2"/>
  <c r="T21" i="2"/>
  <c r="U21" i="2"/>
  <c r="V21" i="2"/>
  <c r="W21" i="2"/>
  <c r="X21" i="2"/>
  <c r="Y21" i="2"/>
  <c r="Z21" i="2"/>
  <c r="AA21" i="2"/>
  <c r="AB21" i="2"/>
  <c r="AC21" i="2"/>
  <c r="AD21" i="2"/>
  <c r="AE21" i="2"/>
  <c r="AF21" i="2"/>
  <c r="AG21" i="2"/>
  <c r="AH21" i="2"/>
  <c r="B21" i="2"/>
  <c r="C18" i="2" l="1"/>
  <c r="D18" i="2"/>
  <c r="E18" i="2"/>
  <c r="F18" i="2"/>
  <c r="G18" i="2"/>
  <c r="H18" i="2"/>
  <c r="I18" i="2"/>
  <c r="J18" i="2"/>
  <c r="K18" i="2"/>
  <c r="L18" i="2"/>
  <c r="M18" i="2"/>
  <c r="N18" i="2"/>
  <c r="O18" i="2"/>
  <c r="P18" i="2"/>
  <c r="Q18" i="2"/>
  <c r="R18" i="2"/>
  <c r="S18" i="2"/>
  <c r="T18" i="2"/>
  <c r="U18" i="2"/>
  <c r="V18" i="2"/>
  <c r="W18" i="2"/>
  <c r="X18" i="2"/>
  <c r="Y18" i="2"/>
  <c r="Z18" i="2"/>
  <c r="AA18" i="2"/>
  <c r="AB18" i="2"/>
  <c r="AC18" i="2"/>
  <c r="AD18" i="2"/>
  <c r="AE18" i="2"/>
  <c r="AF18" i="2"/>
  <c r="AG18" i="2"/>
  <c r="AH18" i="2"/>
  <c r="B18" i="2"/>
  <c r="C11" i="2"/>
  <c r="D11" i="2"/>
  <c r="E11" i="2"/>
  <c r="F11" i="2"/>
  <c r="G11" i="2"/>
  <c r="H11" i="2"/>
  <c r="I11" i="2"/>
  <c r="J11" i="2"/>
  <c r="K11" i="2"/>
  <c r="L11" i="2"/>
  <c r="M11" i="2"/>
  <c r="N11" i="2"/>
  <c r="O11" i="2"/>
  <c r="P11" i="2"/>
  <c r="Q11" i="2"/>
  <c r="R11" i="2"/>
  <c r="S11" i="2"/>
  <c r="T11" i="2"/>
  <c r="U11" i="2"/>
  <c r="V11" i="2"/>
  <c r="W11" i="2"/>
  <c r="X11" i="2"/>
  <c r="Y11" i="2"/>
  <c r="Z11" i="2"/>
  <c r="AA11" i="2"/>
  <c r="AB11" i="2"/>
  <c r="AC11" i="2"/>
  <c r="AD11" i="2"/>
  <c r="AE11" i="2"/>
  <c r="AF11" i="2"/>
  <c r="AG11" i="2"/>
  <c r="AH11" i="2"/>
  <c r="B11" i="2"/>
  <c r="AF15" i="2"/>
  <c r="AG15" i="2"/>
  <c r="AH15" i="2"/>
  <c r="AE15" i="2"/>
  <c r="AG4" i="2"/>
  <c r="AH4" i="2"/>
  <c r="AH25" i="2" l="1"/>
  <c r="AH24" i="2"/>
  <c r="D57" i="17"/>
  <c r="C57" i="17"/>
  <c r="B57" i="17"/>
  <c r="D55" i="17"/>
  <c r="C55" i="17"/>
  <c r="B55" i="17"/>
  <c r="D32" i="17"/>
  <c r="D33" i="17"/>
  <c r="D34" i="17"/>
  <c r="D35" i="17"/>
  <c r="D36" i="17"/>
  <c r="D37" i="17"/>
  <c r="D38" i="17"/>
  <c r="D39" i="17"/>
  <c r="D40" i="17"/>
  <c r="D41" i="17"/>
  <c r="D42" i="17"/>
  <c r="D43" i="17"/>
  <c r="D44" i="17"/>
  <c r="D45" i="17"/>
  <c r="D46" i="17"/>
  <c r="D47" i="17"/>
  <c r="D48" i="17"/>
  <c r="D49" i="17"/>
  <c r="D31" i="17"/>
  <c r="C32" i="17"/>
  <c r="C33" i="17"/>
  <c r="C34" i="17"/>
  <c r="C35" i="17"/>
  <c r="C36" i="17"/>
  <c r="C37" i="17"/>
  <c r="C38" i="17"/>
  <c r="C39" i="17"/>
  <c r="C40" i="17"/>
  <c r="C41" i="17"/>
  <c r="C42" i="17"/>
  <c r="C43" i="17"/>
  <c r="C44" i="17"/>
  <c r="C45" i="17"/>
  <c r="C46" i="17"/>
  <c r="C47" i="17"/>
  <c r="C48" i="17"/>
  <c r="C49" i="17"/>
  <c r="C31" i="17"/>
  <c r="BH21" i="4" l="1"/>
  <c r="BG21" i="4"/>
  <c r="BF21" i="4"/>
  <c r="BE21" i="4"/>
  <c r="BD21" i="4"/>
  <c r="BC21" i="4"/>
  <c r="BB21" i="4"/>
  <c r="BA21" i="4"/>
  <c r="AZ21" i="4"/>
  <c r="AX21" i="4"/>
  <c r="AW21" i="4"/>
  <c r="AV21" i="4"/>
  <c r="AU21" i="4"/>
  <c r="AT21" i="4"/>
  <c r="AS21" i="4"/>
  <c r="AR21" i="4"/>
  <c r="AQ21" i="4"/>
  <c r="AP21" i="4"/>
  <c r="AN21" i="4"/>
  <c r="AM21" i="4"/>
  <c r="AL21" i="4"/>
  <c r="AK21" i="4"/>
  <c r="AJ21" i="4"/>
  <c r="AI21" i="4"/>
  <c r="AH21" i="4"/>
  <c r="AG21" i="4"/>
  <c r="AF21" i="4"/>
  <c r="AD21" i="4"/>
  <c r="AC21" i="4"/>
  <c r="AB21" i="4"/>
  <c r="AA21" i="4"/>
  <c r="Z21" i="4"/>
  <c r="Y21" i="4"/>
  <c r="X21" i="4"/>
  <c r="W21" i="4"/>
  <c r="V21" i="4"/>
  <c r="T21" i="4"/>
  <c r="S21" i="4"/>
  <c r="R21" i="4"/>
  <c r="Q21" i="4"/>
  <c r="P21" i="4"/>
  <c r="O21" i="4"/>
  <c r="N21" i="4"/>
  <c r="M21" i="4"/>
  <c r="L21" i="4"/>
  <c r="J21" i="4"/>
  <c r="I21" i="4"/>
  <c r="H21" i="4"/>
  <c r="G21" i="4"/>
  <c r="E21" i="4"/>
  <c r="D21" i="4"/>
  <c r="C21" i="4"/>
  <c r="B21" i="4"/>
  <c r="BH20" i="4"/>
  <c r="BG20" i="4"/>
  <c r="BF20" i="4"/>
  <c r="BE20" i="4"/>
  <c r="BD20" i="4"/>
  <c r="BC20" i="4"/>
  <c r="BB20" i="4"/>
  <c r="BA20" i="4"/>
  <c r="AZ20" i="4"/>
  <c r="AX20" i="4"/>
  <c r="AW20" i="4"/>
  <c r="AV20" i="4"/>
  <c r="AU20" i="4"/>
  <c r="AT20" i="4"/>
  <c r="AS20" i="4"/>
  <c r="AR20" i="4"/>
  <c r="AQ20" i="4"/>
  <c r="AP20" i="4"/>
  <c r="AN20" i="4"/>
  <c r="AM20" i="4"/>
  <c r="AL20" i="4"/>
  <c r="AK20" i="4"/>
  <c r="AJ20" i="4"/>
  <c r="AI20" i="4"/>
  <c r="AH20" i="4"/>
  <c r="AG20" i="4"/>
  <c r="AF20" i="4"/>
  <c r="AD20" i="4"/>
  <c r="AC20" i="4"/>
  <c r="AB20" i="4"/>
  <c r="AA20" i="4"/>
  <c r="Z20" i="4"/>
  <c r="Y20" i="4"/>
  <c r="X20" i="4"/>
  <c r="W20" i="4"/>
  <c r="V20" i="4"/>
  <c r="T20" i="4"/>
  <c r="S20" i="4"/>
  <c r="R20" i="4"/>
  <c r="Q20" i="4"/>
  <c r="P20" i="4"/>
  <c r="O20" i="4"/>
  <c r="N20" i="4"/>
  <c r="M20" i="4"/>
  <c r="L20" i="4"/>
  <c r="J20" i="4"/>
  <c r="I20" i="4"/>
  <c r="H20" i="4"/>
  <c r="G20" i="4"/>
  <c r="E20" i="4"/>
  <c r="D20" i="4"/>
  <c r="C20" i="4"/>
  <c r="B20" i="4"/>
  <c r="BH19" i="4"/>
  <c r="BG19" i="4"/>
  <c r="BF19" i="4"/>
  <c r="BE19" i="4"/>
  <c r="BD19" i="4"/>
  <c r="BC19" i="4"/>
  <c r="BB19" i="4"/>
  <c r="BA19" i="4"/>
  <c r="AZ19" i="4"/>
  <c r="AX19" i="4"/>
  <c r="AW19" i="4"/>
  <c r="AV19" i="4"/>
  <c r="AU19" i="4"/>
  <c r="AT19" i="4"/>
  <c r="AS19" i="4"/>
  <c r="AR19" i="4"/>
  <c r="AQ19" i="4"/>
  <c r="AP19" i="4"/>
  <c r="AN19" i="4"/>
  <c r="AM19" i="4"/>
  <c r="AL19" i="4"/>
  <c r="AK19" i="4"/>
  <c r="AJ19" i="4"/>
  <c r="AI19" i="4"/>
  <c r="AH19" i="4"/>
  <c r="AG19" i="4"/>
  <c r="AF19" i="4"/>
  <c r="AD19" i="4"/>
  <c r="AC19" i="4"/>
  <c r="AB19" i="4"/>
  <c r="AA19" i="4"/>
  <c r="Z19" i="4"/>
  <c r="Y19" i="4"/>
  <c r="X19" i="4"/>
  <c r="W19" i="4"/>
  <c r="V19" i="4"/>
  <c r="T19" i="4"/>
  <c r="S19" i="4"/>
  <c r="R19" i="4"/>
  <c r="Q19" i="4"/>
  <c r="P19" i="4"/>
  <c r="O19" i="4"/>
  <c r="N19" i="4"/>
  <c r="M19" i="4"/>
  <c r="L19" i="4"/>
  <c r="J19" i="4"/>
  <c r="I19" i="4"/>
  <c r="H19" i="4"/>
  <c r="G19" i="4"/>
  <c r="E19" i="4"/>
  <c r="D19" i="4"/>
  <c r="C19" i="4"/>
  <c r="B19" i="4"/>
  <c r="BH18" i="4"/>
  <c r="BG18" i="4"/>
  <c r="BF18" i="4"/>
  <c r="BE18" i="4"/>
  <c r="BD18" i="4"/>
  <c r="BC18" i="4"/>
  <c r="BB18" i="4"/>
  <c r="BA18" i="4"/>
  <c r="AZ18" i="4"/>
  <c r="AX18" i="4"/>
  <c r="AW18" i="4"/>
  <c r="AV18" i="4"/>
  <c r="AU18" i="4"/>
  <c r="AT18" i="4"/>
  <c r="AS18" i="4"/>
  <c r="AR18" i="4"/>
  <c r="AQ18" i="4"/>
  <c r="AP18" i="4"/>
  <c r="AN18" i="4"/>
  <c r="AM18" i="4"/>
  <c r="AL18" i="4"/>
  <c r="AK18" i="4"/>
  <c r="AJ18" i="4"/>
  <c r="AI18" i="4"/>
  <c r="AH18" i="4"/>
  <c r="AG18" i="4"/>
  <c r="AF18" i="4"/>
  <c r="AD18" i="4"/>
  <c r="AC18" i="4"/>
  <c r="AB18" i="4"/>
  <c r="AA18" i="4"/>
  <c r="Z18" i="4"/>
  <c r="Y18" i="4"/>
  <c r="X18" i="4"/>
  <c r="W18" i="4"/>
  <c r="V18" i="4"/>
  <c r="T18" i="4"/>
  <c r="S18" i="4"/>
  <c r="R18" i="4"/>
  <c r="Q18" i="4"/>
  <c r="P18" i="4"/>
  <c r="O18" i="4"/>
  <c r="N18" i="4"/>
  <c r="M18" i="4"/>
  <c r="L18" i="4"/>
  <c r="J18" i="4"/>
  <c r="I18" i="4"/>
  <c r="H18" i="4"/>
  <c r="G18" i="4"/>
  <c r="E18" i="4"/>
  <c r="D18" i="4"/>
  <c r="C18" i="4"/>
  <c r="B18" i="4"/>
  <c r="BH17" i="4"/>
  <c r="BG17" i="4"/>
  <c r="BF17" i="4"/>
  <c r="BE17" i="4"/>
  <c r="BD17" i="4"/>
  <c r="BC17" i="4"/>
  <c r="BB17" i="4"/>
  <c r="BA17" i="4"/>
  <c r="AZ17" i="4"/>
  <c r="AX17" i="4"/>
  <c r="AW17" i="4"/>
  <c r="AV17" i="4"/>
  <c r="AU17" i="4"/>
  <c r="AT17" i="4"/>
  <c r="AS17" i="4"/>
  <c r="AR17" i="4"/>
  <c r="AQ17" i="4"/>
  <c r="AP17" i="4"/>
  <c r="AN17" i="4"/>
  <c r="AM17" i="4"/>
  <c r="AL17" i="4"/>
  <c r="AK17" i="4"/>
  <c r="AJ17" i="4"/>
  <c r="AI17" i="4"/>
  <c r="AH17" i="4"/>
  <c r="AG17" i="4"/>
  <c r="AF17" i="4"/>
  <c r="AD17" i="4"/>
  <c r="AC17" i="4"/>
  <c r="AB17" i="4"/>
  <c r="AA17" i="4"/>
  <c r="Z17" i="4"/>
  <c r="Y17" i="4"/>
  <c r="X17" i="4"/>
  <c r="W17" i="4"/>
  <c r="V17" i="4"/>
  <c r="T17" i="4"/>
  <c r="S17" i="4"/>
  <c r="R17" i="4"/>
  <c r="Q17" i="4"/>
  <c r="P17" i="4"/>
  <c r="O17" i="4"/>
  <c r="N17" i="4"/>
  <c r="M17" i="4"/>
  <c r="L17" i="4"/>
  <c r="J17" i="4"/>
  <c r="I17" i="4"/>
  <c r="H17" i="4"/>
  <c r="G17" i="4"/>
  <c r="E17" i="4"/>
  <c r="D17" i="4"/>
  <c r="C17" i="4"/>
  <c r="B17" i="4"/>
  <c r="BH16" i="4"/>
  <c r="BG16" i="4"/>
  <c r="BF16" i="4"/>
  <c r="BE16" i="4"/>
  <c r="BD16" i="4"/>
  <c r="BC16" i="4"/>
  <c r="BB16" i="4"/>
  <c r="BA16" i="4"/>
  <c r="AZ16" i="4"/>
  <c r="AX16" i="4"/>
  <c r="AW16" i="4"/>
  <c r="AV16" i="4"/>
  <c r="AU16" i="4"/>
  <c r="AT16" i="4"/>
  <c r="AS16" i="4"/>
  <c r="AR16" i="4"/>
  <c r="AQ16" i="4"/>
  <c r="AP16" i="4"/>
  <c r="AN16" i="4"/>
  <c r="AM16" i="4"/>
  <c r="AL16" i="4"/>
  <c r="AK16" i="4"/>
  <c r="AJ16" i="4"/>
  <c r="AI16" i="4"/>
  <c r="AH16" i="4"/>
  <c r="AG16" i="4"/>
  <c r="AF16" i="4"/>
  <c r="AD16" i="4"/>
  <c r="AC16" i="4"/>
  <c r="AB16" i="4"/>
  <c r="AA16" i="4"/>
  <c r="Z16" i="4"/>
  <c r="Y16" i="4"/>
  <c r="X16" i="4"/>
  <c r="W16" i="4"/>
  <c r="V16" i="4"/>
  <c r="T16" i="4"/>
  <c r="S16" i="4"/>
  <c r="R16" i="4"/>
  <c r="Q16" i="4"/>
  <c r="P16" i="4"/>
  <c r="O16" i="4"/>
  <c r="N16" i="4"/>
  <c r="M16" i="4"/>
  <c r="L16" i="4"/>
  <c r="J16" i="4"/>
  <c r="I16" i="4"/>
  <c r="H16" i="4"/>
  <c r="G16" i="4"/>
  <c r="E16" i="4"/>
  <c r="D16" i="4"/>
  <c r="C16" i="4"/>
  <c r="B16" i="4"/>
  <c r="BH15" i="4"/>
  <c r="BG15" i="4"/>
  <c r="BF15" i="4"/>
  <c r="BE15" i="4"/>
  <c r="BD15" i="4"/>
  <c r="BC15" i="4"/>
  <c r="BB15" i="4"/>
  <c r="BA15" i="4"/>
  <c r="AZ15" i="4"/>
  <c r="AX15" i="4"/>
  <c r="AW15" i="4"/>
  <c r="AV15" i="4"/>
  <c r="AU15" i="4"/>
  <c r="AT15" i="4"/>
  <c r="AS15" i="4"/>
  <c r="AR15" i="4"/>
  <c r="AQ15" i="4"/>
  <c r="AP15" i="4"/>
  <c r="AN15" i="4"/>
  <c r="AM15" i="4"/>
  <c r="AL15" i="4"/>
  <c r="AK15" i="4"/>
  <c r="AJ15" i="4"/>
  <c r="AI15" i="4"/>
  <c r="AH15" i="4"/>
  <c r="AG15" i="4"/>
  <c r="AF15" i="4"/>
  <c r="AD15" i="4"/>
  <c r="AC15" i="4"/>
  <c r="AB15" i="4"/>
  <c r="AA15" i="4"/>
  <c r="Z15" i="4"/>
  <c r="Y15" i="4"/>
  <c r="X15" i="4"/>
  <c r="W15" i="4"/>
  <c r="V15" i="4"/>
  <c r="T15" i="4"/>
  <c r="S15" i="4"/>
  <c r="R15" i="4"/>
  <c r="Q15" i="4"/>
  <c r="P15" i="4"/>
  <c r="O15" i="4"/>
  <c r="N15" i="4"/>
  <c r="M15" i="4"/>
  <c r="L15" i="4"/>
  <c r="J15" i="4"/>
  <c r="I15" i="4"/>
  <c r="H15" i="4"/>
  <c r="G15" i="4"/>
  <c r="E15" i="4"/>
  <c r="D15" i="4"/>
  <c r="C15" i="4"/>
  <c r="B15" i="4"/>
  <c r="BH14" i="4"/>
  <c r="BG14" i="4"/>
  <c r="BF14" i="4"/>
  <c r="BE14" i="4"/>
  <c r="BD14" i="4"/>
  <c r="BC14" i="4"/>
  <c r="BB14" i="4"/>
  <c r="BA14" i="4"/>
  <c r="AZ14" i="4"/>
  <c r="AX14" i="4"/>
  <c r="AW14" i="4"/>
  <c r="AV14" i="4"/>
  <c r="AU14" i="4"/>
  <c r="AT14" i="4"/>
  <c r="AS14" i="4"/>
  <c r="AR14" i="4"/>
  <c r="AQ14" i="4"/>
  <c r="AP14" i="4"/>
  <c r="AN14" i="4"/>
  <c r="AM14" i="4"/>
  <c r="AL14" i="4"/>
  <c r="AK14" i="4"/>
  <c r="AJ14" i="4"/>
  <c r="AI14" i="4"/>
  <c r="AH14" i="4"/>
  <c r="AG14" i="4"/>
  <c r="AF14" i="4"/>
  <c r="AD14" i="4"/>
  <c r="AC14" i="4"/>
  <c r="AB14" i="4"/>
  <c r="AA14" i="4"/>
  <c r="Z14" i="4"/>
  <c r="Y14" i="4"/>
  <c r="X14" i="4"/>
  <c r="W14" i="4"/>
  <c r="V14" i="4"/>
  <c r="T14" i="4"/>
  <c r="S14" i="4"/>
  <c r="R14" i="4"/>
  <c r="Q14" i="4"/>
  <c r="P14" i="4"/>
  <c r="O14" i="4"/>
  <c r="N14" i="4"/>
  <c r="M14" i="4"/>
  <c r="L14" i="4"/>
  <c r="J14" i="4"/>
  <c r="I14" i="4"/>
  <c r="H14" i="4"/>
  <c r="G14" i="4"/>
  <c r="E14" i="4"/>
  <c r="D14" i="4"/>
  <c r="C14" i="4"/>
  <c r="B14" i="4"/>
  <c r="BH13" i="4"/>
  <c r="BG13" i="4"/>
  <c r="BF13" i="4"/>
  <c r="BE13" i="4"/>
  <c r="BD13" i="4"/>
  <c r="BC13" i="4"/>
  <c r="BB13" i="4"/>
  <c r="BA13" i="4"/>
  <c r="AZ13" i="4"/>
  <c r="AX13" i="4"/>
  <c r="AW13" i="4"/>
  <c r="AV13" i="4"/>
  <c r="AU13" i="4"/>
  <c r="AT13" i="4"/>
  <c r="AS13" i="4"/>
  <c r="AR13" i="4"/>
  <c r="AQ13" i="4"/>
  <c r="AP13" i="4"/>
  <c r="AN13" i="4"/>
  <c r="AM13" i="4"/>
  <c r="AL13" i="4"/>
  <c r="AK13" i="4"/>
  <c r="AJ13" i="4"/>
  <c r="AI13" i="4"/>
  <c r="AH13" i="4"/>
  <c r="AG13" i="4"/>
  <c r="AF13" i="4"/>
  <c r="AD13" i="4"/>
  <c r="AC13" i="4"/>
  <c r="AB13" i="4"/>
  <c r="AA13" i="4"/>
  <c r="Z13" i="4"/>
  <c r="Y13" i="4"/>
  <c r="X13" i="4"/>
  <c r="W13" i="4"/>
  <c r="V13" i="4"/>
  <c r="T13" i="4"/>
  <c r="S13" i="4"/>
  <c r="R13" i="4"/>
  <c r="Q13" i="4"/>
  <c r="P13" i="4"/>
  <c r="O13" i="4"/>
  <c r="N13" i="4"/>
  <c r="M13" i="4"/>
  <c r="L13" i="4"/>
  <c r="J13" i="4"/>
  <c r="I13" i="4"/>
  <c r="H13" i="4"/>
  <c r="G13" i="4"/>
  <c r="E13" i="4"/>
  <c r="D13" i="4"/>
  <c r="C13" i="4"/>
  <c r="B13" i="4"/>
  <c r="BH12" i="4"/>
  <c r="BG12" i="4"/>
  <c r="BF12" i="4"/>
  <c r="BE12" i="4"/>
  <c r="BD12" i="4"/>
  <c r="BC12" i="4"/>
  <c r="BB12" i="4"/>
  <c r="BA12" i="4"/>
  <c r="AZ12" i="4"/>
  <c r="AX12" i="4"/>
  <c r="AW12" i="4"/>
  <c r="AV12" i="4"/>
  <c r="AU12" i="4"/>
  <c r="AT12" i="4"/>
  <c r="AS12" i="4"/>
  <c r="AR12" i="4"/>
  <c r="AQ12" i="4"/>
  <c r="AP12" i="4"/>
  <c r="AN12" i="4"/>
  <c r="AM12" i="4"/>
  <c r="AL12" i="4"/>
  <c r="AK12" i="4"/>
  <c r="AJ12" i="4"/>
  <c r="AI12" i="4"/>
  <c r="AH12" i="4"/>
  <c r="AG12" i="4"/>
  <c r="AF12" i="4"/>
  <c r="AD12" i="4"/>
  <c r="AC12" i="4"/>
  <c r="AB12" i="4"/>
  <c r="AA12" i="4"/>
  <c r="Z12" i="4"/>
  <c r="Y12" i="4"/>
  <c r="X12" i="4"/>
  <c r="W12" i="4"/>
  <c r="V12" i="4"/>
  <c r="T12" i="4"/>
  <c r="S12" i="4"/>
  <c r="R12" i="4"/>
  <c r="Q12" i="4"/>
  <c r="P12" i="4"/>
  <c r="O12" i="4"/>
  <c r="N12" i="4"/>
  <c r="M12" i="4"/>
  <c r="L12" i="4"/>
  <c r="J12" i="4"/>
  <c r="I12" i="4"/>
  <c r="H12" i="4"/>
  <c r="G12" i="4"/>
  <c r="E12" i="4"/>
  <c r="D12" i="4"/>
  <c r="C12" i="4"/>
  <c r="B12" i="4"/>
  <c r="BH11" i="4"/>
  <c r="BG11" i="4"/>
  <c r="BF11" i="4"/>
  <c r="BE11" i="4"/>
  <c r="BD11" i="4"/>
  <c r="BC11" i="4"/>
  <c r="BB11" i="4"/>
  <c r="BA11" i="4"/>
  <c r="AZ11" i="4"/>
  <c r="AX11" i="4"/>
  <c r="AW11" i="4"/>
  <c r="AV11" i="4"/>
  <c r="AU11" i="4"/>
  <c r="AT11" i="4"/>
  <c r="AS11" i="4"/>
  <c r="AR11" i="4"/>
  <c r="AQ11" i="4"/>
  <c r="AP11" i="4"/>
  <c r="AN11" i="4"/>
  <c r="AM11" i="4"/>
  <c r="AL11" i="4"/>
  <c r="AK11" i="4"/>
  <c r="AJ11" i="4"/>
  <c r="AI11" i="4"/>
  <c r="AH11" i="4"/>
  <c r="AG11" i="4"/>
  <c r="AF11" i="4"/>
  <c r="AD11" i="4"/>
  <c r="AC11" i="4"/>
  <c r="AB11" i="4"/>
  <c r="AA11" i="4"/>
  <c r="Z11" i="4"/>
  <c r="Y11" i="4"/>
  <c r="X11" i="4"/>
  <c r="W11" i="4"/>
  <c r="V11" i="4"/>
  <c r="T11" i="4"/>
  <c r="S11" i="4"/>
  <c r="R11" i="4"/>
  <c r="Q11" i="4"/>
  <c r="P11" i="4"/>
  <c r="O11" i="4"/>
  <c r="N11" i="4"/>
  <c r="M11" i="4"/>
  <c r="L11" i="4"/>
  <c r="J11" i="4"/>
  <c r="I11" i="4"/>
  <c r="H11" i="4"/>
  <c r="G11" i="4"/>
  <c r="E11" i="4"/>
  <c r="D11" i="4"/>
  <c r="C11" i="4"/>
  <c r="B11" i="4"/>
  <c r="BH10" i="4"/>
  <c r="BG10" i="4"/>
  <c r="BF10" i="4"/>
  <c r="BE10" i="4"/>
  <c r="BD10" i="4"/>
  <c r="BC10" i="4"/>
  <c r="BB10" i="4"/>
  <c r="BA10" i="4"/>
  <c r="AZ10" i="4"/>
  <c r="AX10" i="4"/>
  <c r="AW10" i="4"/>
  <c r="AV10" i="4"/>
  <c r="AU10" i="4"/>
  <c r="AT10" i="4"/>
  <c r="AS10" i="4"/>
  <c r="AR10" i="4"/>
  <c r="AQ10" i="4"/>
  <c r="AP10" i="4"/>
  <c r="AN10" i="4"/>
  <c r="AM10" i="4"/>
  <c r="AL10" i="4"/>
  <c r="AK10" i="4"/>
  <c r="AJ10" i="4"/>
  <c r="AI10" i="4"/>
  <c r="AH10" i="4"/>
  <c r="AG10" i="4"/>
  <c r="AF10" i="4"/>
  <c r="AD10" i="4"/>
  <c r="AC10" i="4"/>
  <c r="AB10" i="4"/>
  <c r="AA10" i="4"/>
  <c r="Z10" i="4"/>
  <c r="Y10" i="4"/>
  <c r="X10" i="4"/>
  <c r="W10" i="4"/>
  <c r="V10" i="4"/>
  <c r="T10" i="4"/>
  <c r="S10" i="4"/>
  <c r="R10" i="4"/>
  <c r="Q10" i="4"/>
  <c r="P10" i="4"/>
  <c r="O10" i="4"/>
  <c r="N10" i="4"/>
  <c r="M10" i="4"/>
  <c r="L10" i="4"/>
  <c r="J10" i="4"/>
  <c r="I10" i="4"/>
  <c r="H10" i="4"/>
  <c r="G10" i="4"/>
  <c r="E10" i="4"/>
  <c r="D10" i="4"/>
  <c r="C10" i="4"/>
  <c r="B10" i="4"/>
  <c r="BH9" i="4"/>
  <c r="BG9" i="4"/>
  <c r="BF9" i="4"/>
  <c r="BE9" i="4"/>
  <c r="BD9" i="4"/>
  <c r="BC9" i="4"/>
  <c r="BB9" i="4"/>
  <c r="BA9" i="4"/>
  <c r="AZ9" i="4"/>
  <c r="AX9" i="4"/>
  <c r="AW9" i="4"/>
  <c r="AV9" i="4"/>
  <c r="AU9" i="4"/>
  <c r="AT9" i="4"/>
  <c r="AS9" i="4"/>
  <c r="AR9" i="4"/>
  <c r="AQ9" i="4"/>
  <c r="AP9" i="4"/>
  <c r="AN9" i="4"/>
  <c r="AM9" i="4"/>
  <c r="AL9" i="4"/>
  <c r="AK9" i="4"/>
  <c r="AJ9" i="4"/>
  <c r="AI9" i="4"/>
  <c r="AH9" i="4"/>
  <c r="AG9" i="4"/>
  <c r="AF9" i="4"/>
  <c r="AD9" i="4"/>
  <c r="AC9" i="4"/>
  <c r="AB9" i="4"/>
  <c r="AA9" i="4"/>
  <c r="Z9" i="4"/>
  <c r="Y9" i="4"/>
  <c r="X9" i="4"/>
  <c r="W9" i="4"/>
  <c r="V9" i="4"/>
  <c r="T9" i="4"/>
  <c r="S9" i="4"/>
  <c r="R9" i="4"/>
  <c r="Q9" i="4"/>
  <c r="P9" i="4"/>
  <c r="O9" i="4"/>
  <c r="N9" i="4"/>
  <c r="M9" i="4"/>
  <c r="L9" i="4"/>
  <c r="J9" i="4"/>
  <c r="I9" i="4"/>
  <c r="H9" i="4"/>
  <c r="G9" i="4"/>
  <c r="E9" i="4"/>
  <c r="D9" i="4"/>
  <c r="C9" i="4"/>
  <c r="B9" i="4"/>
  <c r="BH8" i="4"/>
  <c r="BG8" i="4"/>
  <c r="BF8" i="4"/>
  <c r="BE8" i="4"/>
  <c r="BD8" i="4"/>
  <c r="BC8" i="4"/>
  <c r="BB8" i="4"/>
  <c r="BA8" i="4"/>
  <c r="AZ8" i="4"/>
  <c r="AX8" i="4"/>
  <c r="AW8" i="4"/>
  <c r="AV8" i="4"/>
  <c r="AU8" i="4"/>
  <c r="AT8" i="4"/>
  <c r="AS8" i="4"/>
  <c r="AR8" i="4"/>
  <c r="AQ8" i="4"/>
  <c r="AP8" i="4"/>
  <c r="AN8" i="4"/>
  <c r="AM8" i="4"/>
  <c r="AL8" i="4"/>
  <c r="AK8" i="4"/>
  <c r="AJ8" i="4"/>
  <c r="AI8" i="4"/>
  <c r="AH8" i="4"/>
  <c r="AG8" i="4"/>
  <c r="AF8" i="4"/>
  <c r="AD8" i="4"/>
  <c r="AC8" i="4"/>
  <c r="AB8" i="4"/>
  <c r="AA8" i="4"/>
  <c r="Z8" i="4"/>
  <c r="Y8" i="4"/>
  <c r="X8" i="4"/>
  <c r="W8" i="4"/>
  <c r="V8" i="4"/>
  <c r="T8" i="4"/>
  <c r="S8" i="4"/>
  <c r="R8" i="4"/>
  <c r="Q8" i="4"/>
  <c r="P8" i="4"/>
  <c r="O8" i="4"/>
  <c r="N8" i="4"/>
  <c r="M8" i="4"/>
  <c r="L8" i="4"/>
  <c r="J8" i="4"/>
  <c r="I8" i="4"/>
  <c r="H8" i="4"/>
  <c r="G8" i="4"/>
  <c r="E8" i="4"/>
  <c r="D8" i="4"/>
  <c r="C8" i="4"/>
  <c r="B8" i="4"/>
  <c r="BH7" i="4"/>
  <c r="BG7" i="4"/>
  <c r="BF7" i="4"/>
  <c r="BE7" i="4"/>
  <c r="BD7" i="4"/>
  <c r="BC7" i="4"/>
  <c r="BB7" i="4"/>
  <c r="BA7" i="4"/>
  <c r="AZ7" i="4"/>
  <c r="AX7" i="4"/>
  <c r="AW7" i="4"/>
  <c r="AV7" i="4"/>
  <c r="AU7" i="4"/>
  <c r="AT7" i="4"/>
  <c r="AS7" i="4"/>
  <c r="AR7" i="4"/>
  <c r="AQ7" i="4"/>
  <c r="AP7" i="4"/>
  <c r="AN7" i="4"/>
  <c r="AM7" i="4"/>
  <c r="AL7" i="4"/>
  <c r="AK7" i="4"/>
  <c r="AJ7" i="4"/>
  <c r="AI7" i="4"/>
  <c r="AH7" i="4"/>
  <c r="AG7" i="4"/>
  <c r="AF7" i="4"/>
  <c r="AD7" i="4"/>
  <c r="AC7" i="4"/>
  <c r="AB7" i="4"/>
  <c r="AA7" i="4"/>
  <c r="Z7" i="4"/>
  <c r="Y7" i="4"/>
  <c r="X7" i="4"/>
  <c r="W7" i="4"/>
  <c r="V7" i="4"/>
  <c r="T7" i="4"/>
  <c r="S7" i="4"/>
  <c r="R7" i="4"/>
  <c r="Q7" i="4"/>
  <c r="P7" i="4"/>
  <c r="O7" i="4"/>
  <c r="N7" i="4"/>
  <c r="M7" i="4"/>
  <c r="L7" i="4"/>
  <c r="J7" i="4"/>
  <c r="I7" i="4"/>
  <c r="H7" i="4"/>
  <c r="G7" i="4"/>
  <c r="E7" i="4"/>
  <c r="D7" i="4"/>
  <c r="C7" i="4"/>
  <c r="B7" i="4"/>
  <c r="BH6" i="4"/>
  <c r="BG6" i="4"/>
  <c r="BF6" i="4"/>
  <c r="BE6" i="4"/>
  <c r="BD6" i="4"/>
  <c r="BC6" i="4"/>
  <c r="BB6" i="4"/>
  <c r="BA6" i="4"/>
  <c r="AZ6" i="4"/>
  <c r="AX6" i="4"/>
  <c r="AW6" i="4"/>
  <c r="AV6" i="4"/>
  <c r="AU6" i="4"/>
  <c r="AT6" i="4"/>
  <c r="AS6" i="4"/>
  <c r="AR6" i="4"/>
  <c r="AQ6" i="4"/>
  <c r="AP6" i="4"/>
  <c r="AN6" i="4"/>
  <c r="AM6" i="4"/>
  <c r="AL6" i="4"/>
  <c r="AK6" i="4"/>
  <c r="AJ6" i="4"/>
  <c r="AI6" i="4"/>
  <c r="AH6" i="4"/>
  <c r="AG6" i="4"/>
  <c r="AF6" i="4"/>
  <c r="AD6" i="4"/>
  <c r="AC6" i="4"/>
  <c r="AB6" i="4"/>
  <c r="AA6" i="4"/>
  <c r="Z6" i="4"/>
  <c r="Y6" i="4"/>
  <c r="X6" i="4"/>
  <c r="W6" i="4"/>
  <c r="V6" i="4"/>
  <c r="T6" i="4"/>
  <c r="S6" i="4"/>
  <c r="R6" i="4"/>
  <c r="Q6" i="4"/>
  <c r="P6" i="4"/>
  <c r="O6" i="4"/>
  <c r="N6" i="4"/>
  <c r="M6" i="4"/>
  <c r="L6" i="4"/>
  <c r="J6" i="4"/>
  <c r="I6" i="4"/>
  <c r="H6" i="4"/>
  <c r="G6" i="4"/>
  <c r="E6" i="4"/>
  <c r="D6" i="4"/>
  <c r="C6" i="4"/>
  <c r="B6" i="4"/>
  <c r="BH5" i="4"/>
  <c r="BG5" i="4"/>
  <c r="BF5" i="4"/>
  <c r="BE5" i="4"/>
  <c r="BD5" i="4"/>
  <c r="BC5" i="4"/>
  <c r="BB5" i="4"/>
  <c r="BA5" i="4"/>
  <c r="AZ5" i="4"/>
  <c r="AX5" i="4"/>
  <c r="AW5" i="4"/>
  <c r="AV5" i="4"/>
  <c r="AU5" i="4"/>
  <c r="AT5" i="4"/>
  <c r="AS5" i="4"/>
  <c r="AR5" i="4"/>
  <c r="AQ5" i="4"/>
  <c r="AP5" i="4"/>
  <c r="AN5" i="4"/>
  <c r="AM5" i="4"/>
  <c r="AL5" i="4"/>
  <c r="AK5" i="4"/>
  <c r="AJ5" i="4"/>
  <c r="AI5" i="4"/>
  <c r="AH5" i="4"/>
  <c r="AG5" i="4"/>
  <c r="AF5" i="4"/>
  <c r="AD5" i="4"/>
  <c r="AC5" i="4"/>
  <c r="AB5" i="4"/>
  <c r="AA5" i="4"/>
  <c r="Z5" i="4"/>
  <c r="Y5" i="4"/>
  <c r="X5" i="4"/>
  <c r="W5" i="4"/>
  <c r="V5" i="4"/>
  <c r="T5" i="4"/>
  <c r="S5" i="4"/>
  <c r="R5" i="4"/>
  <c r="Q5" i="4"/>
  <c r="P5" i="4"/>
  <c r="O5" i="4"/>
  <c r="N5" i="4"/>
  <c r="M5" i="4"/>
  <c r="L5" i="4"/>
  <c r="J5" i="4"/>
  <c r="I5" i="4"/>
  <c r="H5" i="4"/>
  <c r="G5" i="4"/>
  <c r="E5" i="4"/>
  <c r="D5" i="4"/>
  <c r="C5" i="4"/>
  <c r="B5" i="4"/>
  <c r="BH4" i="4"/>
  <c r="BG4" i="4"/>
  <c r="BF4" i="4"/>
  <c r="BE4" i="4"/>
  <c r="BD4" i="4"/>
  <c r="BC4" i="4"/>
  <c r="BB4" i="4"/>
  <c r="BA4" i="4"/>
  <c r="AZ4" i="4"/>
  <c r="AX4" i="4"/>
  <c r="AW4" i="4"/>
  <c r="AV4" i="4"/>
  <c r="AU4" i="4"/>
  <c r="AT4" i="4"/>
  <c r="AS4" i="4"/>
  <c r="AR4" i="4"/>
  <c r="AQ4" i="4"/>
  <c r="AP4" i="4"/>
  <c r="AN4" i="4"/>
  <c r="AM4" i="4"/>
  <c r="AL4" i="4"/>
  <c r="AK4" i="4"/>
  <c r="AJ4" i="4"/>
  <c r="AI4" i="4"/>
  <c r="AH4" i="4"/>
  <c r="AG4" i="4"/>
  <c r="AF4" i="4"/>
  <c r="AD4" i="4"/>
  <c r="AC4" i="4"/>
  <c r="AB4" i="4"/>
  <c r="AA4" i="4"/>
  <c r="Z4" i="4"/>
  <c r="Y4" i="4"/>
  <c r="X4" i="4"/>
  <c r="W4" i="4"/>
  <c r="V4" i="4"/>
  <c r="T4" i="4"/>
  <c r="S4" i="4"/>
  <c r="R4" i="4"/>
  <c r="Q4" i="4"/>
  <c r="P4" i="4"/>
  <c r="O4" i="4"/>
  <c r="N4" i="4"/>
  <c r="M4" i="4"/>
  <c r="L4" i="4"/>
  <c r="J4" i="4"/>
  <c r="I4" i="4"/>
  <c r="H4" i="4"/>
  <c r="G4" i="4"/>
  <c r="E4" i="4"/>
  <c r="D4" i="4"/>
  <c r="C4" i="4"/>
  <c r="B4" i="4"/>
  <c r="BH3" i="4"/>
  <c r="BG3" i="4"/>
  <c r="BF3" i="4"/>
  <c r="BE3" i="4"/>
  <c r="BD3" i="4"/>
  <c r="BC3" i="4"/>
  <c r="BB3" i="4"/>
  <c r="BA3" i="4"/>
  <c r="AZ3" i="4"/>
  <c r="AX3" i="4"/>
  <c r="AW3" i="4"/>
  <c r="AV3" i="4"/>
  <c r="AU3" i="4"/>
  <c r="AT3" i="4"/>
  <c r="AS3" i="4"/>
  <c r="AR3" i="4"/>
  <c r="AQ3" i="4"/>
  <c r="AP3" i="4"/>
  <c r="AN3" i="4"/>
  <c r="AM3" i="4"/>
  <c r="AL3" i="4"/>
  <c r="AK3" i="4"/>
  <c r="AJ3" i="4"/>
  <c r="AI3" i="4"/>
  <c r="AH3" i="4"/>
  <c r="AG3" i="4"/>
  <c r="AF3" i="4"/>
  <c r="AD3" i="4"/>
  <c r="AC3" i="4"/>
  <c r="AB3" i="4"/>
  <c r="AA3" i="4"/>
  <c r="Z3" i="4"/>
  <c r="Y3" i="4"/>
  <c r="X3" i="4"/>
  <c r="W3" i="4"/>
  <c r="V3" i="4"/>
  <c r="T3" i="4"/>
  <c r="S3" i="4"/>
  <c r="R3" i="4"/>
  <c r="Q3" i="4"/>
  <c r="P3" i="4"/>
  <c r="O3" i="4"/>
  <c r="N3" i="4"/>
  <c r="M3" i="4"/>
  <c r="L3" i="4"/>
  <c r="J3" i="4"/>
  <c r="I3" i="4"/>
  <c r="H3" i="4"/>
  <c r="G3" i="4"/>
  <c r="E3" i="4"/>
  <c r="D3" i="4"/>
  <c r="C3" i="4"/>
  <c r="B3" i="4"/>
</calcChain>
</file>

<file path=xl/sharedStrings.xml><?xml version="1.0" encoding="utf-8"?>
<sst xmlns="http://schemas.openxmlformats.org/spreadsheetml/2006/main" count="1931" uniqueCount="421">
  <si>
    <t>Methodology</t>
  </si>
  <si>
    <t xml:space="preserve">Connecticut relies heavily on the U.S. Environmental Protection Agency’s State Inventory Tool (SIT, https://www.epa.gov/statelocalenergy/state-inventory-and-projection-tool) modules.  SIT is a  interactive spreadsheet model that calculates sector-by-sector GHG emissions based on numerous state level data sets, including energy-related data provided by the EIA.  CT’s inventory primarily uses SIT default data provided in each module. CT does not use the land use, land use change, and forestry module as CT specific data within the module appear inconsistent and unreliable. Additionally, CT tracks emissions from the electric sector using two different methodologies: consumption-based and generation-based. </t>
  </si>
  <si>
    <t>The consumption-based approach uses the annual electricity load data from the Independent System Operator, New England (ISO-NE).  We then account for emissions from Renewable Energy Certificates (RECs) purchased/sold by Connecticut retail electricity sellers, and megawatt hours of losses (and associated emissions) due to pumped hydro. And finally, the total electricity consumed is multiplied by the regional New England emission factor (biogeic and non-biogenic) to obtain emissions associated with the State’s electricity consumption. The New England emission factor takes into account the regional fuel mix as well as the associated GHG emissions from each power source for any particular year. For the generation-based approach, we utilize the annual net electricity generation data from the EIA  and multiply it by the EIA Connecticut specific non-biogenic CO2 emission factor.  Then, estimated biogenic CH4 and N20 emissions from the "Stationary Combustion" SIT module are added to the EIA non-biogenic generation-based emissions.</t>
  </si>
  <si>
    <t>Emissions from the Natural Gas transmission system were calculated using the EPA SIT Natural Gas and Oil Module. Emissions from the Natural Gas distribution system are calculated based on PHMSA and state specific data collected by CT PURA. Emissions were not calculated for the following sources: Natural Gas Production, Natural Gas Flaring, and Oil.</t>
  </si>
  <si>
    <r>
      <t>Emissions are reported in terms of carbon dioxide equivalence (CO</t>
    </r>
    <r>
      <rPr>
        <vertAlign val="subscript"/>
        <sz val="11"/>
        <color theme="1"/>
        <rFont val="Calibri"/>
        <family val="2"/>
        <scheme val="minor"/>
      </rPr>
      <t>2</t>
    </r>
    <r>
      <rPr>
        <sz val="11"/>
        <color theme="1"/>
        <rFont val="Calibri"/>
        <family val="2"/>
        <scheme val="minor"/>
      </rPr>
      <t>e).  Carbon dioxide is the primary GHG. Emissions of other GHGs are expressed on the basis of their potential to contribute to global warming, relative to carbon dioxide’s potential.</t>
    </r>
  </si>
  <si>
    <t>Data Sources</t>
  </si>
  <si>
    <t>National statistics and state data are used when appropriate from EIA and federal sources.</t>
  </si>
  <si>
    <t xml:space="preserve">State demographic data are obtained through the US Census.  </t>
  </si>
  <si>
    <t>Transportation data is provided by CT DOT.</t>
  </si>
  <si>
    <t>GDP data is collected through the Bureau of Economic Analysis.</t>
  </si>
  <si>
    <t>Format of Workbook</t>
  </si>
  <si>
    <t xml:space="preserve">The following worksheets are Connecticut-specific data/factors that influence the total annual emissions from 1990-2017.  The “Economy-Wide Emission Totals” sheet is the synthesis of all the emission data from various sectors.  The “Emissions Per Capita”, “Emissions per GDP”, and “Vehicle Miles Traveled” sheets use the total annual emissions calculated from “Economy-Wide Emission Totals” to describe Connecticut’s unique demographic and economic characteristics.  The “Electric Sector” sheet compares the consumption-based to generation-based total annual emission for the electric sector.  </t>
  </si>
  <si>
    <t>The SIT datasheets are a synthesis of the different sectors in which emissions are generated and are calculated by the EPA’s SIT default data and factors.</t>
  </si>
  <si>
    <t>Sector Emissions (MMTCO2e)</t>
  </si>
  <si>
    <t>2021 % of Total Emissions</t>
  </si>
  <si>
    <t>% change from 1990</t>
  </si>
  <si>
    <t>% change from last year</t>
  </si>
  <si>
    <t>% change from 2001</t>
  </si>
  <si>
    <t>Agriculture</t>
  </si>
  <si>
    <t>Natural Gas Leakage</t>
  </si>
  <si>
    <t>Commercial</t>
  </si>
  <si>
    <t>Commercial (CO2FFC)</t>
  </si>
  <si>
    <t>Commercial (Stationary)</t>
  </si>
  <si>
    <t>Electric Power (Consumption)</t>
  </si>
  <si>
    <t>Electric Power (Generation)</t>
  </si>
  <si>
    <t>CO2 (EIA State Energy Profile)</t>
  </si>
  <si>
    <t>CH4 and N2O (Stationary)</t>
  </si>
  <si>
    <t>Industrial</t>
  </si>
  <si>
    <t>Industrial (CO2FFC)</t>
  </si>
  <si>
    <t>Industrial (IP module)</t>
  </si>
  <si>
    <t>Industrial (Stationary)</t>
  </si>
  <si>
    <t xml:space="preserve">Residential </t>
  </si>
  <si>
    <t>Residential (CO2FFC)</t>
  </si>
  <si>
    <t>Residential (Stationary)</t>
  </si>
  <si>
    <t>Transportation</t>
  </si>
  <si>
    <t>Transportation (CO2FFC)</t>
  </si>
  <si>
    <t>Transportation (Mobile)</t>
  </si>
  <si>
    <t>Waste</t>
  </si>
  <si>
    <t>Waste (Solid Waste)</t>
  </si>
  <si>
    <t>Waste (Wastewater)</t>
  </si>
  <si>
    <t>Total - w/ Electric Consumption</t>
  </si>
  <si>
    <t>Total - w/ Electric Generation</t>
  </si>
  <si>
    <t>CT Electric Generation (in state)</t>
  </si>
  <si>
    <t>CT Electric Generation (MWh) [EIA data]</t>
  </si>
  <si>
    <t>CT Electric Generation (MWh) [ISO NE Data]</t>
  </si>
  <si>
    <t>N/A</t>
  </si>
  <si>
    <t xml:space="preserve">CT Electric Consumption </t>
  </si>
  <si>
    <t>CT electricity consumption (in state sales + direct use) (MWh)</t>
  </si>
  <si>
    <t>CT estimated electricity losses + Unaccounted (MWh)</t>
  </si>
  <si>
    <t>CT Electric Consumption (MWh) [EIA data]</t>
  </si>
  <si>
    <t>CT electric consumption (MWh)[MA DEP ISO NE + Pumped Storage apportioned Calculation]</t>
  </si>
  <si>
    <t xml:space="preserve">Source: EIA Table 1   http://www.eia.gov/electricity/state/connecticut/  </t>
  </si>
  <si>
    <t>Source: GWh Generation &amp; Load Data for ISONE &amp; States (2000-2018) https://www.iso-ne.com/isoexpress/web/reports/load-and-demand/-/tree/net-ener-peak-load</t>
  </si>
  <si>
    <t>MTCO2e Consumption-based accounting (based on MA DEP methodology)</t>
  </si>
  <si>
    <t>Regional GHG Emission Factor (Biogenic and Non-Biogenic) (lb/MWh)</t>
  </si>
  <si>
    <t>Conversion of Regional Emission Factors (MMT C02e/MWh)</t>
  </si>
  <si>
    <t>Consumption Emissions (MMT CO2e) - using regional emission factors</t>
  </si>
  <si>
    <t>Source:  Regional EFs_MA DEP calculations Appendices L-S</t>
  </si>
  <si>
    <t>MTCO2e Generation-based accounting</t>
  </si>
  <si>
    <t>CO2 Emission Rate (lbs/MWh) (NOT CO2e) [EIA] [1]</t>
  </si>
  <si>
    <t>CO2 Emission Rate (MMT CO2/MWh)  (NOT CO2e) [EIA]</t>
  </si>
  <si>
    <t>Generation Emissions (MMT CO2) [EIA EF &amp; EIA or ISO MWH] (CO2 only)</t>
  </si>
  <si>
    <t>CH4 and N20 Emissions from Electric Sector - Stationary Combustion, SIT data</t>
  </si>
  <si>
    <t>Total Emissions In-State Generation (MMTCO2e) - using EIA and SIT</t>
  </si>
  <si>
    <t>Settled and Reserved in CT (MWh)</t>
  </si>
  <si>
    <t>Settled and Reserved in MA (MWh)</t>
  </si>
  <si>
    <t>Settled and Reserved in ME (MWh)</t>
  </si>
  <si>
    <t>Settled and Reserved in VT (MWh)</t>
  </si>
  <si>
    <t>Settled and Reserved in NH (MWh)</t>
  </si>
  <si>
    <t>Settled and Reserved in RI (MWh)</t>
  </si>
  <si>
    <t>From</t>
  </si>
  <si>
    <t>CT</t>
  </si>
  <si>
    <t>MA</t>
  </si>
  <si>
    <t>ME</t>
  </si>
  <si>
    <t>NH</t>
  </si>
  <si>
    <t>NY</t>
  </si>
  <si>
    <t>RI</t>
  </si>
  <si>
    <t>VT</t>
  </si>
  <si>
    <t>QC</t>
  </si>
  <si>
    <t>CA Maritimes</t>
  </si>
  <si>
    <t>HQ</t>
  </si>
  <si>
    <t>PEI</t>
  </si>
  <si>
    <t>Biogas</t>
  </si>
  <si>
    <t>Biomass</t>
  </si>
  <si>
    <t>Coal</t>
  </si>
  <si>
    <t>Diesel</t>
  </si>
  <si>
    <t>Digester Gas</t>
  </si>
  <si>
    <t>Energy Storage</t>
  </si>
  <si>
    <t>Fuel cell</t>
  </si>
  <si>
    <t>Hydroelectric/Hydropower</t>
  </si>
  <si>
    <t>Hydrokinetic</t>
  </si>
  <si>
    <t>Jet</t>
  </si>
  <si>
    <t>Landfill gas</t>
  </si>
  <si>
    <t>Municipal solid waste</t>
  </si>
  <si>
    <t>Natural gas</t>
  </si>
  <si>
    <t>Nuclear</t>
  </si>
  <si>
    <t>Oil</t>
  </si>
  <si>
    <t>Solar Photovoltaic</t>
  </si>
  <si>
    <t>Trash-to-energy</t>
  </si>
  <si>
    <t>Wind</t>
  </si>
  <si>
    <t>Wood</t>
  </si>
  <si>
    <t>RPS Fuel Source</t>
  </si>
  <si>
    <t>CT MWh</t>
  </si>
  <si>
    <t>EF for CO2 (lb/mmbtu)</t>
  </si>
  <si>
    <t>lbs of CO2</t>
  </si>
  <si>
    <t>EF for CH4 (lb/mmbtu)</t>
  </si>
  <si>
    <t>lbs of CH4</t>
  </si>
  <si>
    <t>EF for N2O (lb/mmbtu)</t>
  </si>
  <si>
    <t>lbs of N2O</t>
  </si>
  <si>
    <t>CH4 CO2e</t>
  </si>
  <si>
    <t>N2O CO2e</t>
  </si>
  <si>
    <t>CO2 (lb)</t>
  </si>
  <si>
    <t>CH4 (lb)</t>
  </si>
  <si>
    <t>N20 (lb)</t>
  </si>
  <si>
    <t>CH4
CO2e</t>
  </si>
  <si>
    <t>N20
CO2e</t>
  </si>
  <si>
    <t xml:space="preserve">Diesel </t>
  </si>
  <si>
    <t>Landfill gas (Regional for Quebec)</t>
  </si>
  <si>
    <t xml:space="preserve">Natural gas </t>
  </si>
  <si>
    <t>CO2e</t>
  </si>
  <si>
    <t>Total</t>
  </si>
  <si>
    <t>New England Load (MWh)</t>
  </si>
  <si>
    <t>Remaining Load after 
RPS Removal (MWh)*</t>
  </si>
  <si>
    <t>RPS CO2e (lb)</t>
  </si>
  <si>
    <t>Remaining emissions after
 RPS Removal (lb Co2e )**</t>
  </si>
  <si>
    <t>Resulting EF (lb/MWh)***</t>
  </si>
  <si>
    <t>RPS Non-biogenic 
CO2e (lb)</t>
  </si>
  <si>
    <t>Remaining non-biogenic emissions after
 RPS Removal (lb Co2e )**</t>
  </si>
  <si>
    <t>Non-biogenic EF</t>
  </si>
  <si>
    <t>* Defined as the difference in the New England load and the total settled RECS.</t>
  </si>
  <si>
    <t>** Total CO2e with the RPS emissions removed</t>
  </si>
  <si>
    <t>*** Ratio of NonREC CO2e to the Non REC Load</t>
  </si>
  <si>
    <t>Regional EF</t>
  </si>
  <si>
    <t>Total (Settled/Reserved + Millstone) (MWh)</t>
  </si>
  <si>
    <t>CT Load including pumping  (MWh)</t>
  </si>
  <si>
    <t>RECs-Load Difference (MWh)</t>
  </si>
  <si>
    <t>Emission factor (lb/MWh)</t>
  </si>
  <si>
    <t>Difference * regional EF (lbs)</t>
  </si>
  <si>
    <t>TOTAL Settled &amp; Load (lbs)</t>
  </si>
  <si>
    <t>MMTCO2e</t>
  </si>
  <si>
    <t>Non-Biogenic MMTCO2e in RPS</t>
  </si>
  <si>
    <t>MMTCO2e in RPS</t>
  </si>
  <si>
    <t>MMTCO2e For GWSA</t>
  </si>
  <si>
    <t>Maritimes</t>
  </si>
  <si>
    <t>CH4_x000D_
CO2e</t>
  </si>
  <si>
    <t>N20_x000D_
CO2e</t>
  </si>
  <si>
    <t>Emission factors</t>
  </si>
  <si>
    <t>Non-Biogenic</t>
  </si>
  <si>
    <t>co2</t>
  </si>
  <si>
    <t>CH4</t>
  </si>
  <si>
    <t>N2O</t>
  </si>
  <si>
    <t>bituminous coal</t>
  </si>
  <si>
    <t>sub-bituminous coal</t>
  </si>
  <si>
    <t>distillate petroleum</t>
  </si>
  <si>
    <t>natural gas</t>
  </si>
  <si>
    <t>non-biogenic component of municipal solid waste</t>
  </si>
  <si>
    <t>other</t>
  </si>
  <si>
    <t>tire derived fuel</t>
  </si>
  <si>
    <t>petroleum coke</t>
  </si>
  <si>
    <t>residual petroleum</t>
  </si>
  <si>
    <t>jet fuel</t>
  </si>
  <si>
    <t>kerosene</t>
  </si>
  <si>
    <t>waste oil</t>
  </si>
  <si>
    <t>gaseous propane</t>
  </si>
  <si>
    <t>Total ISO NE emissions (lb)</t>
  </si>
  <si>
    <t>system mix</t>
  </si>
  <si>
    <t>Total CO2e</t>
  </si>
  <si>
    <t>Emission Factor lb/Mwh</t>
  </si>
  <si>
    <t>Class I</t>
  </si>
  <si>
    <t>MWh</t>
  </si>
  <si>
    <t>Co2e</t>
  </si>
  <si>
    <t>Emission Factor</t>
  </si>
  <si>
    <t>Class II</t>
  </si>
  <si>
    <t>9. Connecticut Emissions Summary</t>
  </si>
  <si>
    <t>This Worksheet Provides a Summary of Agriculture Emissions for CT Once All Prior Worksheets Have Been Completed.</t>
  </si>
  <si>
    <t>Note: The Agriculture module now estimates carbon dioxide emissions from Liming of Soils and Urea Fertilization. These categories were previously estimated in the Land Use, Land-Use Change, and Forestry module. Totals below do not account for emissions from the following animals, fertilizers, crops, or harvested areas:</t>
  </si>
  <si>
    <t>Ag Soils-Plant:  Fertilizer Data Not Included in Emissions Totals</t>
  </si>
  <si>
    <t>Rice Cultivation:  Harvested Area Data Not Included in Emissions Totals</t>
  </si>
  <si>
    <t>Ag. Residue Burning: Crop Data Not Included in Emissions Totals</t>
  </si>
  <si>
    <t>Liming and Urea: Data Not Included in Emissions Totals</t>
  </si>
  <si>
    <t>Enteric Fermentation:</t>
  </si>
  <si>
    <t/>
  </si>
  <si>
    <t>Urea Fertilization</t>
  </si>
  <si>
    <t>Manure Management 
and Ag Soils-Animal:</t>
  </si>
  <si>
    <t>Ag Soils-Plant-Residues, Legumes, Histosols:</t>
  </si>
  <si>
    <t xml:space="preserve">Red Clover, White Clover, Birdsfoot Trefoil, Arrowleaf Clover, Crimson Clover, </t>
  </si>
  <si>
    <t>Synthetic</t>
  </si>
  <si>
    <t>Primary</t>
  </si>
  <si>
    <t>Barley</t>
  </si>
  <si>
    <t>Limestone</t>
  </si>
  <si>
    <t>Ag Soils-Plant-Fertilizers:</t>
  </si>
  <si>
    <t>Organic</t>
  </si>
  <si>
    <t>Ratoon</t>
  </si>
  <si>
    <t>Corn</t>
  </si>
  <si>
    <t>Dolomite</t>
  </si>
  <si>
    <t>Rice Cultivation:</t>
  </si>
  <si>
    <t>Dried Blood</t>
  </si>
  <si>
    <t>Peanuts</t>
  </si>
  <si>
    <t>Ag Residue Burning:</t>
  </si>
  <si>
    <t>Compost</t>
  </si>
  <si>
    <t>Rice</t>
  </si>
  <si>
    <t>Liming and Urea:</t>
  </si>
  <si>
    <t>The "National Adjustment Factor" is applied to reconcile differences between the methodologies for estimating nitrous oxide emissions from agricultural soils of the National Inventory of Greenhouse Gas Emissions and the State Inventory Tool. The method used in the SIT underestimates indirect emissions from fertilizers and overestimates indirect emissions from livestock and all direct sources of agricultural soils emissions relative to the National Inventory. Other sources will not be affected.</t>
  </si>
  <si>
    <t>Dried Manure</t>
  </si>
  <si>
    <t>Soybeans</t>
  </si>
  <si>
    <t>Emissions (MMTCE)</t>
  </si>
  <si>
    <t>Activated Sewage Sludge</t>
  </si>
  <si>
    <t>Sugarcane</t>
  </si>
  <si>
    <t>Other Sewage Sludge</t>
  </si>
  <si>
    <t>Wheat</t>
  </si>
  <si>
    <t>Enteric Fermentation</t>
  </si>
  <si>
    <t>Tankage</t>
  </si>
  <si>
    <t>Manure Management</t>
  </si>
  <si>
    <t>Ag Soils</t>
  </si>
  <si>
    <t>Rice Cultivation</t>
  </si>
  <si>
    <t>Liming</t>
  </si>
  <si>
    <t>Agricultural Residue Burning</t>
  </si>
  <si>
    <t>TOTAL</t>
  </si>
  <si>
    <t>Emissions (MMTCO2 Eq.)</t>
  </si>
  <si>
    <t>Emissions by Gas (MMT CO2, MMTCH4, or MMTN2O)</t>
  </si>
  <si>
    <t>Carbon Dioxide</t>
  </si>
  <si>
    <t>Methane</t>
  </si>
  <si>
    <t>Nitrous Oxide</t>
  </si>
  <si>
    <t>Nitrous Oxide Emissions from Ag Soils (metric tons N2O)</t>
  </si>
  <si>
    <t>Direct</t>
  </si>
  <si>
    <t>Fertilizers</t>
  </si>
  <si>
    <t>Crop Residues</t>
  </si>
  <si>
    <t>N-Fixing Crops</t>
  </si>
  <si>
    <t>Histosols</t>
  </si>
  <si>
    <t>Livestock</t>
  </si>
  <si>
    <t>Indirect</t>
  </si>
  <si>
    <t>Leaching/Runoff</t>
  </si>
  <si>
    <t>Fertilizer Runoff/Leached</t>
  </si>
  <si>
    <t xml:space="preserve">Manure Runoff/Leached </t>
  </si>
  <si>
    <t>CO2 Emissions (MMTCO2 Eq.)</t>
  </si>
  <si>
    <t>CH4 Emissions (MMTCO2 Eq.)</t>
  </si>
  <si>
    <t>N2O Emissions (MMTCO2 Eq.)</t>
  </si>
  <si>
    <t>10. Connecticut Emissions Summary (MMTCO2E)</t>
  </si>
  <si>
    <t>MMTCO2E</t>
  </si>
  <si>
    <t>Residential</t>
  </si>
  <si>
    <t>Petroleum</t>
  </si>
  <si>
    <t>Natural Gas</t>
  </si>
  <si>
    <t>Other</t>
  </si>
  <si>
    <t>Electric Power</t>
  </si>
  <si>
    <t>International Bunker Fuels</t>
  </si>
  <si>
    <t>Carbon Dioxide Emissions</t>
  </si>
  <si>
    <t>Cement Manufacture</t>
  </si>
  <si>
    <t>Lime Manufacture</t>
  </si>
  <si>
    <t>Limestone and Dolomite Use</t>
  </si>
  <si>
    <t>Soda Ash</t>
  </si>
  <si>
    <t>Aluminum Production, CO2</t>
  </si>
  <si>
    <t>Iron &amp; Steel Production</t>
  </si>
  <si>
    <t>Ammonia Production</t>
  </si>
  <si>
    <t>Urea Consumption</t>
  </si>
  <si>
    <t>Nitrous Oxide Emissions</t>
  </si>
  <si>
    <t>Nitric Acid Production</t>
  </si>
  <si>
    <t>Adipic Acid Production</t>
  </si>
  <si>
    <t>HFC, PFC, NF3, and SF6 Emissions</t>
  </si>
  <si>
    <t>ODS Substitutes</t>
  </si>
  <si>
    <t>Semiconductor Manufacturing</t>
  </si>
  <si>
    <t>Magnesium Production</t>
  </si>
  <si>
    <t>Electric Power Transmission and Distribution Systems</t>
  </si>
  <si>
    <t>HCFC-22 Production</t>
  </si>
  <si>
    <t>Aluminum Production, PFCs</t>
  </si>
  <si>
    <t>Total Emissions</t>
  </si>
  <si>
    <t>12a. Mobile Source Emissions Summary, CH4 and N2O</t>
  </si>
  <si>
    <t>Total CH4 and N2O Emissions from Mobile Sources (MTCO2E)</t>
  </si>
  <si>
    <t>Fuel Type/Vehicle Type</t>
  </si>
  <si>
    <t>Gasoline Highway</t>
  </si>
  <si>
    <t>Passenger Cars</t>
  </si>
  <si>
    <t>Light-Duty Trucks</t>
  </si>
  <si>
    <t>Heavy-Duty Vehicles</t>
  </si>
  <si>
    <t>Motorcycles</t>
  </si>
  <si>
    <t>Diesel Highway</t>
  </si>
  <si>
    <t>Heavy-Duty Buses</t>
  </si>
  <si>
    <t>Non-Highway</t>
  </si>
  <si>
    <t>Boats</t>
  </si>
  <si>
    <t>Locomotives</t>
  </si>
  <si>
    <t>Farm Equipment</t>
  </si>
  <si>
    <t>Construction Equipment</t>
  </si>
  <si>
    <t>Aircraft</t>
  </si>
  <si>
    <t>Other*</t>
  </si>
  <si>
    <t>Alternative Fuel Vehicles</t>
  </si>
  <si>
    <t>Light Duty Vehicles</t>
  </si>
  <si>
    <t>Heavy Duty Vehicles</t>
  </si>
  <si>
    <t>Buses</t>
  </si>
  <si>
    <t>* "Other" includes snowmobiles, small gasoline powered utility equipment, heavy-duty gasoline powered utility equipment, and heavy-duty diesel powered utility equipment.</t>
  </si>
  <si>
    <t>Total CH4 and N2O Emissions from Mobile Sources (MTCE)</t>
  </si>
  <si>
    <t>CH4 Emissions from Mobile Sources (MTCO2E)</t>
  </si>
  <si>
    <t>N2O Emissions from Mobile Sources (MTCO2E)</t>
  </si>
  <si>
    <t>CH4 Emissions from Mobile Sources (MTCE)</t>
  </si>
  <si>
    <t>N2O Emissions from Mobile Sources (MTCE)</t>
  </si>
  <si>
    <t>CH4 Emissions from Mobile Sources (Gigagrams)</t>
  </si>
  <si>
    <t>N2O Emissions from Mobile Sources (Gigagrams)</t>
  </si>
  <si>
    <t>Total Emissions Summary for Connecticut</t>
  </si>
  <si>
    <t>MMTCE</t>
  </si>
  <si>
    <t xml:space="preserve">   Total Non-CO2 Emissions by Sector for</t>
  </si>
  <si>
    <t>Connecticut</t>
  </si>
  <si>
    <t>11. Connecticut Emissions Summary</t>
  </si>
  <si>
    <t>Emissions were not calculated for the following sources: Industrial fruits &amp; vegetables, Industrial red meat, Industrial poultry, and Industrial pulp &amp; paper.</t>
  </si>
  <si>
    <t>Emissions (MMTCO2E)</t>
  </si>
  <si>
    <t>Municipal CH4</t>
  </si>
  <si>
    <t>Municipal N2O</t>
  </si>
  <si>
    <t>Industrial CH4</t>
  </si>
  <si>
    <t>Fruits &amp; Vegetables</t>
  </si>
  <si>
    <t>Red Meat</t>
  </si>
  <si>
    <t>Poultry</t>
  </si>
  <si>
    <t>Pulp &amp; Paper</t>
  </si>
  <si>
    <t xml:space="preserve">Municipal N2O </t>
  </si>
  <si>
    <t>14. Connecticut Emissions Summary</t>
  </si>
  <si>
    <t>This Worksheet Provides a Summary of Emissions from Landfills and Waste Combustion Once All Control Steps Have Been Completed.</t>
  </si>
  <si>
    <t>Year Of Inventory Update</t>
  </si>
  <si>
    <t>Total Emissions from Landfills and Waste Combustion (MMTCO2E)*</t>
  </si>
  <si>
    <t>CO2</t>
  </si>
  <si>
    <t xml:space="preserve">Total  </t>
  </si>
  <si>
    <t>* When default flaring and LFGTE activity data are utilized for AZ, DE, ME, VT, and WY landfill methane avoided is greater than landfill methane produced. This is a result of using various sources of default data.</t>
  </si>
  <si>
    <t>CH4 Emissions from Landfills (MTCO2E)</t>
  </si>
  <si>
    <t>Potential CH4</t>
  </si>
  <si>
    <t>MSW Generation</t>
  </si>
  <si>
    <t>Industrial Generation</t>
  </si>
  <si>
    <t>CH4 Avoided</t>
  </si>
  <si>
    <t>Flare</t>
  </si>
  <si>
    <t>Landfill Gas-to-Energy</t>
  </si>
  <si>
    <t>Oxidation at MSW Landfills</t>
  </si>
  <si>
    <t>Oxidation at Industrial Landfills</t>
  </si>
  <si>
    <t xml:space="preserve">Total CH4 Emissions </t>
  </si>
  <si>
    <t>CO2, N2O, and CH4 Emissions from Waste Combustion (MTCO2E)</t>
  </si>
  <si>
    <t xml:space="preserve">Gas/Waste Product </t>
  </si>
  <si>
    <t>Plastics</t>
  </si>
  <si>
    <t>Synthetic Rubber in MSW</t>
  </si>
  <si>
    <t xml:space="preserve">Synthetic Fibers </t>
  </si>
  <si>
    <t>Total CO2, N2O, CH4 Emissions</t>
  </si>
  <si>
    <t>Total Emissions from Landfills and Waste Combustion (MMTCE)</t>
  </si>
  <si>
    <t>CH4 Emissions from Landfills (MTCE)</t>
  </si>
  <si>
    <t>CO2 and N2O Emissions from Waste Combustion (MTCE)</t>
  </si>
  <si>
    <t>Ag Soils-Plant:  Residue, Legume, &amp; Histosol Data Not Included in Emissions Totals</t>
  </si>
  <si>
    <t>Synthetic; and Organic: Dried Blood, Compost, Dried Manure, Activated Sewage Sludge, Other Sewage Sludge, Tankage</t>
  </si>
  <si>
    <t>Primary, Ratoon</t>
  </si>
  <si>
    <t>Barley, Corn, Peanuts, Rice, Soybeans, Sugarcane, Wheat</t>
  </si>
  <si>
    <t>Limestone, Dolomite, Urea Fertilization</t>
  </si>
  <si>
    <t>Alfalfa</t>
  </si>
  <si>
    <t>Corn for Grain</t>
  </si>
  <si>
    <t>All Wheat</t>
  </si>
  <si>
    <t>Sorghum for Grain</t>
  </si>
  <si>
    <t>Oats</t>
  </si>
  <si>
    <t>Rye</t>
  </si>
  <si>
    <t>Millet</t>
  </si>
  <si>
    <t>Dry Edible Beans</t>
  </si>
  <si>
    <t>Dry Edible Peas</t>
  </si>
  <si>
    <t>Austrian Winter Peas</t>
  </si>
  <si>
    <t>Lentils</t>
  </si>
  <si>
    <t>Wrinkled Seed Peas</t>
  </si>
  <si>
    <t>Red Clover</t>
  </si>
  <si>
    <t>White Clover</t>
  </si>
  <si>
    <t>Birdsfoot Trefoil</t>
  </si>
  <si>
    <t>Arrowleaf Clover</t>
  </si>
  <si>
    <t>Crimson Clover</t>
  </si>
  <si>
    <t>Emissions by Fuel Type, 1990-2022</t>
  </si>
  <si>
    <t>Emissions by Sector, 1990-2022</t>
  </si>
  <si>
    <t>Transportation Emissions by Fuel Type, 1990-2022</t>
  </si>
  <si>
    <t>Electric Power Emissions by Fuel Type, 1990-2022</t>
  </si>
  <si>
    <t>Residential Emissions by Fuel Type, 1990-2022</t>
  </si>
  <si>
    <t>Commercial Emissions by Fuel Type, 1990-2022</t>
  </si>
  <si>
    <t>Industrial Emissions by Fuel Type, 1990-2022</t>
  </si>
  <si>
    <t>9. Summary of Land Use, Land-Use Change, and Forestry Emissions and Sequestration for Connecticut</t>
  </si>
  <si>
    <t>used depending on which option is selected</t>
  </si>
  <si>
    <t>Note: The Land Use, Land-Use Change, and Forestry module no longer estimates carbon dioxide emissions from Liming of Soils and Urea Fertilization. These categories are now estimated in the Agriculture module.</t>
  </si>
  <si>
    <t>Emissions were not calculated for the following sector: Forest Fires.  If you skipped any of these by mistake, please return to the control worksheet and complete each skipped source.</t>
  </si>
  <si>
    <t>FCF</t>
  </si>
  <si>
    <t>default</t>
  </si>
  <si>
    <t>Emissions* (MMTCO2E)</t>
  </si>
  <si>
    <t>Net Forest Carbon Flux</t>
  </si>
  <si>
    <t>Aboveground Biomass</t>
  </si>
  <si>
    <t>+</t>
  </si>
  <si>
    <t>=</t>
  </si>
  <si>
    <t>Belowground Biomass</t>
  </si>
  <si>
    <t>Deadwood</t>
  </si>
  <si>
    <t>Litter</t>
  </si>
  <si>
    <t>Soil (Mineral)</t>
  </si>
  <si>
    <t>Soil (Organic)</t>
  </si>
  <si>
    <t>Drained Organic Soil</t>
  </si>
  <si>
    <t>Total wood products and landfills</t>
  </si>
  <si>
    <t>Forest Land Remaining Forest Land</t>
  </si>
  <si>
    <t>Land Converted to Forest Land</t>
  </si>
  <si>
    <t>Forest Land Converted to Land</t>
  </si>
  <si>
    <t>Urban Trees</t>
  </si>
  <si>
    <t>Landfilled Yard Trimmings and Food Scraps</t>
  </si>
  <si>
    <t>Grass</t>
  </si>
  <si>
    <t>Leaves</t>
  </si>
  <si>
    <t>Branches</t>
  </si>
  <si>
    <t>Landfilled Food Scraps</t>
  </si>
  <si>
    <t>Forest Fires</t>
  </si>
  <si>
    <t>N2O from Settlement Soils</t>
  </si>
  <si>
    <t>Agricultural Soil Carbon Flux</t>
  </si>
  <si>
    <t>Additional Emission Sources</t>
  </si>
  <si>
    <t>* Note that parentheses indicate net sequestration.</t>
  </si>
  <si>
    <t>Emissions (MMTCE)*</t>
  </si>
  <si>
    <t>Forest Carbon Flux</t>
  </si>
  <si>
    <t>16. Connecticut Emissions Summary (MTCO2E)</t>
  </si>
  <si>
    <t>Emissions were not calculated for the following sources: Cement Manufacture, Lime Manufacture, Soda Ash, Aluminum Production, Carbon Dioxide, Ammonia Production, Nitric Acid Production, Adipic Acid Production, Semiconductor Manufacturing, Magnesium Production, HCFC-22 Production, and Aluminum Production, PFCs.</t>
  </si>
  <si>
    <t>Additional CO2 Emissions</t>
  </si>
  <si>
    <t>Additional N2O Emissions</t>
  </si>
  <si>
    <t>Additional HFC, PFC, NF3, and SF6 Emissions</t>
  </si>
  <si>
    <t>Emissions by Gas Type, 1990-2020</t>
  </si>
  <si>
    <t>Emissions by Gas Type, 1990-2022</t>
  </si>
  <si>
    <t>Carbon Dioxide Emissions, 1990-2020</t>
  </si>
  <si>
    <t>Carbon Dioxide Emissions, 1990-2022</t>
  </si>
  <si>
    <t>Nitrous Oxide Emissions, 1990-2020</t>
  </si>
  <si>
    <t>Nitrous Oxide Emissions, 1990-2022</t>
  </si>
  <si>
    <t>High GWP Emissions, 1990-2020</t>
  </si>
  <si>
    <t>High GWP Emissions, 1990-2022</t>
  </si>
  <si>
    <t>Heavy-Duty Busses</t>
  </si>
  <si>
    <t>Total Emissions table above incudes emissions inputted by user (optional) from the Additional Data Input tab.</t>
  </si>
  <si>
    <t>Landfill emissions (from MSW and Industrial Generation) are provided to 2021 and assume 2016 as the proxy for the Waste in Place that will generate emissions in future years.</t>
  </si>
  <si>
    <t>Total Emissions table above does not incude emissions inputted by user (optional) from the Additional Data Input tab.</t>
  </si>
  <si>
    <t>*Graph includes emissions inputted by user from the Additional Data Input tab</t>
  </si>
  <si>
    <t>GHG Emissions from Landfills and Waste Combustion (MMTCO2E), 1990 - 2022</t>
  </si>
  <si>
    <t>Methane Emissions from Landfills (MTCO2E), 1990 - 2022</t>
  </si>
  <si>
    <t>Emissions from Waste Combustion (MTCO2E), 1990 - 2022</t>
  </si>
  <si>
    <t>Total Wastewater Emissions, 1990-2021</t>
  </si>
  <si>
    <t>Methane Emissions from Industrial Wastewater, 1990-2021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</si>
</sst>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3" formatCode="_(* #,##0.00_);_(* \(#,##0.00\);_(* &quot;-&quot;??_);_(@_)"/>
    <numFmt numFmtId="164" formatCode="0.0%"/>
    <numFmt numFmtId="165" formatCode="0.0"/>
    <numFmt numFmtId="166" formatCode="_(* #,##0_);_(* \(#,##0\);_(* &quot;-&quot;??_);_(@_)"/>
    <numFmt numFmtId="167" formatCode="0.0E+00"/>
    <numFmt numFmtId="168" formatCode="_(* #,##0.000_);_(* \(#,##0.000\);_(* &quot;-&quot;??_);_(@_)"/>
    <numFmt numFmtId="169" formatCode="_(* #,##0.00000_);_(* \(#,##0.00000\);_(* &quot;-&quot;??_);_(@_)"/>
    <numFmt numFmtId="170" formatCode="0.0000"/>
    <numFmt numFmtId="171" formatCode="0_)"/>
    <numFmt numFmtId="172" formatCode="0.00_)"/>
    <numFmt numFmtId="173" formatCode="[&lt;0.05]&quot;+&quot;_);#,##0.0_)"/>
    <numFmt numFmtId="174" formatCode="_(* #,##0.0_);_(* \(#,##0.0\);_(* &quot;-&quot;??_);_(@_)"/>
    <numFmt numFmtId="176" formatCode="0.00000"/>
  </numFmts>
  <fonts count="61"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sz val="12"/>
      <color theme="1"/>
      <name val="Calibri"/>
      <family val="2"/>
      <scheme val="minor"/>
    </font>
    <font>
      <vertAlign val="subscript"/>
      <sz val="11"/>
      <color theme="1"/>
      <name val="Calibri"/>
      <family val="2"/>
      <scheme val="minor"/>
    </font>
    <font>
      <b/>
      <sz val="12"/>
      <color theme="0"/>
      <name val="Calibri"/>
      <family val="2"/>
      <scheme val="minor"/>
    </font>
    <font>
      <b/>
      <sz val="11"/>
      <name val="Calibri"/>
      <family val="2"/>
      <scheme val="minor"/>
    </font>
    <font>
      <b/>
      <sz val="10"/>
      <color theme="1"/>
      <name val="Calibri"/>
      <family val="2"/>
      <scheme val="minor"/>
    </font>
    <font>
      <sz val="11"/>
      <color theme="0" tint="-0.249977111117893"/>
      <name val="Calibri"/>
      <family val="2"/>
      <scheme val="minor"/>
    </font>
    <font>
      <sz val="10"/>
      <color theme="0" tint="-0.249977111117893"/>
      <name val="Calibri"/>
      <family val="2"/>
      <scheme val="minor"/>
    </font>
    <font>
      <b/>
      <sz val="11"/>
      <color theme="0" tint="-0.499984740745262"/>
      <name val="Calibri"/>
      <family val="2"/>
      <scheme val="minor"/>
    </font>
    <font>
      <b/>
      <sz val="10"/>
      <color theme="0" tint="-0.499984740745262"/>
      <name val="Calibri"/>
      <family val="2"/>
      <scheme val="minor"/>
    </font>
    <font>
      <u/>
      <sz val="11"/>
      <color theme="10"/>
      <name val="Calibri"/>
      <family val="2"/>
      <scheme val="minor"/>
    </font>
    <font>
      <sz val="9"/>
      <color theme="1"/>
      <name val="Calibri"/>
      <family val="2"/>
      <scheme val="minor"/>
    </font>
    <font>
      <b/>
      <u/>
      <sz val="11"/>
      <color theme="1"/>
      <name val="Calibri"/>
      <family val="2"/>
      <scheme val="minor"/>
    </font>
    <font>
      <sz val="11"/>
      <name val="Calibri"/>
      <family val="2"/>
      <scheme val="minor"/>
    </font>
    <font>
      <sz val="11"/>
      <color theme="0" tint="-0.34998626667073579"/>
      <name val="Calibri"/>
      <family val="2"/>
      <scheme val="minor"/>
    </font>
    <font>
      <sz val="11"/>
      <color rgb="FF000000"/>
      <name val="Calibri"/>
      <family val="2"/>
      <scheme val="minor"/>
    </font>
    <font>
      <u/>
      <sz val="9"/>
      <color theme="10"/>
      <name val="Calibri"/>
      <family val="2"/>
      <scheme val="minor"/>
    </font>
    <font>
      <sz val="11"/>
      <color indexed="8"/>
      <name val="Calibri"/>
      <family val="2"/>
      <scheme val="minor"/>
    </font>
    <font>
      <b/>
      <sz val="11"/>
      <color rgb="FF000000"/>
      <name val="Calibri"/>
      <family val="2"/>
      <scheme val="minor"/>
    </font>
    <font>
      <sz val="10"/>
      <color theme="1"/>
      <name val="Arial"/>
      <family val="2"/>
    </font>
    <font>
      <sz val="10"/>
      <name val="Arial"/>
      <family val="2"/>
    </font>
    <font>
      <b/>
      <sz val="9"/>
      <name val="Arial"/>
      <family val="2"/>
    </font>
    <font>
      <sz val="9"/>
      <name val="Arial"/>
      <family val="2"/>
    </font>
    <font>
      <b/>
      <sz val="14"/>
      <color indexed="18"/>
      <name val="Comic Sans MS"/>
      <family val="4"/>
    </font>
    <font>
      <sz val="10"/>
      <name val="Comic Sans MS"/>
      <family val="4"/>
    </font>
    <font>
      <b/>
      <sz val="10"/>
      <color indexed="18"/>
      <name val="Comic Sans MS"/>
      <family val="4"/>
    </font>
    <font>
      <b/>
      <sz val="10"/>
      <name val="Comic Sans MS"/>
      <family val="4"/>
    </font>
    <font>
      <b/>
      <sz val="14"/>
      <name val="Comic Sans MS"/>
      <family val="4"/>
    </font>
    <font>
      <b/>
      <i/>
      <sz val="9"/>
      <name val="Comic Sans MS"/>
      <family val="4"/>
    </font>
    <font>
      <b/>
      <sz val="7"/>
      <name val="Comic Sans MS"/>
      <family val="4"/>
    </font>
    <font>
      <sz val="10"/>
      <color theme="0"/>
      <name val="Comic Sans MS"/>
      <family val="4"/>
    </font>
    <font>
      <sz val="8"/>
      <name val="Comic Sans MS"/>
      <family val="4"/>
    </font>
    <font>
      <b/>
      <sz val="8"/>
      <name val="Comic Sans MS"/>
      <family val="4"/>
    </font>
    <font>
      <sz val="10"/>
      <name val="Courier"/>
      <family val="3"/>
    </font>
    <font>
      <sz val="7"/>
      <color indexed="8"/>
      <name val="Comic Sans MS"/>
      <family val="4"/>
    </font>
    <font>
      <sz val="7"/>
      <name val="Comic Sans MS"/>
      <family val="4"/>
    </font>
    <font>
      <i/>
      <sz val="8"/>
      <name val="Comic Sans MS"/>
      <family val="4"/>
    </font>
    <font>
      <sz val="10"/>
      <color rgb="FFFF0000"/>
      <name val="Comic Sans MS"/>
      <family val="4"/>
    </font>
    <font>
      <sz val="8"/>
      <color theme="0"/>
      <name val="Comic Sans MS"/>
      <family val="4"/>
    </font>
    <font>
      <sz val="10"/>
      <color theme="0"/>
      <name val="Arial"/>
      <family val="2"/>
    </font>
    <font>
      <sz val="10"/>
      <color rgb="FFFF0000"/>
      <name val="Arial"/>
      <family val="2"/>
    </font>
    <font>
      <sz val="8"/>
      <name val="Arial"/>
      <family val="2"/>
    </font>
    <font>
      <b/>
      <sz val="16"/>
      <color indexed="18"/>
      <name val="Comic Sans MS"/>
      <family val="4"/>
    </font>
    <font>
      <sz val="8"/>
      <name val="Times New Roman"/>
      <family val="1"/>
    </font>
    <font>
      <b/>
      <sz val="8"/>
      <name val="Times New Roman"/>
      <family val="1"/>
    </font>
    <font>
      <sz val="8"/>
      <color rgb="FFFF0000"/>
      <name val="Comic Sans MS"/>
      <family val="4"/>
    </font>
    <font>
      <sz val="8"/>
      <color rgb="FFFF0000"/>
      <name val="Arial"/>
      <family val="2"/>
    </font>
    <font>
      <sz val="10"/>
      <color theme="0" tint="-0.499984740745262"/>
      <name val="Arial"/>
      <family val="2"/>
    </font>
    <font>
      <u/>
      <sz val="11"/>
      <color indexed="12"/>
      <name val="Calibri"/>
      <family val="2"/>
    </font>
    <font>
      <sz val="8"/>
      <color theme="0"/>
      <name val="Arial"/>
      <family val="2"/>
    </font>
    <font>
      <b/>
      <sz val="12"/>
      <name val="Comic Sans MS"/>
      <family val="4"/>
    </font>
    <font>
      <sz val="14"/>
      <name val="Arial"/>
      <family val="2"/>
    </font>
    <font>
      <b/>
      <u/>
      <sz val="14"/>
      <color indexed="18"/>
      <name val="Comic Sans MS"/>
      <family val="4"/>
    </font>
    <font>
      <sz val="10"/>
      <color indexed="9"/>
      <name val="Arial"/>
      <family val="2"/>
    </font>
    <font>
      <b/>
      <sz val="8"/>
      <name val="Arial"/>
      <family val="2"/>
    </font>
    <font>
      <b/>
      <i/>
      <sz val="8"/>
      <name val="Comic Sans MS"/>
      <family val="4"/>
    </font>
    <font>
      <b/>
      <sz val="9"/>
      <name val="Comic Sans MS"/>
      <family val="4"/>
    </font>
    <font>
      <b/>
      <sz val="8"/>
      <color rgb="FFFF0000"/>
      <name val="Comic Sans MS"/>
      <family val="4"/>
    </font>
  </fonts>
  <fills count="27">
    <fill>
      <patternFill patternType="none"/>
    </fill>
    <fill>
      <patternFill patternType="gray125"/>
    </fill>
    <fill>
      <patternFill patternType="solid">
        <fgColor rgb="FF69A4D9"/>
        <bgColor indexed="64"/>
      </patternFill>
    </fill>
    <fill>
      <patternFill patternType="solid">
        <fgColor theme="4" tint="-0.249977111117893"/>
        <bgColor indexed="64"/>
      </patternFill>
    </fill>
    <fill>
      <patternFill patternType="solid">
        <fgColor rgb="FF92D050"/>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4"/>
        <bgColor indexed="64"/>
      </patternFill>
    </fill>
    <fill>
      <patternFill patternType="solid">
        <fgColor theme="9"/>
        <bgColor indexed="64"/>
      </patternFill>
    </fill>
    <fill>
      <patternFill patternType="solid">
        <fgColor theme="1" tint="0.499984740745262"/>
        <bgColor indexed="64"/>
      </patternFill>
    </fill>
    <fill>
      <patternFill patternType="solid">
        <fgColor rgb="FFA6A6A6"/>
        <bgColor rgb="FF000000"/>
      </patternFill>
    </fill>
    <fill>
      <patternFill patternType="solid">
        <fgColor theme="5"/>
        <bgColor indexed="64"/>
      </patternFill>
    </fill>
    <fill>
      <patternFill patternType="solid">
        <fgColor theme="5" tint="0.39997558519241921"/>
        <bgColor indexed="64"/>
      </patternFill>
    </fill>
    <fill>
      <patternFill patternType="solid">
        <fgColor theme="5" tint="0.59999389629810485"/>
        <bgColor indexed="64"/>
      </patternFill>
    </fill>
    <fill>
      <patternFill patternType="solid">
        <fgColor theme="4" tint="0.79998168889431442"/>
        <bgColor indexed="64"/>
      </patternFill>
    </fill>
    <fill>
      <patternFill patternType="solid">
        <fgColor rgb="FFD9E1F2"/>
        <bgColor rgb="FF000000"/>
      </patternFill>
    </fill>
    <fill>
      <patternFill patternType="solid">
        <fgColor rgb="FFC6E0B4"/>
        <bgColor rgb="FF000000"/>
      </patternFill>
    </fill>
    <fill>
      <patternFill patternType="solid">
        <fgColor indexed="26"/>
        <bgColor indexed="43"/>
      </patternFill>
    </fill>
    <fill>
      <patternFill patternType="solid">
        <fgColor indexed="51"/>
        <bgColor indexed="64"/>
      </patternFill>
    </fill>
    <fill>
      <patternFill patternType="solid">
        <fgColor indexed="41"/>
        <bgColor indexed="64"/>
      </patternFill>
    </fill>
    <fill>
      <patternFill patternType="solid">
        <fgColor indexed="42"/>
        <bgColor indexed="64"/>
      </patternFill>
    </fill>
    <fill>
      <patternFill patternType="solid">
        <fgColor indexed="45"/>
        <bgColor indexed="64"/>
      </patternFill>
    </fill>
    <fill>
      <patternFill patternType="solid">
        <fgColor indexed="46"/>
        <bgColor indexed="64"/>
      </patternFill>
    </fill>
    <fill>
      <patternFill patternType="solid">
        <fgColor indexed="43"/>
        <bgColor indexed="64"/>
      </patternFill>
    </fill>
    <fill>
      <patternFill patternType="solid">
        <fgColor indexed="9"/>
        <bgColor indexed="64"/>
      </patternFill>
    </fill>
    <fill>
      <patternFill patternType="solid">
        <fgColor theme="0"/>
        <bgColor indexed="64"/>
      </patternFill>
    </fill>
    <fill>
      <patternFill patternType="solid">
        <fgColor indexed="22"/>
        <bgColor indexed="64"/>
      </patternFill>
    </fill>
  </fills>
  <borders count="31">
    <border>
      <left/>
      <right/>
      <top/>
      <bottom/>
      <diagonal/>
    </border>
    <border>
      <left style="thin">
        <color indexed="64"/>
      </left>
      <right/>
      <top/>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top style="thin">
        <color indexed="64"/>
      </top>
      <bottom style="dashed">
        <color theme="0" tint="-0.24994659260841701"/>
      </bottom>
      <diagonal/>
    </border>
    <border>
      <left/>
      <right style="thin">
        <color indexed="64"/>
      </right>
      <top style="thin">
        <color indexed="64"/>
      </top>
      <bottom/>
      <diagonal/>
    </border>
    <border>
      <left/>
      <right/>
      <top/>
      <bottom style="dashed">
        <color theme="0" tint="-0.24994659260841701"/>
      </bottom>
      <diagonal/>
    </border>
    <border>
      <left/>
      <right/>
      <top/>
      <bottom style="double">
        <color theme="1"/>
      </bottom>
      <diagonal/>
    </border>
    <border>
      <left/>
      <right/>
      <top/>
      <bottom style="double">
        <color indexed="64"/>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hair">
        <color indexed="64"/>
      </left>
      <right/>
      <top style="hair">
        <color indexed="64"/>
      </top>
      <bottom/>
      <diagonal/>
    </border>
    <border>
      <left/>
      <right/>
      <top style="hair">
        <color indexed="64"/>
      </top>
      <bottom/>
      <diagonal/>
    </border>
    <border>
      <left/>
      <right style="medium">
        <color indexed="55"/>
      </right>
      <top style="hair">
        <color indexed="64"/>
      </top>
      <bottom/>
      <diagonal/>
    </border>
    <border>
      <left style="hair">
        <color indexed="64"/>
      </left>
      <right/>
      <top/>
      <bottom/>
      <diagonal/>
    </border>
    <border>
      <left/>
      <right style="medium">
        <color indexed="55"/>
      </right>
      <top/>
      <bottom/>
      <diagonal/>
    </border>
    <border>
      <left/>
      <right/>
      <top/>
      <bottom style="medium">
        <color indexed="64"/>
      </bottom>
      <diagonal/>
    </border>
    <border>
      <left/>
      <right/>
      <top style="medium">
        <color indexed="55"/>
      </top>
      <bottom/>
      <diagonal/>
    </border>
    <border>
      <left/>
      <right/>
      <top style="medium">
        <color indexed="64"/>
      </top>
      <bottom/>
      <diagonal/>
    </border>
    <border>
      <left/>
      <right/>
      <top/>
      <bottom style="thin">
        <color indexed="64"/>
      </bottom>
      <diagonal/>
    </border>
  </borders>
  <cellStyleXfs count="17">
    <xf numFmtId="0" fontId="0" fillId="0" borderId="0"/>
    <xf numFmtId="43" fontId="1" fillId="0" borderId="0" applyFont="0" applyFill="0" applyBorder="0" applyAlignment="0" applyProtection="0"/>
    <xf numFmtId="9" fontId="1" fillId="0" borderId="0" applyFon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43" fontId="1" fillId="0" borderId="0" applyFont="0" applyFill="0" applyBorder="0" applyAlignment="0" applyProtection="0"/>
    <xf numFmtId="0" fontId="23" fillId="0" borderId="0"/>
    <xf numFmtId="0" fontId="23" fillId="0" borderId="0"/>
    <xf numFmtId="0" fontId="36" fillId="0" borderId="0"/>
    <xf numFmtId="0" fontId="23" fillId="0" borderId="0"/>
    <xf numFmtId="43" fontId="23" fillId="0" borderId="0" applyFont="0" applyFill="0" applyBorder="0" applyAlignment="0" applyProtection="0"/>
    <xf numFmtId="172" fontId="44" fillId="0" borderId="0"/>
    <xf numFmtId="0" fontId="44" fillId="0" borderId="0"/>
    <xf numFmtId="0" fontId="23" fillId="0" borderId="0"/>
    <xf numFmtId="0" fontId="51" fillId="0" borderId="0" applyNumberFormat="0" applyFill="0" applyBorder="0" applyAlignment="0" applyProtection="0">
      <alignment vertical="top"/>
      <protection locked="0"/>
    </xf>
    <xf numFmtId="0" fontId="44" fillId="0" borderId="0"/>
    <xf numFmtId="0" fontId="44" fillId="0" borderId="0"/>
  </cellStyleXfs>
  <cellXfs count="369">
    <xf numFmtId="0" fontId="0" fillId="0" borderId="0" xfId="0"/>
    <xf numFmtId="0" fontId="4" fillId="2" borderId="0" xfId="0" applyFont="1" applyFill="1" applyAlignment="1">
      <alignment wrapText="1"/>
    </xf>
    <xf numFmtId="0" fontId="0" fillId="0" borderId="0" xfId="0" applyAlignment="1">
      <alignment vertical="top" wrapText="1"/>
    </xf>
    <xf numFmtId="0" fontId="0" fillId="0" borderId="0" xfId="0" applyAlignment="1">
      <alignment wrapText="1"/>
    </xf>
    <xf numFmtId="0" fontId="6" fillId="3" borderId="0" xfId="0" applyFont="1" applyFill="1" applyAlignment="1">
      <alignment vertical="center"/>
    </xf>
    <xf numFmtId="0" fontId="2" fillId="3" borderId="0" xfId="0" applyFont="1" applyFill="1" applyAlignment="1">
      <alignment horizontal="center" vertical="center"/>
    </xf>
    <xf numFmtId="9" fontId="2" fillId="3" borderId="0" xfId="0" applyNumberFormat="1" applyFont="1" applyFill="1" applyAlignment="1">
      <alignment horizontal="center" vertical="center" wrapText="1"/>
    </xf>
    <xf numFmtId="0" fontId="2" fillId="3" borderId="1" xfId="0" applyFont="1" applyFill="1" applyBorder="1" applyAlignment="1">
      <alignment horizontal="center" vertical="center" wrapText="1"/>
    </xf>
    <xf numFmtId="0" fontId="2" fillId="3" borderId="0" xfId="0" applyFont="1" applyFill="1" applyAlignment="1">
      <alignment horizontal="center" vertical="center" wrapText="1"/>
    </xf>
    <xf numFmtId="0" fontId="7" fillId="4" borderId="0" xfId="0" applyFont="1" applyFill="1"/>
    <xf numFmtId="2" fontId="8" fillId="4" borderId="0" xfId="0" applyNumberFormat="1" applyFont="1" applyFill="1" applyAlignment="1">
      <alignment horizontal="center" vertical="center"/>
    </xf>
    <xf numFmtId="2" fontId="8" fillId="4" borderId="2" xfId="0" applyNumberFormat="1" applyFont="1" applyFill="1" applyBorder="1" applyAlignment="1">
      <alignment horizontal="center" vertical="center"/>
    </xf>
    <xf numFmtId="164" fontId="8" fillId="0" borderId="2" xfId="2" applyNumberFormat="1" applyFont="1" applyFill="1" applyBorder="1" applyAlignment="1">
      <alignment horizontal="center" vertical="center"/>
    </xf>
    <xf numFmtId="164" fontId="7" fillId="0" borderId="1" xfId="2" applyNumberFormat="1" applyFont="1" applyFill="1" applyBorder="1" applyAlignment="1">
      <alignment horizontal="center" vertical="center"/>
    </xf>
    <xf numFmtId="164" fontId="7" fillId="0" borderId="2" xfId="2" applyNumberFormat="1" applyFont="1" applyFill="1" applyBorder="1"/>
    <xf numFmtId="165" fontId="8" fillId="4" borderId="0" xfId="0" applyNumberFormat="1" applyFont="1" applyFill="1" applyAlignment="1">
      <alignment horizontal="center" vertical="center"/>
    </xf>
    <xf numFmtId="0" fontId="9" fillId="0" borderId="0" xfId="0" applyFont="1"/>
    <xf numFmtId="2" fontId="10" fillId="5" borderId="0" xfId="0" applyNumberFormat="1" applyFont="1" applyFill="1" applyAlignment="1">
      <alignment horizontal="center" vertical="center"/>
    </xf>
    <xf numFmtId="2" fontId="10" fillId="5" borderId="2" xfId="0" applyNumberFormat="1" applyFont="1" applyFill="1" applyBorder="1" applyAlignment="1">
      <alignment horizontal="center" vertical="center"/>
    </xf>
    <xf numFmtId="0" fontId="11" fillId="6" borderId="0" xfId="0" applyFont="1" applyFill="1"/>
    <xf numFmtId="165" fontId="12" fillId="6" borderId="0" xfId="0" applyNumberFormat="1" applyFont="1" applyFill="1" applyAlignment="1">
      <alignment horizontal="center" vertical="center"/>
    </xf>
    <xf numFmtId="2" fontId="12" fillId="6" borderId="2" xfId="0" applyNumberFormat="1" applyFont="1" applyFill="1" applyBorder="1" applyAlignment="1">
      <alignment horizontal="center" vertical="center"/>
    </xf>
    <xf numFmtId="2" fontId="10" fillId="5" borderId="0" xfId="1" applyNumberFormat="1" applyFont="1" applyFill="1" applyBorder="1" applyAlignment="1">
      <alignment horizontal="center" vertical="center"/>
    </xf>
    <xf numFmtId="2" fontId="10" fillId="5" borderId="2" xfId="1" applyNumberFormat="1" applyFont="1" applyFill="1" applyBorder="1" applyAlignment="1">
      <alignment horizontal="center" vertical="center"/>
    </xf>
    <xf numFmtId="0" fontId="3" fillId="4" borderId="3" xfId="0" applyFont="1" applyFill="1" applyBorder="1" applyAlignment="1">
      <alignment horizontal="right"/>
    </xf>
    <xf numFmtId="165" fontId="3" fillId="4" borderId="4" xfId="0" applyNumberFormat="1" applyFont="1" applyFill="1" applyBorder="1" applyAlignment="1">
      <alignment horizontal="center" vertical="center"/>
    </xf>
    <xf numFmtId="165" fontId="3" fillId="4" borderId="5" xfId="0" applyNumberFormat="1" applyFont="1" applyFill="1" applyBorder="1" applyAlignment="1">
      <alignment horizontal="center" vertical="center"/>
    </xf>
    <xf numFmtId="165" fontId="3" fillId="4" borderId="6" xfId="0" applyNumberFormat="1" applyFont="1" applyFill="1" applyBorder="1" applyAlignment="1">
      <alignment horizontal="center" vertical="center"/>
    </xf>
    <xf numFmtId="2" fontId="3" fillId="4" borderId="7" xfId="0" applyNumberFormat="1" applyFont="1" applyFill="1" applyBorder="1" applyAlignment="1">
      <alignment horizontal="center" vertical="center"/>
    </xf>
    <xf numFmtId="2" fontId="3" fillId="4" borderId="2" xfId="0" applyNumberFormat="1" applyFont="1" applyFill="1" applyBorder="1" applyAlignment="1">
      <alignment horizontal="center" vertical="center"/>
    </xf>
    <xf numFmtId="0" fontId="11" fillId="6" borderId="0" xfId="0" applyFont="1" applyFill="1" applyAlignment="1">
      <alignment horizontal="right"/>
    </xf>
    <xf numFmtId="165" fontId="11" fillId="6" borderId="0" xfId="0" applyNumberFormat="1" applyFont="1" applyFill="1" applyAlignment="1">
      <alignment horizontal="center" vertical="center"/>
    </xf>
    <xf numFmtId="2" fontId="11" fillId="6" borderId="2" xfId="0" applyNumberFormat="1" applyFont="1" applyFill="1" applyBorder="1" applyAlignment="1">
      <alignment horizontal="center" vertical="center"/>
    </xf>
    <xf numFmtId="0" fontId="0" fillId="7" borderId="8" xfId="0" applyFill="1" applyBorder="1" applyAlignment="1">
      <alignment wrapText="1"/>
    </xf>
    <xf numFmtId="0" fontId="3" fillId="7" borderId="9" xfId="0" applyFont="1" applyFill="1" applyBorder="1"/>
    <xf numFmtId="0" fontId="3" fillId="7" borderId="10" xfId="4" applyNumberFormat="1" applyFont="1" applyFill="1" applyBorder="1" applyAlignment="1" applyProtection="1">
      <alignment horizontal="right" wrapText="1"/>
    </xf>
    <xf numFmtId="0" fontId="3" fillId="7" borderId="11" xfId="0" applyFont="1" applyFill="1" applyBorder="1"/>
    <xf numFmtId="0" fontId="3" fillId="7" borderId="0" xfId="0" applyFont="1" applyFill="1"/>
    <xf numFmtId="0" fontId="15" fillId="0" borderId="1" xfId="0" applyFont="1" applyBorder="1" applyAlignment="1">
      <alignment wrapText="1"/>
    </xf>
    <xf numFmtId="0" fontId="3" fillId="0" borderId="0" xfId="0" applyFont="1"/>
    <xf numFmtId="0" fontId="3" fillId="0" borderId="0" xfId="4" applyNumberFormat="1" applyFont="1" applyBorder="1" applyAlignment="1" applyProtection="1">
      <alignment horizontal="right" wrapText="1"/>
    </xf>
    <xf numFmtId="166" fontId="16" fillId="0" borderId="0" xfId="1" quotePrefix="1" applyNumberFormat="1" applyFont="1" applyFill="1" applyBorder="1"/>
    <xf numFmtId="166" fontId="0" fillId="0" borderId="0" xfId="1" applyNumberFormat="1" applyFont="1" applyFill="1" applyBorder="1"/>
    <xf numFmtId="3" fontId="0" fillId="0" borderId="0" xfId="0" applyNumberFormat="1"/>
    <xf numFmtId="166" fontId="0" fillId="0" borderId="0" xfId="1" applyNumberFormat="1" applyFont="1" applyFill="1" applyBorder="1" applyAlignment="1" applyProtection="1">
      <alignment horizontal="right" wrapText="1"/>
    </xf>
    <xf numFmtId="166" fontId="3" fillId="0" borderId="0" xfId="1" applyNumberFormat="1" applyFont="1" applyFill="1" applyBorder="1" applyAlignment="1">
      <alignment horizontal="right"/>
    </xf>
    <xf numFmtId="0" fontId="0" fillId="0" borderId="1" xfId="0" applyBorder="1" applyAlignment="1">
      <alignment wrapText="1"/>
    </xf>
    <xf numFmtId="166" fontId="0" fillId="0" borderId="0" xfId="1" applyNumberFormat="1" applyFont="1" applyFill="1"/>
    <xf numFmtId="166" fontId="0" fillId="0" borderId="12" xfId="1" applyNumberFormat="1" applyFont="1" applyFill="1" applyBorder="1" applyAlignment="1" applyProtection="1">
      <alignment horizontal="right" wrapText="1"/>
    </xf>
    <xf numFmtId="0" fontId="9" fillId="0" borderId="1" xfId="0" applyFont="1" applyBorder="1" applyAlignment="1">
      <alignment vertical="top" wrapText="1"/>
    </xf>
    <xf numFmtId="166" fontId="9" fillId="0" borderId="12" xfId="1" applyNumberFormat="1" applyFont="1" applyFill="1" applyBorder="1" applyAlignment="1" applyProtection="1">
      <alignment horizontal="right" wrapText="1"/>
    </xf>
    <xf numFmtId="166" fontId="9" fillId="0" borderId="0" xfId="1" applyNumberFormat="1" applyFont="1" applyFill="1" applyBorder="1"/>
    <xf numFmtId="166" fontId="17" fillId="0" borderId="12" xfId="1" applyNumberFormat="1" applyFont="1" applyFill="1" applyBorder="1" applyAlignment="1" applyProtection="1">
      <alignment horizontal="right" wrapText="1"/>
    </xf>
    <xf numFmtId="166" fontId="17" fillId="0" borderId="0" xfId="1" applyNumberFormat="1" applyFont="1" applyFill="1" applyBorder="1" applyAlignment="1" applyProtection="1">
      <alignment horizontal="right" wrapText="1"/>
    </xf>
    <xf numFmtId="166" fontId="17" fillId="0" borderId="0" xfId="1" applyNumberFormat="1" applyFont="1" applyFill="1"/>
    <xf numFmtId="3" fontId="9" fillId="0" borderId="0" xfId="0" applyNumberFormat="1" applyFont="1"/>
    <xf numFmtId="0" fontId="9" fillId="0" borderId="1" xfId="0" applyFont="1" applyBorder="1" applyAlignment="1">
      <alignment wrapText="1"/>
    </xf>
    <xf numFmtId="166" fontId="17" fillId="0" borderId="0" xfId="1" applyNumberFormat="1" applyFont="1" applyFill="1" applyBorder="1"/>
    <xf numFmtId="166" fontId="16" fillId="0" borderId="0" xfId="1" applyNumberFormat="1" applyFont="1" applyFill="1"/>
    <xf numFmtId="166" fontId="0" fillId="0" borderId="0" xfId="0" applyNumberFormat="1"/>
    <xf numFmtId="0" fontId="16" fillId="0" borderId="1" xfId="0" applyFont="1" applyBorder="1" applyAlignment="1">
      <alignment wrapText="1"/>
    </xf>
    <xf numFmtId="166" fontId="0" fillId="0" borderId="0" xfId="1" applyNumberFormat="1" applyFont="1"/>
    <xf numFmtId="3" fontId="18" fillId="0" borderId="0" xfId="0" applyNumberFormat="1" applyFont="1" applyAlignment="1">
      <alignment wrapText="1"/>
    </xf>
    <xf numFmtId="0" fontId="16" fillId="0" borderId="0" xfId="0" applyFont="1" applyAlignment="1">
      <alignment wrapText="1"/>
    </xf>
    <xf numFmtId="43" fontId="0" fillId="0" borderId="0" xfId="1" applyFont="1" applyFill="1" applyBorder="1"/>
    <xf numFmtId="43" fontId="0" fillId="0" borderId="0" xfId="1" applyFont="1" applyFill="1"/>
    <xf numFmtId="43" fontId="0" fillId="0" borderId="0" xfId="1" applyFont="1" applyFill="1" applyBorder="1" applyAlignment="1" applyProtection="1">
      <alignment horizontal="right" wrapText="1"/>
    </xf>
    <xf numFmtId="0" fontId="19" fillId="0" borderId="0" xfId="3" applyFont="1" applyBorder="1" applyAlignment="1">
      <alignment horizontal="left" vertical="top"/>
    </xf>
    <xf numFmtId="37" fontId="0" fillId="0" borderId="0" xfId="0" applyNumberFormat="1"/>
    <xf numFmtId="0" fontId="0" fillId="0" borderId="0" xfId="1" applyNumberFormat="1" applyFont="1" applyFill="1" applyBorder="1" applyAlignment="1" applyProtection="1">
      <alignment horizontal="right" wrapText="1"/>
    </xf>
    <xf numFmtId="3" fontId="0" fillId="0" borderId="12" xfId="4" applyNumberFormat="1" applyFont="1" applyBorder="1" applyAlignment="1" applyProtection="1">
      <alignment horizontal="right" wrapText="1"/>
    </xf>
    <xf numFmtId="11" fontId="0" fillId="0" borderId="0" xfId="0" applyNumberFormat="1"/>
    <xf numFmtId="0" fontId="3" fillId="0" borderId="13" xfId="0" applyFont="1" applyBorder="1"/>
    <xf numFmtId="0" fontId="0" fillId="0" borderId="13" xfId="0" applyBorder="1"/>
    <xf numFmtId="3" fontId="0" fillId="0" borderId="13" xfId="4" applyNumberFormat="1" applyFont="1" applyBorder="1" applyAlignment="1" applyProtection="1">
      <alignment horizontal="right" wrapText="1"/>
    </xf>
    <xf numFmtId="0" fontId="0" fillId="0" borderId="13" xfId="1" applyNumberFormat="1" applyFont="1" applyFill="1" applyBorder="1" applyAlignment="1" applyProtection="1">
      <alignment horizontal="right" wrapText="1"/>
    </xf>
    <xf numFmtId="0" fontId="0" fillId="0" borderId="14" xfId="0" applyBorder="1"/>
    <xf numFmtId="1" fontId="0" fillId="0" borderId="0" xfId="0" applyNumberFormat="1"/>
    <xf numFmtId="167" fontId="0" fillId="0" borderId="0" xfId="0" applyNumberFormat="1"/>
    <xf numFmtId="0" fontId="3" fillId="8" borderId="0" xfId="0" applyFont="1" applyFill="1" applyAlignment="1">
      <alignment wrapText="1"/>
    </xf>
    <xf numFmtId="2" fontId="3" fillId="8" borderId="0" xfId="0" applyNumberFormat="1" applyFont="1" applyFill="1"/>
    <xf numFmtId="0" fontId="0" fillId="0" borderId="0" xfId="1" applyNumberFormat="1" applyFont="1" applyFill="1" applyBorder="1"/>
    <xf numFmtId="0" fontId="14" fillId="0" borderId="0" xfId="0" applyFont="1" applyAlignment="1">
      <alignment wrapText="1"/>
    </xf>
    <xf numFmtId="0" fontId="13" fillId="0" borderId="0" xfId="3" applyBorder="1"/>
    <xf numFmtId="0" fontId="3" fillId="0" borderId="13" xfId="0" applyFont="1" applyBorder="1" applyAlignment="1">
      <alignment wrapText="1"/>
    </xf>
    <xf numFmtId="0" fontId="0" fillId="0" borderId="13" xfId="1" applyNumberFormat="1" applyFont="1" applyFill="1" applyBorder="1"/>
    <xf numFmtId="3" fontId="20" fillId="0" borderId="0" xfId="0" applyNumberFormat="1" applyFont="1" applyAlignment="1">
      <alignment horizontal="right" wrapText="1"/>
    </xf>
    <xf numFmtId="2" fontId="0" fillId="0" borderId="0" xfId="0" applyNumberFormat="1"/>
    <xf numFmtId="0" fontId="16" fillId="0" borderId="15" xfId="0" applyFont="1" applyBorder="1" applyAlignment="1">
      <alignment wrapText="1"/>
    </xf>
    <xf numFmtId="168" fontId="16" fillId="0" borderId="0" xfId="1" applyNumberFormat="1" applyFont="1" applyFill="1"/>
    <xf numFmtId="0" fontId="3" fillId="6" borderId="0" xfId="0" applyFont="1" applyFill="1" applyAlignment="1">
      <alignment wrapText="1"/>
    </xf>
    <xf numFmtId="2" fontId="3" fillId="6" borderId="0" xfId="0" applyNumberFormat="1" applyFont="1" applyFill="1"/>
    <xf numFmtId="0" fontId="21" fillId="0" borderId="16" xfId="0" applyFont="1" applyBorder="1"/>
    <xf numFmtId="0" fontId="18" fillId="0" borderId="16" xfId="0" applyFont="1" applyBorder="1"/>
    <xf numFmtId="0" fontId="0" fillId="0" borderId="16" xfId="0" applyBorder="1"/>
    <xf numFmtId="0" fontId="0" fillId="9" borderId="16" xfId="0" applyFill="1" applyBorder="1"/>
    <xf numFmtId="0" fontId="18" fillId="10" borderId="16" xfId="0" applyFont="1" applyFill="1" applyBorder="1"/>
    <xf numFmtId="166" fontId="22" fillId="0" borderId="17" xfId="5" applyNumberFormat="1" applyFont="1" applyFill="1" applyBorder="1"/>
    <xf numFmtId="166" fontId="1" fillId="0" borderId="17" xfId="1" applyNumberFormat="1" applyFont="1" applyFill="1" applyBorder="1"/>
    <xf numFmtId="0" fontId="16" fillId="0" borderId="16" xfId="0" applyFont="1" applyBorder="1" applyAlignment="1">
      <alignment horizontal="left"/>
    </xf>
    <xf numFmtId="0" fontId="16" fillId="0" borderId="16" xfId="0" applyFont="1" applyBorder="1"/>
    <xf numFmtId="0" fontId="18" fillId="0" borderId="0" xfId="0" applyFont="1" applyAlignment="1">
      <alignment wrapText="1"/>
    </xf>
    <xf numFmtId="0" fontId="18" fillId="4" borderId="0" xfId="0" applyFont="1" applyFill="1" applyAlignment="1">
      <alignment wrapText="1"/>
    </xf>
    <xf numFmtId="0" fontId="18" fillId="11" borderId="0" xfId="0" applyFont="1" applyFill="1" applyAlignment="1">
      <alignment wrapText="1"/>
    </xf>
    <xf numFmtId="0" fontId="18" fillId="12" borderId="0" xfId="0" applyFont="1" applyFill="1" applyAlignment="1">
      <alignment wrapText="1"/>
    </xf>
    <xf numFmtId="0" fontId="18" fillId="13" borderId="0" xfId="0" applyFont="1" applyFill="1" applyAlignment="1">
      <alignment wrapText="1"/>
    </xf>
    <xf numFmtId="0" fontId="0" fillId="11" borderId="0" xfId="0" applyFill="1" applyAlignment="1">
      <alignment wrapText="1"/>
    </xf>
    <xf numFmtId="0" fontId="0" fillId="13" borderId="0" xfId="0" applyFill="1" applyAlignment="1">
      <alignment wrapText="1"/>
    </xf>
    <xf numFmtId="166" fontId="18" fillId="0" borderId="0" xfId="1" applyNumberFormat="1" applyFont="1"/>
    <xf numFmtId="168" fontId="18" fillId="4" borderId="0" xfId="1" applyNumberFormat="1" applyFont="1" applyFill="1"/>
    <xf numFmtId="166" fontId="18" fillId="4" borderId="0" xfId="1" applyNumberFormat="1" applyFont="1" applyFill="1"/>
    <xf numFmtId="169" fontId="18" fillId="11" borderId="0" xfId="1" applyNumberFormat="1" applyFont="1" applyFill="1"/>
    <xf numFmtId="166" fontId="18" fillId="11" borderId="0" xfId="1" applyNumberFormat="1" applyFont="1" applyFill="1"/>
    <xf numFmtId="169" fontId="18" fillId="12" borderId="0" xfId="1" applyNumberFormat="1" applyFont="1" applyFill="1"/>
    <xf numFmtId="166" fontId="18" fillId="12" borderId="0" xfId="1" applyNumberFormat="1" applyFont="1" applyFill="1"/>
    <xf numFmtId="166" fontId="0" fillId="11" borderId="0" xfId="1" applyNumberFormat="1" applyFont="1" applyFill="1"/>
    <xf numFmtId="166" fontId="0" fillId="13" borderId="0" xfId="1" applyNumberFormat="1" applyFont="1" applyFill="1"/>
    <xf numFmtId="166" fontId="0" fillId="4" borderId="0" xfId="1" applyNumberFormat="1" applyFont="1" applyFill="1"/>
    <xf numFmtId="43" fontId="0" fillId="11" borderId="0" xfId="0" applyNumberFormat="1" applyFill="1"/>
    <xf numFmtId="43" fontId="0" fillId="13" borderId="0" xfId="0" applyNumberFormat="1" applyFill="1"/>
    <xf numFmtId="0" fontId="0" fillId="11" borderId="0" xfId="0" applyFill="1"/>
    <xf numFmtId="0" fontId="0" fillId="13" borderId="0" xfId="0" applyFill="1"/>
    <xf numFmtId="43" fontId="0" fillId="11" borderId="0" xfId="1" applyFont="1" applyFill="1"/>
    <xf numFmtId="168" fontId="0" fillId="4" borderId="0" xfId="1" applyNumberFormat="1" applyFont="1" applyFill="1"/>
    <xf numFmtId="169" fontId="0" fillId="11" borderId="0" xfId="1" applyNumberFormat="1" applyFont="1" applyFill="1"/>
    <xf numFmtId="169" fontId="0" fillId="12" borderId="0" xfId="1" applyNumberFormat="1" applyFont="1" applyFill="1"/>
    <xf numFmtId="166" fontId="0" fillId="12" borderId="0" xfId="1" applyNumberFormat="1" applyFont="1" applyFill="1"/>
    <xf numFmtId="166" fontId="3" fillId="0" borderId="0" xfId="1" applyNumberFormat="1" applyFont="1"/>
    <xf numFmtId="168" fontId="0" fillId="0" borderId="0" xfId="1" applyNumberFormat="1" applyFont="1"/>
    <xf numFmtId="43" fontId="0" fillId="0" borderId="0" xfId="0" applyNumberFormat="1"/>
    <xf numFmtId="166" fontId="3" fillId="0" borderId="0" xfId="0" applyNumberFormat="1" applyFont="1"/>
    <xf numFmtId="0" fontId="0" fillId="14" borderId="0" xfId="0" applyFill="1"/>
    <xf numFmtId="0" fontId="18" fillId="14" borderId="0" xfId="0" applyFont="1" applyFill="1" applyAlignment="1">
      <alignment wrapText="1"/>
    </xf>
    <xf numFmtId="0" fontId="0" fillId="14" borderId="0" xfId="0" applyFill="1" applyAlignment="1">
      <alignment wrapText="1"/>
    </xf>
    <xf numFmtId="166" fontId="0" fillId="0" borderId="18" xfId="1" applyNumberFormat="1" applyFont="1" applyBorder="1"/>
    <xf numFmtId="43" fontId="0" fillId="0" borderId="0" xfId="1" applyFont="1"/>
    <xf numFmtId="166" fontId="0" fillId="0" borderId="0" xfId="1" applyNumberFormat="1" applyFont="1" applyBorder="1"/>
    <xf numFmtId="0" fontId="16" fillId="0" borderId="0" xfId="0" applyFont="1" applyAlignment="1">
      <alignment horizontal="left"/>
    </xf>
    <xf numFmtId="0" fontId="24" fillId="0" borderId="15" xfId="6" applyFont="1" applyBorder="1" applyAlignment="1">
      <alignment wrapText="1"/>
    </xf>
    <xf numFmtId="0" fontId="25" fillId="14" borderId="15" xfId="6" applyFont="1" applyFill="1" applyBorder="1"/>
    <xf numFmtId="0" fontId="25" fillId="0" borderId="15" xfId="6" applyFont="1" applyBorder="1" applyAlignment="1">
      <alignment horizontal="right"/>
    </xf>
    <xf numFmtId="2" fontId="25" fillId="14" borderId="15" xfId="6" applyNumberFormat="1" applyFont="1" applyFill="1" applyBorder="1"/>
    <xf numFmtId="170" fontId="25" fillId="14" borderId="15" xfId="6" applyNumberFormat="1" applyFont="1" applyFill="1" applyBorder="1"/>
    <xf numFmtId="0" fontId="21" fillId="15" borderId="19" xfId="0" applyFont="1" applyFill="1" applyBorder="1" applyAlignment="1">
      <alignment horizontal="center"/>
    </xf>
    <xf numFmtId="0" fontId="21" fillId="16" borderId="19" xfId="0" applyFont="1" applyFill="1" applyBorder="1" applyAlignment="1">
      <alignment horizontal="center"/>
    </xf>
    <xf numFmtId="0" fontId="21" fillId="0" borderId="20" xfId="0" applyFont="1" applyBorder="1" applyAlignment="1">
      <alignment wrapText="1"/>
    </xf>
    <xf numFmtId="166" fontId="18" fillId="0" borderId="0" xfId="0" applyNumberFormat="1" applyFont="1" applyAlignment="1">
      <alignment wrapText="1"/>
    </xf>
    <xf numFmtId="0" fontId="21" fillId="0" borderId="21" xfId="0" applyFont="1" applyBorder="1" applyAlignment="1">
      <alignment wrapText="1"/>
    </xf>
    <xf numFmtId="3" fontId="18" fillId="0" borderId="0" xfId="0" applyNumberFormat="1" applyFont="1"/>
    <xf numFmtId="0" fontId="21" fillId="0" borderId="19" xfId="0" applyFont="1" applyBorder="1" applyAlignment="1">
      <alignment wrapText="1"/>
    </xf>
    <xf numFmtId="0" fontId="21" fillId="15" borderId="16" xfId="0" applyFont="1" applyFill="1" applyBorder="1"/>
    <xf numFmtId="0" fontId="21" fillId="0" borderId="0" xfId="0" applyFont="1" applyAlignment="1">
      <alignment wrapText="1"/>
    </xf>
    <xf numFmtId="43" fontId="21" fillId="16" borderId="19" xfId="0" applyNumberFormat="1" applyFont="1" applyFill="1" applyBorder="1" applyAlignment="1">
      <alignment horizontal="center"/>
    </xf>
    <xf numFmtId="0" fontId="26" fillId="0" borderId="0" xfId="0" applyFont="1" applyAlignment="1">
      <alignment vertical="center"/>
    </xf>
    <xf numFmtId="0" fontId="27" fillId="0" borderId="0" xfId="0" applyFont="1"/>
    <xf numFmtId="0" fontId="28" fillId="0" borderId="0" xfId="0" applyFont="1" applyAlignment="1">
      <alignment horizontal="left"/>
    </xf>
    <xf numFmtId="0" fontId="29" fillId="0" borderId="0" xfId="0" applyFont="1" applyAlignment="1">
      <alignment horizontal="left"/>
    </xf>
    <xf numFmtId="0" fontId="30" fillId="0" borderId="0" xfId="0" applyFont="1"/>
    <xf numFmtId="0" fontId="31" fillId="0" borderId="0" xfId="0" applyFont="1"/>
    <xf numFmtId="0" fontId="32" fillId="0" borderId="0" xfId="0" applyFont="1"/>
    <xf numFmtId="0" fontId="29" fillId="0" borderId="0" xfId="0" applyFont="1"/>
    <xf numFmtId="0" fontId="33" fillId="0" borderId="0" xfId="0" applyFont="1"/>
    <xf numFmtId="0" fontId="34" fillId="17" borderId="25" xfId="0" applyFont="1" applyFill="1" applyBorder="1" applyAlignment="1">
      <alignment horizontal="left" vertical="top"/>
    </xf>
    <xf numFmtId="0" fontId="34" fillId="0" borderId="0" xfId="0" applyFont="1" applyAlignment="1">
      <alignment vertical="top" wrapText="1"/>
    </xf>
    <xf numFmtId="0" fontId="32" fillId="0" borderId="0" xfId="7" applyFont="1"/>
    <xf numFmtId="0" fontId="34" fillId="0" borderId="0" xfId="0" applyFont="1" applyAlignment="1">
      <alignment wrapText="1"/>
    </xf>
    <xf numFmtId="0" fontId="34" fillId="17" borderId="25" xfId="0" applyFont="1" applyFill="1" applyBorder="1" applyAlignment="1">
      <alignment horizontal="left" vertical="top" wrapText="1"/>
    </xf>
    <xf numFmtId="0" fontId="35" fillId="0" borderId="4" xfId="0" applyFont="1" applyBorder="1"/>
    <xf numFmtId="0" fontId="35" fillId="0" borderId="0" xfId="0" applyFont="1"/>
    <xf numFmtId="0" fontId="32" fillId="0" borderId="27" xfId="0" applyFont="1" applyBorder="1"/>
    <xf numFmtId="171" fontId="37" fillId="0" borderId="0" xfId="8" applyNumberFormat="1" applyFont="1" applyAlignment="1">
      <alignment horizontal="left" indent="1"/>
    </xf>
    <xf numFmtId="0" fontId="38" fillId="0" borderId="0" xfId="0" applyFont="1"/>
    <xf numFmtId="0" fontId="32" fillId="0" borderId="0" xfId="0" applyFont="1" applyAlignment="1">
      <alignment horizontal="left" wrapText="1"/>
    </xf>
    <xf numFmtId="3" fontId="38" fillId="0" borderId="0" xfId="0" applyNumberFormat="1" applyFont="1"/>
    <xf numFmtId="0" fontId="38" fillId="0" borderId="0" xfId="0" applyFont="1" applyAlignment="1">
      <alignment horizontal="left" indent="1"/>
    </xf>
    <xf numFmtId="0" fontId="38" fillId="0" borderId="0" xfId="9" applyFont="1" applyAlignment="1">
      <alignment horizontal="left" indent="1"/>
    </xf>
    <xf numFmtId="0" fontId="32" fillId="0" borderId="0" xfId="0" applyFont="1" applyAlignment="1">
      <alignment horizontal="left" vertical="center" wrapText="1"/>
    </xf>
    <xf numFmtId="0" fontId="34" fillId="0" borderId="0" xfId="0" applyFont="1" applyAlignment="1">
      <alignment vertical="top"/>
    </xf>
    <xf numFmtId="0" fontId="34" fillId="0" borderId="0" xfId="0" applyFont="1" applyAlignment="1">
      <alignment horizontal="left" vertical="top"/>
    </xf>
    <xf numFmtId="0" fontId="35" fillId="0" borderId="27" xfId="0" applyFont="1" applyBorder="1"/>
    <xf numFmtId="0" fontId="27" fillId="0" borderId="27" xfId="0" applyFont="1" applyBorder="1"/>
    <xf numFmtId="0" fontId="34" fillId="0" borderId="0" xfId="0" applyFont="1"/>
    <xf numFmtId="168" fontId="34" fillId="0" borderId="0" xfId="1" applyNumberFormat="1" applyFont="1" applyFill="1" applyBorder="1"/>
    <xf numFmtId="168" fontId="35" fillId="0" borderId="27" xfId="1" applyNumberFormat="1" applyFont="1" applyFill="1" applyBorder="1"/>
    <xf numFmtId="168" fontId="34" fillId="0" borderId="0" xfId="0" applyNumberFormat="1" applyFont="1"/>
    <xf numFmtId="0" fontId="34" fillId="0" borderId="27" xfId="0" applyFont="1" applyBorder="1"/>
    <xf numFmtId="168" fontId="35" fillId="0" borderId="29" xfId="1" applyNumberFormat="1" applyFont="1" applyFill="1" applyBorder="1"/>
    <xf numFmtId="168" fontId="35" fillId="0" borderId="0" xfId="1" applyNumberFormat="1" applyFont="1" applyFill="1" applyBorder="1"/>
    <xf numFmtId="166" fontId="35" fillId="0" borderId="0" xfId="1" applyNumberFormat="1" applyFont="1" applyBorder="1"/>
    <xf numFmtId="0" fontId="34" fillId="0" borderId="0" xfId="0" applyFont="1" applyAlignment="1">
      <alignment horizontal="left" indent="1"/>
    </xf>
    <xf numFmtId="166" fontId="34" fillId="0" borderId="0" xfId="1" applyNumberFormat="1" applyFont="1" applyBorder="1"/>
    <xf numFmtId="0" fontId="39" fillId="0" borderId="0" xfId="0" applyFont="1" applyAlignment="1">
      <alignment horizontal="left" indent="2"/>
    </xf>
    <xf numFmtId="166" fontId="35" fillId="0" borderId="27" xfId="1" applyNumberFormat="1" applyFont="1" applyBorder="1"/>
    <xf numFmtId="0" fontId="40" fillId="0" borderId="0" xfId="0" applyFont="1"/>
    <xf numFmtId="0" fontId="18" fillId="0" borderId="0" xfId="0" applyFont="1"/>
    <xf numFmtId="0" fontId="30" fillId="0" borderId="0" xfId="0" applyFont="1" applyProtection="1">
      <protection locked="0"/>
    </xf>
    <xf numFmtId="0" fontId="34" fillId="18" borderId="0" xfId="0" applyFont="1" applyFill="1"/>
    <xf numFmtId="43" fontId="34" fillId="18" borderId="0" xfId="1" applyFont="1" applyFill="1"/>
    <xf numFmtId="43" fontId="34" fillId="0" borderId="0" xfId="1" applyFont="1"/>
    <xf numFmtId="43" fontId="34" fillId="0" borderId="0" xfId="1" applyFont="1" applyBorder="1"/>
    <xf numFmtId="0" fontId="34" fillId="0" borderId="27" xfId="0" applyFont="1" applyBorder="1" applyAlignment="1">
      <alignment horizontal="left" indent="1"/>
    </xf>
    <xf numFmtId="0" fontId="34" fillId="19" borderId="29" xfId="0" applyFont="1" applyFill="1" applyBorder="1"/>
    <xf numFmtId="43" fontId="34" fillId="19" borderId="29" xfId="1" applyFont="1" applyFill="1" applyBorder="1"/>
    <xf numFmtId="43" fontId="34" fillId="0" borderId="0" xfId="1" applyFont="1" applyAlignment="1"/>
    <xf numFmtId="0" fontId="34" fillId="20" borderId="0" xfId="0" applyFont="1" applyFill="1"/>
    <xf numFmtId="43" fontId="34" fillId="20" borderId="29" xfId="1" applyFont="1" applyFill="1" applyBorder="1"/>
    <xf numFmtId="0" fontId="34" fillId="21" borderId="0" xfId="0" applyFont="1" applyFill="1"/>
    <xf numFmtId="43" fontId="34" fillId="21" borderId="29" xfId="1" applyFont="1" applyFill="1" applyBorder="1"/>
    <xf numFmtId="43" fontId="34" fillId="0" borderId="27" xfId="1" applyFont="1" applyBorder="1"/>
    <xf numFmtId="0" fontId="34" fillId="22" borderId="0" xfId="0" applyFont="1" applyFill="1"/>
    <xf numFmtId="43" fontId="34" fillId="22" borderId="0" xfId="1" applyFont="1" applyFill="1"/>
    <xf numFmtId="0" fontId="34" fillId="23" borderId="0" xfId="0" applyFont="1" applyFill="1" applyAlignment="1">
      <alignment horizontal="left"/>
    </xf>
    <xf numFmtId="43" fontId="34" fillId="23" borderId="0" xfId="1" applyFont="1" applyFill="1" applyBorder="1"/>
    <xf numFmtId="0" fontId="41" fillId="0" borderId="0" xfId="0" applyFont="1"/>
    <xf numFmtId="0" fontId="34" fillId="19" borderId="0" xfId="0" applyFont="1" applyFill="1"/>
    <xf numFmtId="166" fontId="34" fillId="19" borderId="0" xfId="10" applyNumberFormat="1" applyFont="1" applyFill="1"/>
    <xf numFmtId="166" fontId="34" fillId="0" borderId="0" xfId="10" applyNumberFormat="1" applyFont="1"/>
    <xf numFmtId="168" fontId="0" fillId="0" borderId="0" xfId="0" applyNumberFormat="1"/>
    <xf numFmtId="0" fontId="34" fillId="20" borderId="29" xfId="0" applyFont="1" applyFill="1" applyBorder="1"/>
    <xf numFmtId="166" fontId="34" fillId="20" borderId="29" xfId="10" applyNumberFormat="1" applyFont="1" applyFill="1" applyBorder="1"/>
    <xf numFmtId="0" fontId="34" fillId="22" borderId="29" xfId="0" applyFont="1" applyFill="1" applyBorder="1"/>
    <xf numFmtId="166" fontId="34" fillId="22" borderId="29" xfId="10" applyNumberFormat="1" applyFont="1" applyFill="1" applyBorder="1"/>
    <xf numFmtId="0" fontId="34" fillId="0" borderId="0" xfId="0" applyFont="1" applyAlignment="1">
      <alignment horizontal="left" wrapText="1" indent="1"/>
    </xf>
    <xf numFmtId="0" fontId="35" fillId="23" borderId="4" xfId="0" applyFont="1" applyFill="1" applyBorder="1"/>
    <xf numFmtId="166" fontId="34" fillId="23" borderId="4" xfId="10" applyNumberFormat="1" applyFont="1" applyFill="1" applyBorder="1"/>
    <xf numFmtId="43" fontId="34" fillId="0" borderId="0" xfId="10" applyFont="1" applyFill="1" applyBorder="1"/>
    <xf numFmtId="0" fontId="23" fillId="0" borderId="0" xfId="0" applyFont="1"/>
    <xf numFmtId="0" fontId="41" fillId="0" borderId="0" xfId="0" applyFont="1" applyAlignment="1">
      <alignment horizontal="left" indent="1"/>
    </xf>
    <xf numFmtId="0" fontId="42" fillId="0" borderId="0" xfId="0" applyFont="1"/>
    <xf numFmtId="43" fontId="34" fillId="0" borderId="0" xfId="10" applyFont="1"/>
    <xf numFmtId="0" fontId="43" fillId="0" borderId="0" xfId="0" applyFont="1"/>
    <xf numFmtId="43" fontId="34" fillId="0" borderId="0" xfId="10" applyFont="1" applyBorder="1"/>
    <xf numFmtId="9" fontId="0" fillId="0" borderId="0" xfId="2" applyFont="1"/>
    <xf numFmtId="172" fontId="45" fillId="24" borderId="30" xfId="11" applyFont="1" applyFill="1" applyBorder="1" applyAlignment="1">
      <alignment vertical="center"/>
    </xf>
    <xf numFmtId="0" fontId="44" fillId="24" borderId="30" xfId="12" applyFill="1" applyBorder="1"/>
    <xf numFmtId="0" fontId="34" fillId="0" borderId="19" xfId="0" applyFont="1" applyBorder="1"/>
    <xf numFmtId="0" fontId="44" fillId="24" borderId="0" xfId="12" applyFill="1"/>
    <xf numFmtId="0" fontId="29" fillId="0" borderId="0" xfId="13" applyFont="1" applyAlignment="1">
      <alignment horizontal="left"/>
    </xf>
    <xf numFmtId="0" fontId="34" fillId="0" borderId="0" xfId="0" applyFont="1" applyAlignment="1">
      <alignment horizontal="centerContinuous"/>
    </xf>
    <xf numFmtId="0" fontId="35" fillId="0" borderId="19" xfId="0" applyFont="1" applyBorder="1"/>
    <xf numFmtId="166" fontId="35" fillId="0" borderId="0" xfId="1" applyNumberFormat="1" applyFont="1" applyAlignment="1">
      <alignment horizontal="right"/>
    </xf>
    <xf numFmtId="166" fontId="34" fillId="0" borderId="0" xfId="1" applyNumberFormat="1" applyFont="1" applyAlignment="1">
      <alignment horizontal="right"/>
    </xf>
    <xf numFmtId="166" fontId="35" fillId="0" borderId="19" xfId="1" applyNumberFormat="1" applyFont="1" applyBorder="1" applyAlignment="1">
      <alignment horizontal="right"/>
    </xf>
    <xf numFmtId="0" fontId="34" fillId="0" borderId="0" xfId="0" applyFont="1" applyAlignment="1">
      <alignment horizontal="right"/>
    </xf>
    <xf numFmtId="173" fontId="34" fillId="0" borderId="0" xfId="0" applyNumberFormat="1" applyFont="1" applyAlignment="1">
      <alignment horizontal="right"/>
    </xf>
    <xf numFmtId="0" fontId="42" fillId="25" borderId="0" xfId="0" applyFont="1" applyFill="1"/>
    <xf numFmtId="0" fontId="43" fillId="25" borderId="0" xfId="0" applyFont="1" applyFill="1"/>
    <xf numFmtId="0" fontId="46" fillId="0" borderId="0" xfId="0" applyFont="1"/>
    <xf numFmtId="0" fontId="46" fillId="0" borderId="0" xfId="0" applyFont="1" applyAlignment="1">
      <alignment horizontal="centerContinuous"/>
    </xf>
    <xf numFmtId="0" fontId="47" fillId="0" borderId="19" xfId="0" applyFont="1" applyBorder="1"/>
    <xf numFmtId="0" fontId="46" fillId="0" borderId="0" xfId="0" applyFont="1" applyAlignment="1">
      <alignment horizontal="right"/>
    </xf>
    <xf numFmtId="173" fontId="46" fillId="0" borderId="0" xfId="0" applyNumberFormat="1" applyFont="1" applyAlignment="1">
      <alignment horizontal="right"/>
    </xf>
    <xf numFmtId="9" fontId="34" fillId="0" borderId="0" xfId="2" applyFont="1" applyBorder="1"/>
    <xf numFmtId="0" fontId="48" fillId="0" borderId="0" xfId="0" applyFont="1"/>
    <xf numFmtId="0" fontId="41" fillId="0" borderId="0" xfId="0" applyFont="1" applyAlignment="1">
      <alignment horizontal="right"/>
    </xf>
    <xf numFmtId="174" fontId="35" fillId="0" borderId="0" xfId="1" applyNumberFormat="1" applyFont="1" applyAlignment="1">
      <alignment horizontal="right"/>
    </xf>
    <xf numFmtId="174" fontId="34" fillId="0" borderId="0" xfId="1" applyNumberFormat="1" applyFont="1" applyAlignment="1">
      <alignment horizontal="right"/>
    </xf>
    <xf numFmtId="174" fontId="35" fillId="0" borderId="19" xfId="1" applyNumberFormat="1" applyFont="1" applyBorder="1" applyAlignment="1">
      <alignment horizontal="right"/>
    </xf>
    <xf numFmtId="0" fontId="0" fillId="0" borderId="1" xfId="0" applyBorder="1"/>
    <xf numFmtId="0" fontId="0" fillId="24" borderId="0" xfId="0" applyFill="1"/>
    <xf numFmtId="0" fontId="35" fillId="24" borderId="27" xfId="0" applyFont="1" applyFill="1" applyBorder="1"/>
    <xf numFmtId="168" fontId="34" fillId="18" borderId="0" xfId="1" applyNumberFormat="1" applyFont="1" applyFill="1"/>
    <xf numFmtId="0" fontId="34" fillId="24" borderId="0" xfId="0" applyFont="1" applyFill="1" applyAlignment="1">
      <alignment horizontal="left" indent="1"/>
    </xf>
    <xf numFmtId="168" fontId="34" fillId="24" borderId="0" xfId="1" applyNumberFormat="1" applyFont="1" applyFill="1"/>
    <xf numFmtId="168" fontId="34" fillId="19" borderId="0" xfId="1" applyNumberFormat="1" applyFont="1" applyFill="1"/>
    <xf numFmtId="168" fontId="34" fillId="20" borderId="0" xfId="1" applyNumberFormat="1" applyFont="1" applyFill="1"/>
    <xf numFmtId="168" fontId="34" fillId="22" borderId="0" xfId="1" applyNumberFormat="1" applyFont="1" applyFill="1"/>
    <xf numFmtId="0" fontId="34" fillId="24" borderId="27" xfId="0" applyFont="1" applyFill="1" applyBorder="1" applyAlignment="1">
      <alignment horizontal="left" indent="1"/>
    </xf>
    <xf numFmtId="168" fontId="34" fillId="24" borderId="27" xfId="1" applyNumberFormat="1" applyFont="1" applyFill="1" applyBorder="1"/>
    <xf numFmtId="168" fontId="35" fillId="24" borderId="27" xfId="1" applyNumberFormat="1" applyFont="1" applyFill="1" applyBorder="1"/>
    <xf numFmtId="0" fontId="52" fillId="24" borderId="0" xfId="0" applyFont="1" applyFill="1"/>
    <xf numFmtId="0" fontId="34" fillId="24" borderId="27" xfId="0" applyFont="1" applyFill="1" applyBorder="1"/>
    <xf numFmtId="0" fontId="53" fillId="24" borderId="0" xfId="0" applyFont="1" applyFill="1" applyAlignment="1">
      <alignment horizontal="left"/>
    </xf>
    <xf numFmtId="0" fontId="53" fillId="24" borderId="0" xfId="0" applyFont="1" applyFill="1" applyAlignment="1">
      <alignment horizontal="center" wrapText="1"/>
    </xf>
    <xf numFmtId="0" fontId="44" fillId="0" borderId="0" xfId="12"/>
    <xf numFmtId="0" fontId="26" fillId="0" borderId="0" xfId="12" applyFont="1" applyAlignment="1">
      <alignment vertical="center"/>
    </xf>
    <xf numFmtId="0" fontId="54" fillId="0" borderId="0" xfId="12" applyFont="1"/>
    <xf numFmtId="43" fontId="34" fillId="0" borderId="0" xfId="1" applyFont="1" applyFill="1"/>
    <xf numFmtId="43" fontId="35" fillId="0" borderId="4" xfId="0" applyNumberFormat="1" applyFont="1" applyBorder="1"/>
    <xf numFmtId="43" fontId="34" fillId="0" borderId="4" xfId="0" applyNumberFormat="1" applyFont="1" applyBorder="1"/>
    <xf numFmtId="43" fontId="44" fillId="0" borderId="0" xfId="1" applyFont="1" applyFill="1"/>
    <xf numFmtId="0" fontId="55" fillId="0" borderId="0" xfId="15" applyFont="1"/>
    <xf numFmtId="0" fontId="35" fillId="0" borderId="0" xfId="15" applyFont="1"/>
    <xf numFmtId="0" fontId="35" fillId="0" borderId="9" xfId="15" applyFont="1" applyBorder="1"/>
    <xf numFmtId="168" fontId="34" fillId="0" borderId="9" xfId="15" applyNumberFormat="1" applyFont="1" applyBorder="1"/>
    <xf numFmtId="0" fontId="35" fillId="0" borderId="30" xfId="15" applyFont="1" applyBorder="1"/>
    <xf numFmtId="166" fontId="35" fillId="0" borderId="9" xfId="15" applyNumberFormat="1" applyFont="1" applyBorder="1"/>
    <xf numFmtId="0" fontId="34" fillId="0" borderId="0" xfId="15" applyFont="1" applyAlignment="1">
      <alignment horizontal="left" indent="1"/>
    </xf>
    <xf numFmtId="166" fontId="34" fillId="0" borderId="0" xfId="15" applyNumberFormat="1" applyFont="1"/>
    <xf numFmtId="0" fontId="34" fillId="0" borderId="30" xfId="15" applyFont="1" applyBorder="1" applyAlignment="1">
      <alignment horizontal="left" indent="1"/>
    </xf>
    <xf numFmtId="166" fontId="34" fillId="0" borderId="30" xfId="15" applyNumberFormat="1" applyFont="1" applyBorder="1"/>
    <xf numFmtId="0" fontId="35" fillId="0" borderId="19" xfId="15" applyFont="1" applyBorder="1"/>
    <xf numFmtId="0" fontId="28" fillId="0" borderId="0" xfId="15" applyFont="1"/>
    <xf numFmtId="0" fontId="44" fillId="0" borderId="0" xfId="15"/>
    <xf numFmtId="176" fontId="44" fillId="0" borderId="0" xfId="15" applyNumberFormat="1"/>
    <xf numFmtId="0" fontId="35" fillId="0" borderId="0" xfId="15" applyFont="1" applyAlignment="1">
      <alignment horizontal="left" indent="1"/>
    </xf>
    <xf numFmtId="0" fontId="28" fillId="0" borderId="0" xfId="0" applyFont="1" applyAlignment="1">
      <alignment vertical="center"/>
    </xf>
    <xf numFmtId="0" fontId="56" fillId="0" borderId="0" xfId="0" applyFont="1"/>
    <xf numFmtId="0" fontId="28" fillId="0" borderId="0" xfId="0" applyFont="1"/>
    <xf numFmtId="168" fontId="34" fillId="0" borderId="0" xfId="1" applyNumberFormat="1" applyFont="1" applyFill="1" applyBorder="1" applyAlignment="1">
      <alignment horizontal="right"/>
    </xf>
    <xf numFmtId="0" fontId="35" fillId="0" borderId="30" xfId="0" applyFont="1" applyBorder="1"/>
    <xf numFmtId="168" fontId="34" fillId="0" borderId="30" xfId="1" applyNumberFormat="1" applyFont="1" applyFill="1" applyBorder="1" applyAlignment="1">
      <alignment horizontal="right"/>
    </xf>
    <xf numFmtId="168" fontId="35" fillId="0" borderId="0" xfId="1" applyNumberFormat="1" applyFont="1" applyFill="1" applyBorder="1" applyAlignment="1">
      <alignment horizontal="right"/>
    </xf>
    <xf numFmtId="0" fontId="41" fillId="0" borderId="0" xfId="1" applyNumberFormat="1" applyFont="1" applyFill="1" applyBorder="1" applyAlignment="1">
      <alignment horizontal="right"/>
    </xf>
    <xf numFmtId="0" fontId="44" fillId="0" borderId="0" xfId="0" applyFont="1"/>
    <xf numFmtId="166" fontId="35" fillId="0" borderId="0" xfId="1" applyNumberFormat="1" applyFont="1" applyFill="1" applyBorder="1" applyAlignment="1">
      <alignment horizontal="right"/>
    </xf>
    <xf numFmtId="166" fontId="35" fillId="0" borderId="19" xfId="1" applyNumberFormat="1" applyFont="1" applyFill="1" applyBorder="1" applyAlignment="1">
      <alignment horizontal="right"/>
    </xf>
    <xf numFmtId="166" fontId="35" fillId="0" borderId="30" xfId="1" applyNumberFormat="1" applyFont="1" applyFill="1" applyBorder="1" applyAlignment="1">
      <alignment horizontal="right"/>
    </xf>
    <xf numFmtId="0" fontId="57" fillId="0" borderId="0" xfId="0" applyFont="1"/>
    <xf numFmtId="166" fontId="35" fillId="0" borderId="0" xfId="1" applyNumberFormat="1" applyFont="1" applyFill="1" applyBorder="1"/>
    <xf numFmtId="166" fontId="35" fillId="0" borderId="19" xfId="1" applyNumberFormat="1" applyFont="1" applyBorder="1"/>
    <xf numFmtId="166" fontId="34" fillId="0" borderId="0" xfId="1" applyNumberFormat="1" applyFont="1" applyFill="1" applyBorder="1" applyAlignment="1">
      <alignment horizontal="right"/>
    </xf>
    <xf numFmtId="166" fontId="35" fillId="0" borderId="9" xfId="1" applyNumberFormat="1" applyFont="1" applyFill="1" applyBorder="1" applyAlignment="1">
      <alignment horizontal="right"/>
    </xf>
    <xf numFmtId="166" fontId="44" fillId="0" borderId="0" xfId="0" applyNumberFormat="1" applyFont="1"/>
    <xf numFmtId="166" fontId="34" fillId="0" borderId="30" xfId="1" applyNumberFormat="1" applyFont="1" applyFill="1" applyBorder="1" applyAlignment="1">
      <alignment horizontal="right"/>
    </xf>
    <xf numFmtId="166" fontId="34" fillId="0" borderId="0" xfId="1" applyNumberFormat="1" applyFont="1" applyFill="1" applyBorder="1"/>
    <xf numFmtId="0" fontId="49" fillId="0" borderId="0" xfId="0" applyFont="1"/>
    <xf numFmtId="0" fontId="52" fillId="0" borderId="0" xfId="0" applyFont="1"/>
    <xf numFmtId="43" fontId="44" fillId="0" borderId="0" xfId="0" applyNumberFormat="1" applyFont="1"/>
    <xf numFmtId="0" fontId="3" fillId="7" borderId="0" xfId="0" applyFont="1" applyFill="1" applyBorder="1"/>
    <xf numFmtId="0" fontId="18" fillId="0" borderId="0" xfId="0" applyFont="1" applyAlignment="1"/>
    <xf numFmtId="0" fontId="34" fillId="0" borderId="28" xfId="0" applyFont="1" applyBorder="1" applyAlignment="1">
      <alignment horizontal="left" vertical="top" wrapText="1"/>
    </xf>
    <xf numFmtId="0" fontId="34" fillId="17" borderId="0" xfId="0" applyFont="1" applyFill="1" applyAlignment="1">
      <alignment horizontal="left" vertical="top" wrapText="1"/>
    </xf>
    <xf numFmtId="0" fontId="34" fillId="17" borderId="26" xfId="0" applyFont="1" applyFill="1" applyBorder="1" applyAlignment="1">
      <alignment horizontal="left" vertical="top" wrapText="1"/>
    </xf>
    <xf numFmtId="0" fontId="34" fillId="17" borderId="0" xfId="0" applyFont="1" applyFill="1" applyAlignment="1">
      <alignment horizontal="left" vertical="top"/>
    </xf>
    <xf numFmtId="0" fontId="34" fillId="17" borderId="26" xfId="0" applyFont="1" applyFill="1" applyBorder="1" applyAlignment="1">
      <alignment horizontal="left" vertical="top"/>
    </xf>
    <xf numFmtId="0" fontId="34" fillId="0" borderId="27" xfId="0" applyFont="1" applyBorder="1" applyAlignment="1">
      <alignment vertical="top" wrapText="1"/>
    </xf>
    <xf numFmtId="0" fontId="31" fillId="17" borderId="22" xfId="0" applyFont="1" applyFill="1" applyBorder="1" applyAlignment="1">
      <alignment wrapText="1"/>
    </xf>
    <xf numFmtId="0" fontId="34" fillId="0" borderId="27" xfId="0" applyFont="1" applyBorder="1" applyAlignment="1">
      <alignment horizontal="left" vertical="top" wrapText="1"/>
    </xf>
    <xf numFmtId="0" fontId="34" fillId="0" borderId="0" xfId="0" applyFont="1" applyAlignment="1">
      <alignment horizontal="center"/>
    </xf>
    <xf numFmtId="0" fontId="34" fillId="0" borderId="0" xfId="0" applyFont="1" applyAlignment="1">
      <alignment horizontal="left" wrapText="1"/>
    </xf>
    <xf numFmtId="0" fontId="34" fillId="0" borderId="9" xfId="0" applyFont="1" applyBorder="1" applyAlignment="1">
      <alignment horizontal="left"/>
    </xf>
    <xf numFmtId="0" fontId="34" fillId="0" borderId="0" xfId="0" applyFont="1" applyAlignment="1">
      <alignment horizontal="left"/>
    </xf>
    <xf numFmtId="0" fontId="34" fillId="0" borderId="0" xfId="0" applyFont="1" applyAlignment="1">
      <alignment horizontal="left" vertical="center" wrapText="1"/>
    </xf>
    <xf numFmtId="0" fontId="31" fillId="17" borderId="23" xfId="0" applyFont="1" applyFill="1" applyBorder="1"/>
    <xf numFmtId="0" fontId="31" fillId="17" borderId="24" xfId="0" applyFont="1" applyFill="1" applyBorder="1"/>
    <xf numFmtId="0" fontId="38" fillId="0" borderId="0" xfId="0" applyFont="1" applyAlignment="1">
      <alignment vertical="center" wrapText="1"/>
    </xf>
    <xf numFmtId="0" fontId="38" fillId="0" borderId="0" xfId="0" applyFont="1" applyAlignment="1">
      <alignment wrapText="1"/>
    </xf>
    <xf numFmtId="9" fontId="27" fillId="0" borderId="0" xfId="2" applyFont="1"/>
    <xf numFmtId="0" fontId="45" fillId="0" borderId="0" xfId="0" applyFont="1" applyAlignment="1">
      <alignment horizontal="left" vertical="center" wrapText="1"/>
    </xf>
    <xf numFmtId="0" fontId="0" fillId="26" borderId="0" xfId="0" applyFill="1"/>
    <xf numFmtId="0" fontId="58" fillId="0" borderId="8" xfId="0" applyFont="1" applyBorder="1" applyAlignment="1">
      <alignment horizontal="left" wrapText="1"/>
    </xf>
    <xf numFmtId="0" fontId="58" fillId="0" borderId="9" xfId="0" applyFont="1" applyBorder="1" applyAlignment="1">
      <alignment horizontal="left" wrapText="1"/>
    </xf>
    <xf numFmtId="0" fontId="58" fillId="0" borderId="11" xfId="0" applyFont="1" applyBorder="1" applyAlignment="1">
      <alignment horizontal="left" wrapText="1"/>
    </xf>
    <xf numFmtId="0" fontId="34" fillId="0" borderId="2" xfId="0" applyFont="1" applyBorder="1"/>
    <xf numFmtId="0" fontId="34" fillId="0" borderId="18" xfId="0" applyFont="1" applyBorder="1" applyAlignment="1">
      <alignment horizontal="left" wrapText="1"/>
    </xf>
    <xf numFmtId="0" fontId="34" fillId="0" borderId="30" xfId="0" applyFont="1" applyBorder="1" applyAlignment="1">
      <alignment horizontal="left" wrapText="1"/>
    </xf>
    <xf numFmtId="0" fontId="34" fillId="0" borderId="21" xfId="0" applyFont="1" applyBorder="1" applyAlignment="1">
      <alignment horizontal="left" wrapText="1"/>
    </xf>
    <xf numFmtId="0" fontId="52" fillId="0" borderId="0" xfId="16" applyFont="1" applyAlignment="1">
      <alignment horizontal="left" wrapText="1" indent="1"/>
    </xf>
    <xf numFmtId="0" fontId="59" fillId="0" borderId="27" xfId="0" applyFont="1" applyBorder="1"/>
    <xf numFmtId="0" fontId="0" fillId="0" borderId="27" xfId="0" applyBorder="1"/>
    <xf numFmtId="0" fontId="50" fillId="0" borderId="27" xfId="0" applyFont="1" applyBorder="1"/>
    <xf numFmtId="0" fontId="35" fillId="0" borderId="27" xfId="0" quotePrefix="1" applyFont="1" applyBorder="1" applyAlignment="1">
      <alignment horizontal="right"/>
    </xf>
    <xf numFmtId="0" fontId="39" fillId="0" borderId="0" xfId="16" applyFont="1" applyAlignment="1">
      <alignment horizontal="left" wrapText="1" indent="1"/>
    </xf>
    <xf numFmtId="0" fontId="39" fillId="0" borderId="0" xfId="16" applyFont="1" applyAlignment="1">
      <alignment horizontal="left" indent="1"/>
    </xf>
    <xf numFmtId="0" fontId="39" fillId="0" borderId="0" xfId="0" applyFont="1" applyAlignment="1">
      <alignment horizontal="left" indent="1"/>
    </xf>
    <xf numFmtId="0" fontId="39" fillId="0" borderId="0" xfId="16" applyFont="1" applyAlignment="1">
      <alignment horizontal="left" wrapText="1" indent="2"/>
    </xf>
    <xf numFmtId="0" fontId="39" fillId="0" borderId="0" xfId="16" applyFont="1" applyAlignment="1">
      <alignment horizontal="left" indent="2"/>
    </xf>
    <xf numFmtId="43" fontId="34" fillId="0" borderId="0" xfId="1" applyFont="1" applyFill="1" applyBorder="1"/>
    <xf numFmtId="43" fontId="34" fillId="0" borderId="27" xfId="1" applyFont="1" applyFill="1" applyBorder="1"/>
    <xf numFmtId="0" fontId="35" fillId="0" borderId="0" xfId="16" applyFont="1" applyAlignment="1">
      <alignment horizontal="left" wrapText="1" indent="1"/>
    </xf>
    <xf numFmtId="43" fontId="35" fillId="0" borderId="0" xfId="1" applyFont="1"/>
    <xf numFmtId="0" fontId="35" fillId="0" borderId="29" xfId="16" applyFont="1" applyBorder="1" applyAlignment="1">
      <alignment horizontal="left" wrapText="1" indent="1"/>
    </xf>
    <xf numFmtId="43" fontId="35" fillId="0" borderId="29" xfId="1" applyFont="1" applyBorder="1"/>
    <xf numFmtId="0" fontId="44" fillId="0" borderId="0" xfId="12" applyAlignment="1">
      <alignment horizontal="left"/>
    </xf>
    <xf numFmtId="0" fontId="52" fillId="25" borderId="0" xfId="0" applyFont="1" applyFill="1"/>
    <xf numFmtId="43" fontId="34" fillId="0" borderId="9" xfId="15" applyNumberFormat="1" applyFont="1" applyBorder="1"/>
    <xf numFmtId="0" fontId="60" fillId="0" borderId="0" xfId="0" applyFont="1"/>
    <xf numFmtId="0" fontId="35" fillId="0" borderId="0" xfId="0" applyFont="1" applyAlignment="1">
      <alignment wrapText="1"/>
    </xf>
  </cellXfs>
  <cellStyles count="17">
    <cellStyle name="Comma" xfId="1" builtinId="3"/>
    <cellStyle name="Comma 2" xfId="10" xr:uid="{1859A965-0931-41AA-A935-539CF400D851}"/>
    <cellStyle name="Comma 2 2" xfId="5" xr:uid="{8D4B8904-64DD-45D7-AD4C-2E1A31EFA45B}"/>
    <cellStyle name="Font: Calibri, 9pt regular" xfId="4" xr:uid="{C3EBFFF4-2590-4D44-AACC-8E79896CD475}"/>
    <cellStyle name="Hyperlink" xfId="3" builtinId="8"/>
    <cellStyle name="Hyperlink 2" xfId="14" xr:uid="{2EF8187D-D04B-4F37-90E1-219B1C7DC507}"/>
    <cellStyle name="Normal" xfId="0" builtinId="0"/>
    <cellStyle name="Normal 2" xfId="6" xr:uid="{B6C77626-C3B0-4DE4-998A-A49659AF8447}"/>
    <cellStyle name="Normal_agtool additions" xfId="7" xr:uid="{9EA72F57-1C0C-4D59-B57A-636F7A9954B7}"/>
    <cellStyle name="Normal_Book1" xfId="16" xr:uid="{F765C189-E66C-4D06-BC52-7348AD10FF82}"/>
    <cellStyle name="Normal_C_2" xfId="9" xr:uid="{F8938DBE-1CA8-457C-B371-1F9197B311EF}"/>
    <cellStyle name="Normal_Energy Module2" xfId="15" xr:uid="{8128B6EB-3CD2-487A-9CD5-7B8340F5638C}"/>
    <cellStyle name="Normal_mobile96" xfId="13" xr:uid="{77B5D6AD-B0CC-4D23-A40A-A4770B0DBD20}"/>
    <cellStyle name="Normal_Non-highway" xfId="11" xr:uid="{E58847E6-9690-4A52-A975-2E773B6C1DC7}"/>
    <cellStyle name="Normal_State Transportation Module 02.13.02" xfId="12" xr:uid="{2FF8F8D5-A814-40BE-AA75-D5232B2F5893}"/>
    <cellStyle name="Normal_USDA" xfId="8" xr:uid="{A10DD44F-3D8B-4849-AA97-5C183255AFFA}"/>
    <cellStyle name="Percent" xfId="2" builtinId="5"/>
  </cellStyles>
  <dxfs count="18">
    <dxf>
      <font>
        <condense val="0"/>
        <extend val="0"/>
        <color auto="1"/>
      </font>
      <fill>
        <patternFill>
          <bgColor indexed="43"/>
        </patternFill>
      </fill>
      <border>
        <left style="thin">
          <color indexed="64"/>
        </left>
        <right style="thin">
          <color indexed="64"/>
        </right>
        <top style="thin">
          <color indexed="64"/>
        </top>
        <bottom style="thin">
          <color indexed="64"/>
        </bottom>
      </border>
    </dxf>
    <dxf>
      <font>
        <condense val="0"/>
        <extend val="0"/>
        <color indexed="9"/>
      </font>
      <border>
        <left/>
        <right/>
        <top/>
        <bottom/>
      </border>
    </dxf>
    <dxf>
      <fill>
        <patternFill>
          <bgColor rgb="FFFF0000"/>
        </patternFill>
      </fill>
    </dxf>
    <dxf>
      <font>
        <condense val="0"/>
        <extend val="0"/>
        <color auto="1"/>
      </font>
      <fill>
        <patternFill>
          <bgColor indexed="43"/>
        </patternFill>
      </fill>
      <border>
        <left style="thin">
          <color indexed="64"/>
        </left>
        <right style="thin">
          <color indexed="64"/>
        </right>
        <top style="thin">
          <color indexed="64"/>
        </top>
        <bottom style="thin">
          <color indexed="64"/>
        </bottom>
      </border>
    </dxf>
    <dxf>
      <font>
        <condense val="0"/>
        <extend val="0"/>
        <color indexed="9"/>
      </font>
      <border>
        <left/>
        <right/>
        <top/>
        <bottom/>
      </border>
    </dxf>
    <dxf>
      <font>
        <condense val="0"/>
        <extend val="0"/>
        <color auto="1"/>
      </font>
      <fill>
        <patternFill>
          <bgColor indexed="43"/>
        </patternFill>
      </fill>
      <border>
        <left style="thin">
          <color indexed="64"/>
        </left>
        <right style="thin">
          <color indexed="64"/>
        </right>
        <top style="thin">
          <color indexed="64"/>
        </top>
        <bottom style="thin">
          <color indexed="64"/>
        </bottom>
      </border>
    </dxf>
    <dxf>
      <font>
        <condense val="0"/>
        <extend val="0"/>
        <color indexed="9"/>
      </font>
      <border>
        <left/>
        <right/>
        <top/>
        <bottom/>
      </border>
    </dxf>
    <dxf>
      <font>
        <condense val="0"/>
        <extend val="0"/>
        <color auto="1"/>
      </font>
      <fill>
        <patternFill>
          <bgColor indexed="43"/>
        </patternFill>
      </fill>
      <border>
        <left style="thin">
          <color indexed="64"/>
        </left>
        <right style="thin">
          <color indexed="64"/>
        </right>
        <top style="thin">
          <color indexed="64"/>
        </top>
        <bottom style="thin">
          <color indexed="64"/>
        </bottom>
      </border>
    </dxf>
    <dxf>
      <font>
        <condense val="0"/>
        <extend val="0"/>
        <color indexed="9"/>
      </font>
      <border>
        <left/>
        <right/>
        <top/>
        <bottom/>
      </border>
    </dxf>
    <dxf>
      <font>
        <condense val="0"/>
        <extend val="0"/>
        <color auto="1"/>
      </font>
      <fill>
        <patternFill>
          <bgColor indexed="43"/>
        </patternFill>
      </fill>
      <border>
        <left style="thin">
          <color indexed="64"/>
        </left>
        <right style="thin">
          <color indexed="64"/>
        </right>
        <top style="thin">
          <color indexed="64"/>
        </top>
        <bottom style="thin">
          <color indexed="64"/>
        </bottom>
      </border>
    </dxf>
    <dxf>
      <font>
        <condense val="0"/>
        <extend val="0"/>
        <color indexed="9"/>
      </font>
      <border>
        <left/>
        <right/>
        <top/>
        <bottom/>
      </border>
    </dxf>
    <dxf>
      <font>
        <condense val="0"/>
        <extend val="0"/>
        <color indexed="9"/>
      </font>
      <border>
        <left/>
        <right/>
        <top/>
        <bottom/>
      </border>
    </dxf>
    <dxf>
      <font>
        <condense val="0"/>
        <extend val="0"/>
        <color auto="1"/>
      </font>
      <fill>
        <patternFill>
          <bgColor indexed="43"/>
        </patternFill>
      </fill>
      <border>
        <left style="thin">
          <color indexed="64"/>
        </left>
        <right style="thin">
          <color indexed="64"/>
        </right>
        <top/>
        <bottom style="thin">
          <color indexed="64"/>
        </bottom>
      </border>
    </dxf>
    <dxf>
      <font>
        <color theme="0"/>
      </font>
      <fill>
        <patternFill>
          <bgColor theme="0"/>
        </patternFill>
      </fill>
    </dxf>
    <dxf>
      <font>
        <condense val="0"/>
        <extend val="0"/>
        <color indexed="9"/>
      </font>
      <border>
        <left/>
        <right/>
        <top/>
        <bottom/>
      </border>
    </dxf>
    <dxf>
      <font>
        <condense val="0"/>
        <extend val="0"/>
        <color auto="1"/>
      </font>
      <fill>
        <patternFill>
          <bgColor indexed="43"/>
        </patternFill>
      </fill>
      <border>
        <left style="thin">
          <color indexed="64"/>
        </left>
        <right style="thin">
          <color indexed="64"/>
        </right>
        <top style="thin">
          <color indexed="64"/>
        </top>
        <bottom/>
      </border>
    </dxf>
    <dxf>
      <font>
        <condense val="0"/>
        <extend val="0"/>
        <color auto="1"/>
      </font>
      <fill>
        <patternFill>
          <bgColor indexed="43"/>
        </patternFill>
      </fill>
      <border>
        <left style="thin">
          <color indexed="64"/>
        </left>
        <right style="thin">
          <color indexed="64"/>
        </right>
        <top style="thin">
          <color indexed="64"/>
        </top>
        <bottom style="thin">
          <color indexed="64"/>
        </bottom>
      </border>
    </dxf>
    <dxf>
      <font>
        <condense val="0"/>
        <extend val="0"/>
        <color indexed="9"/>
      </font>
      <border>
        <left/>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3.xml"/><Relationship Id="rId26"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5"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CT GHG Emissions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tx>
            <c:strRef>
              <c:f>'Emission Totals'!$A$24</c:f>
              <c:strCache>
                <c:ptCount val="1"/>
                <c:pt idx="0">
                  <c:v>Total - w/ Electric Consumption</c:v>
                </c:pt>
              </c:strCache>
            </c:strRef>
          </c:tx>
          <c:spPr>
            <a:ln w="19050" cap="rnd">
              <a:solidFill>
                <a:schemeClr val="accent1"/>
              </a:solidFill>
              <a:round/>
            </a:ln>
            <a:effectLst/>
          </c:spPr>
          <c:marker>
            <c:symbol val="circle"/>
            <c:size val="5"/>
            <c:spPr>
              <a:solidFill>
                <a:schemeClr val="accent1"/>
              </a:solidFill>
              <a:ln w="9525">
                <a:solidFill>
                  <a:schemeClr val="accent1"/>
                </a:solidFill>
              </a:ln>
              <a:effectLst/>
            </c:spPr>
          </c:marker>
          <c:xVal>
            <c:numRef>
              <c:f>'Emission Totals'!$B$1:$AH$1</c:f>
              <c:numCache>
                <c:formatCode>General</c:formatCode>
                <c:ptCount val="33"/>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pt idx="31">
                  <c:v>2021</c:v>
                </c:pt>
                <c:pt idx="32">
                  <c:v>2022</c:v>
                </c:pt>
              </c:numCache>
            </c:numRef>
          </c:xVal>
          <c:yVal>
            <c:numRef>
              <c:f>'Emission Totals'!$B$24:$AH$24</c:f>
              <c:numCache>
                <c:formatCode>0.0</c:formatCode>
                <c:ptCount val="33"/>
                <c:pt idx="0">
                  <c:v>44.733128659996041</c:v>
                </c:pt>
                <c:pt idx="1">
                  <c:v>44.395652149009535</c:v>
                </c:pt>
                <c:pt idx="2">
                  <c:v>46.285680263771127</c:v>
                </c:pt>
                <c:pt idx="3">
                  <c:v>44.456269970574752</c:v>
                </c:pt>
                <c:pt idx="4">
                  <c:v>44.16931037072473</c:v>
                </c:pt>
                <c:pt idx="5">
                  <c:v>42.743516153083362</c:v>
                </c:pt>
                <c:pt idx="6">
                  <c:v>44.831350471727404</c:v>
                </c:pt>
                <c:pt idx="7">
                  <c:v>47.58228748011831</c:v>
                </c:pt>
                <c:pt idx="8">
                  <c:v>46.006020412302185</c:v>
                </c:pt>
                <c:pt idx="9">
                  <c:v>47.660083584868275</c:v>
                </c:pt>
                <c:pt idx="10">
                  <c:v>48.284296123367859</c:v>
                </c:pt>
                <c:pt idx="11">
                  <c:v>48.39909584525612</c:v>
                </c:pt>
                <c:pt idx="12">
                  <c:v>47.683369989755207</c:v>
                </c:pt>
                <c:pt idx="13">
                  <c:v>51.987791577325567</c:v>
                </c:pt>
                <c:pt idx="14">
                  <c:v>52.638151940501231</c:v>
                </c:pt>
                <c:pt idx="15">
                  <c:v>51.08177936328434</c:v>
                </c:pt>
                <c:pt idx="16">
                  <c:v>46.875945148396106</c:v>
                </c:pt>
                <c:pt idx="17">
                  <c:v>46.936447220812887</c:v>
                </c:pt>
                <c:pt idx="18">
                  <c:v>44.210349835143333</c:v>
                </c:pt>
                <c:pt idx="19">
                  <c:v>45.380067422730455</c:v>
                </c:pt>
                <c:pt idx="20">
                  <c:v>45.275979956729635</c:v>
                </c:pt>
                <c:pt idx="21">
                  <c:v>43.734574798228593</c:v>
                </c:pt>
                <c:pt idx="22">
                  <c:v>41.128125427953705</c:v>
                </c:pt>
                <c:pt idx="23">
                  <c:v>42.06579188311531</c:v>
                </c:pt>
                <c:pt idx="24">
                  <c:v>42.437582342115604</c:v>
                </c:pt>
                <c:pt idx="25">
                  <c:v>43.518832562825423</c:v>
                </c:pt>
                <c:pt idx="26">
                  <c:v>40.875423411017508</c:v>
                </c:pt>
                <c:pt idx="27">
                  <c:v>40.339716522990891</c:v>
                </c:pt>
                <c:pt idx="28">
                  <c:v>41.516018757421179</c:v>
                </c:pt>
                <c:pt idx="29" formatCode="0.00">
                  <c:v>38.711762666353273</c:v>
                </c:pt>
                <c:pt idx="30" formatCode="0.00">
                  <c:v>32.711161636887454</c:v>
                </c:pt>
                <c:pt idx="31" formatCode="0.00">
                  <c:v>34.738266306870933</c:v>
                </c:pt>
                <c:pt idx="32" formatCode="0.00">
                  <c:v>35.003584972074378</c:v>
                </c:pt>
              </c:numCache>
            </c:numRef>
          </c:yVal>
          <c:smooth val="0"/>
          <c:extLst>
            <c:ext xmlns:c16="http://schemas.microsoft.com/office/drawing/2014/chart" uri="{C3380CC4-5D6E-409C-BE32-E72D297353CC}">
              <c16:uniqueId val="{00000001-B437-4620-B760-C69F81E31836}"/>
            </c:ext>
          </c:extLst>
        </c:ser>
        <c:ser>
          <c:idx val="1"/>
          <c:order val="1"/>
          <c:tx>
            <c:strRef>
              <c:f>'Emission Totals'!$A$25</c:f>
              <c:strCache>
                <c:ptCount val="1"/>
                <c:pt idx="0">
                  <c:v>Total - w/ Electric Generation</c:v>
                </c:pt>
              </c:strCache>
            </c:strRef>
          </c:tx>
          <c:spPr>
            <a:ln w="19050" cap="rnd">
              <a:solidFill>
                <a:schemeClr val="accent2"/>
              </a:solidFill>
              <a:round/>
            </a:ln>
            <a:effectLst/>
          </c:spPr>
          <c:marker>
            <c:symbol val="circle"/>
            <c:size val="5"/>
            <c:spPr>
              <a:solidFill>
                <a:schemeClr val="accent2"/>
              </a:solidFill>
              <a:ln w="9525">
                <a:solidFill>
                  <a:schemeClr val="accent2"/>
                </a:solidFill>
              </a:ln>
              <a:effectLst/>
            </c:spPr>
          </c:marker>
          <c:xVal>
            <c:numRef>
              <c:f>'Emission Totals'!$B$1:$AH$1</c:f>
              <c:numCache>
                <c:formatCode>General</c:formatCode>
                <c:ptCount val="33"/>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pt idx="31">
                  <c:v>2021</c:v>
                </c:pt>
                <c:pt idx="32">
                  <c:v>2022</c:v>
                </c:pt>
              </c:numCache>
            </c:numRef>
          </c:xVal>
          <c:yVal>
            <c:numRef>
              <c:f>'Emission Totals'!$B$25:$AH$25</c:f>
              <c:numCache>
                <c:formatCode>0.0</c:formatCode>
                <c:ptCount val="33"/>
                <c:pt idx="0">
                  <c:v>44.950243967030765</c:v>
                </c:pt>
                <c:pt idx="1">
                  <c:v>44.155715347945183</c:v>
                </c:pt>
                <c:pt idx="2">
                  <c:v>44.774761225089456</c:v>
                </c:pt>
                <c:pt idx="3">
                  <c:v>42.878166712859034</c:v>
                </c:pt>
                <c:pt idx="4">
                  <c:v>42.286803439344141</c:v>
                </c:pt>
                <c:pt idx="5">
                  <c:v>42.160191987076509</c:v>
                </c:pt>
                <c:pt idx="6">
                  <c:v>45.40771662435565</c:v>
                </c:pt>
                <c:pt idx="7">
                  <c:v>48.887730471273038</c:v>
                </c:pt>
                <c:pt idx="8">
                  <c:v>46.40538984837859</c:v>
                </c:pt>
                <c:pt idx="9">
                  <c:v>47.596672504400324</c:v>
                </c:pt>
                <c:pt idx="10">
                  <c:v>48.952395820680586</c:v>
                </c:pt>
                <c:pt idx="11">
                  <c:v>47.471870576269275</c:v>
                </c:pt>
                <c:pt idx="12">
                  <c:v>46.078875950335799</c:v>
                </c:pt>
                <c:pt idx="13">
                  <c:v>49.281414092489854</c:v>
                </c:pt>
                <c:pt idx="14">
                  <c:v>50.828683153188514</c:v>
                </c:pt>
                <c:pt idx="15">
                  <c:v>50.084979090074121</c:v>
                </c:pt>
                <c:pt idx="16">
                  <c:v>46.961625766280598</c:v>
                </c:pt>
                <c:pt idx="17">
                  <c:v>46.112933718136212</c:v>
                </c:pt>
                <c:pt idx="18">
                  <c:v>43.578004221393847</c:v>
                </c:pt>
                <c:pt idx="19">
                  <c:v>41.968619732233407</c:v>
                </c:pt>
                <c:pt idx="20">
                  <c:v>42.512376766820054</c:v>
                </c:pt>
                <c:pt idx="21">
                  <c:v>41.455747882438679</c:v>
                </c:pt>
                <c:pt idx="22">
                  <c:v>40.469924666337803</c:v>
                </c:pt>
                <c:pt idx="23">
                  <c:v>41.30908894234252</c:v>
                </c:pt>
                <c:pt idx="24">
                  <c:v>40.582952085196467</c:v>
                </c:pt>
                <c:pt idx="25">
                  <c:v>42.373424768150969</c:v>
                </c:pt>
                <c:pt idx="26">
                  <c:v>40.160978705897861</c:v>
                </c:pt>
                <c:pt idx="27">
                  <c:v>39.704852846149159</c:v>
                </c:pt>
                <c:pt idx="28">
                  <c:v>43.038937859496777</c:v>
                </c:pt>
                <c:pt idx="29" formatCode="0.00">
                  <c:v>42.545536277903274</c:v>
                </c:pt>
                <c:pt idx="30" formatCode="0.00">
                  <c:v>39.717161636887454</c:v>
                </c:pt>
                <c:pt idx="31" formatCode="0.00">
                  <c:v>42.653266306870933</c:v>
                </c:pt>
                <c:pt idx="32" formatCode="0.00">
                  <c:v>43.263584972074376</c:v>
                </c:pt>
              </c:numCache>
            </c:numRef>
          </c:yVal>
          <c:smooth val="0"/>
          <c:extLst>
            <c:ext xmlns:c16="http://schemas.microsoft.com/office/drawing/2014/chart" uri="{C3380CC4-5D6E-409C-BE32-E72D297353CC}">
              <c16:uniqueId val="{00000003-B437-4620-B760-C69F81E31836}"/>
            </c:ext>
          </c:extLst>
        </c:ser>
        <c:dLbls>
          <c:showLegendKey val="0"/>
          <c:showVal val="0"/>
          <c:showCatName val="0"/>
          <c:showSerName val="0"/>
          <c:showPercent val="0"/>
          <c:showBubbleSize val="0"/>
        </c:dLbls>
        <c:axId val="815012359"/>
        <c:axId val="815018503"/>
      </c:scatterChart>
      <c:valAx>
        <c:axId val="815012359"/>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15018503"/>
        <c:crosses val="autoZero"/>
        <c:crossBetween val="midCat"/>
      </c:valAx>
      <c:valAx>
        <c:axId val="815018503"/>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Emissions MMT CO2e</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15012359"/>
        <c:crosses val="autoZero"/>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explosion val="31"/>
          <c:dPt>
            <c:idx val="0"/>
            <c:bubble3D val="0"/>
            <c:spPr>
              <a:solidFill>
                <a:schemeClr val="accent1"/>
              </a:solidFill>
              <a:ln w="19050">
                <a:solidFill>
                  <a:schemeClr val="lt1"/>
                </a:solidFill>
              </a:ln>
              <a:effectLst/>
            </c:spPr>
            <c:extLst>
              <c:ext xmlns:c16="http://schemas.microsoft.com/office/drawing/2014/chart" uri="{C3380CC4-5D6E-409C-BE32-E72D297353CC}">
                <c16:uniqueId val="{00000001-1C5A-40BA-B070-DF423CFF0CA9}"/>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1C5A-40BA-B070-DF423CFF0CA9}"/>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1C5A-40BA-B070-DF423CFF0CA9}"/>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1C5A-40BA-B070-DF423CFF0CA9}"/>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1C5A-40BA-B070-DF423CFF0CA9}"/>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1C5A-40BA-B070-DF423CFF0CA9}"/>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1C5A-40BA-B070-DF423CFF0CA9}"/>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1C5A-40BA-B070-DF423CFF0CA9}"/>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1C5A-40BA-B070-DF423CFF0CA9}"/>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1C5A-40BA-B070-DF423CFF0CA9}"/>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1C5A-40BA-B070-DF423CFF0CA9}"/>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1C5A-40BA-B070-DF423CFF0CA9}"/>
              </c:ext>
            </c:extLst>
          </c:dPt>
          <c:dPt>
            <c:idx val="12"/>
            <c:bubble3D val="0"/>
            <c:spPr>
              <a:solidFill>
                <a:schemeClr val="accent1">
                  <a:lumMod val="80000"/>
                  <a:lumOff val="20000"/>
                </a:schemeClr>
              </a:solidFill>
              <a:ln w="19050">
                <a:solidFill>
                  <a:schemeClr val="lt1"/>
                </a:solidFill>
              </a:ln>
              <a:effectLst/>
            </c:spPr>
            <c:extLst>
              <c:ext xmlns:c16="http://schemas.microsoft.com/office/drawing/2014/chart" uri="{C3380CC4-5D6E-409C-BE32-E72D297353CC}">
                <c16:uniqueId val="{00000019-1C5A-40BA-B070-DF423CFF0CA9}"/>
              </c:ext>
            </c:extLst>
          </c:dPt>
          <c:dPt>
            <c:idx val="13"/>
            <c:bubble3D val="0"/>
            <c:spPr>
              <a:solidFill>
                <a:schemeClr val="accent2">
                  <a:lumMod val="80000"/>
                  <a:lumOff val="20000"/>
                </a:schemeClr>
              </a:solidFill>
              <a:ln w="19050">
                <a:solidFill>
                  <a:schemeClr val="lt1"/>
                </a:solidFill>
              </a:ln>
              <a:effectLst/>
            </c:spPr>
            <c:extLst>
              <c:ext xmlns:c16="http://schemas.microsoft.com/office/drawing/2014/chart" uri="{C3380CC4-5D6E-409C-BE32-E72D297353CC}">
                <c16:uniqueId val="{0000001B-1C5A-40BA-B070-DF423CFF0CA9}"/>
              </c:ext>
            </c:extLst>
          </c:dPt>
          <c:dPt>
            <c:idx val="14"/>
            <c:bubble3D val="0"/>
            <c:spPr>
              <a:solidFill>
                <a:schemeClr val="accent3">
                  <a:lumMod val="80000"/>
                  <a:lumOff val="20000"/>
                </a:schemeClr>
              </a:solidFill>
              <a:ln w="19050">
                <a:solidFill>
                  <a:schemeClr val="lt1"/>
                </a:solidFill>
              </a:ln>
              <a:effectLst/>
            </c:spPr>
            <c:extLst>
              <c:ext xmlns:c16="http://schemas.microsoft.com/office/drawing/2014/chart" uri="{C3380CC4-5D6E-409C-BE32-E72D297353CC}">
                <c16:uniqueId val="{0000001D-1C5A-40BA-B070-DF423CFF0CA9}"/>
              </c:ext>
            </c:extLst>
          </c:dPt>
          <c:dPt>
            <c:idx val="15"/>
            <c:bubble3D val="0"/>
            <c:spPr>
              <a:solidFill>
                <a:schemeClr val="accent4">
                  <a:lumMod val="80000"/>
                  <a:lumOff val="20000"/>
                </a:schemeClr>
              </a:solidFill>
              <a:ln w="19050">
                <a:solidFill>
                  <a:schemeClr val="lt1"/>
                </a:solidFill>
              </a:ln>
              <a:effectLst/>
            </c:spPr>
            <c:extLst>
              <c:ext xmlns:c16="http://schemas.microsoft.com/office/drawing/2014/chart" uri="{C3380CC4-5D6E-409C-BE32-E72D297353CC}">
                <c16:uniqueId val="{0000001F-1C5A-40BA-B070-DF423CFF0CA9}"/>
              </c:ext>
            </c:extLst>
          </c:dPt>
          <c:dPt>
            <c:idx val="16"/>
            <c:bubble3D val="0"/>
            <c:spPr>
              <a:solidFill>
                <a:schemeClr val="accent5">
                  <a:lumMod val="80000"/>
                  <a:lumOff val="20000"/>
                </a:schemeClr>
              </a:solidFill>
              <a:ln w="19050">
                <a:solidFill>
                  <a:schemeClr val="lt1"/>
                </a:solidFill>
              </a:ln>
              <a:effectLst/>
            </c:spPr>
            <c:extLst>
              <c:ext xmlns:c16="http://schemas.microsoft.com/office/drawing/2014/chart" uri="{C3380CC4-5D6E-409C-BE32-E72D297353CC}">
                <c16:uniqueId val="{00000021-1C5A-40BA-B070-DF423CFF0CA9}"/>
              </c:ext>
            </c:extLst>
          </c:dPt>
          <c:dPt>
            <c:idx val="17"/>
            <c:bubble3D val="0"/>
            <c:spPr>
              <a:solidFill>
                <a:schemeClr val="accent6">
                  <a:lumMod val="80000"/>
                  <a:lumOff val="20000"/>
                </a:schemeClr>
              </a:solidFill>
              <a:ln w="19050">
                <a:solidFill>
                  <a:schemeClr val="lt1"/>
                </a:solidFill>
              </a:ln>
              <a:effectLst/>
            </c:spPr>
            <c:extLst>
              <c:ext xmlns:c16="http://schemas.microsoft.com/office/drawing/2014/chart" uri="{C3380CC4-5D6E-409C-BE32-E72D297353CC}">
                <c16:uniqueId val="{00000023-1C5A-40BA-B070-DF423CFF0CA9}"/>
              </c:ext>
            </c:extLst>
          </c:dPt>
          <c:dPt>
            <c:idx val="18"/>
            <c:bubble3D val="0"/>
            <c:spPr>
              <a:solidFill>
                <a:schemeClr val="accent1">
                  <a:lumMod val="80000"/>
                </a:schemeClr>
              </a:solidFill>
              <a:ln w="19050">
                <a:solidFill>
                  <a:schemeClr val="lt1"/>
                </a:solidFill>
              </a:ln>
              <a:effectLst/>
            </c:spPr>
            <c:extLst>
              <c:ext xmlns:c16="http://schemas.microsoft.com/office/drawing/2014/chart" uri="{C3380CC4-5D6E-409C-BE32-E72D297353CC}">
                <c16:uniqueId val="{00000025-1C5A-40BA-B070-DF423CFF0CA9}"/>
              </c:ext>
            </c:extLst>
          </c:dPt>
          <c:dPt>
            <c:idx val="19"/>
            <c:bubble3D val="0"/>
            <c:spPr>
              <a:solidFill>
                <a:schemeClr val="accent2">
                  <a:lumMod val="80000"/>
                </a:schemeClr>
              </a:solidFill>
              <a:ln w="19050">
                <a:solidFill>
                  <a:schemeClr val="lt1"/>
                </a:solidFill>
              </a:ln>
              <a:effectLst/>
            </c:spPr>
            <c:extLst>
              <c:ext xmlns:c16="http://schemas.microsoft.com/office/drawing/2014/chart" uri="{C3380CC4-5D6E-409C-BE32-E72D297353CC}">
                <c16:uniqueId val="{00000027-1C5A-40BA-B070-DF423CFF0CA9}"/>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'2021 Electricity'!$M$47:$M$66</c:f>
              <c:strCache>
                <c:ptCount val="20"/>
                <c:pt idx="0">
                  <c:v>Biogas</c:v>
                </c:pt>
                <c:pt idx="1">
                  <c:v>Biomass</c:v>
                </c:pt>
                <c:pt idx="2">
                  <c:v>Coal</c:v>
                </c:pt>
                <c:pt idx="3">
                  <c:v>Diesel </c:v>
                </c:pt>
                <c:pt idx="4">
                  <c:v>Digester Gas</c:v>
                </c:pt>
                <c:pt idx="5">
                  <c:v>Energy Storage</c:v>
                </c:pt>
                <c:pt idx="6">
                  <c:v>Fuel cell</c:v>
                </c:pt>
                <c:pt idx="7">
                  <c:v>Hydroelectric/Hydropower</c:v>
                </c:pt>
                <c:pt idx="8">
                  <c:v>Hydrokinetic</c:v>
                </c:pt>
                <c:pt idx="9">
                  <c:v>Jet</c:v>
                </c:pt>
                <c:pt idx="10">
                  <c:v>Landfill gas (Regional for Quebec)</c:v>
                </c:pt>
                <c:pt idx="11">
                  <c:v>Municipal solid waste</c:v>
                </c:pt>
                <c:pt idx="12">
                  <c:v>Natural gas </c:v>
                </c:pt>
                <c:pt idx="13">
                  <c:v>Nuclear</c:v>
                </c:pt>
                <c:pt idx="14">
                  <c:v>Oil</c:v>
                </c:pt>
                <c:pt idx="15">
                  <c:v>Solar Photovoltaic</c:v>
                </c:pt>
                <c:pt idx="16">
                  <c:v>Trash-to-energy</c:v>
                </c:pt>
                <c:pt idx="17">
                  <c:v>Wind</c:v>
                </c:pt>
                <c:pt idx="18">
                  <c:v>Wood</c:v>
                </c:pt>
                <c:pt idx="19">
                  <c:v>system mix</c:v>
                </c:pt>
              </c:strCache>
            </c:strRef>
          </c:cat>
          <c:val>
            <c:numRef>
              <c:f>'2021 Electricity'!$N$47:$N$66</c:f>
              <c:numCache>
                <c:formatCode>_(* #,##0_);_(* \(#,##0\);_(* "-"??_);_(@_)</c:formatCode>
                <c:ptCount val="20"/>
                <c:pt idx="0">
                  <c:v>0</c:v>
                </c:pt>
                <c:pt idx="1">
                  <c:v>868992</c:v>
                </c:pt>
                <c:pt idx="2">
                  <c:v>0</c:v>
                </c:pt>
                <c:pt idx="3">
                  <c:v>2603</c:v>
                </c:pt>
                <c:pt idx="4">
                  <c:v>4416</c:v>
                </c:pt>
                <c:pt idx="5">
                  <c:v>0</c:v>
                </c:pt>
                <c:pt idx="6">
                  <c:v>419128</c:v>
                </c:pt>
                <c:pt idx="7">
                  <c:v>770492</c:v>
                </c:pt>
                <c:pt idx="8">
                  <c:v>0</c:v>
                </c:pt>
                <c:pt idx="10">
                  <c:v>510073</c:v>
                </c:pt>
                <c:pt idx="11">
                  <c:v>0</c:v>
                </c:pt>
                <c:pt idx="12">
                  <c:v>1163639</c:v>
                </c:pt>
                <c:pt idx="13">
                  <c:v>15449589</c:v>
                </c:pt>
                <c:pt idx="14">
                  <c:v>0</c:v>
                </c:pt>
                <c:pt idx="15">
                  <c:v>625745</c:v>
                </c:pt>
                <c:pt idx="16">
                  <c:v>1013378</c:v>
                </c:pt>
                <c:pt idx="17">
                  <c:v>1406777</c:v>
                </c:pt>
                <c:pt idx="18">
                  <c:v>1180835</c:v>
                </c:pt>
                <c:pt idx="19" formatCode="#,##0">
                  <c:v>6073608.5424913988</c:v>
                </c:pt>
              </c:numCache>
            </c:numRef>
          </c:val>
          <c:extLst>
            <c:ext xmlns:c16="http://schemas.microsoft.com/office/drawing/2014/chart" uri="{C3380CC4-5D6E-409C-BE32-E72D297353CC}">
              <c16:uniqueId val="{00000000-4493-42B1-BBF5-78A5958601A0}"/>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1</xdr:col>
      <xdr:colOff>352425</xdr:colOff>
      <xdr:row>24</xdr:row>
      <xdr:rowOff>9525</xdr:rowOff>
    </xdr:from>
    <xdr:to>
      <xdr:col>9</xdr:col>
      <xdr:colOff>47625</xdr:colOff>
      <xdr:row>38</xdr:row>
      <xdr:rowOff>85725</xdr:rowOff>
    </xdr:to>
    <xdr:graphicFrame macro="">
      <xdr:nvGraphicFramePr>
        <xdr:cNvPr id="3" name="Chart 2">
          <a:extLst>
            <a:ext uri="{FF2B5EF4-FFF2-40B4-BE49-F238E27FC236}">
              <a16:creationId xmlns:a16="http://schemas.microsoft.com/office/drawing/2014/main" id="{0F3675E4-7039-B81D-FEFB-0D290B9155E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14</xdr:col>
      <xdr:colOff>533400</xdr:colOff>
      <xdr:row>46</xdr:row>
      <xdr:rowOff>180975</xdr:rowOff>
    </xdr:from>
    <xdr:to>
      <xdr:col>29</xdr:col>
      <xdr:colOff>361950</xdr:colOff>
      <xdr:row>57</xdr:row>
      <xdr:rowOff>361949</xdr:rowOff>
    </xdr:to>
    <xdr:graphicFrame macro="">
      <xdr:nvGraphicFramePr>
        <xdr:cNvPr id="2" name="Chart 1">
          <a:extLst>
            <a:ext uri="{FF2B5EF4-FFF2-40B4-BE49-F238E27FC236}">
              <a16:creationId xmlns:a16="http://schemas.microsoft.com/office/drawing/2014/main" id="{97C53046-135A-D804-4803-F1583EB431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OFFICE_OF_CLIMATE_CHANGE\GHG%20Emissions%20and%20Efficiency%20Data%20(DCP)\GHG%20Inventory\2019\all_modules_2022\solid-waste-module-mpm.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OFFICE_OF_CLIMATE_CHANGE/GHG%20Inventory/2018/Final%20Modules_2018/SIT%20Modules%2001132021/Natural%20Gas%20and%20Oil%20Module.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OFFICE_OF_CLIMATE_CHANGE\GHG%20Emissions%20and%20Efficiency%20Data%20(DCP)\GHG%20Inventory\2019\ELECTRIC_SECTOR_2019_in_progress(2).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gwsa-appc.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rol"/>
      <sheetName val="Dataframe-all categories"/>
      <sheetName val="Dataframe"/>
      <sheetName val="Dataframe_Sum"/>
      <sheetName val="Results"/>
      <sheetName val="Tracker"/>
      <sheetName val="Uncertainty"/>
      <sheetName val="Flaring"/>
      <sheetName val="LFGTE"/>
      <sheetName val="State Population"/>
      <sheetName val="State Disposal"/>
      <sheetName val="FOD Calcs"/>
      <sheetName val="State MSW Combusted"/>
      <sheetName val="CO2_Plastics"/>
      <sheetName val="CO2_Syn. Rubber"/>
      <sheetName val="CO2_Syn. Fibers"/>
      <sheetName val="N2O_MSW"/>
      <sheetName val="CH4_MSW"/>
      <sheetName val="State WIP"/>
      <sheetName val="MSW Landfilled"/>
      <sheetName val="MSW Discarded"/>
      <sheetName val="MSW Combusted"/>
      <sheetName val="MSW Generated"/>
      <sheetName val="Default LFGTE"/>
      <sheetName val="MSW Flared"/>
      <sheetName val="Population"/>
      <sheetName val="Lookups"/>
      <sheetName val="Data Sources"/>
      <sheetName val="Notes"/>
      <sheetName val="solid-waste-module-mpm"/>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rol"/>
      <sheetName val="Natural Gas - Production"/>
      <sheetName val="Natural Gas - Transmission"/>
      <sheetName val="Natural Gas - Distribution"/>
      <sheetName val="Natural Gas - Venting_Flaring"/>
      <sheetName val="Petroleum Systems"/>
      <sheetName val="Summary"/>
      <sheetName val="Tracker"/>
      <sheetName val="Uncertainty"/>
      <sheetName val="Gas Data Sources"/>
      <sheetName val="Oil Data Sources"/>
      <sheetName val="Emission Factors"/>
      <sheetName val="Production Data"/>
      <sheetName val="Number of Wells"/>
      <sheetName val="Data"/>
      <sheetName val="ListData"/>
      <sheetName val="Not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SONE Data"/>
      <sheetName val="EIA Form 923"/>
      <sheetName val="EIA Form 923 2019"/>
      <sheetName val="GWPs &amp; Fuel EFs"/>
      <sheetName val="GIS"/>
      <sheetName val="GIS Heat Input"/>
      <sheetName val="Generation CO2e"/>
      <sheetName val="GIS CO2e"/>
      <sheetName val="Sheet2"/>
      <sheetName val="CT annual emiss"/>
      <sheetName val="CT Summary"/>
      <sheetName val="New Proposal"/>
      <sheetName val="Sheet1"/>
      <sheetName val="State &amp; Province Summary"/>
    </sheetNames>
    <sheetDataSet>
      <sheetData sheetId="0" refreshError="1"/>
      <sheetData sheetId="1" refreshError="1"/>
      <sheetData sheetId="2" refreshError="1"/>
      <sheetData sheetId="3" refreshError="1"/>
      <sheetData sheetId="4">
        <row r="68">
          <cell r="S68">
            <v>0</v>
          </cell>
          <cell r="V68">
            <v>0</v>
          </cell>
          <cell r="Y68">
            <v>0</v>
          </cell>
          <cell r="AB68">
            <v>0</v>
          </cell>
          <cell r="AE68">
            <v>0</v>
          </cell>
          <cell r="AH68">
            <v>0</v>
          </cell>
        </row>
        <row r="69">
          <cell r="S69">
            <v>269159</v>
          </cell>
          <cell r="V69">
            <v>0</v>
          </cell>
          <cell r="Y69">
            <v>0</v>
          </cell>
          <cell r="AB69">
            <v>0</v>
          </cell>
          <cell r="AE69">
            <v>0</v>
          </cell>
          <cell r="AH69">
            <v>0</v>
          </cell>
        </row>
        <row r="70">
          <cell r="S70">
            <v>0</v>
          </cell>
          <cell r="V70">
            <v>0</v>
          </cell>
          <cell r="Y70">
            <v>0</v>
          </cell>
          <cell r="AB70">
            <v>0</v>
          </cell>
          <cell r="AE70">
            <v>0</v>
          </cell>
          <cell r="AH70">
            <v>0</v>
          </cell>
        </row>
        <row r="71">
          <cell r="S71">
            <v>0</v>
          </cell>
          <cell r="V71">
            <v>0</v>
          </cell>
          <cell r="Y71">
            <v>0</v>
          </cell>
          <cell r="AB71">
            <v>0</v>
          </cell>
          <cell r="AE71">
            <v>0</v>
          </cell>
          <cell r="AH71">
            <v>0</v>
          </cell>
        </row>
        <row r="72">
          <cell r="S72">
            <v>6163</v>
          </cell>
          <cell r="V72">
            <v>0</v>
          </cell>
          <cell r="Y72">
            <v>0</v>
          </cell>
          <cell r="AB72">
            <v>0</v>
          </cell>
          <cell r="AE72">
            <v>0</v>
          </cell>
          <cell r="AH72">
            <v>0</v>
          </cell>
        </row>
        <row r="73">
          <cell r="S73">
            <v>0</v>
          </cell>
          <cell r="V73">
            <v>0</v>
          </cell>
          <cell r="Y73">
            <v>0</v>
          </cell>
          <cell r="AB73">
            <v>0</v>
          </cell>
          <cell r="AE73">
            <v>0</v>
          </cell>
          <cell r="AH73">
            <v>0</v>
          </cell>
        </row>
        <row r="74">
          <cell r="S74">
            <v>333380</v>
          </cell>
          <cell r="V74">
            <v>0</v>
          </cell>
          <cell r="Y74">
            <v>0</v>
          </cell>
          <cell r="AB74">
            <v>0</v>
          </cell>
          <cell r="AE74">
            <v>0</v>
          </cell>
          <cell r="AH74">
            <v>0</v>
          </cell>
        </row>
        <row r="75">
          <cell r="S75">
            <v>185541</v>
          </cell>
          <cell r="V75">
            <v>140357</v>
          </cell>
          <cell r="Y75">
            <v>102645</v>
          </cell>
          <cell r="AB75">
            <v>0</v>
          </cell>
          <cell r="AE75">
            <v>2584</v>
          </cell>
          <cell r="AH75">
            <v>29353</v>
          </cell>
        </row>
        <row r="76">
          <cell r="S76">
            <v>0</v>
          </cell>
          <cell r="V76">
            <v>0</v>
          </cell>
          <cell r="Y76">
            <v>0</v>
          </cell>
          <cell r="AB76">
            <v>0</v>
          </cell>
          <cell r="AE76">
            <v>0</v>
          </cell>
          <cell r="AH76">
            <v>0</v>
          </cell>
        </row>
        <row r="77">
          <cell r="S77">
            <v>0</v>
          </cell>
          <cell r="V77">
            <v>0</v>
          </cell>
          <cell r="Y77">
            <v>0</v>
          </cell>
          <cell r="AB77">
            <v>0</v>
          </cell>
          <cell r="AE77">
            <v>0</v>
          </cell>
          <cell r="AH77">
            <v>0</v>
          </cell>
        </row>
        <row r="78">
          <cell r="S78">
            <v>7077</v>
          </cell>
          <cell r="V78">
            <v>0</v>
          </cell>
          <cell r="Y78">
            <v>0</v>
          </cell>
          <cell r="AB78">
            <v>0</v>
          </cell>
          <cell r="AE78">
            <v>0</v>
          </cell>
          <cell r="AH78">
            <v>0</v>
          </cell>
        </row>
        <row r="79">
          <cell r="S79">
            <v>0</v>
          </cell>
          <cell r="V79">
            <v>0</v>
          </cell>
          <cell r="Y79">
            <v>0</v>
          </cell>
          <cell r="AB79">
            <v>0</v>
          </cell>
          <cell r="AE79">
            <v>0</v>
          </cell>
          <cell r="AH79">
            <v>0</v>
          </cell>
        </row>
        <row r="80">
          <cell r="S80">
            <v>131419</v>
          </cell>
          <cell r="V80">
            <v>0</v>
          </cell>
          <cell r="Y80">
            <v>0</v>
          </cell>
          <cell r="AB80">
            <v>0</v>
          </cell>
          <cell r="AE80">
            <v>0</v>
          </cell>
          <cell r="AH80">
            <v>0</v>
          </cell>
        </row>
        <row r="81">
          <cell r="S81">
            <v>4201895</v>
          </cell>
          <cell r="V81">
            <v>455649</v>
          </cell>
          <cell r="Y81">
            <v>0</v>
          </cell>
          <cell r="AB81">
            <v>0</v>
          </cell>
          <cell r="AE81">
            <v>0</v>
          </cell>
          <cell r="AH81">
            <v>164286</v>
          </cell>
        </row>
        <row r="82">
          <cell r="S82">
            <v>0</v>
          </cell>
          <cell r="V82">
            <v>0</v>
          </cell>
          <cell r="Y82">
            <v>0</v>
          </cell>
          <cell r="AB82">
            <v>0</v>
          </cell>
          <cell r="AE82">
            <v>0</v>
          </cell>
          <cell r="AH82">
            <v>0</v>
          </cell>
        </row>
        <row r="83">
          <cell r="S83">
            <v>528158</v>
          </cell>
          <cell r="V83">
            <v>11845</v>
          </cell>
          <cell r="Y83">
            <v>0</v>
          </cell>
          <cell r="AB83">
            <v>0</v>
          </cell>
          <cell r="AE83">
            <v>1891</v>
          </cell>
          <cell r="AH83">
            <v>0</v>
          </cell>
        </row>
        <row r="84">
          <cell r="S84">
            <v>1061430</v>
          </cell>
          <cell r="V84">
            <v>0</v>
          </cell>
          <cell r="Y84">
            <v>0</v>
          </cell>
          <cell r="AB84">
            <v>0</v>
          </cell>
          <cell r="AE84">
            <v>0</v>
          </cell>
          <cell r="AH84">
            <v>0</v>
          </cell>
        </row>
        <row r="85">
          <cell r="S85">
            <v>12218</v>
          </cell>
          <cell r="V85">
            <v>0</v>
          </cell>
          <cell r="Y85">
            <v>0</v>
          </cell>
          <cell r="AB85">
            <v>0</v>
          </cell>
          <cell r="AE85">
            <v>0</v>
          </cell>
          <cell r="AH85">
            <v>0</v>
          </cell>
        </row>
        <row r="86">
          <cell r="S86">
            <v>0</v>
          </cell>
          <cell r="V86">
            <v>0</v>
          </cell>
          <cell r="Y86">
            <v>0</v>
          </cell>
          <cell r="AB86">
            <v>0</v>
          </cell>
          <cell r="AE86">
            <v>0</v>
          </cell>
          <cell r="AH86">
            <v>0</v>
          </cell>
        </row>
        <row r="93">
          <cell r="S93">
            <v>0</v>
          </cell>
          <cell r="V93">
            <v>7264</v>
          </cell>
          <cell r="Y93">
            <v>0</v>
          </cell>
          <cell r="AB93">
            <v>0</v>
          </cell>
          <cell r="AE93">
            <v>0</v>
          </cell>
          <cell r="AH93">
            <v>0</v>
          </cell>
        </row>
        <row r="94">
          <cell r="S94">
            <v>0</v>
          </cell>
          <cell r="V94">
            <v>1215</v>
          </cell>
          <cell r="Y94">
            <v>0</v>
          </cell>
          <cell r="AB94">
            <v>0</v>
          </cell>
          <cell r="AE94">
            <v>0</v>
          </cell>
          <cell r="AH94">
            <v>0</v>
          </cell>
        </row>
        <row r="95">
          <cell r="S95">
            <v>0</v>
          </cell>
          <cell r="V95">
            <v>0</v>
          </cell>
          <cell r="Y95">
            <v>0</v>
          </cell>
          <cell r="AB95">
            <v>0</v>
          </cell>
          <cell r="AE95">
            <v>0</v>
          </cell>
          <cell r="AH95">
            <v>0</v>
          </cell>
        </row>
        <row r="96">
          <cell r="S96">
            <v>0</v>
          </cell>
          <cell r="V96">
            <v>0</v>
          </cell>
          <cell r="Y96">
            <v>0</v>
          </cell>
          <cell r="AB96">
            <v>0</v>
          </cell>
          <cell r="AE96">
            <v>0</v>
          </cell>
          <cell r="AH96">
            <v>0</v>
          </cell>
        </row>
        <row r="97">
          <cell r="S97">
            <v>0</v>
          </cell>
          <cell r="V97">
            <v>40034</v>
          </cell>
          <cell r="Y97">
            <v>0</v>
          </cell>
          <cell r="AB97">
            <v>0</v>
          </cell>
          <cell r="AE97">
            <v>0</v>
          </cell>
          <cell r="AH97">
            <v>0</v>
          </cell>
        </row>
        <row r="98">
          <cell r="S98">
            <v>0</v>
          </cell>
          <cell r="V98">
            <v>37966</v>
          </cell>
          <cell r="Y98">
            <v>0</v>
          </cell>
          <cell r="AB98">
            <v>0</v>
          </cell>
          <cell r="AE98">
            <v>0</v>
          </cell>
          <cell r="AH98">
            <v>0</v>
          </cell>
        </row>
        <row r="99">
          <cell r="S99">
            <v>56182</v>
          </cell>
          <cell r="V99">
            <v>37966</v>
          </cell>
          <cell r="Y99">
            <v>0</v>
          </cell>
          <cell r="AB99">
            <v>0</v>
          </cell>
          <cell r="AE99">
            <v>0</v>
          </cell>
          <cell r="AH99">
            <v>0</v>
          </cell>
        </row>
        <row r="100">
          <cell r="S100">
            <v>56182</v>
          </cell>
          <cell r="V100">
            <v>184288</v>
          </cell>
          <cell r="Y100">
            <v>79957</v>
          </cell>
          <cell r="AB100">
            <v>5597</v>
          </cell>
          <cell r="AE100">
            <v>4364</v>
          </cell>
          <cell r="AH100">
            <v>236375</v>
          </cell>
        </row>
        <row r="101">
          <cell r="S101">
            <v>0</v>
          </cell>
          <cell r="V101">
            <v>0</v>
          </cell>
          <cell r="Y101">
            <v>0</v>
          </cell>
          <cell r="AB101">
            <v>0</v>
          </cell>
          <cell r="AE101">
            <v>0</v>
          </cell>
          <cell r="AH101">
            <v>0</v>
          </cell>
        </row>
        <row r="102">
          <cell r="S102">
            <v>0</v>
          </cell>
          <cell r="V102">
            <v>0</v>
          </cell>
          <cell r="Y102">
            <v>0</v>
          </cell>
          <cell r="AB102">
            <v>0</v>
          </cell>
          <cell r="AE102">
            <v>0</v>
          </cell>
          <cell r="AH102">
            <v>0</v>
          </cell>
        </row>
        <row r="103">
          <cell r="S103">
            <v>35279</v>
          </cell>
          <cell r="V103">
            <v>27795</v>
          </cell>
          <cell r="Y103">
            <v>0</v>
          </cell>
          <cell r="AB103">
            <v>64794</v>
          </cell>
          <cell r="AE103">
            <v>0</v>
          </cell>
          <cell r="AH103">
            <v>0</v>
          </cell>
        </row>
        <row r="104">
          <cell r="S104">
            <v>0</v>
          </cell>
          <cell r="V104">
            <v>377661</v>
          </cell>
          <cell r="Y104">
            <v>0</v>
          </cell>
          <cell r="AB104">
            <v>0</v>
          </cell>
          <cell r="AE104">
            <v>0</v>
          </cell>
          <cell r="AH104">
            <v>0</v>
          </cell>
        </row>
        <row r="105">
          <cell r="S105">
            <v>0</v>
          </cell>
          <cell r="V105">
            <v>1085323</v>
          </cell>
          <cell r="Y105">
            <v>0</v>
          </cell>
          <cell r="AB105">
            <v>0</v>
          </cell>
          <cell r="AE105">
            <v>0</v>
          </cell>
          <cell r="AH105">
            <v>0</v>
          </cell>
        </row>
        <row r="106">
          <cell r="S106">
            <v>0</v>
          </cell>
          <cell r="V106">
            <v>0</v>
          </cell>
          <cell r="Y106">
            <v>0</v>
          </cell>
          <cell r="AB106">
            <v>0</v>
          </cell>
          <cell r="AE106">
            <v>0</v>
          </cell>
          <cell r="AH106">
            <v>0</v>
          </cell>
        </row>
        <row r="107">
          <cell r="S107">
            <v>0</v>
          </cell>
          <cell r="V107">
            <v>0</v>
          </cell>
          <cell r="Y107">
            <v>0</v>
          </cell>
          <cell r="AB107">
            <v>0</v>
          </cell>
          <cell r="AE107">
            <v>0</v>
          </cell>
          <cell r="AH107">
            <v>0</v>
          </cell>
        </row>
        <row r="108">
          <cell r="S108">
            <v>2174</v>
          </cell>
          <cell r="V108">
            <v>1605561</v>
          </cell>
          <cell r="Y108">
            <v>0</v>
          </cell>
          <cell r="AB108">
            <v>667</v>
          </cell>
          <cell r="AE108">
            <v>41906</v>
          </cell>
          <cell r="AH108">
            <v>0</v>
          </cell>
        </row>
        <row r="109">
          <cell r="S109">
            <v>0</v>
          </cell>
          <cell r="V109">
            <v>474570</v>
          </cell>
          <cell r="Y109">
            <v>0</v>
          </cell>
          <cell r="AB109">
            <v>0</v>
          </cell>
          <cell r="AE109">
            <v>0</v>
          </cell>
          <cell r="AH109">
            <v>0</v>
          </cell>
        </row>
        <row r="110">
          <cell r="S110">
            <v>7498</v>
          </cell>
          <cell r="V110">
            <v>49101</v>
          </cell>
          <cell r="Y110">
            <v>0</v>
          </cell>
          <cell r="AB110">
            <v>1263</v>
          </cell>
          <cell r="AE110">
            <v>8737</v>
          </cell>
          <cell r="AH110">
            <v>0</v>
          </cell>
        </row>
        <row r="111">
          <cell r="S111">
            <v>6038</v>
          </cell>
          <cell r="V111">
            <v>4100</v>
          </cell>
          <cell r="Y111">
            <v>0</v>
          </cell>
          <cell r="AB111">
            <v>85620</v>
          </cell>
          <cell r="AE111">
            <v>0</v>
          </cell>
          <cell r="AH111">
            <v>0</v>
          </cell>
        </row>
        <row r="118">
          <cell r="S118">
            <v>0</v>
          </cell>
          <cell r="V118">
            <v>0</v>
          </cell>
          <cell r="Y118">
            <v>233</v>
          </cell>
          <cell r="AB118">
            <v>0</v>
          </cell>
          <cell r="AH118">
            <v>0</v>
          </cell>
          <cell r="AK118">
            <v>0</v>
          </cell>
        </row>
        <row r="119">
          <cell r="S119">
            <v>857789</v>
          </cell>
          <cell r="V119">
            <v>118</v>
          </cell>
          <cell r="Y119">
            <v>772867</v>
          </cell>
          <cell r="AB119">
            <v>322</v>
          </cell>
          <cell r="AH119">
            <v>0</v>
          </cell>
          <cell r="AK119">
            <v>0</v>
          </cell>
        </row>
        <row r="120">
          <cell r="S120">
            <v>0</v>
          </cell>
          <cell r="V120">
            <v>0</v>
          </cell>
          <cell r="Y120">
            <v>58505</v>
          </cell>
          <cell r="AB120">
            <v>0</v>
          </cell>
          <cell r="AH120">
            <v>0</v>
          </cell>
          <cell r="AK120">
            <v>0</v>
          </cell>
        </row>
        <row r="121">
          <cell r="S121">
            <v>0</v>
          </cell>
          <cell r="V121">
            <v>0</v>
          </cell>
          <cell r="Y121">
            <v>0</v>
          </cell>
          <cell r="AB121">
            <v>0</v>
          </cell>
          <cell r="AH121">
            <v>0</v>
          </cell>
          <cell r="AK121">
            <v>0</v>
          </cell>
        </row>
        <row r="122">
          <cell r="S122">
            <v>0</v>
          </cell>
          <cell r="V122">
            <v>5415</v>
          </cell>
          <cell r="Y122">
            <v>0</v>
          </cell>
          <cell r="AB122">
            <v>0</v>
          </cell>
          <cell r="AH122">
            <v>0</v>
          </cell>
          <cell r="AK122">
            <v>0</v>
          </cell>
        </row>
        <row r="123">
          <cell r="S123">
            <v>0</v>
          </cell>
          <cell r="V123">
            <v>0</v>
          </cell>
          <cell r="Y123">
            <v>0</v>
          </cell>
          <cell r="AB123">
            <v>0</v>
          </cell>
          <cell r="AH123">
            <v>0</v>
          </cell>
          <cell r="AK123">
            <v>0</v>
          </cell>
        </row>
        <row r="124">
          <cell r="S124">
            <v>27842</v>
          </cell>
          <cell r="V124">
            <v>0</v>
          </cell>
          <cell r="Y124">
            <v>0</v>
          </cell>
          <cell r="AB124">
            <v>0</v>
          </cell>
          <cell r="AH124">
            <v>0</v>
          </cell>
          <cell r="AK124">
            <v>0</v>
          </cell>
        </row>
        <row r="125">
          <cell r="S125">
            <v>0</v>
          </cell>
          <cell r="V125">
            <v>135297</v>
          </cell>
          <cell r="Y125">
            <v>1962375</v>
          </cell>
          <cell r="AB125">
            <v>234579</v>
          </cell>
          <cell r="AH125">
            <v>115511</v>
          </cell>
          <cell r="AK125">
            <v>0</v>
          </cell>
        </row>
        <row r="126">
          <cell r="S126">
            <v>0</v>
          </cell>
          <cell r="V126">
            <v>167502</v>
          </cell>
          <cell r="Y126">
            <v>0</v>
          </cell>
          <cell r="AB126">
            <v>0</v>
          </cell>
          <cell r="AH126">
            <v>0</v>
          </cell>
          <cell r="AK126">
            <v>0</v>
          </cell>
        </row>
        <row r="127">
          <cell r="S127">
            <v>0</v>
          </cell>
          <cell r="V127">
            <v>0</v>
          </cell>
          <cell r="Y127">
            <v>0</v>
          </cell>
          <cell r="AB127">
            <v>0</v>
          </cell>
          <cell r="AH127">
            <v>0</v>
          </cell>
          <cell r="AK127">
            <v>0</v>
          </cell>
        </row>
        <row r="128">
          <cell r="S128">
            <v>27842</v>
          </cell>
          <cell r="V128">
            <v>1485</v>
          </cell>
          <cell r="Y128">
            <v>0</v>
          </cell>
          <cell r="AB128">
            <v>0</v>
          </cell>
          <cell r="AH128">
            <v>0</v>
          </cell>
          <cell r="AK128">
            <v>0</v>
          </cell>
        </row>
        <row r="129">
          <cell r="S129">
            <v>0</v>
          </cell>
          <cell r="V129">
            <v>0</v>
          </cell>
          <cell r="Y129">
            <v>16101</v>
          </cell>
          <cell r="AB129">
            <v>0</v>
          </cell>
          <cell r="AH129">
            <v>0</v>
          </cell>
          <cell r="AK129">
            <v>0</v>
          </cell>
        </row>
        <row r="130">
          <cell r="S130">
            <v>17107</v>
          </cell>
          <cell r="V130">
            <v>0</v>
          </cell>
          <cell r="Y130">
            <v>0</v>
          </cell>
          <cell r="AB130">
            <v>0</v>
          </cell>
          <cell r="AH130">
            <v>0</v>
          </cell>
          <cell r="AK130">
            <v>0</v>
          </cell>
        </row>
        <row r="131">
          <cell r="S131">
            <v>0</v>
          </cell>
          <cell r="V131">
            <v>0</v>
          </cell>
          <cell r="Y131">
            <v>0</v>
          </cell>
          <cell r="AB131">
            <v>0</v>
          </cell>
          <cell r="AH131">
            <v>0</v>
          </cell>
          <cell r="AK131">
            <v>0</v>
          </cell>
        </row>
        <row r="132">
          <cell r="S132">
            <v>0</v>
          </cell>
          <cell r="V132">
            <v>0</v>
          </cell>
          <cell r="Y132">
            <v>2810</v>
          </cell>
          <cell r="AB132">
            <v>0</v>
          </cell>
          <cell r="AH132">
            <v>0</v>
          </cell>
          <cell r="AK132">
            <v>0</v>
          </cell>
        </row>
        <row r="133">
          <cell r="S133">
            <v>0</v>
          </cell>
          <cell r="V133">
            <v>15454</v>
          </cell>
          <cell r="Y133">
            <v>32</v>
          </cell>
          <cell r="AB133">
            <v>0</v>
          </cell>
          <cell r="AH133">
            <v>0</v>
          </cell>
          <cell r="AK133">
            <v>0</v>
          </cell>
        </row>
        <row r="134">
          <cell r="S134">
            <v>15726</v>
          </cell>
          <cell r="V134">
            <v>0</v>
          </cell>
          <cell r="Y134">
            <v>215755</v>
          </cell>
          <cell r="AB134">
            <v>0</v>
          </cell>
          <cell r="AH134">
            <v>0</v>
          </cell>
          <cell r="AK134">
            <v>0</v>
          </cell>
        </row>
        <row r="135">
          <cell r="S135">
            <v>0</v>
          </cell>
          <cell r="V135">
            <v>753852</v>
          </cell>
          <cell r="Y135">
            <v>1280</v>
          </cell>
          <cell r="AB135">
            <v>230406</v>
          </cell>
          <cell r="AH135">
            <v>0</v>
          </cell>
          <cell r="AK135">
            <v>6546</v>
          </cell>
        </row>
        <row r="136">
          <cell r="S136">
            <v>393209</v>
          </cell>
          <cell r="V136">
            <v>0</v>
          </cell>
          <cell r="Y136">
            <v>35527</v>
          </cell>
          <cell r="AB136">
            <v>0</v>
          </cell>
          <cell r="AH136">
            <v>0</v>
          </cell>
          <cell r="AK136">
            <v>436127</v>
          </cell>
        </row>
        <row r="143">
          <cell r="S143">
            <v>0</v>
          </cell>
          <cell r="V143">
            <v>0</v>
          </cell>
          <cell r="Y143">
            <v>0</v>
          </cell>
          <cell r="AB143">
            <v>325908</v>
          </cell>
          <cell r="AE143">
            <v>0</v>
          </cell>
          <cell r="AH143">
            <v>0</v>
          </cell>
        </row>
        <row r="144">
          <cell r="S144">
            <v>301588</v>
          </cell>
          <cell r="V144">
            <v>0</v>
          </cell>
          <cell r="Y144">
            <v>140</v>
          </cell>
          <cell r="AB144">
            <v>0</v>
          </cell>
          <cell r="AE144">
            <v>9929</v>
          </cell>
          <cell r="AH144">
            <v>0</v>
          </cell>
        </row>
        <row r="145">
          <cell r="S145">
            <v>0</v>
          </cell>
          <cell r="V145">
            <v>0</v>
          </cell>
          <cell r="Y145">
            <v>0</v>
          </cell>
          <cell r="AB145">
            <v>0</v>
          </cell>
          <cell r="AE145">
            <v>0</v>
          </cell>
          <cell r="AH145">
            <v>0</v>
          </cell>
        </row>
        <row r="146">
          <cell r="S146">
            <v>0</v>
          </cell>
          <cell r="V146">
            <v>0</v>
          </cell>
          <cell r="Y146">
            <v>0</v>
          </cell>
          <cell r="AB146">
            <v>0</v>
          </cell>
          <cell r="AE146">
            <v>0</v>
          </cell>
          <cell r="AH146">
            <v>0</v>
          </cell>
        </row>
        <row r="147">
          <cell r="S147">
            <v>0</v>
          </cell>
          <cell r="V147">
            <v>0</v>
          </cell>
          <cell r="Y147">
            <v>0</v>
          </cell>
          <cell r="AB147">
            <v>0</v>
          </cell>
          <cell r="AE147">
            <v>0</v>
          </cell>
          <cell r="AH147">
            <v>0</v>
          </cell>
        </row>
        <row r="148">
          <cell r="S148">
            <v>0</v>
          </cell>
          <cell r="V148">
            <v>0</v>
          </cell>
          <cell r="Y148">
            <v>0</v>
          </cell>
          <cell r="AB148">
            <v>0</v>
          </cell>
          <cell r="AE148">
            <v>0</v>
          </cell>
          <cell r="AH148">
            <v>0</v>
          </cell>
        </row>
        <row r="149">
          <cell r="S149">
            <v>147013</v>
          </cell>
          <cell r="V149">
            <v>0</v>
          </cell>
          <cell r="Y149">
            <v>0</v>
          </cell>
          <cell r="AB149">
            <v>0</v>
          </cell>
          <cell r="AE149">
            <v>0</v>
          </cell>
          <cell r="AH149">
            <v>0</v>
          </cell>
        </row>
        <row r="150">
          <cell r="S150">
            <v>147013</v>
          </cell>
          <cell r="V150">
            <v>77936</v>
          </cell>
          <cell r="Y150">
            <v>583970</v>
          </cell>
          <cell r="AB150">
            <v>81397</v>
          </cell>
          <cell r="AE150">
            <v>51892</v>
          </cell>
          <cell r="AH150">
            <v>224642</v>
          </cell>
        </row>
        <row r="151">
          <cell r="S151">
            <v>0</v>
          </cell>
          <cell r="V151">
            <v>191070</v>
          </cell>
          <cell r="Y151">
            <v>0</v>
          </cell>
          <cell r="AB151">
            <v>0</v>
          </cell>
          <cell r="AE151">
            <v>0</v>
          </cell>
          <cell r="AH151">
            <v>0</v>
          </cell>
        </row>
        <row r="152">
          <cell r="S152">
            <v>0</v>
          </cell>
          <cell r="V152">
            <v>0</v>
          </cell>
          <cell r="Y152">
            <v>0</v>
          </cell>
          <cell r="AB152">
            <v>0</v>
          </cell>
          <cell r="AE152">
            <v>0</v>
          </cell>
          <cell r="AH152">
            <v>0</v>
          </cell>
        </row>
        <row r="153">
          <cell r="S153">
            <v>25057</v>
          </cell>
          <cell r="V153">
            <v>0</v>
          </cell>
          <cell r="Y153">
            <v>0</v>
          </cell>
          <cell r="AB153">
            <v>60172</v>
          </cell>
          <cell r="AE153">
            <v>0</v>
          </cell>
          <cell r="AH153">
            <v>0</v>
          </cell>
        </row>
        <row r="154">
          <cell r="S154">
            <v>0</v>
          </cell>
          <cell r="V154">
            <v>0</v>
          </cell>
          <cell r="Y154">
            <v>0</v>
          </cell>
          <cell r="AB154">
            <v>0</v>
          </cell>
          <cell r="AE154">
            <v>0</v>
          </cell>
          <cell r="AH154">
            <v>0</v>
          </cell>
        </row>
        <row r="155">
          <cell r="S155">
            <v>0</v>
          </cell>
          <cell r="V155">
            <v>0</v>
          </cell>
          <cell r="Y155">
            <v>0</v>
          </cell>
          <cell r="AB155">
            <v>0</v>
          </cell>
          <cell r="AE155">
            <v>0</v>
          </cell>
          <cell r="AH155">
            <v>0</v>
          </cell>
        </row>
        <row r="156">
          <cell r="S156">
            <v>0</v>
          </cell>
          <cell r="V156">
            <v>1288661</v>
          </cell>
          <cell r="Y156">
            <v>0</v>
          </cell>
          <cell r="AB156">
            <v>36278</v>
          </cell>
          <cell r="AE156">
            <v>0</v>
          </cell>
          <cell r="AH156">
            <v>1344458</v>
          </cell>
        </row>
        <row r="157">
          <cell r="S157">
            <v>0</v>
          </cell>
          <cell r="V157">
            <v>0</v>
          </cell>
          <cell r="Y157">
            <v>0</v>
          </cell>
          <cell r="AB157">
            <v>0</v>
          </cell>
          <cell r="AE157">
            <v>0</v>
          </cell>
          <cell r="AH157">
            <v>0</v>
          </cell>
        </row>
        <row r="158">
          <cell r="S158">
            <v>420</v>
          </cell>
          <cell r="V158">
            <v>19164</v>
          </cell>
          <cell r="Y158">
            <v>0</v>
          </cell>
          <cell r="AB158">
            <v>150</v>
          </cell>
          <cell r="AE158">
            <v>0</v>
          </cell>
          <cell r="AH158">
            <v>0</v>
          </cell>
        </row>
        <row r="159">
          <cell r="S159">
            <v>0</v>
          </cell>
          <cell r="V159">
            <v>0</v>
          </cell>
          <cell r="Y159">
            <v>0</v>
          </cell>
          <cell r="AB159">
            <v>20982</v>
          </cell>
          <cell r="AE159">
            <v>0</v>
          </cell>
          <cell r="AH159">
            <v>0</v>
          </cell>
        </row>
        <row r="160">
          <cell r="S160">
            <v>41538</v>
          </cell>
          <cell r="V160">
            <v>71345</v>
          </cell>
          <cell r="Y160">
            <v>69640</v>
          </cell>
          <cell r="AB160">
            <v>79918</v>
          </cell>
          <cell r="AE160">
            <v>24082</v>
          </cell>
          <cell r="AH160">
            <v>0</v>
          </cell>
        </row>
        <row r="161">
          <cell r="S161">
            <v>228105</v>
          </cell>
          <cell r="V161">
            <v>0</v>
          </cell>
          <cell r="Y161">
            <v>0</v>
          </cell>
          <cell r="AB161">
            <v>260500</v>
          </cell>
          <cell r="AE161">
            <v>4721</v>
          </cell>
          <cell r="AH161">
            <v>0</v>
          </cell>
        </row>
        <row r="168">
          <cell r="S168">
            <v>0</v>
          </cell>
          <cell r="V168">
            <v>0</v>
          </cell>
          <cell r="Y168">
            <v>0</v>
          </cell>
          <cell r="AB168">
            <v>0</v>
          </cell>
          <cell r="AE168">
            <v>0</v>
          </cell>
          <cell r="AH168">
            <v>0</v>
          </cell>
        </row>
        <row r="169">
          <cell r="S169">
            <v>0</v>
          </cell>
          <cell r="V169">
            <v>0</v>
          </cell>
          <cell r="Y169">
            <v>0</v>
          </cell>
          <cell r="AB169">
            <v>0</v>
          </cell>
          <cell r="AE169">
            <v>0</v>
          </cell>
          <cell r="AH169">
            <v>0</v>
          </cell>
        </row>
        <row r="170">
          <cell r="S170">
            <v>0</v>
          </cell>
          <cell r="V170">
            <v>0</v>
          </cell>
          <cell r="Y170">
            <v>0</v>
          </cell>
          <cell r="AB170">
            <v>0</v>
          </cell>
          <cell r="AE170">
            <v>0</v>
          </cell>
          <cell r="AH170">
            <v>0</v>
          </cell>
        </row>
        <row r="171">
          <cell r="S171">
            <v>0</v>
          </cell>
          <cell r="V171">
            <v>0</v>
          </cell>
          <cell r="Y171">
            <v>0</v>
          </cell>
          <cell r="AB171">
            <v>0</v>
          </cell>
          <cell r="AE171">
            <v>0</v>
          </cell>
          <cell r="AH171">
            <v>0</v>
          </cell>
        </row>
        <row r="172">
          <cell r="S172">
            <v>0</v>
          </cell>
          <cell r="V172">
            <v>0</v>
          </cell>
          <cell r="Y172">
            <v>0</v>
          </cell>
          <cell r="AB172">
            <v>0</v>
          </cell>
          <cell r="AE172">
            <v>0</v>
          </cell>
          <cell r="AH172">
            <v>0</v>
          </cell>
        </row>
        <row r="173">
          <cell r="S173">
            <v>0</v>
          </cell>
          <cell r="V173">
            <v>0</v>
          </cell>
          <cell r="Y173">
            <v>0</v>
          </cell>
          <cell r="AB173">
            <v>0</v>
          </cell>
          <cell r="AE173">
            <v>0</v>
          </cell>
          <cell r="AH173">
            <v>0</v>
          </cell>
        </row>
        <row r="174">
          <cell r="S174">
            <v>4753</v>
          </cell>
          <cell r="V174">
            <v>0</v>
          </cell>
          <cell r="Y174">
            <v>0</v>
          </cell>
          <cell r="AB174">
            <v>0</v>
          </cell>
          <cell r="AE174">
            <v>0</v>
          </cell>
          <cell r="AH174">
            <v>0</v>
          </cell>
        </row>
        <row r="175">
          <cell r="S175">
            <v>4753</v>
          </cell>
          <cell r="V175">
            <v>4364</v>
          </cell>
          <cell r="Y175">
            <v>1250</v>
          </cell>
          <cell r="AB175">
            <v>0</v>
          </cell>
          <cell r="AE175">
            <v>3693</v>
          </cell>
          <cell r="AH175">
            <v>0</v>
          </cell>
        </row>
        <row r="176">
          <cell r="S176">
            <v>0</v>
          </cell>
          <cell r="V176">
            <v>0</v>
          </cell>
          <cell r="Y176">
            <v>0</v>
          </cell>
          <cell r="AB176">
            <v>0</v>
          </cell>
          <cell r="AE176">
            <v>0</v>
          </cell>
          <cell r="AH176">
            <v>0</v>
          </cell>
        </row>
        <row r="177">
          <cell r="S177">
            <v>0</v>
          </cell>
          <cell r="V177">
            <v>0</v>
          </cell>
          <cell r="Y177">
            <v>0</v>
          </cell>
          <cell r="AB177">
            <v>0</v>
          </cell>
          <cell r="AE177">
            <v>208264</v>
          </cell>
          <cell r="AH177">
            <v>0</v>
          </cell>
        </row>
        <row r="178">
          <cell r="S178">
            <v>0</v>
          </cell>
          <cell r="V178">
            <v>0</v>
          </cell>
          <cell r="Y178">
            <v>0</v>
          </cell>
          <cell r="AB178">
            <v>0</v>
          </cell>
          <cell r="AE178">
            <v>0</v>
          </cell>
          <cell r="AH178">
            <v>0</v>
          </cell>
        </row>
        <row r="179">
          <cell r="S179">
            <v>0</v>
          </cell>
          <cell r="V179">
            <v>0</v>
          </cell>
          <cell r="Y179">
            <v>0</v>
          </cell>
          <cell r="AB179">
            <v>0</v>
          </cell>
          <cell r="AE179">
            <v>0</v>
          </cell>
          <cell r="AH179">
            <v>0</v>
          </cell>
        </row>
        <row r="180">
          <cell r="S180">
            <v>0</v>
          </cell>
          <cell r="V180">
            <v>0</v>
          </cell>
          <cell r="Y180">
            <v>0</v>
          </cell>
          <cell r="AB180">
            <v>0</v>
          </cell>
          <cell r="AE180">
            <v>0</v>
          </cell>
          <cell r="AH180">
            <v>0</v>
          </cell>
        </row>
        <row r="181">
          <cell r="S181">
            <v>0</v>
          </cell>
          <cell r="V181">
            <v>0</v>
          </cell>
          <cell r="Y181">
            <v>0</v>
          </cell>
          <cell r="AB181">
            <v>0</v>
          </cell>
          <cell r="AE181">
            <v>0</v>
          </cell>
          <cell r="AH181">
            <v>0</v>
          </cell>
        </row>
        <row r="182">
          <cell r="S182">
            <v>0</v>
          </cell>
          <cell r="V182">
            <v>0</v>
          </cell>
          <cell r="Y182">
            <v>0</v>
          </cell>
          <cell r="AB182">
            <v>0</v>
          </cell>
          <cell r="AE182">
            <v>0</v>
          </cell>
          <cell r="AH182">
            <v>0</v>
          </cell>
        </row>
        <row r="183">
          <cell r="S183">
            <v>4950</v>
          </cell>
          <cell r="V183">
            <v>41906</v>
          </cell>
          <cell r="Y183">
            <v>0</v>
          </cell>
          <cell r="AB183">
            <v>0</v>
          </cell>
          <cell r="AE183">
            <v>137650</v>
          </cell>
          <cell r="AH183">
            <v>0</v>
          </cell>
        </row>
        <row r="184">
          <cell r="S184">
            <v>0</v>
          </cell>
          <cell r="V184">
            <v>0</v>
          </cell>
          <cell r="Y184">
            <v>0</v>
          </cell>
          <cell r="AB184">
            <v>0</v>
          </cell>
          <cell r="AE184">
            <v>0</v>
          </cell>
          <cell r="AH184">
            <v>0</v>
          </cell>
        </row>
        <row r="185">
          <cell r="S185">
            <v>9447</v>
          </cell>
          <cell r="V185">
            <v>8737</v>
          </cell>
          <cell r="Y185">
            <v>0</v>
          </cell>
          <cell r="AB185">
            <v>0</v>
          </cell>
          <cell r="AE185">
            <v>168722</v>
          </cell>
          <cell r="AH185">
            <v>0</v>
          </cell>
        </row>
        <row r="186">
          <cell r="S186">
            <v>0</v>
          </cell>
          <cell r="V186">
            <v>0</v>
          </cell>
          <cell r="Y186">
            <v>0</v>
          </cell>
          <cell r="AB186">
            <v>0</v>
          </cell>
          <cell r="AE186">
            <v>0</v>
          </cell>
          <cell r="AH186">
            <v>0</v>
          </cell>
        </row>
        <row r="193">
          <cell r="S193">
            <v>0</v>
          </cell>
          <cell r="V193">
            <v>0</v>
          </cell>
          <cell r="Y193">
            <v>0</v>
          </cell>
          <cell r="AB193">
            <v>0</v>
          </cell>
          <cell r="AE193">
            <v>0</v>
          </cell>
          <cell r="AH193">
            <v>0</v>
          </cell>
        </row>
        <row r="194">
          <cell r="S194">
            <v>227248</v>
          </cell>
          <cell r="V194">
            <v>0</v>
          </cell>
          <cell r="Y194">
            <v>0</v>
          </cell>
          <cell r="AB194">
            <v>0</v>
          </cell>
          <cell r="AE194">
            <v>1141</v>
          </cell>
          <cell r="AH194">
            <v>512</v>
          </cell>
        </row>
        <row r="195">
          <cell r="S195">
            <v>0</v>
          </cell>
          <cell r="V195">
            <v>0</v>
          </cell>
          <cell r="Y195">
            <v>0</v>
          </cell>
          <cell r="AB195">
            <v>0</v>
          </cell>
          <cell r="AE195">
            <v>0</v>
          </cell>
          <cell r="AH195">
            <v>0</v>
          </cell>
        </row>
        <row r="196">
          <cell r="S196">
            <v>0</v>
          </cell>
          <cell r="V196">
            <v>180</v>
          </cell>
          <cell r="Y196">
            <v>0</v>
          </cell>
          <cell r="AB196">
            <v>0</v>
          </cell>
          <cell r="AE196">
            <v>0</v>
          </cell>
          <cell r="AH196">
            <v>0</v>
          </cell>
        </row>
        <row r="197">
          <cell r="S197">
            <v>5283</v>
          </cell>
          <cell r="V197">
            <v>0</v>
          </cell>
          <cell r="Y197">
            <v>0</v>
          </cell>
          <cell r="AB197">
            <v>8086</v>
          </cell>
          <cell r="AE197">
            <v>0</v>
          </cell>
          <cell r="AH197">
            <v>7916</v>
          </cell>
        </row>
        <row r="198">
          <cell r="S198">
            <v>0</v>
          </cell>
          <cell r="V198">
            <v>0</v>
          </cell>
          <cell r="Y198">
            <v>0</v>
          </cell>
          <cell r="AB198">
            <v>0</v>
          </cell>
          <cell r="AE198">
            <v>0</v>
          </cell>
          <cell r="AH198">
            <v>0</v>
          </cell>
        </row>
        <row r="199">
          <cell r="S199">
            <v>28941</v>
          </cell>
          <cell r="V199">
            <v>362</v>
          </cell>
          <cell r="Y199">
            <v>0</v>
          </cell>
          <cell r="AB199">
            <v>0</v>
          </cell>
          <cell r="AE199">
            <v>0</v>
          </cell>
          <cell r="AH199">
            <v>0</v>
          </cell>
        </row>
        <row r="200">
          <cell r="S200">
            <v>28941</v>
          </cell>
          <cell r="V200">
            <v>272289</v>
          </cell>
          <cell r="Y200">
            <v>325236</v>
          </cell>
          <cell r="AB200">
            <v>19037</v>
          </cell>
          <cell r="AE200">
            <v>19009</v>
          </cell>
          <cell r="AH200">
            <v>560008</v>
          </cell>
        </row>
        <row r="201">
          <cell r="S201">
            <v>0</v>
          </cell>
          <cell r="V201">
            <v>0</v>
          </cell>
          <cell r="Y201">
            <v>0</v>
          </cell>
          <cell r="AB201">
            <v>0</v>
          </cell>
          <cell r="AE201">
            <v>0</v>
          </cell>
          <cell r="AH201">
            <v>0</v>
          </cell>
        </row>
        <row r="202">
          <cell r="S202">
            <v>0</v>
          </cell>
          <cell r="V202">
            <v>0</v>
          </cell>
          <cell r="Y202">
            <v>0</v>
          </cell>
          <cell r="AB202">
            <v>0</v>
          </cell>
          <cell r="AE202">
            <v>0</v>
          </cell>
          <cell r="AH202">
            <v>0</v>
          </cell>
        </row>
        <row r="203">
          <cell r="S203">
            <v>11833</v>
          </cell>
          <cell r="V203">
            <v>20649</v>
          </cell>
          <cell r="Y203">
            <v>0</v>
          </cell>
          <cell r="AB203">
            <v>29214</v>
          </cell>
          <cell r="AE203">
            <v>0</v>
          </cell>
          <cell r="AH203">
            <v>2711</v>
          </cell>
        </row>
        <row r="204">
          <cell r="S204">
            <v>0</v>
          </cell>
          <cell r="V204">
            <v>0</v>
          </cell>
          <cell r="Y204">
            <v>0</v>
          </cell>
          <cell r="AB204">
            <v>0</v>
          </cell>
          <cell r="AE204">
            <v>0</v>
          </cell>
          <cell r="AH204">
            <v>0</v>
          </cell>
        </row>
        <row r="205">
          <cell r="S205">
            <v>0</v>
          </cell>
          <cell r="V205">
            <v>0</v>
          </cell>
          <cell r="Y205">
            <v>0</v>
          </cell>
          <cell r="AB205">
            <v>0</v>
          </cell>
          <cell r="AE205">
            <v>0</v>
          </cell>
          <cell r="AH205">
            <v>0</v>
          </cell>
        </row>
        <row r="206">
          <cell r="S206">
            <v>0</v>
          </cell>
          <cell r="V206">
            <v>0</v>
          </cell>
          <cell r="Y206">
            <v>0</v>
          </cell>
          <cell r="AB206">
            <v>0</v>
          </cell>
          <cell r="AE206">
            <v>0</v>
          </cell>
          <cell r="AH206">
            <v>0</v>
          </cell>
        </row>
        <row r="207">
          <cell r="S207">
            <v>0</v>
          </cell>
          <cell r="V207">
            <v>0</v>
          </cell>
          <cell r="Y207">
            <v>0</v>
          </cell>
          <cell r="AB207">
            <v>0</v>
          </cell>
          <cell r="AE207">
            <v>0</v>
          </cell>
          <cell r="AH207">
            <v>0</v>
          </cell>
        </row>
        <row r="208">
          <cell r="S208">
            <v>50343</v>
          </cell>
          <cell r="V208">
            <v>127972</v>
          </cell>
          <cell r="Y208">
            <v>0</v>
          </cell>
          <cell r="AB208">
            <v>0</v>
          </cell>
          <cell r="AE208">
            <v>20359</v>
          </cell>
          <cell r="AH208">
            <v>99998</v>
          </cell>
        </row>
        <row r="209">
          <cell r="S209">
            <v>0</v>
          </cell>
          <cell r="V209">
            <v>0</v>
          </cell>
          <cell r="Y209">
            <v>0</v>
          </cell>
          <cell r="AB209">
            <v>0</v>
          </cell>
          <cell r="AE209">
            <v>0</v>
          </cell>
          <cell r="AH209">
            <v>0</v>
          </cell>
        </row>
        <row r="210">
          <cell r="S210">
            <v>84898</v>
          </cell>
          <cell r="V210">
            <v>97470</v>
          </cell>
          <cell r="Y210">
            <v>0</v>
          </cell>
          <cell r="AB210">
            <v>0</v>
          </cell>
          <cell r="AE210">
            <v>7208</v>
          </cell>
          <cell r="AH210">
            <v>0</v>
          </cell>
        </row>
        <row r="211">
          <cell r="S211">
            <v>29632</v>
          </cell>
          <cell r="V211">
            <v>0</v>
          </cell>
          <cell r="Y211">
            <v>0</v>
          </cell>
          <cell r="AB211">
            <v>101179</v>
          </cell>
          <cell r="AE211">
            <v>0</v>
          </cell>
          <cell r="AH211">
            <v>0</v>
          </cell>
        </row>
        <row r="218">
          <cell r="V218">
            <v>0</v>
          </cell>
          <cell r="Y218">
            <v>0</v>
          </cell>
          <cell r="AB218">
            <v>0</v>
          </cell>
          <cell r="AE218">
            <v>0</v>
          </cell>
          <cell r="AH218">
            <v>0</v>
          </cell>
        </row>
        <row r="219">
          <cell r="V219">
            <v>0</v>
          </cell>
          <cell r="Y219">
            <v>0</v>
          </cell>
          <cell r="AB219">
            <v>0</v>
          </cell>
          <cell r="AE219">
            <v>0</v>
          </cell>
          <cell r="AH219">
            <v>0</v>
          </cell>
        </row>
        <row r="220">
          <cell r="V220">
            <v>0</v>
          </cell>
          <cell r="Y220">
            <v>0</v>
          </cell>
          <cell r="AB220">
            <v>0</v>
          </cell>
          <cell r="AE220">
            <v>0</v>
          </cell>
          <cell r="AH220">
            <v>0</v>
          </cell>
        </row>
        <row r="221">
          <cell r="V221">
            <v>0</v>
          </cell>
          <cell r="Y221">
            <v>0</v>
          </cell>
          <cell r="AB221">
            <v>0</v>
          </cell>
          <cell r="AE221">
            <v>0</v>
          </cell>
          <cell r="AH221">
            <v>0</v>
          </cell>
        </row>
        <row r="222">
          <cell r="V222">
            <v>0</v>
          </cell>
          <cell r="Y222">
            <v>0</v>
          </cell>
          <cell r="AB222">
            <v>0</v>
          </cell>
          <cell r="AE222">
            <v>0</v>
          </cell>
          <cell r="AH222">
            <v>0</v>
          </cell>
        </row>
        <row r="223">
          <cell r="V223">
            <v>0</v>
          </cell>
          <cell r="Y223">
            <v>0</v>
          </cell>
          <cell r="AB223">
            <v>0</v>
          </cell>
          <cell r="AE223">
            <v>0</v>
          </cell>
          <cell r="AH223">
            <v>0</v>
          </cell>
        </row>
        <row r="224">
          <cell r="V224">
            <v>0</v>
          </cell>
          <cell r="Y224">
            <v>0</v>
          </cell>
          <cell r="AB224">
            <v>0</v>
          </cell>
          <cell r="AE224">
            <v>0</v>
          </cell>
          <cell r="AH224">
            <v>0</v>
          </cell>
        </row>
        <row r="225">
          <cell r="V225">
            <v>181841</v>
          </cell>
          <cell r="Y225">
            <v>0</v>
          </cell>
          <cell r="AB225">
            <v>0</v>
          </cell>
          <cell r="AE225">
            <v>8618</v>
          </cell>
          <cell r="AH225">
            <v>0</v>
          </cell>
        </row>
        <row r="226">
          <cell r="V226">
            <v>0</v>
          </cell>
          <cell r="Y226">
            <v>0</v>
          </cell>
          <cell r="AB226">
            <v>0</v>
          </cell>
          <cell r="AE226">
            <v>0</v>
          </cell>
          <cell r="AH226">
            <v>0</v>
          </cell>
        </row>
        <row r="227">
          <cell r="V227">
            <v>0</v>
          </cell>
          <cell r="Y227">
            <v>0</v>
          </cell>
          <cell r="AB227">
            <v>0</v>
          </cell>
          <cell r="AE227">
            <v>0</v>
          </cell>
          <cell r="AH227">
            <v>0</v>
          </cell>
        </row>
        <row r="228">
          <cell r="V228">
            <v>55096</v>
          </cell>
          <cell r="Y228">
            <v>0</v>
          </cell>
          <cell r="AB228">
            <v>175570</v>
          </cell>
          <cell r="AE228">
            <v>6717</v>
          </cell>
          <cell r="AH228">
            <v>0</v>
          </cell>
        </row>
        <row r="229">
          <cell r="V229">
            <v>0</v>
          </cell>
          <cell r="Y229">
            <v>0</v>
          </cell>
          <cell r="AB229">
            <v>0</v>
          </cell>
          <cell r="AE229">
            <v>0</v>
          </cell>
          <cell r="AH229">
            <v>0</v>
          </cell>
        </row>
        <row r="230">
          <cell r="V230">
            <v>0</v>
          </cell>
          <cell r="Y230">
            <v>0</v>
          </cell>
          <cell r="AB230">
            <v>0</v>
          </cell>
          <cell r="AE230">
            <v>0</v>
          </cell>
          <cell r="AH230">
            <v>0</v>
          </cell>
        </row>
        <row r="231">
          <cell r="V231">
            <v>0</v>
          </cell>
          <cell r="Y231">
            <v>0</v>
          </cell>
          <cell r="AB231">
            <v>0</v>
          </cell>
          <cell r="AE231">
            <v>0</v>
          </cell>
          <cell r="AH231">
            <v>0</v>
          </cell>
        </row>
        <row r="232">
          <cell r="V232">
            <v>0</v>
          </cell>
          <cell r="Y232">
            <v>0</v>
          </cell>
          <cell r="AB232">
            <v>0</v>
          </cell>
          <cell r="AE232">
            <v>0</v>
          </cell>
          <cell r="AH232">
            <v>0</v>
          </cell>
        </row>
        <row r="233">
          <cell r="V233">
            <v>0</v>
          </cell>
          <cell r="Y233">
            <v>0</v>
          </cell>
          <cell r="AB233">
            <v>0</v>
          </cell>
          <cell r="AE233">
            <v>0</v>
          </cell>
          <cell r="AH233">
            <v>0</v>
          </cell>
        </row>
        <row r="234">
          <cell r="V234">
            <v>0</v>
          </cell>
          <cell r="Y234">
            <v>0</v>
          </cell>
          <cell r="AB234">
            <v>0</v>
          </cell>
          <cell r="AE234">
            <v>0</v>
          </cell>
          <cell r="AH234">
            <v>0</v>
          </cell>
        </row>
        <row r="235">
          <cell r="V235">
            <v>546620</v>
          </cell>
          <cell r="Y235">
            <v>0</v>
          </cell>
          <cell r="AB235">
            <v>71150</v>
          </cell>
          <cell r="AE235">
            <v>216359</v>
          </cell>
          <cell r="AH235">
            <v>0</v>
          </cell>
        </row>
        <row r="236">
          <cell r="V236">
            <v>0</v>
          </cell>
          <cell r="Y236">
            <v>0</v>
          </cell>
          <cell r="AB236">
            <v>0</v>
          </cell>
          <cell r="AE236">
            <v>0</v>
          </cell>
          <cell r="AH236">
            <v>0</v>
          </cell>
        </row>
        <row r="243">
          <cell r="S243">
            <v>0</v>
          </cell>
          <cell r="T243">
            <v>0</v>
          </cell>
          <cell r="X243">
            <v>0</v>
          </cell>
          <cell r="AB243">
            <v>0</v>
          </cell>
          <cell r="AE243">
            <v>0</v>
          </cell>
          <cell r="AH243">
            <v>0</v>
          </cell>
        </row>
        <row r="244">
          <cell r="S244">
            <v>0</v>
          </cell>
          <cell r="T244">
            <v>0</v>
          </cell>
          <cell r="X244">
            <v>0</v>
          </cell>
          <cell r="AB244">
            <v>0</v>
          </cell>
          <cell r="AE244">
            <v>0</v>
          </cell>
          <cell r="AH244">
            <v>0</v>
          </cell>
        </row>
        <row r="245">
          <cell r="S245">
            <v>0</v>
          </cell>
          <cell r="T245">
            <v>0</v>
          </cell>
          <cell r="X245">
            <v>0</v>
          </cell>
          <cell r="AB245">
            <v>0</v>
          </cell>
          <cell r="AE245">
            <v>0</v>
          </cell>
          <cell r="AH245">
            <v>0</v>
          </cell>
        </row>
        <row r="246">
          <cell r="S246">
            <v>0</v>
          </cell>
          <cell r="T246">
            <v>0</v>
          </cell>
          <cell r="X246">
            <v>0</v>
          </cell>
          <cell r="AB246">
            <v>0</v>
          </cell>
          <cell r="AE246">
            <v>0</v>
          </cell>
          <cell r="AH246">
            <v>0</v>
          </cell>
        </row>
        <row r="247">
          <cell r="S247">
            <v>0</v>
          </cell>
          <cell r="T247">
            <v>0</v>
          </cell>
          <cell r="X247">
            <v>0</v>
          </cell>
          <cell r="AB247">
            <v>0</v>
          </cell>
          <cell r="AE247">
            <v>0</v>
          </cell>
          <cell r="AH247">
            <v>0</v>
          </cell>
        </row>
        <row r="248">
          <cell r="S248">
            <v>0</v>
          </cell>
          <cell r="T248">
            <v>0</v>
          </cell>
          <cell r="X248">
            <v>0</v>
          </cell>
          <cell r="AB248">
            <v>0</v>
          </cell>
          <cell r="AE248">
            <v>0</v>
          </cell>
          <cell r="AH248">
            <v>0</v>
          </cell>
        </row>
        <row r="249">
          <cell r="S249">
            <v>0</v>
          </cell>
          <cell r="T249">
            <v>0</v>
          </cell>
          <cell r="X249">
            <v>0</v>
          </cell>
          <cell r="AB249">
            <v>0</v>
          </cell>
          <cell r="AE249">
            <v>0</v>
          </cell>
          <cell r="AH249">
            <v>0</v>
          </cell>
        </row>
        <row r="250">
          <cell r="S250">
            <v>0</v>
          </cell>
          <cell r="T250">
            <v>0</v>
          </cell>
          <cell r="X250">
            <v>0</v>
          </cell>
          <cell r="AB250">
            <v>0</v>
          </cell>
          <cell r="AE250">
            <v>0</v>
          </cell>
          <cell r="AH250">
            <v>0</v>
          </cell>
        </row>
        <row r="251">
          <cell r="S251">
            <v>0</v>
          </cell>
          <cell r="T251">
            <v>0</v>
          </cell>
          <cell r="X251">
            <v>0</v>
          </cell>
          <cell r="AB251">
            <v>0</v>
          </cell>
          <cell r="AE251">
            <v>0</v>
          </cell>
          <cell r="AH251">
            <v>0</v>
          </cell>
        </row>
        <row r="252">
          <cell r="S252">
            <v>0</v>
          </cell>
          <cell r="T252">
            <v>0</v>
          </cell>
          <cell r="X252">
            <v>0</v>
          </cell>
          <cell r="AB252">
            <v>0</v>
          </cell>
          <cell r="AE252">
            <v>0</v>
          </cell>
          <cell r="AH252">
            <v>0</v>
          </cell>
        </row>
        <row r="253">
          <cell r="S253">
            <v>0</v>
          </cell>
          <cell r="T253">
            <v>0</v>
          </cell>
          <cell r="X253">
            <v>0</v>
          </cell>
          <cell r="AB253">
            <v>0</v>
          </cell>
          <cell r="AE253">
            <v>0</v>
          </cell>
          <cell r="AH253">
            <v>0</v>
          </cell>
        </row>
        <row r="254">
          <cell r="S254">
            <v>0</v>
          </cell>
          <cell r="T254">
            <v>0</v>
          </cell>
          <cell r="X254">
            <v>0</v>
          </cell>
          <cell r="AB254">
            <v>0</v>
          </cell>
          <cell r="AE254">
            <v>0</v>
          </cell>
          <cell r="AH254">
            <v>0</v>
          </cell>
        </row>
        <row r="255">
          <cell r="S255">
            <v>0</v>
          </cell>
          <cell r="T255">
            <v>0</v>
          </cell>
          <cell r="X255">
            <v>0</v>
          </cell>
          <cell r="AB255">
            <v>0</v>
          </cell>
          <cell r="AE255">
            <v>0</v>
          </cell>
          <cell r="AH255">
            <v>0</v>
          </cell>
        </row>
        <row r="256">
          <cell r="S256">
            <v>0</v>
          </cell>
          <cell r="T256">
            <v>0</v>
          </cell>
          <cell r="X256">
            <v>0</v>
          </cell>
          <cell r="AB256">
            <v>0</v>
          </cell>
          <cell r="AE256">
            <v>0</v>
          </cell>
          <cell r="AH256">
            <v>0</v>
          </cell>
        </row>
        <row r="257">
          <cell r="S257">
            <v>0</v>
          </cell>
          <cell r="T257">
            <v>0</v>
          </cell>
          <cell r="X257">
            <v>0</v>
          </cell>
          <cell r="AB257">
            <v>0</v>
          </cell>
          <cell r="AE257">
            <v>0</v>
          </cell>
          <cell r="AH257">
            <v>0</v>
          </cell>
        </row>
        <row r="258">
          <cell r="S258">
            <v>0</v>
          </cell>
          <cell r="T258">
            <v>0</v>
          </cell>
          <cell r="X258">
            <v>0</v>
          </cell>
          <cell r="AB258">
            <v>0</v>
          </cell>
          <cell r="AE258">
            <v>0</v>
          </cell>
          <cell r="AH258">
            <v>0</v>
          </cell>
        </row>
        <row r="259">
          <cell r="S259">
            <v>0</v>
          </cell>
          <cell r="T259">
            <v>0</v>
          </cell>
          <cell r="X259">
            <v>0</v>
          </cell>
          <cell r="AB259">
            <v>0</v>
          </cell>
          <cell r="AE259">
            <v>0</v>
          </cell>
          <cell r="AH259">
            <v>0</v>
          </cell>
        </row>
        <row r="260">
          <cell r="S260">
            <v>18729</v>
          </cell>
          <cell r="T260">
            <v>18729</v>
          </cell>
          <cell r="X260">
            <v>0</v>
          </cell>
          <cell r="AB260">
            <v>0</v>
          </cell>
          <cell r="AE260">
            <v>0</v>
          </cell>
          <cell r="AH260">
            <v>0</v>
          </cell>
        </row>
        <row r="261">
          <cell r="S261">
            <v>0</v>
          </cell>
          <cell r="T261">
            <v>0</v>
          </cell>
          <cell r="X261">
            <v>0</v>
          </cell>
          <cell r="AB261">
            <v>0</v>
          </cell>
          <cell r="AE261">
            <v>0</v>
          </cell>
          <cell r="AH261">
            <v>0</v>
          </cell>
        </row>
        <row r="269">
          <cell r="AB269">
            <v>0</v>
          </cell>
          <cell r="AE269">
            <v>0</v>
          </cell>
          <cell r="AH269">
            <v>0</v>
          </cell>
        </row>
        <row r="270">
          <cell r="S270">
            <v>0</v>
          </cell>
          <cell r="V270">
            <v>0</v>
          </cell>
          <cell r="Y270">
            <v>0</v>
          </cell>
          <cell r="AB270">
            <v>0</v>
          </cell>
          <cell r="AE270">
            <v>0</v>
          </cell>
          <cell r="AH270">
            <v>0</v>
          </cell>
        </row>
        <row r="271">
          <cell r="S271">
            <v>0</v>
          </cell>
          <cell r="V271">
            <v>0</v>
          </cell>
          <cell r="Y271">
            <v>53923</v>
          </cell>
          <cell r="AB271">
            <v>0</v>
          </cell>
          <cell r="AE271">
            <v>0</v>
          </cell>
          <cell r="AH271">
            <v>0</v>
          </cell>
        </row>
        <row r="272">
          <cell r="S272">
            <v>0</v>
          </cell>
          <cell r="V272">
            <v>0</v>
          </cell>
          <cell r="Y272">
            <v>0</v>
          </cell>
          <cell r="AB272">
            <v>0</v>
          </cell>
          <cell r="AE272">
            <v>0</v>
          </cell>
          <cell r="AH272">
            <v>0</v>
          </cell>
        </row>
        <row r="273">
          <cell r="S273">
            <v>0</v>
          </cell>
          <cell r="V273">
            <v>0</v>
          </cell>
          <cell r="Y273">
            <v>0</v>
          </cell>
          <cell r="AB273">
            <v>0</v>
          </cell>
          <cell r="AE273">
            <v>0</v>
          </cell>
          <cell r="AH273">
            <v>0</v>
          </cell>
        </row>
        <row r="274">
          <cell r="S274">
            <v>0</v>
          </cell>
          <cell r="V274">
            <v>0</v>
          </cell>
          <cell r="Y274">
            <v>0</v>
          </cell>
          <cell r="AB274">
            <v>0</v>
          </cell>
          <cell r="AE274">
            <v>0</v>
          </cell>
          <cell r="AH274">
            <v>0</v>
          </cell>
        </row>
        <row r="275">
          <cell r="S275">
            <v>0</v>
          </cell>
          <cell r="V275">
            <v>0</v>
          </cell>
          <cell r="Y275">
            <v>0</v>
          </cell>
          <cell r="AB275">
            <v>0</v>
          </cell>
          <cell r="AE275">
            <v>0</v>
          </cell>
          <cell r="AH275">
            <v>0</v>
          </cell>
        </row>
        <row r="276">
          <cell r="S276">
            <v>0</v>
          </cell>
          <cell r="V276">
            <v>0</v>
          </cell>
          <cell r="Y276">
            <v>0</v>
          </cell>
          <cell r="AB276">
            <v>0</v>
          </cell>
          <cell r="AE276">
            <v>0</v>
          </cell>
          <cell r="AH276">
            <v>0</v>
          </cell>
        </row>
        <row r="277">
          <cell r="S277">
            <v>0</v>
          </cell>
          <cell r="V277">
            <v>0</v>
          </cell>
          <cell r="Y277">
            <v>384413</v>
          </cell>
          <cell r="AB277">
            <v>58000</v>
          </cell>
          <cell r="AE277">
            <v>211971</v>
          </cell>
          <cell r="AH277">
            <v>0</v>
          </cell>
        </row>
        <row r="278">
          <cell r="S278">
            <v>0</v>
          </cell>
          <cell r="V278">
            <v>0</v>
          </cell>
          <cell r="Y278">
            <v>0</v>
          </cell>
          <cell r="AB278">
            <v>0</v>
          </cell>
          <cell r="AE278">
            <v>0</v>
          </cell>
          <cell r="AH278">
            <v>0</v>
          </cell>
        </row>
        <row r="279">
          <cell r="S279">
            <v>0</v>
          </cell>
          <cell r="V279">
            <v>0</v>
          </cell>
          <cell r="Y279">
            <v>0</v>
          </cell>
          <cell r="AB279">
            <v>0</v>
          </cell>
          <cell r="AE279">
            <v>0</v>
          </cell>
          <cell r="AH279">
            <v>0</v>
          </cell>
        </row>
        <row r="280">
          <cell r="S280">
            <v>25511</v>
          </cell>
          <cell r="V280">
            <v>9765</v>
          </cell>
          <cell r="Y280">
            <v>0</v>
          </cell>
          <cell r="AB280">
            <v>0</v>
          </cell>
          <cell r="AE280">
            <v>0</v>
          </cell>
          <cell r="AH280">
            <v>0</v>
          </cell>
        </row>
        <row r="281">
          <cell r="S281">
            <v>0</v>
          </cell>
          <cell r="V281">
            <v>0</v>
          </cell>
          <cell r="Y281">
            <v>0</v>
          </cell>
          <cell r="AB281">
            <v>0</v>
          </cell>
          <cell r="AE281">
            <v>0</v>
          </cell>
          <cell r="AH281">
            <v>0</v>
          </cell>
        </row>
        <row r="282">
          <cell r="S282">
            <v>0</v>
          </cell>
          <cell r="V282">
            <v>0</v>
          </cell>
          <cell r="Y282">
            <v>0</v>
          </cell>
          <cell r="AB282">
            <v>0</v>
          </cell>
          <cell r="AE282">
            <v>0</v>
          </cell>
          <cell r="AH282">
            <v>0</v>
          </cell>
        </row>
        <row r="283">
          <cell r="S283">
            <v>0</v>
          </cell>
          <cell r="V283">
            <v>0</v>
          </cell>
          <cell r="Y283">
            <v>0</v>
          </cell>
          <cell r="AB283">
            <v>0</v>
          </cell>
          <cell r="AE283">
            <v>0</v>
          </cell>
          <cell r="AH283">
            <v>0</v>
          </cell>
        </row>
        <row r="284">
          <cell r="S284">
            <v>0</v>
          </cell>
          <cell r="V284">
            <v>0</v>
          </cell>
          <cell r="Y284">
            <v>0</v>
          </cell>
          <cell r="AB284">
            <v>0</v>
          </cell>
          <cell r="AE284">
            <v>0</v>
          </cell>
          <cell r="AH284">
            <v>0</v>
          </cell>
        </row>
        <row r="285">
          <cell r="S285">
            <v>0</v>
          </cell>
          <cell r="V285">
            <v>0</v>
          </cell>
          <cell r="Y285">
            <v>0</v>
          </cell>
          <cell r="AB285">
            <v>0</v>
          </cell>
          <cell r="AE285">
            <v>0</v>
          </cell>
          <cell r="AH285">
            <v>0</v>
          </cell>
        </row>
        <row r="286">
          <cell r="S286">
            <v>0</v>
          </cell>
          <cell r="V286">
            <v>0</v>
          </cell>
          <cell r="Y286">
            <v>0</v>
          </cell>
          <cell r="AB286">
            <v>0</v>
          </cell>
          <cell r="AE286">
            <v>0</v>
          </cell>
          <cell r="AH286">
            <v>0</v>
          </cell>
        </row>
        <row r="287">
          <cell r="S287">
            <v>177117</v>
          </cell>
          <cell r="V287">
            <v>137982</v>
          </cell>
          <cell r="Y287">
            <v>0</v>
          </cell>
          <cell r="AB287">
            <v>0</v>
          </cell>
          <cell r="AE287">
            <v>0</v>
          </cell>
          <cell r="AH287">
            <v>0</v>
          </cell>
        </row>
        <row r="288">
          <cell r="S288">
            <v>0</v>
          </cell>
          <cell r="V288">
            <v>0</v>
          </cell>
          <cell r="Y288">
            <v>0</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ix for Txt"/>
      <sheetName val="1990-2017 Total"/>
      <sheetName val="1990-2017 Sector"/>
      <sheetName val="Summary"/>
      <sheetName val="Summary by Gas"/>
      <sheetName val="Process"/>
      <sheetName val="CO2_FFC"/>
      <sheetName val="Stationary"/>
      <sheetName val="Mobile"/>
      <sheetName val="NatGas Systems"/>
      <sheetName val="Indust. Proc."/>
      <sheetName val="Agriculture"/>
      <sheetName val="Solid Waste"/>
      <sheetName val="Wastewater"/>
      <sheetName val="ElecImport"/>
      <sheetName val="EIA Adjust"/>
      <sheetName val="Biogenic Graphs"/>
      <sheetName val="Biogenic Summary"/>
      <sheetName val="Biogenic Calcs"/>
      <sheetName val="Carbon Sequestration Forests"/>
    </sheetNames>
    <sheetDataSet>
      <sheetData sheetId="0"/>
      <sheetData sheetId="1" refreshError="1"/>
      <sheetData sheetId="2"/>
      <sheetData sheetId="3"/>
      <sheetData sheetId="4"/>
      <sheetData sheetId="5"/>
      <sheetData sheetId="6"/>
      <sheetData sheetId="7"/>
      <sheetData sheetId="8"/>
      <sheetData sheetId="9">
        <row r="51">
          <cell r="C51">
            <v>1990</v>
          </cell>
          <cell r="D51">
            <v>1991</v>
          </cell>
          <cell r="E51">
            <v>1992</v>
          </cell>
          <cell r="F51">
            <v>1993</v>
          </cell>
          <cell r="G51">
            <v>1994</v>
          </cell>
          <cell r="H51">
            <v>1995</v>
          </cell>
          <cell r="I51">
            <v>1996</v>
          </cell>
          <cell r="J51">
            <v>1997</v>
          </cell>
          <cell r="K51">
            <v>1998</v>
          </cell>
          <cell r="L51">
            <v>1999</v>
          </cell>
          <cell r="M51">
            <v>2000</v>
          </cell>
          <cell r="N51">
            <v>2001</v>
          </cell>
          <cell r="O51">
            <v>2002</v>
          </cell>
          <cell r="P51">
            <v>2003</v>
          </cell>
          <cell r="Q51">
            <v>2004</v>
          </cell>
          <cell r="R51">
            <v>2005</v>
          </cell>
          <cell r="S51">
            <v>2006</v>
          </cell>
          <cell r="T51">
            <v>2007</v>
          </cell>
          <cell r="U51">
            <v>2008</v>
          </cell>
          <cell r="V51">
            <v>2009</v>
          </cell>
          <cell r="W51">
            <v>2010</v>
          </cell>
          <cell r="X51">
            <v>2011</v>
          </cell>
          <cell r="Y51">
            <v>2012</v>
          </cell>
          <cell r="Z51">
            <v>2013</v>
          </cell>
          <cell r="AA51">
            <v>2014</v>
          </cell>
          <cell r="AB51">
            <v>2015</v>
          </cell>
          <cell r="AC51">
            <v>2016</v>
          </cell>
          <cell r="AD51">
            <v>2017</v>
          </cell>
          <cell r="AE51">
            <v>2018</v>
          </cell>
        </row>
        <row r="53">
          <cell r="B53" t="str">
            <v>Steel, Cathodically Unprotected and Uncoated</v>
          </cell>
          <cell r="C53">
            <v>2784</v>
          </cell>
          <cell r="D53">
            <v>2737</v>
          </cell>
          <cell r="E53">
            <v>2648</v>
          </cell>
          <cell r="F53">
            <v>2588</v>
          </cell>
          <cell r="G53">
            <v>2529</v>
          </cell>
          <cell r="H53">
            <v>2481</v>
          </cell>
          <cell r="I53">
            <v>2436</v>
          </cell>
          <cell r="J53">
            <v>2393.5</v>
          </cell>
          <cell r="K53">
            <v>2349</v>
          </cell>
          <cell r="L53">
            <v>2329</v>
          </cell>
          <cell r="M53">
            <v>2603.5</v>
          </cell>
          <cell r="N53">
            <v>2398</v>
          </cell>
          <cell r="O53">
            <v>2421</v>
          </cell>
          <cell r="P53">
            <v>2329</v>
          </cell>
          <cell r="Q53">
            <v>2271.9870000000001</v>
          </cell>
          <cell r="R53">
            <v>2174.9859999999999</v>
          </cell>
          <cell r="S53">
            <v>2125.0189999999998</v>
          </cell>
          <cell r="T53">
            <v>2054.0549999999998</v>
          </cell>
          <cell r="U53">
            <v>1988.9559999999999</v>
          </cell>
          <cell r="V53">
            <v>1913.8189999999997</v>
          </cell>
          <cell r="W53">
            <v>1839.1949999999997</v>
          </cell>
          <cell r="X53">
            <v>1746.3110000000001</v>
          </cell>
          <cell r="Y53">
            <v>1622.2090000000001</v>
          </cell>
          <cell r="Z53">
            <v>1538.5670000000002</v>
          </cell>
          <cell r="AA53">
            <v>1487.05</v>
          </cell>
          <cell r="AB53">
            <v>1417.8520000000003</v>
          </cell>
          <cell r="AC53">
            <v>1317.1020000000001</v>
          </cell>
          <cell r="AD53">
            <v>1206.0239999999999</v>
          </cell>
          <cell r="AE53">
            <v>1145.8670000000002</v>
          </cell>
        </row>
        <row r="54">
          <cell r="B54" t="str">
            <v>Steel, Cathodically Unprotected and Coated</v>
          </cell>
          <cell r="C54">
            <v>2888</v>
          </cell>
          <cell r="D54">
            <v>2806</v>
          </cell>
          <cell r="E54">
            <v>2754</v>
          </cell>
          <cell r="F54">
            <v>2669</v>
          </cell>
          <cell r="G54">
            <v>2580</v>
          </cell>
          <cell r="H54">
            <v>2512</v>
          </cell>
          <cell r="I54">
            <v>2351</v>
          </cell>
          <cell r="J54">
            <v>2312.5</v>
          </cell>
          <cell r="K54">
            <v>2252.5</v>
          </cell>
          <cell r="L54">
            <v>2173</v>
          </cell>
          <cell r="M54">
            <v>2118</v>
          </cell>
          <cell r="N54">
            <v>1637</v>
          </cell>
          <cell r="O54">
            <v>1425</v>
          </cell>
          <cell r="P54">
            <v>1256.3333333333333</v>
          </cell>
          <cell r="Q54">
            <v>1233.9366666666667</v>
          </cell>
          <cell r="R54">
            <v>1015.2810000000001</v>
          </cell>
          <cell r="S54">
            <v>1510.3520000000001</v>
          </cell>
          <cell r="T54">
            <v>1410.135</v>
          </cell>
          <cell r="U54">
            <v>1376.232</v>
          </cell>
          <cell r="V54">
            <v>1318.5780000000002</v>
          </cell>
          <cell r="W54">
            <v>1241.2710000000002</v>
          </cell>
          <cell r="X54">
            <v>1160.97</v>
          </cell>
          <cell r="Y54">
            <v>1162.8399999999999</v>
          </cell>
          <cell r="Z54">
            <v>1149.636</v>
          </cell>
          <cell r="AA54">
            <v>1116.9070000000002</v>
          </cell>
          <cell r="AB54">
            <v>1113.386</v>
          </cell>
          <cell r="AC54">
            <v>1091.992</v>
          </cell>
          <cell r="AD54">
            <v>1045.3530000000001</v>
          </cell>
          <cell r="AE54">
            <v>1011.107</v>
          </cell>
        </row>
        <row r="55">
          <cell r="B55" t="str">
            <v>Steel, Cathodically Protected and Uncoated</v>
          </cell>
          <cell r="C55">
            <v>53</v>
          </cell>
          <cell r="D55">
            <v>52</v>
          </cell>
          <cell r="E55">
            <v>52</v>
          </cell>
          <cell r="F55">
            <v>52</v>
          </cell>
          <cell r="G55">
            <v>50</v>
          </cell>
          <cell r="H55">
            <v>50</v>
          </cell>
          <cell r="I55">
            <v>50</v>
          </cell>
          <cell r="J55">
            <v>50</v>
          </cell>
          <cell r="K55">
            <v>50</v>
          </cell>
          <cell r="L55">
            <v>48</v>
          </cell>
          <cell r="M55">
            <v>48</v>
          </cell>
          <cell r="N55">
            <v>225</v>
          </cell>
          <cell r="O55">
            <v>255</v>
          </cell>
          <cell r="P55">
            <v>235</v>
          </cell>
          <cell r="Q55">
            <v>240.79999999999998</v>
          </cell>
          <cell r="R55">
            <v>242.47</v>
          </cell>
          <cell r="S55">
            <v>198.40800000000002</v>
          </cell>
          <cell r="T55">
            <v>198.09100000000001</v>
          </cell>
          <cell r="U55">
            <v>191.47200000000001</v>
          </cell>
          <cell r="V55">
            <v>188.91399999999999</v>
          </cell>
          <cell r="W55">
            <v>165.92699999999999</v>
          </cell>
          <cell r="X55">
            <v>155.69699999999997</v>
          </cell>
          <cell r="Y55">
            <v>157.58000000000001</v>
          </cell>
          <cell r="Z55">
            <v>159.25200000000001</v>
          </cell>
          <cell r="AA55">
            <v>151.28700000000001</v>
          </cell>
          <cell r="AB55">
            <v>148.55199999999999</v>
          </cell>
          <cell r="AC55">
            <v>144.97399999999999</v>
          </cell>
          <cell r="AD55">
            <v>143.11500000000001</v>
          </cell>
          <cell r="AE55">
            <v>142.08099999999999</v>
          </cell>
        </row>
        <row r="56">
          <cell r="B56" t="str">
            <v>Steel, Cathodically Protected and Coated</v>
          </cell>
          <cell r="C56">
            <v>4345</v>
          </cell>
          <cell r="D56">
            <v>4335</v>
          </cell>
          <cell r="E56">
            <v>4531.5</v>
          </cell>
          <cell r="F56">
            <v>4641</v>
          </cell>
          <cell r="G56">
            <v>4737</v>
          </cell>
          <cell r="H56">
            <v>4816</v>
          </cell>
          <cell r="I56">
            <v>4984</v>
          </cell>
          <cell r="J56">
            <v>5031.5</v>
          </cell>
          <cell r="K56">
            <v>5104.5</v>
          </cell>
          <cell r="L56">
            <v>5174</v>
          </cell>
          <cell r="M56">
            <v>4911</v>
          </cell>
          <cell r="N56">
            <v>5391</v>
          </cell>
          <cell r="O56">
            <v>5495</v>
          </cell>
          <cell r="P56">
            <v>5717.9666666666672</v>
          </cell>
          <cell r="Q56">
            <v>5764.333333333333</v>
          </cell>
          <cell r="R56">
            <v>5982.8640000000005</v>
          </cell>
          <cell r="S56">
            <v>5429.8910000000005</v>
          </cell>
          <cell r="T56">
            <v>5530.1380000000008</v>
          </cell>
          <cell r="U56">
            <v>5569.3809999999994</v>
          </cell>
          <cell r="V56">
            <v>5635.1399999999985</v>
          </cell>
          <cell r="W56">
            <v>5743.9079999999994</v>
          </cell>
          <cell r="X56">
            <v>5791.3860000000004</v>
          </cell>
          <cell r="Y56">
            <v>5767.6239999999998</v>
          </cell>
          <cell r="Z56">
            <v>5745.0240000000003</v>
          </cell>
          <cell r="AA56">
            <v>5845.0329999999994</v>
          </cell>
          <cell r="AB56">
            <v>5790.0969999999979</v>
          </cell>
          <cell r="AC56">
            <v>5781.018</v>
          </cell>
          <cell r="AD56">
            <v>5755.134</v>
          </cell>
          <cell r="AE56">
            <v>5746.6629999999986</v>
          </cell>
        </row>
        <row r="57">
          <cell r="B57" t="str">
            <v>Plastic</v>
          </cell>
          <cell r="C57">
            <v>2392</v>
          </cell>
          <cell r="D57">
            <v>2654</v>
          </cell>
          <cell r="E57">
            <v>2946</v>
          </cell>
          <cell r="F57">
            <v>3291</v>
          </cell>
          <cell r="G57">
            <v>3558</v>
          </cell>
          <cell r="H57">
            <v>3886</v>
          </cell>
          <cell r="I57">
            <v>4173</v>
          </cell>
          <cell r="J57">
            <v>4485</v>
          </cell>
          <cell r="K57">
            <v>4790.5</v>
          </cell>
          <cell r="L57">
            <v>5084</v>
          </cell>
          <cell r="M57">
            <v>5458</v>
          </cell>
          <cell r="N57">
            <v>5874</v>
          </cell>
          <cell r="O57">
            <v>6138</v>
          </cell>
          <cell r="P57">
            <v>6421.7333333333336</v>
          </cell>
          <cell r="Q57">
            <v>6803.3786666666674</v>
          </cell>
          <cell r="R57">
            <v>7241.8329999999996</v>
          </cell>
          <cell r="S57">
            <v>7282.4510000000009</v>
          </cell>
          <cell r="T57">
            <v>7523.9110000000001</v>
          </cell>
          <cell r="U57">
            <v>7752.192</v>
          </cell>
          <cell r="V57">
            <v>7943.8769999999995</v>
          </cell>
          <cell r="W57">
            <v>8150.4049999999997</v>
          </cell>
          <cell r="X57">
            <v>8434.4189999999981</v>
          </cell>
          <cell r="Y57">
            <v>8780.8809999999994</v>
          </cell>
          <cell r="Z57">
            <v>9097.1120000000028</v>
          </cell>
          <cell r="AA57">
            <v>9490.3840000000018</v>
          </cell>
          <cell r="AB57">
            <v>9788.7090000000007</v>
          </cell>
          <cell r="AC57">
            <v>10099.989000000001</v>
          </cell>
          <cell r="AD57">
            <v>10467.602999999999</v>
          </cell>
          <cell r="AE57">
            <v>10741.089</v>
          </cell>
        </row>
        <row r="58">
          <cell r="B58" t="str">
            <v>Cast or Wrought Iron</v>
          </cell>
          <cell r="C58">
            <v>5155</v>
          </cell>
          <cell r="D58">
            <v>5099</v>
          </cell>
          <cell r="E58">
            <v>5017</v>
          </cell>
          <cell r="F58">
            <v>4820</v>
          </cell>
          <cell r="G58">
            <v>4903</v>
          </cell>
          <cell r="H58">
            <v>4867</v>
          </cell>
          <cell r="I58">
            <v>4798</v>
          </cell>
          <cell r="J58">
            <v>4755</v>
          </cell>
          <cell r="K58">
            <v>4715.5</v>
          </cell>
          <cell r="L58">
            <v>4685</v>
          </cell>
          <cell r="M58">
            <v>4574.5</v>
          </cell>
          <cell r="N58">
            <v>4501</v>
          </cell>
          <cell r="O58">
            <v>4440</v>
          </cell>
          <cell r="P58">
            <v>4405</v>
          </cell>
          <cell r="Q58">
            <v>4351.7439999999997</v>
          </cell>
          <cell r="R58">
            <v>4292.402</v>
          </cell>
          <cell r="S58">
            <v>4228.4610000000002</v>
          </cell>
          <cell r="T58">
            <v>4184.7259999999997</v>
          </cell>
          <cell r="U58">
            <v>4140.4629999999997</v>
          </cell>
          <cell r="V58">
            <v>4066.4039999999995</v>
          </cell>
          <cell r="W58">
            <v>3990.1370000000006</v>
          </cell>
          <cell r="X58">
            <v>3901.2620000000006</v>
          </cell>
          <cell r="Y58">
            <v>3791.5729999999999</v>
          </cell>
          <cell r="Z58">
            <v>3691.1470000000008</v>
          </cell>
          <cell r="AA58">
            <v>3433.2250000000004</v>
          </cell>
          <cell r="AB58">
            <v>3315.1860000000001</v>
          </cell>
          <cell r="AC58">
            <v>3193.5120000000002</v>
          </cell>
          <cell r="AD58">
            <v>3049.1059999999998</v>
          </cell>
          <cell r="AE58">
            <v>2925.4759999999997</v>
          </cell>
        </row>
        <row r="59">
          <cell r="B59" t="str">
            <v>Ductile Iron</v>
          </cell>
          <cell r="C59">
            <v>13</v>
          </cell>
          <cell r="D59">
            <v>13</v>
          </cell>
          <cell r="E59">
            <v>13</v>
          </cell>
          <cell r="F59">
            <v>13</v>
          </cell>
          <cell r="G59">
            <v>13</v>
          </cell>
          <cell r="H59">
            <v>13</v>
          </cell>
          <cell r="I59">
            <v>13</v>
          </cell>
          <cell r="J59">
            <v>13</v>
          </cell>
          <cell r="K59">
            <v>13</v>
          </cell>
          <cell r="L59">
            <v>13</v>
          </cell>
          <cell r="M59">
            <v>13</v>
          </cell>
          <cell r="N59">
            <v>3</v>
          </cell>
          <cell r="O59">
            <v>3</v>
          </cell>
          <cell r="P59">
            <v>3</v>
          </cell>
          <cell r="Q59">
            <v>3</v>
          </cell>
          <cell r="R59">
            <v>3</v>
          </cell>
          <cell r="S59">
            <v>2</v>
          </cell>
          <cell r="T59">
            <v>1.9</v>
          </cell>
          <cell r="U59">
            <v>1.92</v>
          </cell>
          <cell r="V59">
            <v>1.92</v>
          </cell>
          <cell r="W59">
            <v>1.9</v>
          </cell>
          <cell r="X59">
            <v>1.89</v>
          </cell>
          <cell r="Y59">
            <v>1.89</v>
          </cell>
          <cell r="Z59">
            <v>1.1000000000000001</v>
          </cell>
          <cell r="AA59">
            <v>1.54</v>
          </cell>
          <cell r="AB59">
            <v>1.8</v>
          </cell>
          <cell r="AC59">
            <v>1.8</v>
          </cell>
          <cell r="AD59">
            <v>1.37</v>
          </cell>
          <cell r="AE59">
            <v>1.36</v>
          </cell>
        </row>
        <row r="60">
          <cell r="B60" t="str">
            <v>Copper</v>
          </cell>
          <cell r="C60">
            <v>0</v>
          </cell>
          <cell r="D60">
            <v>0</v>
          </cell>
          <cell r="E60">
            <v>0</v>
          </cell>
          <cell r="F60">
            <v>0</v>
          </cell>
          <cell r="G60">
            <v>0</v>
          </cell>
          <cell r="H60">
            <v>0</v>
          </cell>
          <cell r="I60">
            <v>0</v>
          </cell>
          <cell r="J60">
            <v>0</v>
          </cell>
          <cell r="K60">
            <v>0</v>
          </cell>
          <cell r="L60">
            <v>0</v>
          </cell>
          <cell r="M60">
            <v>0</v>
          </cell>
          <cell r="N60">
            <v>0</v>
          </cell>
          <cell r="O60">
            <v>2</v>
          </cell>
          <cell r="P60">
            <v>0</v>
          </cell>
          <cell r="Q60">
            <v>0</v>
          </cell>
          <cell r="R60">
            <v>0</v>
          </cell>
          <cell r="S60">
            <v>5.8999999999999997E-2</v>
          </cell>
          <cell r="T60">
            <v>5.8999999999999997E-2</v>
          </cell>
          <cell r="U60">
            <v>4.2999999999999997E-2</v>
          </cell>
          <cell r="V60">
            <v>4.2999999999999997E-2</v>
          </cell>
          <cell r="W60">
            <v>6.5000000000000002E-2</v>
          </cell>
          <cell r="X60">
            <v>6.5000000000000002E-2</v>
          </cell>
          <cell r="Y60">
            <v>6.5000000000000002E-2</v>
          </cell>
          <cell r="Z60">
            <v>3.9E-2</v>
          </cell>
          <cell r="AA60">
            <v>0.06</v>
          </cell>
          <cell r="AB60">
            <v>0.06</v>
          </cell>
          <cell r="AC60">
            <v>0.06</v>
          </cell>
          <cell r="AD60">
            <v>0.06</v>
          </cell>
          <cell r="AE60">
            <v>2.8000000000000001E-2</v>
          </cell>
        </row>
        <row r="61">
          <cell r="B61" t="str">
            <v>Other</v>
          </cell>
          <cell r="C61">
            <v>0</v>
          </cell>
          <cell r="D61">
            <v>0</v>
          </cell>
          <cell r="E61">
            <v>0</v>
          </cell>
          <cell r="F61">
            <v>0</v>
          </cell>
          <cell r="G61">
            <v>0</v>
          </cell>
          <cell r="H61">
            <v>0</v>
          </cell>
          <cell r="I61">
            <v>0</v>
          </cell>
          <cell r="J61">
            <v>4</v>
          </cell>
          <cell r="K61">
            <v>3</v>
          </cell>
          <cell r="L61">
            <v>0</v>
          </cell>
          <cell r="M61">
            <v>0</v>
          </cell>
          <cell r="N61">
            <v>9</v>
          </cell>
          <cell r="O61">
            <v>55</v>
          </cell>
          <cell r="P61">
            <v>9.1333300000000008</v>
          </cell>
          <cell r="Q61">
            <v>17.187670000000001</v>
          </cell>
          <cell r="R61">
            <v>1.532</v>
          </cell>
          <cell r="S61">
            <v>0.128</v>
          </cell>
          <cell r="T61">
            <v>0</v>
          </cell>
          <cell r="U61">
            <v>2.2000000000000002</v>
          </cell>
          <cell r="V61">
            <v>0</v>
          </cell>
          <cell r="W61">
            <v>0</v>
          </cell>
          <cell r="X61">
            <v>0</v>
          </cell>
          <cell r="Y61">
            <v>0</v>
          </cell>
          <cell r="Z61">
            <v>0.64</v>
          </cell>
          <cell r="AA61">
            <v>0.8</v>
          </cell>
          <cell r="AB61">
            <v>0.8</v>
          </cell>
          <cell r="AC61">
            <v>0.8</v>
          </cell>
          <cell r="AD61">
            <v>0.80100000000000005</v>
          </cell>
          <cell r="AE61">
            <v>0.80100000000000005</v>
          </cell>
        </row>
        <row r="62">
          <cell r="B62" t="str">
            <v>Total</v>
          </cell>
          <cell r="C62">
            <v>17630</v>
          </cell>
          <cell r="D62">
            <v>17696</v>
          </cell>
          <cell r="E62">
            <v>17961.5</v>
          </cell>
          <cell r="F62">
            <v>18074</v>
          </cell>
          <cell r="G62">
            <v>18370</v>
          </cell>
          <cell r="H62">
            <v>18625</v>
          </cell>
          <cell r="I62">
            <v>18805</v>
          </cell>
          <cell r="J62">
            <v>19044.5</v>
          </cell>
          <cell r="K62">
            <v>19278</v>
          </cell>
          <cell r="L62">
            <v>19506</v>
          </cell>
          <cell r="M62">
            <v>19726</v>
          </cell>
          <cell r="N62">
            <v>20038</v>
          </cell>
          <cell r="O62">
            <v>20234</v>
          </cell>
          <cell r="P62">
            <v>20377.166663333333</v>
          </cell>
          <cell r="Q62">
            <v>20686.367336666666</v>
          </cell>
          <cell r="R62">
            <v>20954.368000000002</v>
          </cell>
          <cell r="S62">
            <v>20776.769</v>
          </cell>
          <cell r="T62">
            <v>20903.015000000003</v>
          </cell>
          <cell r="U62">
            <v>21022.859</v>
          </cell>
          <cell r="V62">
            <v>21068.694999999996</v>
          </cell>
          <cell r="W62">
            <v>21132.808000000001</v>
          </cell>
          <cell r="X62">
            <v>21191.999999999996</v>
          </cell>
          <cell r="Y62">
            <v>21284.661999999997</v>
          </cell>
          <cell r="Z62">
            <v>21382.517000000003</v>
          </cell>
          <cell r="AA62">
            <v>21526.286</v>
          </cell>
          <cell r="AB62">
            <v>21576.441999999999</v>
          </cell>
          <cell r="AC62">
            <v>21631.246999999999</v>
          </cell>
          <cell r="AD62">
            <v>21668.565999999999</v>
          </cell>
          <cell r="AE62">
            <v>21714.471999999998</v>
          </cell>
        </row>
        <row r="65">
          <cell r="B65" t="str">
            <v>Steel, Cathodically Unprotected and Uncoated</v>
          </cell>
          <cell r="C65">
            <v>475349</v>
          </cell>
          <cell r="D65">
            <v>467092</v>
          </cell>
          <cell r="E65">
            <v>453146</v>
          </cell>
          <cell r="F65">
            <v>443269</v>
          </cell>
          <cell r="G65">
            <v>427591</v>
          </cell>
          <cell r="H65">
            <v>428012</v>
          </cell>
          <cell r="I65">
            <v>415460</v>
          </cell>
          <cell r="J65">
            <v>409520</v>
          </cell>
          <cell r="K65">
            <v>403511</v>
          </cell>
          <cell r="L65">
            <v>398751</v>
          </cell>
          <cell r="M65">
            <v>316403</v>
          </cell>
          <cell r="N65">
            <v>309921</v>
          </cell>
          <cell r="O65">
            <v>306301</v>
          </cell>
          <cell r="P65">
            <v>299705</v>
          </cell>
          <cell r="Q65">
            <v>220649</v>
          </cell>
          <cell r="R65">
            <v>217206</v>
          </cell>
          <cell r="S65">
            <v>225174</v>
          </cell>
          <cell r="T65">
            <v>220927</v>
          </cell>
          <cell r="U65">
            <v>215059</v>
          </cell>
          <cell r="V65">
            <v>207260</v>
          </cell>
          <cell r="W65">
            <v>200732</v>
          </cell>
          <cell r="X65">
            <v>200899</v>
          </cell>
          <cell r="Y65">
            <v>192355</v>
          </cell>
          <cell r="Z65">
            <v>188544</v>
          </cell>
          <cell r="AA65">
            <v>180608</v>
          </cell>
          <cell r="AB65">
            <v>172605</v>
          </cell>
          <cell r="AC65">
            <v>164402</v>
          </cell>
          <cell r="AD65">
            <v>155001</v>
          </cell>
          <cell r="AE65">
            <v>147064</v>
          </cell>
        </row>
        <row r="66">
          <cell r="B66" t="str">
            <v>Steel, Cathodically Unprotected and Coated</v>
          </cell>
          <cell r="C66">
            <v>99773</v>
          </cell>
          <cell r="D66">
            <v>99898</v>
          </cell>
          <cell r="E66">
            <v>96050</v>
          </cell>
          <cell r="F66">
            <v>94795</v>
          </cell>
          <cell r="G66">
            <v>92515</v>
          </cell>
          <cell r="H66">
            <v>91539</v>
          </cell>
          <cell r="I66">
            <v>90313</v>
          </cell>
          <cell r="J66">
            <v>87179.5</v>
          </cell>
          <cell r="K66">
            <v>85152</v>
          </cell>
          <cell r="L66">
            <v>80506</v>
          </cell>
          <cell r="M66">
            <v>77326</v>
          </cell>
          <cell r="N66">
            <v>77050</v>
          </cell>
          <cell r="O66">
            <v>74877</v>
          </cell>
          <cell r="P66">
            <v>73794</v>
          </cell>
          <cell r="Q66">
            <v>72602</v>
          </cell>
          <cell r="R66">
            <v>74057</v>
          </cell>
          <cell r="S66">
            <v>72459</v>
          </cell>
          <cell r="T66">
            <v>71295</v>
          </cell>
          <cell r="U66">
            <v>70001</v>
          </cell>
          <cell r="V66">
            <v>66838</v>
          </cell>
          <cell r="W66">
            <v>66115</v>
          </cell>
          <cell r="X66">
            <v>58460</v>
          </cell>
          <cell r="Y66">
            <v>56086</v>
          </cell>
          <cell r="Z66">
            <v>55966</v>
          </cell>
          <cell r="AA66">
            <v>54117</v>
          </cell>
          <cell r="AB66">
            <v>51749</v>
          </cell>
          <cell r="AC66">
            <v>48989</v>
          </cell>
          <cell r="AD66">
            <v>44009</v>
          </cell>
          <cell r="AE66">
            <v>42471</v>
          </cell>
        </row>
        <row r="67">
          <cell r="B67" t="str">
            <v>Steel, Cathodically Protected and Uncoated</v>
          </cell>
          <cell r="C67">
            <v>467</v>
          </cell>
          <cell r="D67">
            <v>463</v>
          </cell>
          <cell r="E67">
            <v>463</v>
          </cell>
          <cell r="F67">
            <v>457</v>
          </cell>
          <cell r="G67">
            <v>449</v>
          </cell>
          <cell r="H67">
            <v>449</v>
          </cell>
          <cell r="I67">
            <v>449</v>
          </cell>
          <cell r="J67">
            <v>449</v>
          </cell>
          <cell r="K67">
            <v>449</v>
          </cell>
          <cell r="L67">
            <v>449</v>
          </cell>
          <cell r="M67">
            <v>449</v>
          </cell>
          <cell r="N67">
            <v>449</v>
          </cell>
          <cell r="O67">
            <v>449</v>
          </cell>
          <cell r="P67">
            <v>449</v>
          </cell>
          <cell r="Q67">
            <v>0</v>
          </cell>
          <cell r="R67">
            <v>0</v>
          </cell>
          <cell r="S67">
            <v>0</v>
          </cell>
          <cell r="T67">
            <v>0</v>
          </cell>
          <cell r="U67">
            <v>0</v>
          </cell>
          <cell r="V67">
            <v>0</v>
          </cell>
          <cell r="W67">
            <v>45</v>
          </cell>
          <cell r="X67">
            <v>332</v>
          </cell>
          <cell r="Y67">
            <v>333</v>
          </cell>
          <cell r="Z67">
            <v>68</v>
          </cell>
          <cell r="AA67">
            <v>61</v>
          </cell>
          <cell r="AB67">
            <v>16</v>
          </cell>
          <cell r="AC67">
            <v>11</v>
          </cell>
          <cell r="AD67">
            <v>11</v>
          </cell>
          <cell r="AE67">
            <v>11</v>
          </cell>
        </row>
        <row r="68">
          <cell r="B68" t="str">
            <v>Steel, Cathodically Protected and Coated</v>
          </cell>
          <cell r="C68">
            <v>150054</v>
          </cell>
          <cell r="D68">
            <v>152153</v>
          </cell>
          <cell r="E68">
            <v>154005</v>
          </cell>
          <cell r="F68">
            <v>153943</v>
          </cell>
          <cell r="G68">
            <v>158080</v>
          </cell>
          <cell r="H68">
            <v>157721</v>
          </cell>
          <cell r="I68">
            <v>151173</v>
          </cell>
          <cell r="J68">
            <v>151111.5</v>
          </cell>
          <cell r="K68">
            <v>151112.5</v>
          </cell>
          <cell r="L68">
            <v>153785</v>
          </cell>
          <cell r="M68">
            <v>220002</v>
          </cell>
          <cell r="N68">
            <v>220002</v>
          </cell>
          <cell r="O68">
            <v>219167</v>
          </cell>
          <cell r="P68">
            <v>218028</v>
          </cell>
          <cell r="Q68">
            <v>162241</v>
          </cell>
          <cell r="R68">
            <v>171863</v>
          </cell>
          <cell r="S68">
            <v>178153</v>
          </cell>
          <cell r="T68">
            <v>177883</v>
          </cell>
          <cell r="U68">
            <v>176657</v>
          </cell>
          <cell r="V68">
            <v>175219</v>
          </cell>
          <cell r="W68">
            <v>167169</v>
          </cell>
          <cell r="X68">
            <v>164179</v>
          </cell>
          <cell r="Y68">
            <v>161970</v>
          </cell>
          <cell r="Z68">
            <v>158060</v>
          </cell>
          <cell r="AA68">
            <v>155703</v>
          </cell>
          <cell r="AB68">
            <v>153922</v>
          </cell>
          <cell r="AC68">
            <v>151873</v>
          </cell>
          <cell r="AD68">
            <v>149751</v>
          </cell>
          <cell r="AE68">
            <v>146738</v>
          </cell>
        </row>
        <row r="69">
          <cell r="B69" t="str">
            <v>Plastic</v>
          </cell>
          <cell r="C69">
            <v>236420</v>
          </cell>
          <cell r="D69">
            <v>251027</v>
          </cell>
          <cell r="E69">
            <v>276126</v>
          </cell>
          <cell r="F69">
            <v>300166</v>
          </cell>
          <cell r="G69">
            <v>328250</v>
          </cell>
          <cell r="H69">
            <v>346910</v>
          </cell>
          <cell r="I69">
            <v>375837</v>
          </cell>
          <cell r="J69">
            <v>401255.5</v>
          </cell>
          <cell r="K69">
            <v>429103</v>
          </cell>
          <cell r="L69">
            <v>449591</v>
          </cell>
          <cell r="M69">
            <v>477157</v>
          </cell>
          <cell r="N69">
            <v>498936</v>
          </cell>
          <cell r="O69">
            <v>522779</v>
          </cell>
          <cell r="P69">
            <v>544690.66666666663</v>
          </cell>
          <cell r="Q69">
            <v>540562.33333333337</v>
          </cell>
          <cell r="R69">
            <v>574564.5</v>
          </cell>
          <cell r="S69">
            <v>607804</v>
          </cell>
          <cell r="T69">
            <v>627558</v>
          </cell>
          <cell r="U69">
            <v>647922</v>
          </cell>
          <cell r="V69">
            <v>669488</v>
          </cell>
          <cell r="W69">
            <v>692751</v>
          </cell>
          <cell r="X69">
            <v>711267</v>
          </cell>
          <cell r="Y69">
            <v>741775</v>
          </cell>
          <cell r="Z69">
            <v>771079</v>
          </cell>
          <cell r="AA69">
            <v>796643</v>
          </cell>
          <cell r="AB69">
            <v>821281</v>
          </cell>
          <cell r="AC69">
            <v>843550</v>
          </cell>
          <cell r="AD69">
            <v>874717</v>
          </cell>
          <cell r="AE69">
            <v>896013</v>
          </cell>
        </row>
        <row r="70">
          <cell r="B70" t="str">
            <v>Cast or Wrought Iron</v>
          </cell>
          <cell r="C70">
            <v>7414</v>
          </cell>
          <cell r="D70">
            <v>7297</v>
          </cell>
          <cell r="E70">
            <v>7239</v>
          </cell>
          <cell r="F70">
            <v>6593</v>
          </cell>
          <cell r="G70">
            <v>6504</v>
          </cell>
          <cell r="H70">
            <v>6348</v>
          </cell>
          <cell r="I70">
            <v>6164</v>
          </cell>
          <cell r="J70">
            <v>6161.5</v>
          </cell>
          <cell r="K70">
            <v>6163</v>
          </cell>
          <cell r="L70">
            <v>6161</v>
          </cell>
          <cell r="M70">
            <v>4235</v>
          </cell>
          <cell r="N70">
            <v>4214</v>
          </cell>
          <cell r="O70">
            <v>4155</v>
          </cell>
          <cell r="P70">
            <v>4095</v>
          </cell>
          <cell r="Q70">
            <v>2098</v>
          </cell>
          <cell r="R70">
            <v>2080</v>
          </cell>
          <cell r="S70">
            <v>2057</v>
          </cell>
          <cell r="T70">
            <v>2015</v>
          </cell>
          <cell r="U70">
            <v>1993</v>
          </cell>
          <cell r="V70">
            <v>1914</v>
          </cell>
          <cell r="W70">
            <v>1827</v>
          </cell>
          <cell r="X70">
            <v>1742</v>
          </cell>
          <cell r="Y70">
            <v>1638</v>
          </cell>
          <cell r="Z70">
            <v>1583</v>
          </cell>
          <cell r="AA70">
            <v>1539</v>
          </cell>
          <cell r="AB70">
            <v>1492</v>
          </cell>
          <cell r="AC70">
            <v>1444</v>
          </cell>
          <cell r="AD70">
            <v>1397</v>
          </cell>
          <cell r="AE70">
            <v>1373</v>
          </cell>
        </row>
        <row r="71">
          <cell r="B71" t="str">
            <v>Ductile Iron</v>
          </cell>
          <cell r="C71">
            <v>1323</v>
          </cell>
          <cell r="D71">
            <v>0</v>
          </cell>
          <cell r="E71">
            <v>0</v>
          </cell>
          <cell r="F71">
            <v>0</v>
          </cell>
          <cell r="G71">
            <v>0</v>
          </cell>
          <cell r="H71">
            <v>0</v>
          </cell>
          <cell r="I71">
            <v>0</v>
          </cell>
          <cell r="J71">
            <v>0</v>
          </cell>
          <cell r="K71">
            <v>0</v>
          </cell>
          <cell r="L71">
            <v>0</v>
          </cell>
          <cell r="M71">
            <v>0</v>
          </cell>
          <cell r="N71">
            <v>0</v>
          </cell>
          <cell r="O71">
            <v>0</v>
          </cell>
          <cell r="P71">
            <v>0</v>
          </cell>
          <cell r="Q71">
            <v>0</v>
          </cell>
          <cell r="R71">
            <v>0</v>
          </cell>
          <cell r="S71">
            <v>0</v>
          </cell>
          <cell r="T71">
            <v>0</v>
          </cell>
          <cell r="U71">
            <v>0</v>
          </cell>
          <cell r="V71">
            <v>0</v>
          </cell>
          <cell r="W71">
            <v>0</v>
          </cell>
          <cell r="X71">
            <v>0</v>
          </cell>
          <cell r="Y71">
            <v>0</v>
          </cell>
          <cell r="Z71">
            <v>0</v>
          </cell>
          <cell r="AA71">
            <v>0</v>
          </cell>
          <cell r="AB71">
            <v>0</v>
          </cell>
          <cell r="AC71">
            <v>0</v>
          </cell>
          <cell r="AD71">
            <v>0</v>
          </cell>
          <cell r="AE71">
            <v>0</v>
          </cell>
        </row>
        <row r="72">
          <cell r="B72" t="str">
            <v>Copper</v>
          </cell>
          <cell r="C72">
            <v>14098</v>
          </cell>
          <cell r="D72">
            <v>15205</v>
          </cell>
          <cell r="E72">
            <v>19894</v>
          </cell>
          <cell r="F72">
            <v>14792</v>
          </cell>
          <cell r="G72">
            <v>14660</v>
          </cell>
          <cell r="H72">
            <v>14481</v>
          </cell>
          <cell r="I72">
            <v>14382</v>
          </cell>
          <cell r="J72">
            <v>14281</v>
          </cell>
          <cell r="K72">
            <v>14180.5</v>
          </cell>
          <cell r="L72">
            <v>14120</v>
          </cell>
          <cell r="M72">
            <v>16082</v>
          </cell>
          <cell r="N72">
            <v>16024</v>
          </cell>
          <cell r="O72">
            <v>15909</v>
          </cell>
          <cell r="P72">
            <v>15775</v>
          </cell>
          <cell r="Q72">
            <v>12448</v>
          </cell>
          <cell r="R72">
            <v>12280</v>
          </cell>
          <cell r="S72">
            <v>12286</v>
          </cell>
          <cell r="T72">
            <v>12199</v>
          </cell>
          <cell r="U72">
            <v>12109</v>
          </cell>
          <cell r="V72">
            <v>11878</v>
          </cell>
          <cell r="W72">
            <v>11675</v>
          </cell>
          <cell r="X72">
            <v>11426</v>
          </cell>
          <cell r="Y72">
            <v>11191</v>
          </cell>
          <cell r="Z72">
            <v>10903</v>
          </cell>
          <cell r="AA72">
            <v>10735</v>
          </cell>
          <cell r="AB72">
            <v>10537</v>
          </cell>
          <cell r="AC72">
            <v>10337</v>
          </cell>
          <cell r="AD72">
            <v>9968</v>
          </cell>
          <cell r="AE72">
            <v>9751</v>
          </cell>
        </row>
        <row r="73">
          <cell r="B73" t="str">
            <v>Other</v>
          </cell>
          <cell r="C73">
            <v>0</v>
          </cell>
          <cell r="D73">
            <v>0</v>
          </cell>
          <cell r="E73">
            <v>0</v>
          </cell>
          <cell r="F73">
            <v>0</v>
          </cell>
          <cell r="G73">
            <v>0</v>
          </cell>
          <cell r="H73">
            <v>0</v>
          </cell>
          <cell r="I73">
            <v>0</v>
          </cell>
          <cell r="J73">
            <v>0</v>
          </cell>
          <cell r="K73">
            <v>0</v>
          </cell>
          <cell r="L73">
            <v>0</v>
          </cell>
          <cell r="M73">
            <v>79449</v>
          </cell>
          <cell r="N73">
            <v>77088</v>
          </cell>
          <cell r="O73">
            <v>90048</v>
          </cell>
          <cell r="P73">
            <v>89911</v>
          </cell>
          <cell r="Q73">
            <v>244773</v>
          </cell>
          <cell r="R73">
            <v>172327</v>
          </cell>
          <cell r="S73">
            <v>124524</v>
          </cell>
          <cell r="T73">
            <v>118486</v>
          </cell>
          <cell r="U73">
            <v>116845</v>
          </cell>
          <cell r="V73">
            <v>112735</v>
          </cell>
          <cell r="W73">
            <v>105536</v>
          </cell>
          <cell r="X73">
            <v>103713</v>
          </cell>
          <cell r="Y73">
            <v>100348</v>
          </cell>
          <cell r="Z73">
            <v>95366</v>
          </cell>
          <cell r="AA73">
            <v>95690</v>
          </cell>
          <cell r="AB73">
            <v>97872</v>
          </cell>
          <cell r="AC73">
            <v>102975</v>
          </cell>
          <cell r="AD73">
            <v>101824</v>
          </cell>
          <cell r="AE73">
            <v>105361</v>
          </cell>
        </row>
        <row r="74">
          <cell r="B74" t="str">
            <v>Total</v>
          </cell>
          <cell r="C74">
            <v>984898</v>
          </cell>
          <cell r="D74">
            <v>993135</v>
          </cell>
          <cell r="E74">
            <v>1006923</v>
          </cell>
          <cell r="F74">
            <v>1014015</v>
          </cell>
          <cell r="G74">
            <v>1028049</v>
          </cell>
          <cell r="H74">
            <v>1045460</v>
          </cell>
          <cell r="I74">
            <v>1053778</v>
          </cell>
          <cell r="J74">
            <v>1069958</v>
          </cell>
          <cell r="K74">
            <v>1089671</v>
          </cell>
          <cell r="L74">
            <v>1103363</v>
          </cell>
          <cell r="M74">
            <v>1191103</v>
          </cell>
          <cell r="N74">
            <v>1203684</v>
          </cell>
          <cell r="O74">
            <v>1233685</v>
          </cell>
          <cell r="P74">
            <v>1246447.6666666665</v>
          </cell>
          <cell r="Q74">
            <v>1255373.3333333335</v>
          </cell>
          <cell r="R74">
            <v>1224377.5</v>
          </cell>
          <cell r="S74">
            <v>1222457</v>
          </cell>
          <cell r="T74">
            <v>1230363</v>
          </cell>
          <cell r="U74">
            <v>1240586</v>
          </cell>
          <cell r="V74">
            <v>1245332</v>
          </cell>
          <cell r="W74">
            <v>1245850</v>
          </cell>
          <cell r="X74">
            <v>1252018</v>
          </cell>
          <cell r="Y74">
            <v>1265696</v>
          </cell>
          <cell r="Z74">
            <v>1281569</v>
          </cell>
          <cell r="AA74">
            <v>1295096</v>
          </cell>
          <cell r="AB74">
            <v>1309474</v>
          </cell>
          <cell r="AC74">
            <v>1323581</v>
          </cell>
          <cell r="AD74">
            <v>1336678</v>
          </cell>
          <cell r="AE74">
            <v>1348782</v>
          </cell>
        </row>
      </sheetData>
      <sheetData sheetId="10"/>
      <sheetData sheetId="11"/>
      <sheetData sheetId="12"/>
      <sheetData sheetId="13"/>
      <sheetData sheetId="14"/>
      <sheetData sheetId="15"/>
      <sheetData sheetId="16"/>
      <sheetData sheetId="17"/>
      <sheetData sheetId="18"/>
      <sheetData sheetId="1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1.xml.rels><?xml version="1.0" encoding="UTF-8" standalone="yes"?>
<Relationships xmlns="http://schemas.openxmlformats.org/package/2006/relationships"><Relationship Id="rId1" Type="http://schemas.openxmlformats.org/officeDocument/2006/relationships/hyperlink" Target="http://www.eia.gov/electricity/state/connecticut/" TargetMode="Externa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B6FC1C-AE98-4FA5-8C31-0AEB43C0175A}">
  <dimension ref="A1:A19"/>
  <sheetViews>
    <sheetView workbookViewId="0"/>
  </sheetViews>
  <sheetFormatPr defaultRowHeight="15" x14ac:dyDescent="0.25"/>
  <cols>
    <col min="1" max="1" width="143.140625" style="3" customWidth="1"/>
  </cols>
  <sheetData>
    <row r="1" spans="1:1" ht="15.75" x14ac:dyDescent="0.25">
      <c r="A1" s="1" t="s">
        <v>0</v>
      </c>
    </row>
    <row r="2" spans="1:1" ht="75" x14ac:dyDescent="0.25">
      <c r="A2" s="2" t="s">
        <v>1</v>
      </c>
    </row>
    <row r="3" spans="1:1" ht="105" x14ac:dyDescent="0.25">
      <c r="A3" s="2" t="s">
        <v>2</v>
      </c>
    </row>
    <row r="4" spans="1:1" ht="45" x14ac:dyDescent="0.25">
      <c r="A4" s="2" t="s">
        <v>3</v>
      </c>
    </row>
    <row r="5" spans="1:1" ht="33" x14ac:dyDescent="0.25">
      <c r="A5" s="2" t="s">
        <v>4</v>
      </c>
    </row>
    <row r="6" spans="1:1" x14ac:dyDescent="0.25">
      <c r="A6" s="2"/>
    </row>
    <row r="7" spans="1:1" ht="15.75" x14ac:dyDescent="0.25">
      <c r="A7" s="1" t="s">
        <v>5</v>
      </c>
    </row>
    <row r="8" spans="1:1" x14ac:dyDescent="0.25">
      <c r="A8" s="3" t="s">
        <v>6</v>
      </c>
    </row>
    <row r="9" spans="1:1" x14ac:dyDescent="0.25">
      <c r="A9" s="3" t="s">
        <v>7</v>
      </c>
    </row>
    <row r="10" spans="1:1" x14ac:dyDescent="0.25">
      <c r="A10" s="3" t="s">
        <v>8</v>
      </c>
    </row>
    <row r="11" spans="1:1" x14ac:dyDescent="0.25">
      <c r="A11" s="3" t="s">
        <v>9</v>
      </c>
    </row>
    <row r="13" spans="1:1" ht="15.75" x14ac:dyDescent="0.25">
      <c r="A13" s="1" t="s">
        <v>10</v>
      </c>
    </row>
    <row r="14" spans="1:1" ht="60" x14ac:dyDescent="0.25">
      <c r="A14" s="3" t="s">
        <v>11</v>
      </c>
    </row>
    <row r="15" spans="1:1" x14ac:dyDescent="0.25">
      <c r="A15" s="3" t="s">
        <v>12</v>
      </c>
    </row>
    <row r="19" customFormat="1" x14ac:dyDescent="0.25"/>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C20B63-6B15-4417-99BD-E78843F8DEE4}">
  <dimension ref="A1:IB89"/>
  <sheetViews>
    <sheetView topLeftCell="A22" workbookViewId="0">
      <selection activeCell="AI32" sqref="AI32"/>
    </sheetView>
  </sheetViews>
  <sheetFormatPr defaultColWidth="8.85546875" defaultRowHeight="15" x14ac:dyDescent="0.3"/>
  <cols>
    <col min="1" max="1" width="6.140625" style="154" customWidth="1"/>
    <col min="2" max="2" width="23.85546875" style="154" customWidth="1"/>
    <col min="3" max="13" width="8.5703125" style="154" customWidth="1"/>
    <col min="14" max="38" width="8.85546875" style="154"/>
    <col min="39" max="39" width="4" style="154" hidden="1" customWidth="1"/>
    <col min="40" max="40" width="8.85546875" style="154" hidden="1" customWidth="1"/>
    <col min="41" max="41" width="14.140625" style="154" hidden="1" customWidth="1"/>
    <col min="42" max="52" width="5.5703125" style="154" hidden="1" customWidth="1"/>
    <col min="53" max="77" width="5" style="154" hidden="1" customWidth="1"/>
    <col min="78" max="78" width="5.5703125" style="154" hidden="1" customWidth="1"/>
    <col min="79" max="79" width="8.85546875" style="154" hidden="1" customWidth="1"/>
    <col min="80" max="80" width="17" style="154" hidden="1" customWidth="1"/>
    <col min="81" max="91" width="5.5703125" style="154" hidden="1" customWidth="1"/>
    <col min="92" max="116" width="5" style="154" hidden="1" customWidth="1"/>
    <col min="117" max="117" width="4.5703125" style="154" hidden="1" customWidth="1"/>
    <col min="118" max="118" width="5.42578125" style="154" hidden="1" customWidth="1"/>
    <col min="119" max="119" width="8.85546875" style="154" hidden="1" customWidth="1"/>
    <col min="120" max="130" width="7.5703125" style="154" hidden="1" customWidth="1"/>
    <col min="131" max="149" width="5" style="154" hidden="1" customWidth="1"/>
    <col min="150" max="155" width="6.42578125" style="154" hidden="1" customWidth="1"/>
    <col min="156" max="156" width="6.140625" style="154" hidden="1" customWidth="1"/>
    <col min="157" max="157" width="4.42578125" style="154" hidden="1" customWidth="1"/>
    <col min="158" max="158" width="8.85546875" style="154" hidden="1" customWidth="1"/>
    <col min="159" max="169" width="7.5703125" style="154" hidden="1" customWidth="1"/>
    <col min="170" max="194" width="5" style="154" hidden="1" customWidth="1"/>
    <col min="195" max="195" width="4.42578125" style="154" hidden="1" customWidth="1"/>
    <col min="196" max="197" width="8.85546875" style="154" hidden="1" customWidth="1"/>
    <col min="198" max="208" width="7.5703125" style="154" hidden="1" customWidth="1"/>
    <col min="209" max="226" width="5" style="154" hidden="1" customWidth="1"/>
    <col min="227" max="234" width="4.5703125" style="154" hidden="1" customWidth="1"/>
    <col min="235" max="235" width="4.5703125" style="154" customWidth="1"/>
    <col min="236" max="16384" width="8.85546875" style="154"/>
  </cols>
  <sheetData>
    <row r="1" spans="1:234" ht="36" customHeight="1" x14ac:dyDescent="0.3">
      <c r="A1" s="153" t="s">
        <v>173</v>
      </c>
    </row>
    <row r="2" spans="1:234" ht="17.25" customHeight="1" x14ac:dyDescent="0.35">
      <c r="A2" s="155" t="s">
        <v>174</v>
      </c>
      <c r="B2" s="156"/>
      <c r="C2" s="156"/>
      <c r="D2" s="156"/>
      <c r="E2" s="156"/>
      <c r="F2" s="156"/>
      <c r="G2" s="156"/>
      <c r="H2" s="156"/>
      <c r="I2" s="156"/>
      <c r="J2" s="156"/>
      <c r="K2" s="156"/>
      <c r="L2" s="156"/>
    </row>
    <row r="3" spans="1:234" ht="46.35" customHeight="1" x14ac:dyDescent="0.45">
      <c r="A3" s="157"/>
      <c r="B3" s="327" t="s">
        <v>175</v>
      </c>
      <c r="C3" s="334"/>
      <c r="D3" s="334"/>
      <c r="E3" s="334"/>
      <c r="F3" s="334"/>
      <c r="G3" s="334"/>
      <c r="H3" s="334"/>
      <c r="I3" s="334"/>
      <c r="J3" s="334"/>
      <c r="K3" s="334"/>
      <c r="L3" s="334"/>
      <c r="M3" s="335"/>
      <c r="N3" s="158"/>
      <c r="O3" s="158"/>
      <c r="P3" s="158"/>
      <c r="Q3" s="158"/>
      <c r="R3" s="159"/>
      <c r="S3" s="159"/>
      <c r="T3" s="159"/>
      <c r="U3" s="159"/>
      <c r="V3" s="159"/>
      <c r="W3" s="159"/>
      <c r="X3" s="159"/>
      <c r="Y3" s="159"/>
      <c r="Z3" s="159"/>
      <c r="AA3" s="159"/>
      <c r="AB3" s="159"/>
      <c r="AC3" s="159"/>
      <c r="AD3" s="159"/>
      <c r="AE3" s="159"/>
      <c r="AF3" s="159"/>
      <c r="AG3" s="159"/>
      <c r="AH3" s="159"/>
      <c r="AI3" s="159"/>
      <c r="AJ3" s="159"/>
      <c r="AK3" s="159"/>
      <c r="AL3" s="159"/>
      <c r="AO3" s="160" t="s">
        <v>335</v>
      </c>
      <c r="CB3" s="160" t="s">
        <v>176</v>
      </c>
      <c r="DO3" s="160" t="s">
        <v>177</v>
      </c>
      <c r="FB3" s="160" t="s">
        <v>178</v>
      </c>
      <c r="GO3" s="160" t="s">
        <v>179</v>
      </c>
    </row>
    <row r="4" spans="1:234" ht="41.25" customHeight="1" thickBot="1" x14ac:dyDescent="0.35">
      <c r="A4" s="161">
        <v>2022</v>
      </c>
      <c r="B4" s="162" t="s">
        <v>180</v>
      </c>
      <c r="C4" s="322" t="s">
        <v>181</v>
      </c>
      <c r="D4" s="322"/>
      <c r="E4" s="322"/>
      <c r="F4" s="322"/>
      <c r="G4" s="322"/>
      <c r="H4" s="322"/>
      <c r="I4" s="322"/>
      <c r="J4" s="322"/>
      <c r="K4" s="322"/>
      <c r="L4" s="322"/>
      <c r="M4" s="323"/>
      <c r="N4" s="163"/>
      <c r="O4" s="163"/>
      <c r="P4" s="163"/>
      <c r="Q4" s="163"/>
      <c r="R4" s="164"/>
      <c r="S4" s="164"/>
      <c r="T4" s="164"/>
      <c r="U4" s="164"/>
      <c r="V4" s="164"/>
      <c r="W4" s="164"/>
      <c r="X4" s="164"/>
      <c r="Y4" s="164"/>
      <c r="Z4" s="164"/>
      <c r="AA4" s="164"/>
      <c r="AB4" s="164"/>
      <c r="AC4" s="164"/>
      <c r="AD4" s="164"/>
      <c r="AE4" s="164"/>
      <c r="AF4" s="164"/>
      <c r="AG4" s="164"/>
      <c r="AH4" s="164"/>
      <c r="AI4" s="164"/>
      <c r="AJ4" s="164"/>
      <c r="AK4" s="164"/>
      <c r="AL4" s="164"/>
      <c r="AO4" s="326" t="s">
        <v>185</v>
      </c>
      <c r="AP4" s="326"/>
      <c r="AQ4" s="326"/>
      <c r="AR4" s="326"/>
      <c r="AS4" s="326"/>
      <c r="AT4" s="326"/>
      <c r="AU4" s="326"/>
      <c r="AV4" s="326"/>
      <c r="AW4" s="326"/>
      <c r="AX4" s="326"/>
      <c r="AY4" s="326"/>
      <c r="AZ4" s="326"/>
      <c r="BA4" s="163"/>
      <c r="BB4" s="163"/>
      <c r="BC4" s="163"/>
      <c r="BD4" s="163"/>
      <c r="BE4" s="163"/>
      <c r="BF4" s="163"/>
      <c r="BG4" s="163"/>
      <c r="BH4" s="163"/>
      <c r="BI4" s="163"/>
      <c r="BJ4" s="163"/>
      <c r="BK4" s="163"/>
      <c r="BL4" s="163"/>
      <c r="BM4" s="163"/>
      <c r="BN4" s="163"/>
      <c r="BO4" s="163"/>
      <c r="BP4" s="163"/>
      <c r="BQ4" s="163"/>
      <c r="BR4" s="163"/>
      <c r="BS4" s="163"/>
      <c r="BT4" s="163"/>
      <c r="BU4" s="163"/>
      <c r="BV4" s="163"/>
      <c r="BW4" s="163"/>
      <c r="BX4" s="163"/>
      <c r="BY4" s="163"/>
      <c r="BZ4" s="165"/>
      <c r="CB4" s="328" t="s">
        <v>336</v>
      </c>
      <c r="CC4" s="328"/>
      <c r="CD4" s="328"/>
      <c r="CE4" s="328"/>
      <c r="CF4" s="328"/>
      <c r="CG4" s="328"/>
      <c r="CH4" s="328"/>
      <c r="CI4" s="328"/>
      <c r="CJ4" s="328"/>
      <c r="CK4" s="328"/>
      <c r="CL4" s="328"/>
      <c r="CM4" s="328"/>
      <c r="CN4" s="163"/>
      <c r="CO4" s="163"/>
      <c r="CP4" s="163"/>
      <c r="CQ4" s="163"/>
      <c r="CR4" s="163"/>
      <c r="CS4" s="163"/>
      <c r="CT4" s="163"/>
      <c r="CU4" s="163"/>
      <c r="CV4" s="163"/>
      <c r="CW4" s="163"/>
      <c r="CX4" s="163"/>
      <c r="CY4" s="163"/>
      <c r="CZ4" s="163"/>
      <c r="DA4" s="163"/>
      <c r="DB4" s="163"/>
      <c r="DC4" s="163"/>
      <c r="DD4" s="163"/>
      <c r="DE4" s="163"/>
      <c r="DF4" s="163"/>
      <c r="DG4" s="163"/>
      <c r="DH4" s="163"/>
      <c r="DI4" s="163"/>
      <c r="DJ4" s="163"/>
      <c r="DK4" s="163"/>
      <c r="DL4" s="163"/>
      <c r="DO4" s="328" t="s">
        <v>337</v>
      </c>
      <c r="DP4" s="328"/>
      <c r="DQ4" s="328"/>
      <c r="DR4" s="328"/>
      <c r="DS4" s="328"/>
      <c r="DT4" s="328"/>
      <c r="DU4" s="328"/>
      <c r="DV4" s="328"/>
      <c r="DW4" s="328"/>
      <c r="DX4" s="328"/>
      <c r="DY4" s="328"/>
      <c r="DZ4" s="328"/>
      <c r="EA4" s="163"/>
      <c r="EB4" s="163"/>
      <c r="EC4" s="163"/>
      <c r="ED4" s="163"/>
      <c r="EE4" s="163"/>
      <c r="EF4" s="163"/>
      <c r="EG4" s="163"/>
      <c r="EH4" s="163"/>
      <c r="EI4" s="163"/>
      <c r="EJ4" s="163"/>
      <c r="EK4" s="163"/>
      <c r="EL4" s="163"/>
      <c r="EM4" s="163"/>
      <c r="EN4" s="163"/>
      <c r="EO4" s="163"/>
      <c r="EP4" s="163"/>
      <c r="EQ4" s="163"/>
      <c r="ER4" s="163"/>
      <c r="ES4" s="163"/>
      <c r="ET4" s="163"/>
      <c r="EU4" s="163"/>
      <c r="EV4" s="163"/>
      <c r="EW4" s="163"/>
      <c r="EX4" s="163"/>
      <c r="EY4" s="163"/>
      <c r="FB4" s="326" t="s">
        <v>338</v>
      </c>
      <c r="FC4" s="326"/>
      <c r="FD4" s="326"/>
      <c r="FE4" s="326"/>
      <c r="FF4" s="326"/>
      <c r="FG4" s="326"/>
      <c r="FH4" s="326"/>
      <c r="FI4" s="326"/>
      <c r="FJ4" s="326"/>
      <c r="FK4" s="326"/>
      <c r="FL4" s="326"/>
      <c r="FM4" s="326"/>
      <c r="FN4" s="163"/>
      <c r="FO4" s="163"/>
      <c r="FP4" s="163"/>
      <c r="FQ4" s="163"/>
      <c r="FR4" s="163"/>
      <c r="FS4" s="163"/>
      <c r="FT4" s="163"/>
      <c r="FU4" s="163"/>
      <c r="FV4" s="163"/>
      <c r="FW4" s="163"/>
      <c r="FX4" s="163"/>
      <c r="FY4" s="163"/>
      <c r="FZ4" s="163"/>
      <c r="GA4" s="163"/>
      <c r="GB4" s="163"/>
      <c r="GC4" s="163"/>
      <c r="GD4" s="163"/>
      <c r="GE4" s="163"/>
      <c r="GF4" s="163"/>
      <c r="GG4" s="163"/>
      <c r="GH4" s="163"/>
      <c r="GI4" s="163"/>
      <c r="GJ4" s="163"/>
      <c r="GK4" s="163"/>
      <c r="GL4" s="163"/>
      <c r="GO4" s="326" t="s">
        <v>339</v>
      </c>
      <c r="GP4" s="326"/>
      <c r="GQ4" s="326"/>
      <c r="GR4" s="326"/>
      <c r="GS4" s="326"/>
      <c r="GT4" s="326"/>
      <c r="GU4" s="326"/>
      <c r="GV4" s="326"/>
      <c r="GW4" s="326"/>
      <c r="GX4" s="326"/>
      <c r="GY4" s="326"/>
      <c r="GZ4" s="326"/>
      <c r="HA4" s="163"/>
      <c r="HB4" s="163"/>
      <c r="HC4" s="163"/>
      <c r="HD4" s="163"/>
      <c r="HE4" s="163"/>
      <c r="HF4" s="163"/>
      <c r="HG4" s="163"/>
      <c r="HH4" s="163"/>
      <c r="HI4" s="163"/>
      <c r="HJ4" s="163"/>
      <c r="HK4" s="163"/>
      <c r="HL4" s="163"/>
      <c r="HM4" s="163"/>
      <c r="HN4" s="163"/>
      <c r="HO4" s="163"/>
      <c r="HP4" s="163"/>
      <c r="HQ4" s="163"/>
      <c r="HR4" s="163"/>
      <c r="HS4" s="163"/>
      <c r="HT4" s="163"/>
      <c r="HU4" s="163"/>
      <c r="HV4" s="163"/>
      <c r="HW4" s="163"/>
      <c r="HX4" s="163"/>
      <c r="HY4" s="163"/>
    </row>
    <row r="5" spans="1:234" ht="54" customHeight="1" thickBot="1" x14ac:dyDescent="0.5">
      <c r="A5" s="157"/>
      <c r="B5" s="166" t="s">
        <v>183</v>
      </c>
      <c r="C5" s="322" t="s">
        <v>181</v>
      </c>
      <c r="D5" s="322"/>
      <c r="E5" s="322"/>
      <c r="F5" s="322"/>
      <c r="G5" s="322"/>
      <c r="H5" s="322"/>
      <c r="I5" s="322"/>
      <c r="J5" s="322"/>
      <c r="K5" s="322"/>
      <c r="L5" s="322"/>
      <c r="M5" s="323"/>
      <c r="N5" s="163"/>
      <c r="O5" s="163"/>
      <c r="P5" s="163"/>
      <c r="Q5" s="163"/>
      <c r="R5" s="159"/>
      <c r="S5" s="159"/>
      <c r="T5" s="159"/>
      <c r="U5" s="159"/>
      <c r="V5" s="159"/>
      <c r="W5" s="159"/>
      <c r="X5" s="159"/>
      <c r="Y5" s="159"/>
      <c r="Z5" s="159"/>
      <c r="AA5" s="159"/>
      <c r="AB5" s="159"/>
      <c r="AC5" s="159"/>
      <c r="AD5" s="159"/>
      <c r="AE5" s="159"/>
      <c r="AF5" s="159"/>
      <c r="AG5" s="159"/>
      <c r="AH5" s="159"/>
      <c r="AI5" s="159"/>
      <c r="AJ5" s="159"/>
      <c r="AK5" s="159"/>
      <c r="AL5" s="159"/>
      <c r="AM5" s="168"/>
      <c r="AO5" s="169"/>
      <c r="AP5" s="167">
        <v>1990</v>
      </c>
      <c r="AQ5" s="167">
        <v>1991</v>
      </c>
      <c r="AR5" s="167">
        <v>1992</v>
      </c>
      <c r="AS5" s="167">
        <v>1993</v>
      </c>
      <c r="AT5" s="167">
        <v>1994</v>
      </c>
      <c r="AU5" s="167">
        <v>1995</v>
      </c>
      <c r="AV5" s="167">
        <v>1996</v>
      </c>
      <c r="AW5" s="167">
        <v>1997</v>
      </c>
      <c r="AX5" s="167">
        <v>1998</v>
      </c>
      <c r="AY5" s="167">
        <v>1999</v>
      </c>
      <c r="AZ5" s="167">
        <v>2000</v>
      </c>
      <c r="BA5" s="167">
        <v>2001</v>
      </c>
      <c r="BB5" s="167">
        <v>2002</v>
      </c>
      <c r="BC5" s="167">
        <v>2003</v>
      </c>
      <c r="BD5" s="167">
        <v>2004</v>
      </c>
      <c r="BE5" s="167">
        <v>2005</v>
      </c>
      <c r="BF5" s="167">
        <v>2006</v>
      </c>
      <c r="BG5" s="167">
        <v>2007</v>
      </c>
      <c r="BH5" s="167">
        <v>2008</v>
      </c>
      <c r="BI5" s="167">
        <v>2009</v>
      </c>
      <c r="BJ5" s="167">
        <v>2010</v>
      </c>
      <c r="BK5" s="167">
        <v>2011</v>
      </c>
      <c r="BL5" s="167">
        <v>2012</v>
      </c>
      <c r="BM5" s="167">
        <v>2013</v>
      </c>
      <c r="BN5" s="167">
        <v>2014</v>
      </c>
      <c r="BO5" s="167">
        <v>2015</v>
      </c>
      <c r="BP5" s="167">
        <v>2016</v>
      </c>
      <c r="BQ5" s="167">
        <v>2017</v>
      </c>
      <c r="BR5" s="167">
        <v>2018</v>
      </c>
      <c r="BS5" s="167">
        <v>2019</v>
      </c>
      <c r="BT5" s="167">
        <v>2020</v>
      </c>
      <c r="BU5" s="167">
        <v>2021</v>
      </c>
      <c r="BV5" s="167">
        <v>2022</v>
      </c>
      <c r="BW5" s="167">
        <v>2023</v>
      </c>
      <c r="BX5" s="167">
        <v>2024</v>
      </c>
      <c r="BY5" s="167">
        <v>2025</v>
      </c>
      <c r="BZ5" s="168"/>
      <c r="CB5" s="169"/>
      <c r="CC5" s="167">
        <v>1990</v>
      </c>
      <c r="CD5" s="167">
        <v>1991</v>
      </c>
      <c r="CE5" s="167">
        <v>1992</v>
      </c>
      <c r="CF5" s="167">
        <v>1993</v>
      </c>
      <c r="CG5" s="167">
        <v>1994</v>
      </c>
      <c r="CH5" s="167">
        <v>1995</v>
      </c>
      <c r="CI5" s="167">
        <v>1996</v>
      </c>
      <c r="CJ5" s="167">
        <v>1997</v>
      </c>
      <c r="CK5" s="167">
        <v>1998</v>
      </c>
      <c r="CL5" s="167">
        <v>1999</v>
      </c>
      <c r="CM5" s="167">
        <v>2000</v>
      </c>
      <c r="CN5" s="167">
        <v>2001</v>
      </c>
      <c r="CO5" s="167">
        <v>2002</v>
      </c>
      <c r="CP5" s="167">
        <v>2003</v>
      </c>
      <c r="CQ5" s="167">
        <v>2004</v>
      </c>
      <c r="CR5" s="167">
        <v>2005</v>
      </c>
      <c r="CS5" s="167">
        <v>2006</v>
      </c>
      <c r="CT5" s="167">
        <v>2007</v>
      </c>
      <c r="CU5" s="167">
        <v>2008</v>
      </c>
      <c r="CV5" s="167">
        <v>2009</v>
      </c>
      <c r="CW5" s="167">
        <v>2010</v>
      </c>
      <c r="CX5" s="167">
        <v>2011</v>
      </c>
      <c r="CY5" s="167">
        <v>2012</v>
      </c>
      <c r="CZ5" s="167">
        <v>2013</v>
      </c>
      <c r="DA5" s="167">
        <v>2014</v>
      </c>
      <c r="DB5" s="167">
        <v>2015</v>
      </c>
      <c r="DC5" s="167">
        <v>2016</v>
      </c>
      <c r="DD5" s="167">
        <v>2017</v>
      </c>
      <c r="DE5" s="167">
        <v>2018</v>
      </c>
      <c r="DF5" s="167">
        <v>2019</v>
      </c>
      <c r="DG5" s="167">
        <v>2020</v>
      </c>
      <c r="DH5" s="167">
        <v>2021</v>
      </c>
      <c r="DI5" s="167">
        <v>2022</v>
      </c>
      <c r="DJ5" s="167">
        <v>2023</v>
      </c>
      <c r="DK5" s="167">
        <v>2024</v>
      </c>
      <c r="DL5" s="167">
        <v>2025</v>
      </c>
      <c r="DO5" s="169"/>
      <c r="DP5" s="167">
        <v>1990</v>
      </c>
      <c r="DQ5" s="167">
        <v>1991</v>
      </c>
      <c r="DR5" s="167">
        <v>1992</v>
      </c>
      <c r="DS5" s="167">
        <v>1993</v>
      </c>
      <c r="DT5" s="167">
        <v>1994</v>
      </c>
      <c r="DU5" s="167">
        <v>1995</v>
      </c>
      <c r="DV5" s="167">
        <v>1996</v>
      </c>
      <c r="DW5" s="167">
        <v>1997</v>
      </c>
      <c r="DX5" s="167">
        <v>1998</v>
      </c>
      <c r="DY5" s="167">
        <v>1999</v>
      </c>
      <c r="DZ5" s="167">
        <v>2000</v>
      </c>
      <c r="EA5" s="167">
        <v>2001</v>
      </c>
      <c r="EB5" s="167">
        <v>2002</v>
      </c>
      <c r="EC5" s="167">
        <v>2003</v>
      </c>
      <c r="ED5" s="167">
        <v>2004</v>
      </c>
      <c r="EE5" s="167">
        <v>2005</v>
      </c>
      <c r="EF5" s="167">
        <v>2006</v>
      </c>
      <c r="EG5" s="167">
        <v>2007</v>
      </c>
      <c r="EH5" s="167">
        <v>2008</v>
      </c>
      <c r="EI5" s="167">
        <v>2009</v>
      </c>
      <c r="EJ5" s="167">
        <v>2010</v>
      </c>
      <c r="EK5" s="167">
        <v>2011</v>
      </c>
      <c r="EL5" s="167">
        <v>2012</v>
      </c>
      <c r="EM5" s="167">
        <v>2013</v>
      </c>
      <c r="EN5" s="167">
        <v>2014</v>
      </c>
      <c r="EO5" s="167">
        <v>2015</v>
      </c>
      <c r="EP5" s="167">
        <v>2016</v>
      </c>
      <c r="EQ5" s="167">
        <v>2017</v>
      </c>
      <c r="ER5" s="167">
        <v>2018</v>
      </c>
      <c r="ES5" s="167">
        <v>2019</v>
      </c>
      <c r="ET5" s="167">
        <v>2020</v>
      </c>
      <c r="EU5" s="167">
        <v>2021</v>
      </c>
      <c r="EV5" s="167">
        <v>2022</v>
      </c>
      <c r="EW5" s="167">
        <v>2023</v>
      </c>
      <c r="EX5" s="167">
        <v>2024</v>
      </c>
      <c r="EY5" s="167">
        <v>2025</v>
      </c>
      <c r="FB5" s="169"/>
      <c r="FC5" s="167">
        <v>1990</v>
      </c>
      <c r="FD5" s="167">
        <v>1991</v>
      </c>
      <c r="FE5" s="167">
        <v>1992</v>
      </c>
      <c r="FF5" s="167">
        <v>1993</v>
      </c>
      <c r="FG5" s="167">
        <v>1994</v>
      </c>
      <c r="FH5" s="167">
        <v>1995</v>
      </c>
      <c r="FI5" s="167">
        <v>1996</v>
      </c>
      <c r="FJ5" s="167">
        <v>1997</v>
      </c>
      <c r="FK5" s="167">
        <v>1998</v>
      </c>
      <c r="FL5" s="167">
        <v>1999</v>
      </c>
      <c r="FM5" s="167">
        <v>2000</v>
      </c>
      <c r="FN5" s="167">
        <v>2001</v>
      </c>
      <c r="FO5" s="167">
        <v>2002</v>
      </c>
      <c r="FP5" s="167">
        <v>2003</v>
      </c>
      <c r="FQ5" s="167">
        <v>2004</v>
      </c>
      <c r="FR5" s="167">
        <v>2005</v>
      </c>
      <c r="FS5" s="167">
        <v>2006</v>
      </c>
      <c r="FT5" s="167">
        <v>2007</v>
      </c>
      <c r="FU5" s="167">
        <v>2008</v>
      </c>
      <c r="FV5" s="167">
        <v>2009</v>
      </c>
      <c r="FW5" s="167">
        <v>2010</v>
      </c>
      <c r="FX5" s="167">
        <v>2011</v>
      </c>
      <c r="FY5" s="167">
        <v>2012</v>
      </c>
      <c r="FZ5" s="167">
        <v>2013</v>
      </c>
      <c r="GA5" s="167">
        <v>2014</v>
      </c>
      <c r="GB5" s="167">
        <v>2015</v>
      </c>
      <c r="GC5" s="167">
        <v>2016</v>
      </c>
      <c r="GD5" s="167">
        <v>2017</v>
      </c>
      <c r="GE5" s="167">
        <v>2018</v>
      </c>
      <c r="GF5" s="167">
        <v>2019</v>
      </c>
      <c r="GG5" s="167">
        <v>2020</v>
      </c>
      <c r="GH5" s="167">
        <v>2021</v>
      </c>
      <c r="GI5" s="167">
        <v>2022</v>
      </c>
      <c r="GJ5" s="167">
        <v>2023</v>
      </c>
      <c r="GK5" s="167">
        <v>2024</v>
      </c>
      <c r="GL5" s="167">
        <v>2025</v>
      </c>
      <c r="GO5" s="169"/>
      <c r="GP5" s="167">
        <v>1990</v>
      </c>
      <c r="GQ5" s="167">
        <v>1991</v>
      </c>
      <c r="GR5" s="167">
        <v>1992</v>
      </c>
      <c r="GS5" s="167">
        <v>1993</v>
      </c>
      <c r="GT5" s="167">
        <v>1994</v>
      </c>
      <c r="GU5" s="167">
        <v>1995</v>
      </c>
      <c r="GV5" s="167">
        <v>1996</v>
      </c>
      <c r="GW5" s="167">
        <v>1997</v>
      </c>
      <c r="GX5" s="167">
        <v>1998</v>
      </c>
      <c r="GY5" s="167">
        <v>1999</v>
      </c>
      <c r="GZ5" s="167">
        <v>2000</v>
      </c>
      <c r="HA5" s="167">
        <v>2001</v>
      </c>
      <c r="HB5" s="167">
        <v>2002</v>
      </c>
      <c r="HC5" s="167">
        <v>2003</v>
      </c>
      <c r="HD5" s="167">
        <v>2004</v>
      </c>
      <c r="HE5" s="167">
        <v>2005</v>
      </c>
      <c r="HF5" s="167">
        <v>2006</v>
      </c>
      <c r="HG5" s="167">
        <v>2007</v>
      </c>
      <c r="HH5" s="167">
        <v>2008</v>
      </c>
      <c r="HI5" s="167">
        <v>2009</v>
      </c>
      <c r="HJ5" s="167">
        <v>2010</v>
      </c>
      <c r="HK5" s="167">
        <v>2011</v>
      </c>
      <c r="HL5" s="167">
        <v>2012</v>
      </c>
      <c r="HM5" s="167">
        <v>2013</v>
      </c>
      <c r="HN5" s="167">
        <v>2014</v>
      </c>
      <c r="HO5" s="167">
        <v>2015</v>
      </c>
      <c r="HP5" s="167">
        <v>2016</v>
      </c>
      <c r="HQ5" s="167">
        <v>2017</v>
      </c>
      <c r="HR5" s="167">
        <v>2018</v>
      </c>
      <c r="HS5" s="167">
        <v>2019</v>
      </c>
      <c r="HT5" s="167">
        <v>2020</v>
      </c>
      <c r="HU5" s="167">
        <v>2021</v>
      </c>
      <c r="HV5" s="167">
        <v>2022</v>
      </c>
      <c r="HW5" s="167">
        <v>2023</v>
      </c>
      <c r="HX5" s="167">
        <v>2024</v>
      </c>
      <c r="HY5" s="167">
        <v>2025</v>
      </c>
    </row>
    <row r="6" spans="1:234" ht="40.5" customHeight="1" x14ac:dyDescent="0.45">
      <c r="A6" s="157"/>
      <c r="B6" s="166" t="s">
        <v>184</v>
      </c>
      <c r="C6" s="322" t="s">
        <v>185</v>
      </c>
      <c r="D6" s="322"/>
      <c r="E6" s="322"/>
      <c r="F6" s="322"/>
      <c r="G6" s="322"/>
      <c r="H6" s="322"/>
      <c r="I6" s="322"/>
      <c r="J6" s="322"/>
      <c r="K6" s="322"/>
      <c r="L6" s="322"/>
      <c r="M6" s="323"/>
      <c r="N6" s="163"/>
      <c r="O6" s="163"/>
      <c r="P6" s="163"/>
      <c r="Q6" s="163"/>
      <c r="R6" s="170"/>
      <c r="S6" s="170"/>
      <c r="T6" s="170"/>
      <c r="U6" s="170"/>
      <c r="V6" s="170"/>
      <c r="W6" s="170"/>
      <c r="X6" s="170"/>
      <c r="Y6" s="170"/>
      <c r="Z6" s="170"/>
      <c r="AA6" s="170"/>
      <c r="AB6" s="170"/>
      <c r="AC6" s="170"/>
      <c r="AD6" s="170"/>
      <c r="AE6" s="170"/>
      <c r="AF6" s="170"/>
      <c r="AG6" s="170"/>
      <c r="AH6" s="170"/>
      <c r="AI6" s="170"/>
      <c r="AJ6" s="170"/>
      <c r="AK6" s="170"/>
      <c r="AL6" s="170"/>
      <c r="AM6" s="171">
        <v>0</v>
      </c>
      <c r="AO6" s="336" t="s">
        <v>340</v>
      </c>
      <c r="AP6" s="171" t="s">
        <v>181</v>
      </c>
      <c r="AQ6" s="171" t="s">
        <v>181</v>
      </c>
      <c r="AR6" s="171" t="s">
        <v>181</v>
      </c>
      <c r="AS6" s="171" t="s">
        <v>181</v>
      </c>
      <c r="AT6" s="171" t="s">
        <v>181</v>
      </c>
      <c r="AU6" s="171" t="s">
        <v>181</v>
      </c>
      <c r="AV6" s="171" t="s">
        <v>181</v>
      </c>
      <c r="AW6" s="171" t="s">
        <v>181</v>
      </c>
      <c r="AX6" s="171" t="s">
        <v>181</v>
      </c>
      <c r="AY6" s="171" t="s">
        <v>181</v>
      </c>
      <c r="AZ6" s="171" t="s">
        <v>181</v>
      </c>
      <c r="BA6" s="171" t="s">
        <v>181</v>
      </c>
      <c r="BB6" s="171" t="s">
        <v>181</v>
      </c>
      <c r="BC6" s="171" t="s">
        <v>181</v>
      </c>
      <c r="BD6" s="171" t="s">
        <v>181</v>
      </c>
      <c r="BE6" s="171" t="s">
        <v>181</v>
      </c>
      <c r="BF6" s="171" t="s">
        <v>181</v>
      </c>
      <c r="BG6" s="171" t="s">
        <v>181</v>
      </c>
      <c r="BH6" s="171" t="s">
        <v>181</v>
      </c>
      <c r="BI6" s="171" t="s">
        <v>181</v>
      </c>
      <c r="BJ6" s="171" t="s">
        <v>181</v>
      </c>
      <c r="BK6" s="171" t="s">
        <v>181</v>
      </c>
      <c r="BL6" s="171" t="s">
        <v>181</v>
      </c>
      <c r="BM6" s="171" t="s">
        <v>181</v>
      </c>
      <c r="BN6" s="171" t="s">
        <v>181</v>
      </c>
      <c r="BO6" s="171" t="s">
        <v>181</v>
      </c>
      <c r="BP6" s="171" t="s">
        <v>181</v>
      </c>
      <c r="BQ6" s="171" t="s">
        <v>181</v>
      </c>
      <c r="BR6" s="171" t="s">
        <v>181</v>
      </c>
      <c r="BS6" s="171" t="s">
        <v>181</v>
      </c>
      <c r="BT6" s="171" t="s">
        <v>181</v>
      </c>
      <c r="BU6" s="171" t="s">
        <v>181</v>
      </c>
      <c r="BV6" s="171" t="s">
        <v>181</v>
      </c>
      <c r="BW6" s="171" t="s">
        <v>181</v>
      </c>
      <c r="BX6" s="171" t="s">
        <v>181</v>
      </c>
      <c r="BY6" s="171" t="s">
        <v>181</v>
      </c>
      <c r="BZ6" s="171">
        <v>0</v>
      </c>
      <c r="CB6" s="172" t="s">
        <v>186</v>
      </c>
      <c r="CC6" s="171">
        <v>1</v>
      </c>
      <c r="CD6" s="171">
        <v>1</v>
      </c>
      <c r="CE6" s="171">
        <v>1</v>
      </c>
      <c r="CF6" s="171">
        <v>1</v>
      </c>
      <c r="CG6" s="171">
        <v>1</v>
      </c>
      <c r="CH6" s="171">
        <v>1</v>
      </c>
      <c r="CI6" s="171">
        <v>1</v>
      </c>
      <c r="CJ6" s="171">
        <v>1</v>
      </c>
      <c r="CK6" s="171">
        <v>1</v>
      </c>
      <c r="CL6" s="171">
        <v>1</v>
      </c>
      <c r="CM6" s="171">
        <v>1</v>
      </c>
      <c r="CN6" s="173">
        <v>1</v>
      </c>
      <c r="CO6" s="173">
        <v>1</v>
      </c>
      <c r="CP6" s="173">
        <v>1</v>
      </c>
      <c r="CQ6" s="173">
        <v>1</v>
      </c>
      <c r="CR6" s="173">
        <v>1</v>
      </c>
      <c r="CS6" s="173">
        <v>1</v>
      </c>
      <c r="CT6" s="173">
        <v>1</v>
      </c>
      <c r="CU6" s="173">
        <v>1</v>
      </c>
      <c r="CV6" s="173">
        <v>1</v>
      </c>
      <c r="CW6" s="173">
        <v>1</v>
      </c>
      <c r="CX6" s="173">
        <v>1</v>
      </c>
      <c r="CY6" s="173">
        <v>1</v>
      </c>
      <c r="CZ6" s="173">
        <v>1</v>
      </c>
      <c r="DA6" s="173">
        <v>1</v>
      </c>
      <c r="DB6" s="173">
        <v>1</v>
      </c>
      <c r="DC6" s="173">
        <v>1</v>
      </c>
      <c r="DD6" s="173">
        <v>1</v>
      </c>
      <c r="DE6" s="173">
        <v>1</v>
      </c>
      <c r="DF6" s="173">
        <v>1</v>
      </c>
      <c r="DG6" s="173">
        <v>1</v>
      </c>
      <c r="DH6" s="173">
        <v>1</v>
      </c>
      <c r="DI6" s="173">
        <v>1</v>
      </c>
      <c r="DJ6" s="173">
        <v>1</v>
      </c>
      <c r="DK6" s="173">
        <v>1</v>
      </c>
      <c r="DL6" s="173">
        <v>1</v>
      </c>
      <c r="DM6" s="171">
        <v>36</v>
      </c>
      <c r="DO6" s="174" t="s">
        <v>187</v>
      </c>
      <c r="DP6" s="171">
        <v>1</v>
      </c>
      <c r="DQ6" s="171">
        <v>1</v>
      </c>
      <c r="DR6" s="171">
        <v>1</v>
      </c>
      <c r="DS6" s="171">
        <v>1</v>
      </c>
      <c r="DT6" s="171">
        <v>1</v>
      </c>
      <c r="DU6" s="171">
        <v>1</v>
      </c>
      <c r="DV6" s="171">
        <v>1</v>
      </c>
      <c r="DW6" s="171">
        <v>1</v>
      </c>
      <c r="DX6" s="171">
        <v>1</v>
      </c>
      <c r="DY6" s="171">
        <v>1</v>
      </c>
      <c r="DZ6" s="171">
        <v>1</v>
      </c>
      <c r="EA6" s="173">
        <v>1</v>
      </c>
      <c r="EB6" s="173">
        <v>1</v>
      </c>
      <c r="EC6" s="173">
        <v>1</v>
      </c>
      <c r="ED6" s="173">
        <v>1</v>
      </c>
      <c r="EE6" s="173">
        <v>1</v>
      </c>
      <c r="EF6" s="173">
        <v>1</v>
      </c>
      <c r="EG6" s="173">
        <v>1</v>
      </c>
      <c r="EH6" s="173">
        <v>1</v>
      </c>
      <c r="EI6" s="173">
        <v>1</v>
      </c>
      <c r="EJ6" s="173">
        <v>1</v>
      </c>
      <c r="EK6" s="173">
        <v>1</v>
      </c>
      <c r="EL6" s="173">
        <v>1</v>
      </c>
      <c r="EM6" s="173">
        <v>1</v>
      </c>
      <c r="EN6" s="173">
        <v>1</v>
      </c>
      <c r="EO6" s="173">
        <v>1</v>
      </c>
      <c r="EP6" s="173">
        <v>1</v>
      </c>
      <c r="EQ6" s="173">
        <v>1</v>
      </c>
      <c r="ER6" s="173">
        <v>1</v>
      </c>
      <c r="ES6" s="173">
        <v>1</v>
      </c>
      <c r="ET6" s="173">
        <v>1</v>
      </c>
      <c r="EU6" s="173">
        <v>1</v>
      </c>
      <c r="EV6" s="173">
        <v>1</v>
      </c>
      <c r="EW6" s="173">
        <v>1</v>
      </c>
      <c r="EX6" s="173">
        <v>1</v>
      </c>
      <c r="EY6" s="173">
        <v>1</v>
      </c>
      <c r="EZ6" s="171">
        <v>36</v>
      </c>
      <c r="FB6" s="174" t="s">
        <v>188</v>
      </c>
      <c r="FC6" s="173">
        <v>1</v>
      </c>
      <c r="FD6" s="173">
        <v>1</v>
      </c>
      <c r="FE6" s="173">
        <v>1</v>
      </c>
      <c r="FF6" s="173">
        <v>1</v>
      </c>
      <c r="FG6" s="173">
        <v>1</v>
      </c>
      <c r="FH6" s="173">
        <v>1</v>
      </c>
      <c r="FI6" s="173">
        <v>1</v>
      </c>
      <c r="FJ6" s="173">
        <v>1</v>
      </c>
      <c r="FK6" s="173">
        <v>1</v>
      </c>
      <c r="FL6" s="173">
        <v>1</v>
      </c>
      <c r="FM6" s="173">
        <v>1</v>
      </c>
      <c r="FN6" s="173">
        <v>1</v>
      </c>
      <c r="FO6" s="173">
        <v>1</v>
      </c>
      <c r="FP6" s="173">
        <v>1</v>
      </c>
      <c r="FQ6" s="173">
        <v>1</v>
      </c>
      <c r="FR6" s="173">
        <v>1</v>
      </c>
      <c r="FS6" s="173">
        <v>1</v>
      </c>
      <c r="FT6" s="173">
        <v>1</v>
      </c>
      <c r="FU6" s="173">
        <v>1</v>
      </c>
      <c r="FV6" s="173">
        <v>1</v>
      </c>
      <c r="FW6" s="173">
        <v>1</v>
      </c>
      <c r="FX6" s="173">
        <v>1</v>
      </c>
      <c r="FY6" s="173">
        <v>1</v>
      </c>
      <c r="FZ6" s="173">
        <v>1</v>
      </c>
      <c r="GA6" s="173">
        <v>1</v>
      </c>
      <c r="GB6" s="173">
        <v>1</v>
      </c>
      <c r="GC6" s="173">
        <v>1</v>
      </c>
      <c r="GD6" s="173">
        <v>1</v>
      </c>
      <c r="GE6" s="173">
        <v>1</v>
      </c>
      <c r="GF6" s="173">
        <v>1</v>
      </c>
      <c r="GG6" s="173">
        <v>1</v>
      </c>
      <c r="GH6" s="173">
        <v>1</v>
      </c>
      <c r="GI6" s="173">
        <v>1</v>
      </c>
      <c r="GJ6" s="173">
        <v>1</v>
      </c>
      <c r="GK6" s="173">
        <v>1</v>
      </c>
      <c r="GL6" s="173">
        <v>1</v>
      </c>
      <c r="GM6" s="173">
        <v>36</v>
      </c>
      <c r="GO6" s="174" t="s">
        <v>189</v>
      </c>
      <c r="GP6" s="173">
        <v>1</v>
      </c>
      <c r="GQ6" s="173">
        <v>1</v>
      </c>
      <c r="GR6" s="173">
        <v>1</v>
      </c>
      <c r="GS6" s="173">
        <v>1</v>
      </c>
      <c r="GT6" s="173">
        <v>1</v>
      </c>
      <c r="GU6" s="173">
        <v>1</v>
      </c>
      <c r="GV6" s="173">
        <v>1</v>
      </c>
      <c r="GW6" s="173">
        <v>1</v>
      </c>
      <c r="GX6" s="173">
        <v>1</v>
      </c>
      <c r="GY6" s="173">
        <v>1</v>
      </c>
      <c r="GZ6" s="173">
        <v>1</v>
      </c>
      <c r="HA6" s="173">
        <v>1</v>
      </c>
      <c r="HB6" s="173">
        <v>1</v>
      </c>
      <c r="HC6" s="173">
        <v>1</v>
      </c>
      <c r="HD6" s="173">
        <v>1</v>
      </c>
      <c r="HE6" s="173">
        <v>1</v>
      </c>
      <c r="HF6" s="173">
        <v>1</v>
      </c>
      <c r="HG6" s="173">
        <v>1</v>
      </c>
      <c r="HH6" s="173">
        <v>1</v>
      </c>
      <c r="HI6" s="173">
        <v>1</v>
      </c>
      <c r="HJ6" s="173">
        <v>1</v>
      </c>
      <c r="HK6" s="173">
        <v>1</v>
      </c>
      <c r="HL6" s="173">
        <v>1</v>
      </c>
      <c r="HM6" s="173">
        <v>1</v>
      </c>
      <c r="HN6" s="173">
        <v>1</v>
      </c>
      <c r="HO6" s="173">
        <v>1</v>
      </c>
      <c r="HP6" s="173">
        <v>1</v>
      </c>
      <c r="HQ6" s="173">
        <v>1</v>
      </c>
      <c r="HR6" s="173">
        <v>1</v>
      </c>
      <c r="HS6" s="173">
        <v>1</v>
      </c>
      <c r="HT6" s="173">
        <v>1</v>
      </c>
      <c r="HU6" s="173">
        <v>1</v>
      </c>
      <c r="HV6" s="173">
        <v>1</v>
      </c>
      <c r="HW6" s="173">
        <v>1</v>
      </c>
      <c r="HX6" s="173">
        <v>1</v>
      </c>
      <c r="HY6" s="173">
        <v>1</v>
      </c>
      <c r="HZ6" s="173">
        <v>36</v>
      </c>
    </row>
    <row r="7" spans="1:234" ht="17.25" customHeight="1" x14ac:dyDescent="0.45">
      <c r="A7" s="157"/>
      <c r="B7" s="166" t="s">
        <v>190</v>
      </c>
      <c r="C7" s="322" t="s">
        <v>336</v>
      </c>
      <c r="D7" s="322"/>
      <c r="E7" s="322"/>
      <c r="F7" s="322"/>
      <c r="G7" s="322"/>
      <c r="H7" s="322"/>
      <c r="I7" s="322"/>
      <c r="J7" s="322"/>
      <c r="K7" s="322"/>
      <c r="L7" s="322"/>
      <c r="M7" s="323"/>
      <c r="N7" s="163"/>
      <c r="O7" s="163"/>
      <c r="P7" s="163"/>
      <c r="Q7" s="163"/>
      <c r="R7" s="175"/>
      <c r="S7" s="175"/>
      <c r="T7" s="175"/>
      <c r="U7" s="175"/>
      <c r="V7" s="175"/>
      <c r="W7" s="175"/>
      <c r="X7" s="175"/>
      <c r="Y7" s="175"/>
      <c r="Z7" s="175"/>
      <c r="AA7" s="175"/>
      <c r="AB7" s="175"/>
      <c r="AC7" s="175"/>
      <c r="AD7" s="175"/>
      <c r="AE7" s="175"/>
      <c r="AF7" s="175"/>
      <c r="AG7" s="175"/>
      <c r="AH7" s="175"/>
      <c r="AI7" s="175"/>
      <c r="AJ7" s="175"/>
      <c r="AK7" s="175"/>
      <c r="AL7" s="175"/>
      <c r="AM7" s="171">
        <v>0</v>
      </c>
      <c r="AO7" s="171" t="s">
        <v>341</v>
      </c>
      <c r="AP7" s="171" t="s">
        <v>181</v>
      </c>
      <c r="AQ7" s="171" t="s">
        <v>181</v>
      </c>
      <c r="AR7" s="171" t="s">
        <v>181</v>
      </c>
      <c r="AS7" s="171" t="s">
        <v>181</v>
      </c>
      <c r="AT7" s="171" t="s">
        <v>181</v>
      </c>
      <c r="AU7" s="171" t="s">
        <v>181</v>
      </c>
      <c r="AV7" s="171" t="s">
        <v>181</v>
      </c>
      <c r="AW7" s="171" t="s">
        <v>181</v>
      </c>
      <c r="AX7" s="171" t="s">
        <v>181</v>
      </c>
      <c r="AY7" s="171" t="s">
        <v>181</v>
      </c>
      <c r="AZ7" s="171" t="s">
        <v>181</v>
      </c>
      <c r="BA7" s="171" t="s">
        <v>181</v>
      </c>
      <c r="BB7" s="171" t="s">
        <v>181</v>
      </c>
      <c r="BC7" s="171" t="s">
        <v>181</v>
      </c>
      <c r="BD7" s="171" t="s">
        <v>181</v>
      </c>
      <c r="BE7" s="171" t="s">
        <v>181</v>
      </c>
      <c r="BF7" s="171" t="s">
        <v>181</v>
      </c>
      <c r="BG7" s="171" t="s">
        <v>181</v>
      </c>
      <c r="BH7" s="171" t="s">
        <v>181</v>
      </c>
      <c r="BI7" s="171" t="s">
        <v>181</v>
      </c>
      <c r="BJ7" s="171" t="s">
        <v>181</v>
      </c>
      <c r="BK7" s="171" t="s">
        <v>181</v>
      </c>
      <c r="BL7" s="171" t="s">
        <v>181</v>
      </c>
      <c r="BM7" s="171" t="s">
        <v>181</v>
      </c>
      <c r="BN7" s="171" t="s">
        <v>181</v>
      </c>
      <c r="BO7" s="171" t="s">
        <v>181</v>
      </c>
      <c r="BP7" s="171" t="s">
        <v>181</v>
      </c>
      <c r="BQ7" s="171" t="s">
        <v>181</v>
      </c>
      <c r="BR7" s="171" t="s">
        <v>181</v>
      </c>
      <c r="BS7" s="171" t="s">
        <v>181</v>
      </c>
      <c r="BT7" s="171" t="s">
        <v>181</v>
      </c>
      <c r="BU7" s="171" t="s">
        <v>181</v>
      </c>
      <c r="BV7" s="171" t="s">
        <v>181</v>
      </c>
      <c r="BW7" s="171" t="s">
        <v>181</v>
      </c>
      <c r="BX7" s="171" t="s">
        <v>181</v>
      </c>
      <c r="BY7" s="171" t="s">
        <v>181</v>
      </c>
      <c r="BZ7" s="171">
        <v>0</v>
      </c>
      <c r="CB7" s="176" t="s">
        <v>191</v>
      </c>
      <c r="CC7" s="171">
        <v>6</v>
      </c>
      <c r="CD7" s="171">
        <v>6</v>
      </c>
      <c r="CE7" s="171">
        <v>6</v>
      </c>
      <c r="CF7" s="171">
        <v>6</v>
      </c>
      <c r="CG7" s="171">
        <v>6</v>
      </c>
      <c r="CH7" s="171">
        <v>6</v>
      </c>
      <c r="CI7" s="171">
        <v>6</v>
      </c>
      <c r="CJ7" s="171">
        <v>6</v>
      </c>
      <c r="CK7" s="171">
        <v>6</v>
      </c>
      <c r="CL7" s="171">
        <v>6</v>
      </c>
      <c r="CM7" s="171">
        <v>6</v>
      </c>
      <c r="CN7" s="171">
        <v>6</v>
      </c>
      <c r="CO7" s="171">
        <v>6</v>
      </c>
      <c r="CP7" s="171">
        <v>6</v>
      </c>
      <c r="CQ7" s="171">
        <v>6</v>
      </c>
      <c r="CR7" s="171">
        <v>6</v>
      </c>
      <c r="CS7" s="171">
        <v>6</v>
      </c>
      <c r="CT7" s="171">
        <v>6</v>
      </c>
      <c r="CU7" s="171">
        <v>6</v>
      </c>
      <c r="CV7" s="171">
        <v>6</v>
      </c>
      <c r="CW7" s="171">
        <v>6</v>
      </c>
      <c r="CX7" s="171">
        <v>6</v>
      </c>
      <c r="CY7" s="171">
        <v>6</v>
      </c>
      <c r="CZ7" s="171">
        <v>6</v>
      </c>
      <c r="DA7" s="171">
        <v>6</v>
      </c>
      <c r="DB7" s="171">
        <v>6</v>
      </c>
      <c r="DC7" s="171">
        <v>6</v>
      </c>
      <c r="DD7" s="171">
        <v>6</v>
      </c>
      <c r="DE7" s="171">
        <v>6</v>
      </c>
      <c r="DF7" s="171">
        <v>6</v>
      </c>
      <c r="DG7" s="171">
        <v>6</v>
      </c>
      <c r="DH7" s="171">
        <v>3</v>
      </c>
      <c r="DI7" s="171">
        <v>3</v>
      </c>
      <c r="DJ7" s="171">
        <v>3</v>
      </c>
      <c r="DK7" s="171">
        <v>3</v>
      </c>
      <c r="DL7" s="171">
        <v>3</v>
      </c>
      <c r="DM7" s="171">
        <v>201</v>
      </c>
      <c r="DO7" s="174" t="s">
        <v>192</v>
      </c>
      <c r="DP7" s="171">
        <v>1</v>
      </c>
      <c r="DQ7" s="171">
        <v>1</v>
      </c>
      <c r="DR7" s="171">
        <v>1</v>
      </c>
      <c r="DS7" s="171">
        <v>1</v>
      </c>
      <c r="DT7" s="171">
        <v>1</v>
      </c>
      <c r="DU7" s="171">
        <v>1</v>
      </c>
      <c r="DV7" s="171">
        <v>1</v>
      </c>
      <c r="DW7" s="171">
        <v>1</v>
      </c>
      <c r="DX7" s="171">
        <v>1</v>
      </c>
      <c r="DY7" s="171">
        <v>1</v>
      </c>
      <c r="DZ7" s="171">
        <v>1</v>
      </c>
      <c r="EA7" s="173">
        <v>1</v>
      </c>
      <c r="EB7" s="173">
        <v>1</v>
      </c>
      <c r="EC7" s="173">
        <v>1</v>
      </c>
      <c r="ED7" s="173">
        <v>1</v>
      </c>
      <c r="EE7" s="173">
        <v>1</v>
      </c>
      <c r="EF7" s="173">
        <v>1</v>
      </c>
      <c r="EG7" s="173">
        <v>1</v>
      </c>
      <c r="EH7" s="173">
        <v>1</v>
      </c>
      <c r="EI7" s="173">
        <v>1</v>
      </c>
      <c r="EJ7" s="173">
        <v>1</v>
      </c>
      <c r="EK7" s="173">
        <v>1</v>
      </c>
      <c r="EL7" s="173">
        <v>1</v>
      </c>
      <c r="EM7" s="173">
        <v>1</v>
      </c>
      <c r="EN7" s="173">
        <v>1</v>
      </c>
      <c r="EO7" s="173">
        <v>1</v>
      </c>
      <c r="EP7" s="173">
        <v>1</v>
      </c>
      <c r="EQ7" s="173">
        <v>1</v>
      </c>
      <c r="ER7" s="173">
        <v>1</v>
      </c>
      <c r="ES7" s="173">
        <v>1</v>
      </c>
      <c r="ET7" s="173">
        <v>1</v>
      </c>
      <c r="EU7" s="173">
        <v>1</v>
      </c>
      <c r="EV7" s="173">
        <v>1</v>
      </c>
      <c r="EW7" s="173">
        <v>1</v>
      </c>
      <c r="EX7" s="173">
        <v>1</v>
      </c>
      <c r="EY7" s="173">
        <v>1</v>
      </c>
      <c r="EZ7" s="171">
        <v>36</v>
      </c>
      <c r="FB7" s="174" t="s">
        <v>193</v>
      </c>
      <c r="FC7" s="173">
        <v>1</v>
      </c>
      <c r="FD7" s="173">
        <v>1</v>
      </c>
      <c r="FE7" s="173">
        <v>1</v>
      </c>
      <c r="FF7" s="173">
        <v>1</v>
      </c>
      <c r="FG7" s="173">
        <v>1</v>
      </c>
      <c r="FH7" s="173">
        <v>1</v>
      </c>
      <c r="FI7" s="173">
        <v>1</v>
      </c>
      <c r="FJ7" s="173">
        <v>1</v>
      </c>
      <c r="FK7" s="173">
        <v>1</v>
      </c>
      <c r="FL7" s="173">
        <v>1</v>
      </c>
      <c r="FM7" s="173">
        <v>1</v>
      </c>
      <c r="FN7" s="173">
        <v>1</v>
      </c>
      <c r="FO7" s="173">
        <v>1</v>
      </c>
      <c r="FP7" s="173">
        <v>1</v>
      </c>
      <c r="FQ7" s="173">
        <v>1</v>
      </c>
      <c r="FR7" s="173">
        <v>1</v>
      </c>
      <c r="FS7" s="173">
        <v>1</v>
      </c>
      <c r="FT7" s="173">
        <v>1</v>
      </c>
      <c r="FU7" s="173">
        <v>1</v>
      </c>
      <c r="FV7" s="173">
        <v>1</v>
      </c>
      <c r="FW7" s="173">
        <v>1</v>
      </c>
      <c r="FX7" s="173">
        <v>1</v>
      </c>
      <c r="FY7" s="173">
        <v>1</v>
      </c>
      <c r="FZ7" s="173">
        <v>1</v>
      </c>
      <c r="GA7" s="173">
        <v>1</v>
      </c>
      <c r="GB7" s="173">
        <v>1</v>
      </c>
      <c r="GC7" s="173">
        <v>1</v>
      </c>
      <c r="GD7" s="173">
        <v>1</v>
      </c>
      <c r="GE7" s="173">
        <v>1</v>
      </c>
      <c r="GF7" s="173">
        <v>1</v>
      </c>
      <c r="GG7" s="173">
        <v>1</v>
      </c>
      <c r="GH7" s="173">
        <v>1</v>
      </c>
      <c r="GI7" s="173">
        <v>1</v>
      </c>
      <c r="GJ7" s="173">
        <v>1</v>
      </c>
      <c r="GK7" s="173">
        <v>1</v>
      </c>
      <c r="GL7" s="173">
        <v>1</v>
      </c>
      <c r="GM7" s="173">
        <v>36</v>
      </c>
      <c r="GO7" s="174" t="s">
        <v>194</v>
      </c>
      <c r="GP7" s="173">
        <v>1</v>
      </c>
      <c r="GQ7" s="173">
        <v>1</v>
      </c>
      <c r="GR7" s="173">
        <v>1</v>
      </c>
      <c r="GS7" s="173">
        <v>1</v>
      </c>
      <c r="GT7" s="173">
        <v>1</v>
      </c>
      <c r="GU7" s="173">
        <v>1</v>
      </c>
      <c r="GV7" s="173">
        <v>1</v>
      </c>
      <c r="GW7" s="173">
        <v>1</v>
      </c>
      <c r="GX7" s="173">
        <v>1</v>
      </c>
      <c r="GY7" s="173">
        <v>1</v>
      </c>
      <c r="GZ7" s="173">
        <v>1</v>
      </c>
      <c r="HA7" s="173">
        <v>1</v>
      </c>
      <c r="HB7" s="173">
        <v>1</v>
      </c>
      <c r="HC7" s="173">
        <v>1</v>
      </c>
      <c r="HD7" s="173">
        <v>1</v>
      </c>
      <c r="HE7" s="173">
        <v>1</v>
      </c>
      <c r="HF7" s="173">
        <v>1</v>
      </c>
      <c r="HG7" s="173">
        <v>1</v>
      </c>
      <c r="HH7" s="173">
        <v>1</v>
      </c>
      <c r="HI7" s="173">
        <v>1</v>
      </c>
      <c r="HJ7" s="173">
        <v>1</v>
      </c>
      <c r="HK7" s="173">
        <v>1</v>
      </c>
      <c r="HL7" s="173">
        <v>1</v>
      </c>
      <c r="HM7" s="173">
        <v>1</v>
      </c>
      <c r="HN7" s="173">
        <v>1</v>
      </c>
      <c r="HO7" s="173">
        <v>1</v>
      </c>
      <c r="HP7" s="173">
        <v>1</v>
      </c>
      <c r="HQ7" s="173">
        <v>1</v>
      </c>
      <c r="HR7" s="173">
        <v>1</v>
      </c>
      <c r="HS7" s="173">
        <v>1</v>
      </c>
      <c r="HT7" s="173">
        <v>1</v>
      </c>
      <c r="HU7" s="173">
        <v>1</v>
      </c>
      <c r="HV7" s="173">
        <v>1</v>
      </c>
      <c r="HW7" s="173">
        <v>1</v>
      </c>
      <c r="HX7" s="173">
        <v>1</v>
      </c>
      <c r="HY7" s="173">
        <v>1</v>
      </c>
      <c r="HZ7" s="173">
        <v>36</v>
      </c>
    </row>
    <row r="8" spans="1:234" ht="15" customHeight="1" x14ac:dyDescent="0.45">
      <c r="A8" s="157"/>
      <c r="B8" s="166" t="s">
        <v>195</v>
      </c>
      <c r="C8" s="324" t="s">
        <v>337</v>
      </c>
      <c r="D8" s="324"/>
      <c r="E8" s="324"/>
      <c r="F8" s="324"/>
      <c r="G8" s="324"/>
      <c r="H8" s="324"/>
      <c r="I8" s="324"/>
      <c r="J8" s="324"/>
      <c r="K8" s="324"/>
      <c r="L8" s="324"/>
      <c r="M8" s="325"/>
      <c r="N8" s="177"/>
      <c r="O8" s="177"/>
      <c r="P8" s="177"/>
      <c r="Q8" s="177"/>
      <c r="R8" s="175"/>
      <c r="S8" s="175"/>
      <c r="T8" s="175"/>
      <c r="U8" s="175"/>
      <c r="V8" s="175"/>
      <c r="W8" s="175"/>
      <c r="X8" s="175"/>
      <c r="Y8" s="175"/>
      <c r="Z8" s="175"/>
      <c r="AA8" s="175"/>
      <c r="AB8" s="175"/>
      <c r="AC8" s="175"/>
      <c r="AD8" s="175"/>
      <c r="AE8" s="175"/>
      <c r="AF8" s="175"/>
      <c r="AG8" s="175"/>
      <c r="AH8" s="175"/>
      <c r="AI8" s="175"/>
      <c r="AJ8" s="175"/>
      <c r="AK8" s="175"/>
      <c r="AL8" s="175"/>
      <c r="AM8" s="171">
        <v>0</v>
      </c>
      <c r="AO8" s="171" t="s">
        <v>342</v>
      </c>
      <c r="AP8" s="171" t="s">
        <v>181</v>
      </c>
      <c r="AQ8" s="171" t="s">
        <v>181</v>
      </c>
      <c r="AR8" s="171" t="s">
        <v>181</v>
      </c>
      <c r="AS8" s="171" t="s">
        <v>181</v>
      </c>
      <c r="AT8" s="171" t="s">
        <v>181</v>
      </c>
      <c r="AU8" s="171" t="s">
        <v>181</v>
      </c>
      <c r="AV8" s="171" t="s">
        <v>181</v>
      </c>
      <c r="AW8" s="171" t="s">
        <v>181</v>
      </c>
      <c r="AX8" s="171" t="s">
        <v>181</v>
      </c>
      <c r="AY8" s="171" t="s">
        <v>181</v>
      </c>
      <c r="AZ8" s="171" t="s">
        <v>181</v>
      </c>
      <c r="BA8" s="171" t="s">
        <v>181</v>
      </c>
      <c r="BB8" s="171" t="s">
        <v>181</v>
      </c>
      <c r="BC8" s="171" t="s">
        <v>181</v>
      </c>
      <c r="BD8" s="171" t="s">
        <v>181</v>
      </c>
      <c r="BE8" s="171" t="s">
        <v>181</v>
      </c>
      <c r="BF8" s="171" t="s">
        <v>181</v>
      </c>
      <c r="BG8" s="171" t="s">
        <v>181</v>
      </c>
      <c r="BH8" s="171" t="s">
        <v>181</v>
      </c>
      <c r="BI8" s="171" t="s">
        <v>181</v>
      </c>
      <c r="BJ8" s="171" t="s">
        <v>181</v>
      </c>
      <c r="BK8" s="171" t="s">
        <v>181</v>
      </c>
      <c r="BL8" s="171" t="s">
        <v>181</v>
      </c>
      <c r="BM8" s="171" t="s">
        <v>181</v>
      </c>
      <c r="BN8" s="171" t="s">
        <v>181</v>
      </c>
      <c r="BO8" s="171" t="s">
        <v>181</v>
      </c>
      <c r="BP8" s="171" t="s">
        <v>181</v>
      </c>
      <c r="BQ8" s="171" t="s">
        <v>181</v>
      </c>
      <c r="BR8" s="171" t="s">
        <v>181</v>
      </c>
      <c r="BS8" s="171" t="s">
        <v>181</v>
      </c>
      <c r="BT8" s="171" t="s">
        <v>181</v>
      </c>
      <c r="BU8" s="171" t="s">
        <v>181</v>
      </c>
      <c r="BV8" s="171" t="s">
        <v>181</v>
      </c>
      <c r="BW8" s="171" t="s">
        <v>181</v>
      </c>
      <c r="BX8" s="171" t="s">
        <v>181</v>
      </c>
      <c r="BY8" s="171" t="s">
        <v>181</v>
      </c>
      <c r="BZ8" s="171">
        <v>0</v>
      </c>
      <c r="CB8" s="174" t="s">
        <v>196</v>
      </c>
      <c r="CC8" s="171">
        <v>1</v>
      </c>
      <c r="CD8" s="171">
        <v>1</v>
      </c>
      <c r="CE8" s="171">
        <v>1</v>
      </c>
      <c r="CF8" s="171">
        <v>1</v>
      </c>
      <c r="CG8" s="171">
        <v>1</v>
      </c>
      <c r="CH8" s="171">
        <v>1</v>
      </c>
      <c r="CI8" s="171">
        <v>1</v>
      </c>
      <c r="CJ8" s="171">
        <v>1</v>
      </c>
      <c r="CK8" s="171">
        <v>1</v>
      </c>
      <c r="CL8" s="171">
        <v>1</v>
      </c>
      <c r="CM8" s="171">
        <v>1</v>
      </c>
      <c r="CN8" s="173">
        <v>1</v>
      </c>
      <c r="CO8" s="173">
        <v>1</v>
      </c>
      <c r="CP8" s="173">
        <v>1</v>
      </c>
      <c r="CQ8" s="173">
        <v>1</v>
      </c>
      <c r="CR8" s="173">
        <v>1</v>
      </c>
      <c r="CS8" s="173">
        <v>1</v>
      </c>
      <c r="CT8" s="173">
        <v>1</v>
      </c>
      <c r="CU8" s="173">
        <v>1</v>
      </c>
      <c r="CV8" s="173">
        <v>1</v>
      </c>
      <c r="CW8" s="173">
        <v>1</v>
      </c>
      <c r="CX8" s="173">
        <v>1</v>
      </c>
      <c r="CY8" s="173">
        <v>1</v>
      </c>
      <c r="CZ8" s="173">
        <v>1</v>
      </c>
      <c r="DA8" s="173">
        <v>1</v>
      </c>
      <c r="DB8" s="173">
        <v>1</v>
      </c>
      <c r="DC8" s="173">
        <v>1</v>
      </c>
      <c r="DD8" s="173">
        <v>1</v>
      </c>
      <c r="DE8" s="173">
        <v>1</v>
      </c>
      <c r="DF8" s="173">
        <v>1</v>
      </c>
      <c r="DG8" s="173">
        <v>1</v>
      </c>
      <c r="DH8" s="173">
        <v>1</v>
      </c>
      <c r="DI8" s="173">
        <v>1</v>
      </c>
      <c r="DJ8" s="173">
        <v>1</v>
      </c>
      <c r="DK8" s="173">
        <v>1</v>
      </c>
      <c r="DL8" s="173">
        <v>1</v>
      </c>
      <c r="DM8" s="171">
        <v>36</v>
      </c>
      <c r="EA8" s="173"/>
      <c r="EB8" s="173"/>
      <c r="EC8" s="173"/>
      <c r="ED8" s="173"/>
      <c r="EE8" s="173"/>
      <c r="EF8" s="173"/>
      <c r="EG8" s="173"/>
      <c r="EH8" s="173"/>
      <c r="EI8" s="173"/>
      <c r="EJ8" s="173"/>
      <c r="EK8" s="173"/>
      <c r="EL8" s="173"/>
      <c r="EM8" s="173"/>
      <c r="EN8" s="173"/>
      <c r="EO8" s="173"/>
      <c r="EP8" s="173"/>
      <c r="EQ8" s="173"/>
      <c r="ER8" s="173"/>
      <c r="ES8" s="173"/>
      <c r="ET8" s="173"/>
      <c r="EU8" s="173"/>
      <c r="EV8" s="173"/>
      <c r="EW8" s="173"/>
      <c r="EX8" s="173"/>
      <c r="EY8" s="173"/>
      <c r="FB8" s="174" t="s">
        <v>197</v>
      </c>
      <c r="FC8" s="173">
        <v>1</v>
      </c>
      <c r="FD8" s="173">
        <v>1</v>
      </c>
      <c r="FE8" s="173">
        <v>1</v>
      </c>
      <c r="FF8" s="173">
        <v>1</v>
      </c>
      <c r="FG8" s="173">
        <v>1</v>
      </c>
      <c r="FH8" s="173">
        <v>1</v>
      </c>
      <c r="FI8" s="173">
        <v>1</v>
      </c>
      <c r="FJ8" s="173">
        <v>1</v>
      </c>
      <c r="FK8" s="173">
        <v>1</v>
      </c>
      <c r="FL8" s="173">
        <v>1</v>
      </c>
      <c r="FM8" s="173">
        <v>1</v>
      </c>
      <c r="FN8" s="173">
        <v>1</v>
      </c>
      <c r="FO8" s="173">
        <v>1</v>
      </c>
      <c r="FP8" s="173">
        <v>1</v>
      </c>
      <c r="FQ8" s="173">
        <v>1</v>
      </c>
      <c r="FR8" s="173">
        <v>1</v>
      </c>
      <c r="FS8" s="173">
        <v>1</v>
      </c>
      <c r="FT8" s="173">
        <v>1</v>
      </c>
      <c r="FU8" s="173">
        <v>1</v>
      </c>
      <c r="FV8" s="173">
        <v>1</v>
      </c>
      <c r="FW8" s="173">
        <v>1</v>
      </c>
      <c r="FX8" s="173">
        <v>1</v>
      </c>
      <c r="FY8" s="173">
        <v>1</v>
      </c>
      <c r="FZ8" s="173">
        <v>1</v>
      </c>
      <c r="GA8" s="173">
        <v>1</v>
      </c>
      <c r="GB8" s="173">
        <v>1</v>
      </c>
      <c r="GC8" s="173">
        <v>1</v>
      </c>
      <c r="GD8" s="173">
        <v>1</v>
      </c>
      <c r="GE8" s="173">
        <v>1</v>
      </c>
      <c r="GF8" s="173">
        <v>1</v>
      </c>
      <c r="GG8" s="173">
        <v>1</v>
      </c>
      <c r="GH8" s="173">
        <v>1</v>
      </c>
      <c r="GI8" s="173">
        <v>1</v>
      </c>
      <c r="GJ8" s="173">
        <v>1</v>
      </c>
      <c r="GK8" s="173">
        <v>1</v>
      </c>
      <c r="GL8" s="173">
        <v>1</v>
      </c>
      <c r="GM8" s="173">
        <v>36</v>
      </c>
      <c r="GO8" s="174" t="s">
        <v>182</v>
      </c>
      <c r="GP8" s="173">
        <v>1</v>
      </c>
      <c r="GQ8" s="173">
        <v>1</v>
      </c>
      <c r="GR8" s="173">
        <v>1</v>
      </c>
      <c r="GS8" s="173">
        <v>1</v>
      </c>
      <c r="GT8" s="173">
        <v>1</v>
      </c>
      <c r="GU8" s="173">
        <v>1</v>
      </c>
      <c r="GV8" s="173">
        <v>1</v>
      </c>
      <c r="GW8" s="173">
        <v>1</v>
      </c>
      <c r="GX8" s="173">
        <v>1</v>
      </c>
      <c r="GY8" s="173">
        <v>1</v>
      </c>
      <c r="GZ8" s="173">
        <v>1</v>
      </c>
      <c r="HA8" s="173">
        <v>1</v>
      </c>
      <c r="HB8" s="173">
        <v>1</v>
      </c>
      <c r="HC8" s="173">
        <v>1</v>
      </c>
      <c r="HD8" s="173">
        <v>1</v>
      </c>
      <c r="HE8" s="173">
        <v>1</v>
      </c>
      <c r="HF8" s="173">
        <v>1</v>
      </c>
      <c r="HG8" s="173">
        <v>1</v>
      </c>
      <c r="HH8" s="173">
        <v>1</v>
      </c>
      <c r="HI8" s="173">
        <v>1</v>
      </c>
      <c r="HJ8" s="173">
        <v>1</v>
      </c>
      <c r="HK8" s="173">
        <v>1</v>
      </c>
      <c r="HL8" s="173">
        <v>1</v>
      </c>
      <c r="HM8" s="173">
        <v>1</v>
      </c>
      <c r="HN8" s="173">
        <v>1</v>
      </c>
      <c r="HO8" s="173">
        <v>1</v>
      </c>
      <c r="HP8" s="173">
        <v>1</v>
      </c>
      <c r="HQ8" s="173">
        <v>1</v>
      </c>
      <c r="HR8" s="173">
        <v>1</v>
      </c>
      <c r="HS8" s="173">
        <v>1</v>
      </c>
      <c r="HT8" s="173">
        <v>1</v>
      </c>
      <c r="HU8" s="173">
        <v>1</v>
      </c>
      <c r="HV8" s="173">
        <v>1</v>
      </c>
      <c r="HW8" s="173">
        <v>1</v>
      </c>
      <c r="HX8" s="173">
        <v>1</v>
      </c>
      <c r="HY8" s="173">
        <v>1</v>
      </c>
      <c r="HZ8" s="173">
        <v>36</v>
      </c>
    </row>
    <row r="9" spans="1:234" ht="13.5" customHeight="1" x14ac:dyDescent="0.3">
      <c r="B9" s="166" t="s">
        <v>198</v>
      </c>
      <c r="C9" s="322" t="s">
        <v>338</v>
      </c>
      <c r="D9" s="322"/>
      <c r="E9" s="322"/>
      <c r="F9" s="322"/>
      <c r="G9" s="322"/>
      <c r="H9" s="322"/>
      <c r="I9" s="322"/>
      <c r="J9" s="322"/>
      <c r="K9" s="322"/>
      <c r="L9" s="322"/>
      <c r="M9" s="323"/>
      <c r="N9" s="178"/>
      <c r="O9" s="178"/>
      <c r="P9" s="178"/>
      <c r="Q9" s="178"/>
      <c r="R9" s="175"/>
      <c r="S9" s="175"/>
      <c r="T9" s="175"/>
      <c r="U9" s="175"/>
      <c r="V9" s="175"/>
      <c r="W9" s="175"/>
      <c r="X9" s="175"/>
      <c r="Y9" s="175"/>
      <c r="Z9" s="175"/>
      <c r="AA9" s="175"/>
      <c r="AB9" s="175"/>
      <c r="AC9" s="175"/>
      <c r="AD9" s="175"/>
      <c r="AE9" s="175"/>
      <c r="AF9" s="175"/>
      <c r="AG9" s="175"/>
      <c r="AH9" s="175"/>
      <c r="AI9" s="175"/>
      <c r="AJ9" s="175"/>
      <c r="AK9" s="175"/>
      <c r="AL9" s="175"/>
      <c r="AM9" s="171">
        <v>0</v>
      </c>
      <c r="AO9" s="171" t="s">
        <v>188</v>
      </c>
      <c r="AP9" s="171" t="s">
        <v>181</v>
      </c>
      <c r="AQ9" s="171" t="s">
        <v>181</v>
      </c>
      <c r="AR9" s="171" t="s">
        <v>181</v>
      </c>
      <c r="AS9" s="171" t="s">
        <v>181</v>
      </c>
      <c r="AT9" s="171" t="s">
        <v>181</v>
      </c>
      <c r="AU9" s="171" t="s">
        <v>181</v>
      </c>
      <c r="AV9" s="171" t="s">
        <v>181</v>
      </c>
      <c r="AW9" s="171" t="s">
        <v>181</v>
      </c>
      <c r="AX9" s="171" t="s">
        <v>181</v>
      </c>
      <c r="AY9" s="171" t="s">
        <v>181</v>
      </c>
      <c r="AZ9" s="171" t="s">
        <v>181</v>
      </c>
      <c r="BA9" s="171" t="s">
        <v>181</v>
      </c>
      <c r="BB9" s="171" t="s">
        <v>181</v>
      </c>
      <c r="BC9" s="171" t="s">
        <v>181</v>
      </c>
      <c r="BD9" s="171" t="s">
        <v>181</v>
      </c>
      <c r="BE9" s="171" t="s">
        <v>181</v>
      </c>
      <c r="BF9" s="171" t="s">
        <v>181</v>
      </c>
      <c r="BG9" s="171" t="s">
        <v>181</v>
      </c>
      <c r="BH9" s="171" t="s">
        <v>181</v>
      </c>
      <c r="BI9" s="171" t="s">
        <v>181</v>
      </c>
      <c r="BJ9" s="171" t="s">
        <v>181</v>
      </c>
      <c r="BK9" s="171" t="s">
        <v>181</v>
      </c>
      <c r="BL9" s="171" t="s">
        <v>181</v>
      </c>
      <c r="BM9" s="171" t="s">
        <v>181</v>
      </c>
      <c r="BN9" s="171" t="s">
        <v>181</v>
      </c>
      <c r="BO9" s="171" t="s">
        <v>181</v>
      </c>
      <c r="BP9" s="171" t="s">
        <v>181</v>
      </c>
      <c r="BQ9" s="171" t="s">
        <v>181</v>
      </c>
      <c r="BR9" s="171" t="s">
        <v>181</v>
      </c>
      <c r="BS9" s="171" t="s">
        <v>181</v>
      </c>
      <c r="BT9" s="171" t="s">
        <v>181</v>
      </c>
      <c r="BU9" s="171" t="s">
        <v>181</v>
      </c>
      <c r="BV9" s="171" t="s">
        <v>181</v>
      </c>
      <c r="BW9" s="171" t="s">
        <v>181</v>
      </c>
      <c r="BX9" s="171" t="s">
        <v>181</v>
      </c>
      <c r="BY9" s="171" t="s">
        <v>181</v>
      </c>
      <c r="BZ9" s="171">
        <v>0</v>
      </c>
      <c r="CB9" s="174" t="s">
        <v>199</v>
      </c>
      <c r="CC9" s="171">
        <v>1</v>
      </c>
      <c r="CD9" s="171">
        <v>1</v>
      </c>
      <c r="CE9" s="171">
        <v>1</v>
      </c>
      <c r="CF9" s="171">
        <v>1</v>
      </c>
      <c r="CG9" s="171">
        <v>1</v>
      </c>
      <c r="CH9" s="171">
        <v>1</v>
      </c>
      <c r="CI9" s="171">
        <v>1</v>
      </c>
      <c r="CJ9" s="171">
        <v>1</v>
      </c>
      <c r="CK9" s="171">
        <v>1</v>
      </c>
      <c r="CL9" s="171">
        <v>1</v>
      </c>
      <c r="CM9" s="171">
        <v>1</v>
      </c>
      <c r="CN9" s="173">
        <v>1</v>
      </c>
      <c r="CO9" s="173">
        <v>1</v>
      </c>
      <c r="CP9" s="173">
        <v>1</v>
      </c>
      <c r="CQ9" s="173">
        <v>1</v>
      </c>
      <c r="CR9" s="173">
        <v>1</v>
      </c>
      <c r="CS9" s="173">
        <v>1</v>
      </c>
      <c r="CT9" s="173">
        <v>1</v>
      </c>
      <c r="CU9" s="173">
        <v>1</v>
      </c>
      <c r="CV9" s="173">
        <v>1</v>
      </c>
      <c r="CW9" s="173">
        <v>1</v>
      </c>
      <c r="CX9" s="173">
        <v>1</v>
      </c>
      <c r="CY9" s="173">
        <v>1</v>
      </c>
      <c r="CZ9" s="173">
        <v>1</v>
      </c>
      <c r="DA9" s="173">
        <v>1</v>
      </c>
      <c r="DB9" s="173">
        <v>1</v>
      </c>
      <c r="DC9" s="173">
        <v>1</v>
      </c>
      <c r="DD9" s="173">
        <v>1</v>
      </c>
      <c r="DE9" s="173">
        <v>1</v>
      </c>
      <c r="DF9" s="173">
        <v>1</v>
      </c>
      <c r="DG9" s="173">
        <v>1</v>
      </c>
      <c r="DH9" s="173">
        <v>1</v>
      </c>
      <c r="DI9" s="173">
        <v>1</v>
      </c>
      <c r="DJ9" s="173">
        <v>1</v>
      </c>
      <c r="DK9" s="173">
        <v>1</v>
      </c>
      <c r="DL9" s="173">
        <v>1</v>
      </c>
      <c r="DM9" s="171">
        <v>36</v>
      </c>
      <c r="EA9" s="173"/>
      <c r="EB9" s="173"/>
      <c r="EC9" s="173"/>
      <c r="ED9" s="173"/>
      <c r="EE9" s="173"/>
      <c r="EF9" s="173"/>
      <c r="EG9" s="173"/>
      <c r="EH9" s="173"/>
      <c r="EI9" s="173"/>
      <c r="EJ9" s="173"/>
      <c r="EK9" s="173"/>
      <c r="EL9" s="173"/>
      <c r="EM9" s="173"/>
      <c r="EN9" s="173"/>
      <c r="EO9" s="173"/>
      <c r="EP9" s="173"/>
      <c r="EQ9" s="173"/>
      <c r="ER9" s="173"/>
      <c r="ES9" s="173"/>
      <c r="ET9" s="173"/>
      <c r="EU9" s="173"/>
      <c r="EV9" s="173"/>
      <c r="EW9" s="173"/>
      <c r="EX9" s="173"/>
      <c r="EY9" s="173"/>
      <c r="FB9" s="174" t="s">
        <v>200</v>
      </c>
      <c r="FC9" s="173">
        <v>1</v>
      </c>
      <c r="FD9" s="173">
        <v>1</v>
      </c>
      <c r="FE9" s="173">
        <v>1</v>
      </c>
      <c r="FF9" s="173">
        <v>1</v>
      </c>
      <c r="FG9" s="173">
        <v>1</v>
      </c>
      <c r="FH9" s="173">
        <v>1</v>
      </c>
      <c r="FI9" s="173">
        <v>1</v>
      </c>
      <c r="FJ9" s="173">
        <v>1</v>
      </c>
      <c r="FK9" s="173">
        <v>1</v>
      </c>
      <c r="FL9" s="173">
        <v>1</v>
      </c>
      <c r="FM9" s="173">
        <v>1</v>
      </c>
      <c r="FN9" s="173">
        <v>1</v>
      </c>
      <c r="FO9" s="173">
        <v>1</v>
      </c>
      <c r="FP9" s="173">
        <v>1</v>
      </c>
      <c r="FQ9" s="173">
        <v>1</v>
      </c>
      <c r="FR9" s="173">
        <v>1</v>
      </c>
      <c r="FS9" s="173">
        <v>1</v>
      </c>
      <c r="FT9" s="173">
        <v>1</v>
      </c>
      <c r="FU9" s="173">
        <v>1</v>
      </c>
      <c r="FV9" s="173">
        <v>1</v>
      </c>
      <c r="FW9" s="173">
        <v>1</v>
      </c>
      <c r="FX9" s="173">
        <v>1</v>
      </c>
      <c r="FY9" s="173">
        <v>1</v>
      </c>
      <c r="FZ9" s="173">
        <v>1</v>
      </c>
      <c r="GA9" s="173">
        <v>1</v>
      </c>
      <c r="GB9" s="173">
        <v>1</v>
      </c>
      <c r="GC9" s="173">
        <v>1</v>
      </c>
      <c r="GD9" s="173">
        <v>1</v>
      </c>
      <c r="GE9" s="173">
        <v>1</v>
      </c>
      <c r="GF9" s="173">
        <v>1</v>
      </c>
      <c r="GG9" s="173">
        <v>1</v>
      </c>
      <c r="GH9" s="173">
        <v>1</v>
      </c>
      <c r="GI9" s="173">
        <v>1</v>
      </c>
      <c r="GJ9" s="173">
        <v>1</v>
      </c>
      <c r="GK9" s="173">
        <v>1</v>
      </c>
      <c r="GL9" s="173">
        <v>1</v>
      </c>
      <c r="GM9" s="173">
        <v>36</v>
      </c>
      <c r="GO9" s="174"/>
      <c r="GP9" s="173"/>
      <c r="GQ9" s="173"/>
      <c r="GR9" s="173"/>
      <c r="GS9" s="173"/>
      <c r="GT9" s="173"/>
      <c r="GU9" s="173"/>
      <c r="GV9" s="173"/>
      <c r="GW9" s="173"/>
      <c r="GX9" s="173"/>
      <c r="GY9" s="173"/>
      <c r="GZ9" s="173"/>
      <c r="HA9" s="173"/>
      <c r="HB9" s="173"/>
      <c r="HC9" s="173"/>
      <c r="HD9" s="173"/>
      <c r="HE9" s="173"/>
      <c r="HF9" s="173"/>
      <c r="HG9" s="173"/>
      <c r="HH9" s="173"/>
      <c r="HI9" s="173"/>
      <c r="HJ9" s="173"/>
      <c r="HK9" s="173"/>
      <c r="HL9" s="173"/>
      <c r="HM9" s="173"/>
      <c r="HN9" s="173"/>
      <c r="HO9" s="173"/>
      <c r="HP9" s="173"/>
      <c r="HQ9" s="173"/>
      <c r="HR9" s="173"/>
      <c r="HS9" s="173"/>
      <c r="HT9" s="173"/>
      <c r="HU9" s="173"/>
      <c r="HV9" s="173"/>
      <c r="HW9" s="173"/>
      <c r="HX9" s="173"/>
      <c r="HY9" s="173"/>
      <c r="HZ9" s="173"/>
    </row>
    <row r="10" spans="1:234" ht="18" customHeight="1" thickBot="1" x14ac:dyDescent="0.35">
      <c r="B10" s="166" t="s">
        <v>201</v>
      </c>
      <c r="C10" s="322" t="s">
        <v>339</v>
      </c>
      <c r="D10" s="322"/>
      <c r="E10" s="322"/>
      <c r="F10" s="322"/>
      <c r="G10" s="322"/>
      <c r="H10" s="322"/>
      <c r="I10" s="322"/>
      <c r="J10" s="322"/>
      <c r="K10" s="322"/>
      <c r="L10" s="322"/>
      <c r="M10" s="323"/>
      <c r="N10" s="178"/>
      <c r="O10" s="178"/>
      <c r="P10" s="178"/>
      <c r="Q10" s="178"/>
      <c r="R10" s="175"/>
      <c r="S10" s="175"/>
      <c r="T10" s="175"/>
      <c r="U10" s="175"/>
      <c r="V10" s="175"/>
      <c r="W10" s="175"/>
      <c r="X10" s="175"/>
      <c r="Y10" s="175"/>
      <c r="Z10" s="175"/>
      <c r="AA10" s="175"/>
      <c r="AB10" s="175"/>
      <c r="AC10" s="175"/>
      <c r="AD10" s="175"/>
      <c r="AE10" s="175"/>
      <c r="AF10" s="175"/>
      <c r="AG10" s="175"/>
      <c r="AH10" s="175"/>
      <c r="AI10" s="175"/>
      <c r="AJ10" s="175"/>
      <c r="AK10" s="175"/>
      <c r="AL10" s="175"/>
      <c r="AM10" s="171"/>
      <c r="AO10" s="171"/>
      <c r="AP10" s="171"/>
      <c r="AQ10" s="171"/>
      <c r="AR10" s="171"/>
      <c r="AS10" s="171"/>
      <c r="AT10" s="171"/>
      <c r="AU10" s="171"/>
      <c r="AV10" s="171"/>
      <c r="AW10" s="171"/>
      <c r="AX10" s="171"/>
      <c r="AY10" s="171"/>
      <c r="AZ10" s="171"/>
      <c r="BA10" s="171"/>
      <c r="BB10" s="171"/>
      <c r="BC10" s="171"/>
      <c r="BD10" s="171"/>
      <c r="BE10" s="171"/>
      <c r="BF10" s="171"/>
      <c r="BG10" s="171"/>
      <c r="BH10" s="171"/>
      <c r="BI10" s="171"/>
      <c r="BJ10" s="171"/>
      <c r="BK10" s="171"/>
      <c r="BL10" s="171"/>
      <c r="BM10" s="171"/>
      <c r="BN10" s="171"/>
      <c r="BO10" s="171"/>
      <c r="BP10" s="171"/>
      <c r="BQ10" s="171"/>
      <c r="BR10" s="171"/>
      <c r="BS10" s="171"/>
      <c r="BT10" s="171"/>
      <c r="BU10" s="171"/>
      <c r="BV10" s="171"/>
      <c r="BW10" s="171"/>
      <c r="BX10" s="171"/>
      <c r="BY10" s="171"/>
      <c r="BZ10" s="171"/>
      <c r="CB10" s="174"/>
      <c r="CC10" s="171"/>
      <c r="CD10" s="171"/>
      <c r="CE10" s="171"/>
      <c r="CF10" s="171"/>
      <c r="CG10" s="171"/>
      <c r="CH10" s="171"/>
      <c r="CI10" s="171"/>
      <c r="CJ10" s="171"/>
      <c r="CK10" s="171"/>
      <c r="CL10" s="171"/>
      <c r="CM10" s="171"/>
      <c r="CN10" s="173"/>
      <c r="CO10" s="173"/>
      <c r="CP10" s="173"/>
      <c r="CQ10" s="173"/>
      <c r="CR10" s="173"/>
      <c r="CS10" s="173"/>
      <c r="CT10" s="173"/>
      <c r="CU10" s="173"/>
      <c r="CV10" s="173"/>
      <c r="CW10" s="173"/>
      <c r="CX10" s="173"/>
      <c r="CY10" s="173"/>
      <c r="CZ10" s="173"/>
      <c r="DA10" s="173"/>
      <c r="DB10" s="173"/>
      <c r="DC10" s="173"/>
      <c r="DD10" s="173"/>
      <c r="DE10" s="173"/>
      <c r="DF10" s="173"/>
      <c r="DG10" s="173"/>
      <c r="DH10" s="173"/>
      <c r="DI10" s="173"/>
      <c r="DJ10" s="173"/>
      <c r="DK10" s="173"/>
      <c r="DL10" s="173"/>
      <c r="DM10" s="171"/>
      <c r="EA10" s="173"/>
      <c r="EB10" s="173"/>
      <c r="EC10" s="173"/>
      <c r="ED10" s="173"/>
      <c r="EE10" s="173"/>
      <c r="EF10" s="173"/>
      <c r="EG10" s="173"/>
      <c r="EH10" s="173"/>
      <c r="EI10" s="173"/>
      <c r="EJ10" s="173"/>
      <c r="EK10" s="173"/>
      <c r="EL10" s="173"/>
      <c r="EM10" s="173"/>
      <c r="EN10" s="173"/>
      <c r="EO10" s="173"/>
      <c r="EP10" s="173"/>
      <c r="EQ10" s="173"/>
      <c r="ER10" s="173"/>
      <c r="ES10" s="173"/>
      <c r="ET10" s="173"/>
      <c r="EU10" s="173"/>
      <c r="EV10" s="173"/>
      <c r="EW10" s="173"/>
      <c r="EX10" s="173"/>
      <c r="EY10" s="173"/>
      <c r="FB10" s="174"/>
      <c r="FC10" s="173"/>
      <c r="FD10" s="173"/>
      <c r="FE10" s="173"/>
      <c r="FF10" s="173"/>
      <c r="FG10" s="173"/>
      <c r="FH10" s="173"/>
      <c r="FI10" s="173"/>
      <c r="FJ10" s="173"/>
      <c r="FK10" s="173"/>
      <c r="FL10" s="173"/>
      <c r="FM10" s="173"/>
      <c r="FN10" s="173"/>
      <c r="FO10" s="173"/>
      <c r="FP10" s="173"/>
      <c r="FQ10" s="173"/>
      <c r="FR10" s="173"/>
      <c r="FS10" s="173"/>
      <c r="FT10" s="173"/>
      <c r="FU10" s="173"/>
      <c r="FV10" s="173"/>
      <c r="FW10" s="173"/>
      <c r="FX10" s="173"/>
      <c r="FY10" s="173"/>
      <c r="FZ10" s="173"/>
      <c r="GA10" s="173"/>
      <c r="GB10" s="173"/>
      <c r="GC10" s="173"/>
      <c r="GD10" s="173"/>
      <c r="GE10" s="173"/>
      <c r="GF10" s="173"/>
      <c r="GG10" s="173"/>
      <c r="GH10" s="173"/>
      <c r="GI10" s="173"/>
      <c r="GJ10" s="173"/>
      <c r="GK10" s="173"/>
      <c r="GL10" s="173"/>
      <c r="GM10" s="173"/>
      <c r="GO10" s="174"/>
      <c r="GP10" s="173"/>
      <c r="GQ10" s="173"/>
      <c r="GR10" s="173"/>
      <c r="GS10" s="173"/>
      <c r="GT10" s="173"/>
      <c r="GU10" s="173"/>
      <c r="GV10" s="173"/>
      <c r="GW10" s="173"/>
      <c r="GX10" s="173"/>
      <c r="GY10" s="173"/>
      <c r="GZ10" s="173"/>
      <c r="HA10" s="173"/>
      <c r="HB10" s="173"/>
      <c r="HC10" s="173"/>
      <c r="HD10" s="173"/>
      <c r="HE10" s="173"/>
      <c r="HF10" s="173"/>
      <c r="HG10" s="173"/>
      <c r="HH10" s="173"/>
      <c r="HI10" s="173"/>
      <c r="HJ10" s="173"/>
      <c r="HK10" s="173"/>
      <c r="HL10" s="173"/>
      <c r="HM10" s="173"/>
      <c r="HN10" s="173"/>
      <c r="HO10" s="173"/>
      <c r="HP10" s="173"/>
      <c r="HQ10" s="173"/>
      <c r="HR10" s="173"/>
      <c r="HS10" s="173"/>
      <c r="HT10" s="173"/>
      <c r="HU10" s="173"/>
      <c r="HV10" s="173"/>
      <c r="HW10" s="173"/>
      <c r="HX10" s="173"/>
      <c r="HY10" s="173"/>
      <c r="HZ10" s="173"/>
    </row>
    <row r="11" spans="1:234" ht="75" customHeight="1" x14ac:dyDescent="0.3">
      <c r="B11" s="321" t="s">
        <v>202</v>
      </c>
      <c r="C11" s="321"/>
      <c r="D11" s="321"/>
      <c r="E11" s="321"/>
      <c r="F11" s="321"/>
      <c r="G11" s="321"/>
      <c r="H11" s="321"/>
      <c r="I11" s="321"/>
      <c r="J11" s="321"/>
      <c r="K11" s="321"/>
      <c r="L11" s="321"/>
      <c r="M11" s="321"/>
      <c r="R11" s="175"/>
      <c r="S11" s="175"/>
      <c r="T11" s="175"/>
      <c r="U11" s="175"/>
      <c r="V11" s="175"/>
      <c r="W11" s="175"/>
      <c r="X11" s="175"/>
      <c r="Y11" s="175"/>
      <c r="Z11" s="175"/>
      <c r="AA11" s="175"/>
      <c r="AB11" s="175"/>
      <c r="AC11" s="175"/>
      <c r="AD11" s="175"/>
      <c r="AE11" s="175"/>
      <c r="AF11" s="175"/>
      <c r="AG11" s="175"/>
      <c r="AH11" s="175"/>
      <c r="AI11" s="175"/>
      <c r="AJ11" s="175"/>
      <c r="AK11" s="175"/>
      <c r="AL11" s="175"/>
      <c r="AM11" s="171">
        <v>0</v>
      </c>
      <c r="AO11" s="171" t="s">
        <v>343</v>
      </c>
      <c r="AP11" s="171" t="s">
        <v>181</v>
      </c>
      <c r="AQ11" s="171" t="s">
        <v>181</v>
      </c>
      <c r="AR11" s="171" t="s">
        <v>181</v>
      </c>
      <c r="AS11" s="171" t="s">
        <v>181</v>
      </c>
      <c r="AT11" s="171" t="s">
        <v>181</v>
      </c>
      <c r="AU11" s="171" t="s">
        <v>181</v>
      </c>
      <c r="AV11" s="171" t="s">
        <v>181</v>
      </c>
      <c r="AW11" s="171" t="s">
        <v>181</v>
      </c>
      <c r="AX11" s="171" t="s">
        <v>181</v>
      </c>
      <c r="AY11" s="171" t="s">
        <v>181</v>
      </c>
      <c r="AZ11" s="171" t="s">
        <v>181</v>
      </c>
      <c r="BA11" s="171" t="s">
        <v>181</v>
      </c>
      <c r="BB11" s="171" t="s">
        <v>181</v>
      </c>
      <c r="BC11" s="171" t="s">
        <v>181</v>
      </c>
      <c r="BD11" s="171" t="s">
        <v>181</v>
      </c>
      <c r="BE11" s="171" t="s">
        <v>181</v>
      </c>
      <c r="BF11" s="171" t="s">
        <v>181</v>
      </c>
      <c r="BG11" s="171" t="s">
        <v>181</v>
      </c>
      <c r="BH11" s="171" t="s">
        <v>181</v>
      </c>
      <c r="BI11" s="171" t="s">
        <v>181</v>
      </c>
      <c r="BJ11" s="171" t="s">
        <v>181</v>
      </c>
      <c r="BK11" s="171" t="s">
        <v>181</v>
      </c>
      <c r="BL11" s="171" t="s">
        <v>181</v>
      </c>
      <c r="BM11" s="171" t="s">
        <v>181</v>
      </c>
      <c r="BN11" s="171" t="s">
        <v>181</v>
      </c>
      <c r="BO11" s="171" t="s">
        <v>181</v>
      </c>
      <c r="BP11" s="171" t="s">
        <v>181</v>
      </c>
      <c r="BQ11" s="171" t="s">
        <v>181</v>
      </c>
      <c r="BR11" s="171" t="s">
        <v>181</v>
      </c>
      <c r="BS11" s="171" t="s">
        <v>181</v>
      </c>
      <c r="BT11" s="171" t="s">
        <v>181</v>
      </c>
      <c r="BU11" s="171" t="s">
        <v>181</v>
      </c>
      <c r="BV11" s="171" t="s">
        <v>181</v>
      </c>
      <c r="BW11" s="171" t="s">
        <v>181</v>
      </c>
      <c r="BX11" s="171" t="s">
        <v>181</v>
      </c>
      <c r="BY11" s="171" t="s">
        <v>181</v>
      </c>
      <c r="BZ11" s="171">
        <v>0</v>
      </c>
      <c r="CB11" s="174" t="s">
        <v>203</v>
      </c>
      <c r="CC11" s="171">
        <v>1</v>
      </c>
      <c r="CD11" s="171">
        <v>1</v>
      </c>
      <c r="CE11" s="171">
        <v>1</v>
      </c>
      <c r="CF11" s="171">
        <v>1</v>
      </c>
      <c r="CG11" s="171">
        <v>1</v>
      </c>
      <c r="CH11" s="171">
        <v>1</v>
      </c>
      <c r="CI11" s="171">
        <v>1</v>
      </c>
      <c r="CJ11" s="171">
        <v>1</v>
      </c>
      <c r="CK11" s="171">
        <v>1</v>
      </c>
      <c r="CL11" s="171">
        <v>1</v>
      </c>
      <c r="CM11" s="171">
        <v>1</v>
      </c>
      <c r="CN11" s="173">
        <v>1</v>
      </c>
      <c r="CO11" s="173">
        <v>1</v>
      </c>
      <c r="CP11" s="173">
        <v>1</v>
      </c>
      <c r="CQ11" s="173">
        <v>1</v>
      </c>
      <c r="CR11" s="173">
        <v>1</v>
      </c>
      <c r="CS11" s="173">
        <v>1</v>
      </c>
      <c r="CT11" s="173">
        <v>1</v>
      </c>
      <c r="CU11" s="173">
        <v>1</v>
      </c>
      <c r="CV11" s="173">
        <v>1</v>
      </c>
      <c r="CW11" s="173">
        <v>1</v>
      </c>
      <c r="CX11" s="173">
        <v>1</v>
      </c>
      <c r="CY11" s="173">
        <v>1</v>
      </c>
      <c r="CZ11" s="173">
        <v>1</v>
      </c>
      <c r="DA11" s="173">
        <v>1</v>
      </c>
      <c r="DB11" s="173">
        <v>1</v>
      </c>
      <c r="DC11" s="173">
        <v>1</v>
      </c>
      <c r="DD11" s="173">
        <v>1</v>
      </c>
      <c r="DE11" s="173">
        <v>1</v>
      </c>
      <c r="DF11" s="173">
        <v>1</v>
      </c>
      <c r="DG11" s="173">
        <v>1</v>
      </c>
      <c r="DH11" s="173">
        <v>1</v>
      </c>
      <c r="DI11" s="173">
        <v>1</v>
      </c>
      <c r="DJ11" s="173">
        <v>1</v>
      </c>
      <c r="DK11" s="173">
        <v>1</v>
      </c>
      <c r="DL11" s="173">
        <v>1</v>
      </c>
      <c r="DM11" s="171">
        <v>36</v>
      </c>
      <c r="EA11" s="173"/>
      <c r="EB11" s="173"/>
      <c r="EC11" s="173"/>
      <c r="ED11" s="173"/>
      <c r="EE11" s="173"/>
      <c r="EF11" s="173"/>
      <c r="EG11" s="173"/>
      <c r="EH11" s="173"/>
      <c r="EI11" s="173"/>
      <c r="EJ11" s="173"/>
      <c r="EK11" s="173"/>
      <c r="EL11" s="173"/>
      <c r="EM11" s="173"/>
      <c r="EN11" s="173"/>
      <c r="EO11" s="173"/>
      <c r="EP11" s="173"/>
      <c r="EQ11" s="173"/>
      <c r="ER11" s="173"/>
      <c r="ES11" s="173"/>
      <c r="ET11" s="173"/>
      <c r="EU11" s="173"/>
      <c r="EV11" s="173"/>
      <c r="EW11" s="173"/>
      <c r="EX11" s="173"/>
      <c r="EY11" s="173"/>
      <c r="FB11" s="174" t="s">
        <v>204</v>
      </c>
      <c r="FC11" s="173">
        <v>1</v>
      </c>
      <c r="FD11" s="173">
        <v>1</v>
      </c>
      <c r="FE11" s="173">
        <v>1</v>
      </c>
      <c r="FF11" s="173">
        <v>1</v>
      </c>
      <c r="FG11" s="173">
        <v>1</v>
      </c>
      <c r="FH11" s="173">
        <v>1</v>
      </c>
      <c r="FI11" s="173">
        <v>1</v>
      </c>
      <c r="FJ11" s="173">
        <v>1</v>
      </c>
      <c r="FK11" s="173">
        <v>1</v>
      </c>
      <c r="FL11" s="173">
        <v>1</v>
      </c>
      <c r="FM11" s="173">
        <v>1</v>
      </c>
      <c r="FN11" s="173">
        <v>1</v>
      </c>
      <c r="FO11" s="173">
        <v>1</v>
      </c>
      <c r="FP11" s="173">
        <v>1</v>
      </c>
      <c r="FQ11" s="173">
        <v>1</v>
      </c>
      <c r="FR11" s="173">
        <v>1</v>
      </c>
      <c r="FS11" s="173">
        <v>1</v>
      </c>
      <c r="FT11" s="173">
        <v>1</v>
      </c>
      <c r="FU11" s="173">
        <v>1</v>
      </c>
      <c r="FV11" s="173">
        <v>1</v>
      </c>
      <c r="FW11" s="173">
        <v>1</v>
      </c>
      <c r="FX11" s="173">
        <v>1</v>
      </c>
      <c r="FY11" s="173">
        <v>1</v>
      </c>
      <c r="FZ11" s="173">
        <v>1</v>
      </c>
      <c r="GA11" s="173">
        <v>1</v>
      </c>
      <c r="GB11" s="173">
        <v>1</v>
      </c>
      <c r="GC11" s="173">
        <v>1</v>
      </c>
      <c r="GD11" s="173">
        <v>1</v>
      </c>
      <c r="GE11" s="173">
        <v>1</v>
      </c>
      <c r="GF11" s="173">
        <v>1</v>
      </c>
      <c r="GG11" s="173">
        <v>1</v>
      </c>
      <c r="GH11" s="173">
        <v>1</v>
      </c>
      <c r="GI11" s="173">
        <v>1</v>
      </c>
      <c r="GJ11" s="173">
        <v>1</v>
      </c>
      <c r="GK11" s="173">
        <v>1</v>
      </c>
      <c r="GL11" s="173">
        <v>1</v>
      </c>
      <c r="GM11" s="173">
        <v>36</v>
      </c>
      <c r="GO11" s="174"/>
      <c r="GP11" s="173"/>
      <c r="GQ11" s="173"/>
      <c r="GR11" s="173"/>
      <c r="GS11" s="173"/>
      <c r="GT11" s="173"/>
      <c r="GU11" s="173"/>
      <c r="GV11" s="173"/>
      <c r="GW11" s="173"/>
      <c r="GX11" s="173"/>
      <c r="GY11" s="173"/>
      <c r="GZ11" s="173"/>
      <c r="HA11" s="173"/>
      <c r="HB11" s="173"/>
      <c r="HC11" s="173"/>
      <c r="HD11" s="173"/>
      <c r="HE11" s="173"/>
      <c r="HF11" s="173"/>
      <c r="HG11" s="173"/>
      <c r="HH11" s="173"/>
      <c r="HI11" s="173"/>
      <c r="HJ11" s="173"/>
      <c r="HK11" s="173"/>
      <c r="HL11" s="173"/>
      <c r="HM11" s="173"/>
      <c r="HN11" s="173"/>
      <c r="HO11" s="173"/>
      <c r="HP11" s="173"/>
      <c r="HQ11" s="173"/>
      <c r="HR11" s="173"/>
      <c r="HS11" s="173"/>
      <c r="HT11" s="173"/>
      <c r="HU11" s="173"/>
      <c r="HV11" s="173"/>
      <c r="HW11" s="173"/>
      <c r="HX11" s="173"/>
      <c r="HY11" s="173"/>
      <c r="HZ11" s="173"/>
    </row>
    <row r="12" spans="1:234" ht="15.75" thickBot="1" x14ac:dyDescent="0.35">
      <c r="B12" s="179" t="s">
        <v>205</v>
      </c>
      <c r="C12" s="180"/>
      <c r="D12" s="180"/>
      <c r="E12" s="180"/>
      <c r="F12" s="180"/>
      <c r="G12" s="180"/>
      <c r="H12" s="180"/>
      <c r="I12" s="180"/>
      <c r="J12" s="180"/>
      <c r="K12" s="180"/>
      <c r="L12" s="180"/>
      <c r="M12" s="180"/>
      <c r="N12" s="180"/>
      <c r="O12" s="180"/>
      <c r="P12" s="180"/>
      <c r="Q12" s="180"/>
      <c r="R12" s="180"/>
      <c r="S12" s="180"/>
      <c r="T12" s="180"/>
      <c r="U12" s="180"/>
      <c r="V12" s="180"/>
      <c r="W12" s="180"/>
      <c r="X12" s="180"/>
      <c r="Y12" s="180"/>
      <c r="Z12" s="180"/>
      <c r="AA12" s="180"/>
      <c r="AB12" s="180"/>
      <c r="AC12" s="180"/>
      <c r="AD12" s="180"/>
      <c r="AE12" s="180"/>
      <c r="AF12" s="180"/>
      <c r="AG12" s="180"/>
      <c r="AH12" s="180"/>
      <c r="AI12" s="180"/>
      <c r="AJ12" s="180"/>
      <c r="AK12" s="180"/>
      <c r="AL12" s="180"/>
      <c r="AM12" s="171">
        <v>0</v>
      </c>
      <c r="AO12" s="171" t="s">
        <v>344</v>
      </c>
      <c r="AP12" s="171" t="s">
        <v>181</v>
      </c>
      <c r="AQ12" s="171" t="s">
        <v>181</v>
      </c>
      <c r="AR12" s="171" t="s">
        <v>181</v>
      </c>
      <c r="AS12" s="171" t="s">
        <v>181</v>
      </c>
      <c r="AT12" s="171" t="s">
        <v>181</v>
      </c>
      <c r="AU12" s="171" t="s">
        <v>181</v>
      </c>
      <c r="AV12" s="171" t="s">
        <v>181</v>
      </c>
      <c r="AW12" s="171" t="s">
        <v>181</v>
      </c>
      <c r="AX12" s="171" t="s">
        <v>181</v>
      </c>
      <c r="AY12" s="171" t="s">
        <v>181</v>
      </c>
      <c r="AZ12" s="171" t="s">
        <v>181</v>
      </c>
      <c r="BA12" s="171" t="s">
        <v>181</v>
      </c>
      <c r="BB12" s="171" t="s">
        <v>181</v>
      </c>
      <c r="BC12" s="171" t="s">
        <v>181</v>
      </c>
      <c r="BD12" s="171" t="s">
        <v>181</v>
      </c>
      <c r="BE12" s="171" t="s">
        <v>181</v>
      </c>
      <c r="BF12" s="171" t="s">
        <v>181</v>
      </c>
      <c r="BG12" s="171" t="s">
        <v>181</v>
      </c>
      <c r="BH12" s="171" t="s">
        <v>181</v>
      </c>
      <c r="BI12" s="171" t="s">
        <v>181</v>
      </c>
      <c r="BJ12" s="171" t="s">
        <v>181</v>
      </c>
      <c r="BK12" s="171" t="s">
        <v>181</v>
      </c>
      <c r="BL12" s="171" t="s">
        <v>181</v>
      </c>
      <c r="BM12" s="171" t="s">
        <v>181</v>
      </c>
      <c r="BN12" s="171" t="s">
        <v>181</v>
      </c>
      <c r="BO12" s="171" t="s">
        <v>181</v>
      </c>
      <c r="BP12" s="171" t="s">
        <v>181</v>
      </c>
      <c r="BQ12" s="171" t="s">
        <v>181</v>
      </c>
      <c r="BR12" s="171" t="s">
        <v>181</v>
      </c>
      <c r="BS12" s="171" t="s">
        <v>181</v>
      </c>
      <c r="BT12" s="171" t="s">
        <v>181</v>
      </c>
      <c r="BU12" s="171" t="s">
        <v>181</v>
      </c>
      <c r="BV12" s="171" t="s">
        <v>181</v>
      </c>
      <c r="BW12" s="171" t="s">
        <v>181</v>
      </c>
      <c r="BX12" s="171" t="s">
        <v>181</v>
      </c>
      <c r="BY12" s="171" t="s">
        <v>181</v>
      </c>
      <c r="BZ12" s="171">
        <v>0</v>
      </c>
      <c r="CB12" s="174" t="s">
        <v>206</v>
      </c>
      <c r="CC12" s="171">
        <v>1</v>
      </c>
      <c r="CD12" s="171">
        <v>1</v>
      </c>
      <c r="CE12" s="171">
        <v>1</v>
      </c>
      <c r="CF12" s="171">
        <v>1</v>
      </c>
      <c r="CG12" s="171">
        <v>1</v>
      </c>
      <c r="CH12" s="171">
        <v>1</v>
      </c>
      <c r="CI12" s="171">
        <v>1</v>
      </c>
      <c r="CJ12" s="171">
        <v>1</v>
      </c>
      <c r="CK12" s="171">
        <v>1</v>
      </c>
      <c r="CL12" s="171">
        <v>1</v>
      </c>
      <c r="CM12" s="171">
        <v>1</v>
      </c>
      <c r="CN12" s="173">
        <v>1</v>
      </c>
      <c r="CO12" s="173">
        <v>1</v>
      </c>
      <c r="CP12" s="173">
        <v>1</v>
      </c>
      <c r="CQ12" s="173">
        <v>1</v>
      </c>
      <c r="CR12" s="173">
        <v>1</v>
      </c>
      <c r="CS12" s="173">
        <v>1</v>
      </c>
      <c r="CT12" s="173">
        <v>1</v>
      </c>
      <c r="CU12" s="173">
        <v>1</v>
      </c>
      <c r="CV12" s="173">
        <v>1</v>
      </c>
      <c r="CW12" s="173">
        <v>1</v>
      </c>
      <c r="CX12" s="173">
        <v>1</v>
      </c>
      <c r="CY12" s="173">
        <v>1</v>
      </c>
      <c r="CZ12" s="173">
        <v>1</v>
      </c>
      <c r="DA12" s="173">
        <v>1</v>
      </c>
      <c r="DB12" s="173">
        <v>1</v>
      </c>
      <c r="DC12" s="173">
        <v>1</v>
      </c>
      <c r="DD12" s="173">
        <v>1</v>
      </c>
      <c r="DE12" s="173">
        <v>1</v>
      </c>
      <c r="DF12" s="173">
        <v>1</v>
      </c>
      <c r="DG12" s="173">
        <v>1</v>
      </c>
      <c r="DH12" s="173"/>
      <c r="DI12" s="173"/>
      <c r="DJ12" s="173"/>
      <c r="DK12" s="173"/>
      <c r="DL12" s="173"/>
      <c r="DM12" s="171">
        <v>31</v>
      </c>
      <c r="EA12" s="173"/>
      <c r="EB12" s="173"/>
      <c r="EC12" s="173"/>
      <c r="ED12" s="173"/>
      <c r="EE12" s="173"/>
      <c r="EF12" s="173"/>
      <c r="EG12" s="173"/>
      <c r="EH12" s="173"/>
      <c r="EI12" s="173"/>
      <c r="EJ12" s="173"/>
      <c r="EK12" s="173"/>
      <c r="EL12" s="173"/>
      <c r="EM12" s="173"/>
      <c r="EN12" s="173"/>
      <c r="EO12" s="173"/>
      <c r="EP12" s="173"/>
      <c r="EQ12" s="173"/>
      <c r="ER12" s="173"/>
      <c r="ES12" s="173"/>
      <c r="ET12" s="173"/>
      <c r="EU12" s="173"/>
      <c r="EV12" s="173"/>
      <c r="EW12" s="173"/>
      <c r="EX12" s="173"/>
      <c r="EY12" s="173"/>
      <c r="FB12" s="174" t="s">
        <v>207</v>
      </c>
      <c r="FC12" s="173">
        <v>1</v>
      </c>
      <c r="FD12" s="173">
        <v>1</v>
      </c>
      <c r="FE12" s="173">
        <v>1</v>
      </c>
      <c r="FF12" s="173">
        <v>1</v>
      </c>
      <c r="FG12" s="173">
        <v>1</v>
      </c>
      <c r="FH12" s="173">
        <v>1</v>
      </c>
      <c r="FI12" s="173">
        <v>1</v>
      </c>
      <c r="FJ12" s="173">
        <v>1</v>
      </c>
      <c r="FK12" s="173">
        <v>1</v>
      </c>
      <c r="FL12" s="173">
        <v>1</v>
      </c>
      <c r="FM12" s="173">
        <v>1</v>
      </c>
      <c r="FN12" s="173">
        <v>1</v>
      </c>
      <c r="FO12" s="173">
        <v>1</v>
      </c>
      <c r="FP12" s="173">
        <v>1</v>
      </c>
      <c r="FQ12" s="173">
        <v>1</v>
      </c>
      <c r="FR12" s="173">
        <v>1</v>
      </c>
      <c r="FS12" s="173">
        <v>1</v>
      </c>
      <c r="FT12" s="173">
        <v>1</v>
      </c>
      <c r="FU12" s="173">
        <v>1</v>
      </c>
      <c r="FV12" s="173">
        <v>1</v>
      </c>
      <c r="FW12" s="173">
        <v>1</v>
      </c>
      <c r="FX12" s="173">
        <v>1</v>
      </c>
      <c r="FY12" s="173">
        <v>1</v>
      </c>
      <c r="FZ12" s="173">
        <v>1</v>
      </c>
      <c r="GA12" s="173">
        <v>1</v>
      </c>
      <c r="GB12" s="173">
        <v>1</v>
      </c>
      <c r="GC12" s="173">
        <v>1</v>
      </c>
      <c r="GD12" s="173">
        <v>1</v>
      </c>
      <c r="GE12" s="173">
        <v>1</v>
      </c>
      <c r="GF12" s="173">
        <v>1</v>
      </c>
      <c r="GG12" s="173">
        <v>1</v>
      </c>
      <c r="GH12" s="173"/>
      <c r="GI12" s="173"/>
      <c r="GJ12" s="173"/>
      <c r="GK12" s="173"/>
      <c r="GL12" s="173"/>
      <c r="GM12" s="173">
        <v>31</v>
      </c>
      <c r="GO12" s="174"/>
      <c r="GP12" s="173"/>
      <c r="GQ12" s="173"/>
      <c r="GR12" s="173"/>
      <c r="GS12" s="173"/>
      <c r="GT12" s="173"/>
      <c r="GU12" s="173"/>
      <c r="GV12" s="173"/>
      <c r="GW12" s="173"/>
      <c r="GX12" s="173"/>
      <c r="GY12" s="173"/>
      <c r="GZ12" s="173"/>
      <c r="HA12" s="173"/>
      <c r="HB12" s="173"/>
      <c r="HC12" s="173"/>
      <c r="HD12" s="173"/>
      <c r="HE12" s="173"/>
      <c r="HF12" s="173"/>
      <c r="HG12" s="173"/>
      <c r="HH12" s="173"/>
      <c r="HI12" s="173"/>
      <c r="HJ12" s="173"/>
      <c r="HK12" s="173"/>
      <c r="HL12" s="173"/>
      <c r="HM12" s="173"/>
      <c r="HN12" s="173"/>
      <c r="HO12" s="173"/>
      <c r="HP12" s="173"/>
      <c r="HQ12" s="173"/>
      <c r="HR12" s="173"/>
      <c r="HS12" s="173"/>
      <c r="HT12" s="173"/>
      <c r="HU12" s="173"/>
      <c r="HV12" s="173"/>
      <c r="HW12" s="173"/>
      <c r="HX12" s="173"/>
      <c r="HY12" s="173"/>
      <c r="HZ12" s="173"/>
    </row>
    <row r="13" spans="1:234" ht="15.75" thickBot="1" x14ac:dyDescent="0.35">
      <c r="B13" s="167"/>
      <c r="C13" s="179">
        <v>1990</v>
      </c>
      <c r="D13" s="179">
        <v>1991</v>
      </c>
      <c r="E13" s="179">
        <v>1992</v>
      </c>
      <c r="F13" s="179">
        <v>1993</v>
      </c>
      <c r="G13" s="179">
        <v>1994</v>
      </c>
      <c r="H13" s="179">
        <v>1995</v>
      </c>
      <c r="I13" s="179">
        <v>1996</v>
      </c>
      <c r="J13" s="179">
        <v>1997</v>
      </c>
      <c r="K13" s="179">
        <v>1998</v>
      </c>
      <c r="L13" s="179">
        <v>1999</v>
      </c>
      <c r="M13" s="179">
        <v>2000</v>
      </c>
      <c r="N13" s="179">
        <v>2001</v>
      </c>
      <c r="O13" s="179">
        <v>2002</v>
      </c>
      <c r="P13" s="179">
        <v>2003</v>
      </c>
      <c r="Q13" s="179">
        <v>2004</v>
      </c>
      <c r="R13" s="179">
        <v>2005</v>
      </c>
      <c r="S13" s="179">
        <v>2006</v>
      </c>
      <c r="T13" s="179">
        <v>2007</v>
      </c>
      <c r="U13" s="179">
        <v>2008</v>
      </c>
      <c r="V13" s="179">
        <v>2009</v>
      </c>
      <c r="W13" s="179">
        <v>2010</v>
      </c>
      <c r="X13" s="179">
        <v>2011</v>
      </c>
      <c r="Y13" s="179">
        <v>2012</v>
      </c>
      <c r="Z13" s="179">
        <v>2013</v>
      </c>
      <c r="AA13" s="179">
        <v>2014</v>
      </c>
      <c r="AB13" s="179">
        <v>2015</v>
      </c>
      <c r="AC13" s="179">
        <v>2016</v>
      </c>
      <c r="AD13" s="179">
        <v>2017</v>
      </c>
      <c r="AE13" s="179">
        <v>2018</v>
      </c>
      <c r="AF13" s="179">
        <v>2019</v>
      </c>
      <c r="AG13" s="179">
        <v>2020</v>
      </c>
      <c r="AH13" s="179">
        <v>2021</v>
      </c>
      <c r="AI13" s="179">
        <v>2022</v>
      </c>
      <c r="AJ13" s="179">
        <v>2023</v>
      </c>
      <c r="AK13" s="179">
        <v>2024</v>
      </c>
      <c r="AL13" s="179">
        <v>2025</v>
      </c>
      <c r="AM13" s="171">
        <v>0</v>
      </c>
      <c r="AO13" s="171" t="s">
        <v>345</v>
      </c>
      <c r="AP13" s="171" t="s">
        <v>181</v>
      </c>
      <c r="AQ13" s="171" t="s">
        <v>181</v>
      </c>
      <c r="AR13" s="171" t="s">
        <v>181</v>
      </c>
      <c r="AS13" s="171" t="s">
        <v>181</v>
      </c>
      <c r="AT13" s="171" t="s">
        <v>181</v>
      </c>
      <c r="AU13" s="171" t="s">
        <v>181</v>
      </c>
      <c r="AV13" s="171" t="s">
        <v>181</v>
      </c>
      <c r="AW13" s="171" t="s">
        <v>181</v>
      </c>
      <c r="AX13" s="171" t="s">
        <v>181</v>
      </c>
      <c r="AY13" s="171" t="s">
        <v>181</v>
      </c>
      <c r="AZ13" s="171" t="s">
        <v>181</v>
      </c>
      <c r="BA13" s="171" t="s">
        <v>181</v>
      </c>
      <c r="BB13" s="171" t="s">
        <v>181</v>
      </c>
      <c r="BC13" s="171" t="s">
        <v>181</v>
      </c>
      <c r="BD13" s="171" t="s">
        <v>181</v>
      </c>
      <c r="BE13" s="171" t="s">
        <v>181</v>
      </c>
      <c r="BF13" s="171" t="s">
        <v>181</v>
      </c>
      <c r="BG13" s="171" t="s">
        <v>181</v>
      </c>
      <c r="BH13" s="171" t="s">
        <v>181</v>
      </c>
      <c r="BI13" s="171" t="s">
        <v>181</v>
      </c>
      <c r="BJ13" s="171" t="s">
        <v>181</v>
      </c>
      <c r="BK13" s="171" t="s">
        <v>181</v>
      </c>
      <c r="BL13" s="171" t="s">
        <v>181</v>
      </c>
      <c r="BM13" s="171" t="s">
        <v>181</v>
      </c>
      <c r="BN13" s="171" t="s">
        <v>181</v>
      </c>
      <c r="BO13" s="171" t="s">
        <v>181</v>
      </c>
      <c r="BP13" s="171" t="s">
        <v>181</v>
      </c>
      <c r="BQ13" s="171" t="s">
        <v>181</v>
      </c>
      <c r="BR13" s="171" t="s">
        <v>181</v>
      </c>
      <c r="BS13" s="171" t="s">
        <v>181</v>
      </c>
      <c r="BT13" s="171" t="s">
        <v>181</v>
      </c>
      <c r="BU13" s="171" t="s">
        <v>181</v>
      </c>
      <c r="BV13" s="171" t="s">
        <v>181</v>
      </c>
      <c r="BW13" s="171" t="s">
        <v>181</v>
      </c>
      <c r="BX13" s="171" t="s">
        <v>181</v>
      </c>
      <c r="BY13" s="171" t="s">
        <v>181</v>
      </c>
      <c r="BZ13" s="171">
        <v>0</v>
      </c>
      <c r="CB13" s="174" t="s">
        <v>208</v>
      </c>
      <c r="CC13" s="171">
        <v>1</v>
      </c>
      <c r="CD13" s="171">
        <v>1</v>
      </c>
      <c r="CE13" s="171">
        <v>1</v>
      </c>
      <c r="CF13" s="171">
        <v>1</v>
      </c>
      <c r="CG13" s="171">
        <v>1</v>
      </c>
      <c r="CH13" s="171">
        <v>1</v>
      </c>
      <c r="CI13" s="171">
        <v>1</v>
      </c>
      <c r="CJ13" s="171">
        <v>1</v>
      </c>
      <c r="CK13" s="171">
        <v>1</v>
      </c>
      <c r="CL13" s="171">
        <v>1</v>
      </c>
      <c r="CM13" s="171">
        <v>1</v>
      </c>
      <c r="CN13" s="173">
        <v>1</v>
      </c>
      <c r="CO13" s="173">
        <v>1</v>
      </c>
      <c r="CP13" s="173">
        <v>1</v>
      </c>
      <c r="CQ13" s="173">
        <v>1</v>
      </c>
      <c r="CR13" s="173">
        <v>1</v>
      </c>
      <c r="CS13" s="173">
        <v>1</v>
      </c>
      <c r="CT13" s="173">
        <v>1</v>
      </c>
      <c r="CU13" s="173">
        <v>1</v>
      </c>
      <c r="CV13" s="173">
        <v>1</v>
      </c>
      <c r="CW13" s="173">
        <v>1</v>
      </c>
      <c r="CX13" s="173">
        <v>1</v>
      </c>
      <c r="CY13" s="173">
        <v>1</v>
      </c>
      <c r="CZ13" s="173">
        <v>1</v>
      </c>
      <c r="DA13" s="173">
        <v>1</v>
      </c>
      <c r="DB13" s="173">
        <v>1</v>
      </c>
      <c r="DC13" s="173">
        <v>1</v>
      </c>
      <c r="DD13" s="173">
        <v>1</v>
      </c>
      <c r="DE13" s="173">
        <v>1</v>
      </c>
      <c r="DF13" s="173">
        <v>1</v>
      </c>
      <c r="DG13" s="173">
        <v>1</v>
      </c>
      <c r="DH13" s="173"/>
      <c r="DI13" s="173"/>
      <c r="DJ13" s="173"/>
      <c r="DK13" s="173"/>
      <c r="DL13" s="173"/>
      <c r="DM13" s="171">
        <v>31</v>
      </c>
      <c r="EA13" s="173"/>
      <c r="EB13" s="173"/>
      <c r="EC13" s="173"/>
      <c r="ED13" s="173"/>
      <c r="EE13" s="173"/>
      <c r="EF13" s="173"/>
      <c r="EG13" s="173"/>
      <c r="EH13" s="173"/>
      <c r="EI13" s="173"/>
      <c r="EJ13" s="173"/>
      <c r="EK13" s="173"/>
      <c r="EL13" s="173"/>
      <c r="EM13" s="173"/>
      <c r="EN13" s="173"/>
      <c r="EO13" s="173"/>
      <c r="EP13" s="173"/>
      <c r="EQ13" s="173"/>
      <c r="ER13" s="173"/>
      <c r="ES13" s="173"/>
      <c r="ET13" s="173"/>
      <c r="EU13" s="173"/>
      <c r="EV13" s="173"/>
      <c r="EW13" s="173"/>
      <c r="EX13" s="173"/>
      <c r="EY13" s="173"/>
      <c r="FB13" s="174" t="s">
        <v>209</v>
      </c>
      <c r="FC13" s="173">
        <v>1</v>
      </c>
      <c r="FD13" s="173">
        <v>1</v>
      </c>
      <c r="FE13" s="173">
        <v>1</v>
      </c>
      <c r="FF13" s="173">
        <v>1</v>
      </c>
      <c r="FG13" s="173">
        <v>1</v>
      </c>
      <c r="FH13" s="173">
        <v>1</v>
      </c>
      <c r="FI13" s="173">
        <v>1</v>
      </c>
      <c r="FJ13" s="173">
        <v>1</v>
      </c>
      <c r="FK13" s="173">
        <v>1</v>
      </c>
      <c r="FL13" s="173">
        <v>1</v>
      </c>
      <c r="FM13" s="173">
        <v>1</v>
      </c>
      <c r="FN13" s="173">
        <v>1</v>
      </c>
      <c r="FO13" s="173">
        <v>1</v>
      </c>
      <c r="FP13" s="173">
        <v>1</v>
      </c>
      <c r="FQ13" s="173">
        <v>1</v>
      </c>
      <c r="FR13" s="173">
        <v>1</v>
      </c>
      <c r="FS13" s="173">
        <v>1</v>
      </c>
      <c r="FT13" s="173">
        <v>1</v>
      </c>
      <c r="FU13" s="173">
        <v>1</v>
      </c>
      <c r="FV13" s="173">
        <v>1</v>
      </c>
      <c r="FW13" s="173">
        <v>1</v>
      </c>
      <c r="FX13" s="173">
        <v>1</v>
      </c>
      <c r="FY13" s="173">
        <v>1</v>
      </c>
      <c r="FZ13" s="173">
        <v>1</v>
      </c>
      <c r="GA13" s="173">
        <v>1</v>
      </c>
      <c r="GB13" s="173">
        <v>1</v>
      </c>
      <c r="GC13" s="173">
        <v>1</v>
      </c>
      <c r="GD13" s="173">
        <v>1</v>
      </c>
      <c r="GE13" s="173">
        <v>1</v>
      </c>
      <c r="GF13" s="173">
        <v>1</v>
      </c>
      <c r="GG13" s="173">
        <v>1</v>
      </c>
      <c r="GH13" s="173"/>
      <c r="GI13" s="173"/>
      <c r="GJ13" s="173"/>
      <c r="GK13" s="173"/>
      <c r="GL13" s="173"/>
      <c r="GM13" s="173">
        <v>31</v>
      </c>
      <c r="GO13" s="174"/>
      <c r="GP13" s="173"/>
      <c r="GQ13" s="173"/>
      <c r="GR13" s="173"/>
      <c r="GS13" s="173"/>
      <c r="GT13" s="173"/>
      <c r="GU13" s="173"/>
      <c r="GV13" s="173"/>
      <c r="GW13" s="173"/>
      <c r="GX13" s="173"/>
      <c r="GY13" s="173"/>
      <c r="GZ13" s="173"/>
      <c r="HA13" s="173"/>
      <c r="HB13" s="173"/>
      <c r="HC13" s="173"/>
      <c r="HD13" s="173"/>
      <c r="HE13" s="173"/>
      <c r="HF13" s="173"/>
      <c r="HG13" s="173"/>
      <c r="HH13" s="173"/>
      <c r="HI13" s="173"/>
      <c r="HJ13" s="173"/>
      <c r="HK13" s="173"/>
      <c r="HL13" s="173"/>
      <c r="HM13" s="173"/>
      <c r="HN13" s="173"/>
      <c r="HO13" s="173"/>
      <c r="HP13" s="173"/>
      <c r="HQ13" s="173"/>
      <c r="HR13" s="173"/>
      <c r="HS13" s="173"/>
      <c r="HT13" s="173"/>
      <c r="HU13" s="173"/>
      <c r="HV13" s="173"/>
      <c r="HW13" s="173"/>
      <c r="HX13" s="173"/>
      <c r="HY13" s="173"/>
      <c r="HZ13" s="173"/>
    </row>
    <row r="14" spans="1:234" x14ac:dyDescent="0.3">
      <c r="B14" s="181" t="s">
        <v>210</v>
      </c>
      <c r="C14" s="182">
        <v>5.0040826752733872E-2</v>
      </c>
      <c r="D14" s="182">
        <v>4.8321293783189202E-2</v>
      </c>
      <c r="E14" s="182">
        <v>4.8024132389176875E-2</v>
      </c>
      <c r="F14" s="182">
        <v>4.8461692121320558E-2</v>
      </c>
      <c r="G14" s="182">
        <v>4.8050938879941843E-2</v>
      </c>
      <c r="H14" s="182">
        <v>4.7919992510394235E-2</v>
      </c>
      <c r="I14" s="182">
        <v>4.5300580224542628E-2</v>
      </c>
      <c r="J14" s="182">
        <v>4.3770348014601321E-2</v>
      </c>
      <c r="K14" s="182">
        <v>4.5072205677965882E-2</v>
      </c>
      <c r="L14" s="182">
        <v>4.4660620717404217E-2</v>
      </c>
      <c r="M14" s="182">
        <v>4.489285968853176E-2</v>
      </c>
      <c r="N14" s="182">
        <v>4.2572543312019068E-2</v>
      </c>
      <c r="O14" s="182">
        <v>4.0967354542589263E-2</v>
      </c>
      <c r="P14" s="182">
        <v>3.8239289066829239E-2</v>
      </c>
      <c r="Q14" s="182">
        <v>3.5837667290796432E-2</v>
      </c>
      <c r="R14" s="182">
        <v>3.5990215312037707E-2</v>
      </c>
      <c r="S14" s="182">
        <v>3.4064686213424657E-2</v>
      </c>
      <c r="T14" s="182">
        <v>3.5316816116609168E-2</v>
      </c>
      <c r="U14" s="182">
        <v>3.4257991590061224E-2</v>
      </c>
      <c r="V14" s="182">
        <v>3.4498384059825672E-2</v>
      </c>
      <c r="W14" s="182">
        <v>3.2915704865894742E-2</v>
      </c>
      <c r="X14" s="182">
        <v>3.3673992022069409E-2</v>
      </c>
      <c r="Y14" s="182">
        <v>3.505797185496734E-2</v>
      </c>
      <c r="Z14" s="182">
        <v>3.5169560285754575E-2</v>
      </c>
      <c r="AA14" s="182">
        <v>3.2644886686064044E-2</v>
      </c>
      <c r="AB14" s="182">
        <v>3.3614723491524737E-2</v>
      </c>
      <c r="AC14" s="182">
        <v>3.5117843526898729E-2</v>
      </c>
      <c r="AD14" s="182">
        <v>3.4888738134189662E-2</v>
      </c>
      <c r="AE14" s="182">
        <v>3.6442231645566286E-2</v>
      </c>
      <c r="AF14" s="182">
        <v>3.4206792891934609E-2</v>
      </c>
      <c r="AG14" s="182">
        <v>3.4996649020248162E-2</v>
      </c>
      <c r="AH14" s="182">
        <v>3.4625765669996936E-2</v>
      </c>
      <c r="AI14" s="182">
        <v>2.6727435664822805E-2</v>
      </c>
      <c r="AJ14" s="182">
        <v>0</v>
      </c>
      <c r="AK14" s="182">
        <v>0</v>
      </c>
      <c r="AL14" s="182">
        <v>0</v>
      </c>
      <c r="AM14" s="171">
        <v>0</v>
      </c>
      <c r="AO14" s="171" t="s">
        <v>346</v>
      </c>
      <c r="AP14" s="171" t="s">
        <v>181</v>
      </c>
      <c r="AQ14" s="171" t="s">
        <v>181</v>
      </c>
      <c r="AR14" s="171" t="s">
        <v>181</v>
      </c>
      <c r="AS14" s="171" t="s">
        <v>181</v>
      </c>
      <c r="AT14" s="171" t="s">
        <v>181</v>
      </c>
      <c r="AU14" s="171" t="s">
        <v>181</v>
      </c>
      <c r="AV14" s="171" t="s">
        <v>181</v>
      </c>
      <c r="AW14" s="171" t="s">
        <v>181</v>
      </c>
      <c r="AX14" s="171" t="s">
        <v>181</v>
      </c>
      <c r="AY14" s="171" t="s">
        <v>181</v>
      </c>
      <c r="AZ14" s="171" t="s">
        <v>181</v>
      </c>
      <c r="BA14" s="171" t="s">
        <v>181</v>
      </c>
      <c r="BB14" s="171" t="s">
        <v>181</v>
      </c>
      <c r="BC14" s="171" t="s">
        <v>181</v>
      </c>
      <c r="BD14" s="171" t="s">
        <v>181</v>
      </c>
      <c r="BE14" s="171" t="s">
        <v>181</v>
      </c>
      <c r="BF14" s="171" t="s">
        <v>181</v>
      </c>
      <c r="BG14" s="171" t="s">
        <v>181</v>
      </c>
      <c r="BH14" s="171" t="s">
        <v>181</v>
      </c>
      <c r="BI14" s="171" t="s">
        <v>181</v>
      </c>
      <c r="BJ14" s="171" t="s">
        <v>181</v>
      </c>
      <c r="BK14" s="171" t="s">
        <v>181</v>
      </c>
      <c r="BL14" s="171" t="s">
        <v>181</v>
      </c>
      <c r="BM14" s="171" t="s">
        <v>181</v>
      </c>
      <c r="BN14" s="171" t="s">
        <v>181</v>
      </c>
      <c r="BO14" s="171" t="s">
        <v>181</v>
      </c>
      <c r="BP14" s="171" t="s">
        <v>181</v>
      </c>
      <c r="BQ14" s="171" t="s">
        <v>181</v>
      </c>
      <c r="BR14" s="171" t="s">
        <v>181</v>
      </c>
      <c r="BS14" s="171" t="s">
        <v>181</v>
      </c>
      <c r="BT14" s="171" t="s">
        <v>181</v>
      </c>
      <c r="BU14" s="171" t="s">
        <v>181</v>
      </c>
      <c r="BV14" s="171" t="s">
        <v>181</v>
      </c>
      <c r="BW14" s="171" t="s">
        <v>181</v>
      </c>
      <c r="BX14" s="171" t="s">
        <v>181</v>
      </c>
      <c r="BY14" s="171" t="s">
        <v>181</v>
      </c>
      <c r="BZ14" s="171">
        <v>0</v>
      </c>
      <c r="CB14" s="174" t="s">
        <v>211</v>
      </c>
      <c r="CC14" s="171">
        <v>1</v>
      </c>
      <c r="CD14" s="171">
        <v>1</v>
      </c>
      <c r="CE14" s="171">
        <v>1</v>
      </c>
      <c r="CF14" s="171">
        <v>1</v>
      </c>
      <c r="CG14" s="171">
        <v>1</v>
      </c>
      <c r="CH14" s="171">
        <v>1</v>
      </c>
      <c r="CI14" s="171">
        <v>1</v>
      </c>
      <c r="CJ14" s="171">
        <v>1</v>
      </c>
      <c r="CK14" s="171">
        <v>1</v>
      </c>
      <c r="CL14" s="171">
        <v>1</v>
      </c>
      <c r="CM14" s="171">
        <v>1</v>
      </c>
      <c r="CN14" s="171">
        <v>1</v>
      </c>
      <c r="CO14" s="171">
        <v>1</v>
      </c>
      <c r="CP14" s="171">
        <v>1</v>
      </c>
      <c r="CQ14" s="171">
        <v>1</v>
      </c>
      <c r="CR14" s="171">
        <v>1</v>
      </c>
      <c r="CS14" s="171">
        <v>1</v>
      </c>
      <c r="CT14" s="171">
        <v>1</v>
      </c>
      <c r="CU14" s="171">
        <v>1</v>
      </c>
      <c r="CV14" s="171">
        <v>1</v>
      </c>
      <c r="CW14" s="171">
        <v>1</v>
      </c>
      <c r="CX14" s="171">
        <v>1</v>
      </c>
      <c r="CY14" s="171">
        <v>1</v>
      </c>
      <c r="CZ14" s="171">
        <v>1</v>
      </c>
      <c r="DA14" s="171">
        <v>1</v>
      </c>
      <c r="DB14" s="171">
        <v>1</v>
      </c>
      <c r="DC14" s="171">
        <v>1</v>
      </c>
      <c r="DD14" s="171">
        <v>1</v>
      </c>
      <c r="DE14" s="171">
        <v>1</v>
      </c>
      <c r="DF14" s="171">
        <v>1</v>
      </c>
      <c r="DG14" s="171">
        <v>1</v>
      </c>
      <c r="DH14" s="171"/>
      <c r="DI14" s="171"/>
      <c r="DJ14" s="171"/>
      <c r="DK14" s="171"/>
      <c r="DL14" s="171"/>
      <c r="DM14" s="171">
        <v>31</v>
      </c>
      <c r="EA14" s="171"/>
      <c r="EB14" s="171"/>
      <c r="EC14" s="171"/>
      <c r="ED14" s="171"/>
      <c r="EE14" s="171"/>
      <c r="EF14" s="171"/>
      <c r="EG14" s="171"/>
      <c r="EH14" s="171"/>
      <c r="EI14" s="171"/>
      <c r="EJ14" s="171"/>
      <c r="EK14" s="171"/>
      <c r="EL14" s="171"/>
      <c r="EM14" s="171"/>
      <c r="EN14" s="171"/>
      <c r="EO14" s="171"/>
      <c r="EP14" s="171"/>
      <c r="EQ14" s="171"/>
      <c r="ER14" s="171"/>
      <c r="ES14" s="171"/>
      <c r="ET14" s="171"/>
      <c r="EU14" s="171"/>
      <c r="EV14" s="171"/>
      <c r="EW14" s="171"/>
      <c r="EX14" s="171"/>
      <c r="EY14" s="171"/>
      <c r="FC14" s="171"/>
      <c r="FD14" s="171"/>
      <c r="FE14" s="171"/>
      <c r="FF14" s="171"/>
      <c r="FG14" s="171"/>
      <c r="FH14" s="171"/>
      <c r="FI14" s="171"/>
      <c r="FJ14" s="171"/>
      <c r="FK14" s="171"/>
      <c r="FL14" s="171"/>
      <c r="FM14" s="171"/>
      <c r="FN14" s="171"/>
      <c r="FO14" s="171"/>
      <c r="FP14" s="171"/>
      <c r="FQ14" s="171"/>
      <c r="FR14" s="171"/>
      <c r="FS14" s="171"/>
      <c r="FT14" s="171"/>
      <c r="FU14" s="171"/>
      <c r="FV14" s="171"/>
      <c r="FW14" s="171"/>
      <c r="FX14" s="171"/>
      <c r="FY14" s="171"/>
      <c r="FZ14" s="171"/>
      <c r="GA14" s="171"/>
      <c r="GB14" s="171"/>
      <c r="GC14" s="171"/>
      <c r="GD14" s="171"/>
      <c r="GE14" s="171"/>
      <c r="GF14" s="171"/>
      <c r="GG14" s="171"/>
      <c r="GH14" s="171"/>
      <c r="GI14" s="171"/>
      <c r="GJ14" s="171"/>
      <c r="GK14" s="171"/>
      <c r="GL14" s="171"/>
      <c r="GM14" s="171"/>
      <c r="GP14" s="171"/>
      <c r="GQ14" s="171"/>
      <c r="GR14" s="171"/>
      <c r="GS14" s="171"/>
      <c r="GT14" s="171"/>
      <c r="GU14" s="171"/>
      <c r="GV14" s="171"/>
      <c r="GW14" s="171"/>
      <c r="GX14" s="171"/>
      <c r="GY14" s="171"/>
      <c r="GZ14" s="171"/>
      <c r="HA14" s="171"/>
      <c r="HB14" s="171"/>
      <c r="HC14" s="171"/>
      <c r="HD14" s="171"/>
      <c r="HE14" s="171"/>
      <c r="HF14" s="171"/>
      <c r="HG14" s="171"/>
      <c r="HH14" s="171"/>
      <c r="HI14" s="171"/>
      <c r="HJ14" s="171"/>
      <c r="HK14" s="171"/>
      <c r="HL14" s="171"/>
      <c r="HM14" s="171"/>
      <c r="HN14" s="171"/>
      <c r="HO14" s="171"/>
      <c r="HP14" s="171"/>
      <c r="HQ14" s="171"/>
      <c r="HR14" s="171"/>
      <c r="HS14" s="171"/>
      <c r="HT14" s="171"/>
      <c r="HU14" s="171"/>
      <c r="HV14" s="171"/>
      <c r="HW14" s="171"/>
      <c r="HX14" s="171"/>
      <c r="HY14" s="171"/>
      <c r="HZ14" s="171"/>
    </row>
    <row r="15" spans="1:234" x14ac:dyDescent="0.3">
      <c r="B15" s="181" t="s">
        <v>212</v>
      </c>
      <c r="C15" s="182">
        <v>1.6788404948559332E-2</v>
      </c>
      <c r="D15" s="182">
        <v>1.6772552047212071E-2</v>
      </c>
      <c r="E15" s="182">
        <v>2.2248710052190833E-2</v>
      </c>
      <c r="F15" s="182">
        <v>2.3260404505684149E-2</v>
      </c>
      <c r="G15" s="182">
        <v>2.304966399308073E-2</v>
      </c>
      <c r="H15" s="182">
        <v>2.2610396932981752E-2</v>
      </c>
      <c r="I15" s="182">
        <v>1.6717343107839865E-2</v>
      </c>
      <c r="J15" s="182">
        <v>1.6125435878705501E-2</v>
      </c>
      <c r="K15" s="182">
        <v>1.8042745557650387E-2</v>
      </c>
      <c r="L15" s="182">
        <v>1.9250474749762464E-2</v>
      </c>
      <c r="M15" s="182">
        <v>1.8657228374761615E-2</v>
      </c>
      <c r="N15" s="182">
        <v>1.9029915562659035E-2</v>
      </c>
      <c r="O15" s="182">
        <v>1.8902378531449868E-2</v>
      </c>
      <c r="P15" s="182">
        <v>1.877911488196346E-2</v>
      </c>
      <c r="Q15" s="182">
        <v>1.7732715444270231E-2</v>
      </c>
      <c r="R15" s="182">
        <v>3.2326117930744455E-2</v>
      </c>
      <c r="S15" s="182">
        <v>1.8783134761482786E-2</v>
      </c>
      <c r="T15" s="182">
        <v>3.2726239996778136E-2</v>
      </c>
      <c r="U15" s="182">
        <v>3.3262365570978794E-2</v>
      </c>
      <c r="V15" s="182">
        <v>2.0529093902311401E-2</v>
      </c>
      <c r="W15" s="182">
        <v>2.1656499437153809E-2</v>
      </c>
      <c r="X15" s="182">
        <v>2.2645007992286165E-2</v>
      </c>
      <c r="Y15" s="182">
        <v>2.3213991443431021E-2</v>
      </c>
      <c r="Z15" s="182">
        <v>2.3097075236426668E-2</v>
      </c>
      <c r="AA15" s="182">
        <v>2.2559912191649129E-2</v>
      </c>
      <c r="AB15" s="182">
        <v>2.4495761576084078E-2</v>
      </c>
      <c r="AC15" s="182">
        <v>2.598088141061523E-2</v>
      </c>
      <c r="AD15" s="182">
        <v>2.6287878711190663E-2</v>
      </c>
      <c r="AE15" s="182">
        <v>2.8537594986027953E-2</v>
      </c>
      <c r="AF15" s="182">
        <v>2.6821850214527664E-2</v>
      </c>
      <c r="AG15" s="182">
        <v>2.7692532786675404E-2</v>
      </c>
      <c r="AH15" s="182">
        <v>2.4891340313491186E-2</v>
      </c>
      <c r="AI15" s="182">
        <v>2.4432869526828181E-2</v>
      </c>
      <c r="AJ15" s="182">
        <v>0</v>
      </c>
      <c r="AK15" s="182">
        <v>0</v>
      </c>
      <c r="AL15" s="182">
        <v>0</v>
      </c>
      <c r="AM15" s="171">
        <v>0</v>
      </c>
      <c r="AO15" s="171" t="s">
        <v>200</v>
      </c>
      <c r="AP15" s="171" t="s">
        <v>181</v>
      </c>
      <c r="AQ15" s="171" t="s">
        <v>181</v>
      </c>
      <c r="AR15" s="171" t="s">
        <v>181</v>
      </c>
      <c r="AS15" s="171" t="s">
        <v>181</v>
      </c>
      <c r="AT15" s="171" t="s">
        <v>181</v>
      </c>
      <c r="AU15" s="171" t="s">
        <v>181</v>
      </c>
      <c r="AV15" s="171" t="s">
        <v>181</v>
      </c>
      <c r="AW15" s="171" t="s">
        <v>181</v>
      </c>
      <c r="AX15" s="171" t="s">
        <v>181</v>
      </c>
      <c r="AY15" s="171" t="s">
        <v>181</v>
      </c>
      <c r="AZ15" s="171" t="s">
        <v>181</v>
      </c>
      <c r="BA15" s="171" t="s">
        <v>181</v>
      </c>
      <c r="BB15" s="171" t="s">
        <v>181</v>
      </c>
      <c r="BC15" s="171" t="s">
        <v>181</v>
      </c>
      <c r="BD15" s="171" t="s">
        <v>181</v>
      </c>
      <c r="BE15" s="171" t="s">
        <v>181</v>
      </c>
      <c r="BF15" s="171" t="s">
        <v>181</v>
      </c>
      <c r="BG15" s="171" t="s">
        <v>181</v>
      </c>
      <c r="BH15" s="171" t="s">
        <v>181</v>
      </c>
      <c r="BI15" s="171" t="s">
        <v>181</v>
      </c>
      <c r="BJ15" s="171" t="s">
        <v>181</v>
      </c>
      <c r="BK15" s="171" t="s">
        <v>181</v>
      </c>
      <c r="BL15" s="171" t="s">
        <v>181</v>
      </c>
      <c r="BM15" s="171" t="s">
        <v>181</v>
      </c>
      <c r="BN15" s="171" t="s">
        <v>181</v>
      </c>
      <c r="BO15" s="171" t="s">
        <v>181</v>
      </c>
      <c r="BP15" s="171" t="s">
        <v>181</v>
      </c>
      <c r="BQ15" s="171" t="s">
        <v>181</v>
      </c>
      <c r="BR15" s="171" t="s">
        <v>181</v>
      </c>
      <c r="BS15" s="171" t="s">
        <v>181</v>
      </c>
      <c r="BT15" s="171" t="s">
        <v>181</v>
      </c>
      <c r="BU15" s="171" t="s">
        <v>181</v>
      </c>
      <c r="BV15" s="171" t="s">
        <v>181</v>
      </c>
      <c r="BW15" s="171" t="s">
        <v>181</v>
      </c>
      <c r="BX15" s="171" t="s">
        <v>181</v>
      </c>
      <c r="BY15" s="171" t="s">
        <v>181</v>
      </c>
      <c r="BZ15" s="171">
        <v>0</v>
      </c>
      <c r="CB15" s="174"/>
      <c r="CC15" s="171"/>
      <c r="CD15" s="171"/>
      <c r="CE15" s="171"/>
      <c r="CF15" s="171"/>
      <c r="CG15" s="171"/>
      <c r="CH15" s="171"/>
      <c r="CI15" s="171"/>
      <c r="CJ15" s="171"/>
      <c r="CK15" s="171"/>
      <c r="CL15" s="171"/>
      <c r="CM15" s="171"/>
      <c r="CN15" s="171"/>
      <c r="CO15" s="171"/>
      <c r="CP15" s="171"/>
      <c r="CQ15" s="171"/>
      <c r="CR15" s="171"/>
      <c r="CS15" s="171"/>
      <c r="CT15" s="171"/>
      <c r="CU15" s="171"/>
      <c r="CV15" s="171"/>
      <c r="CW15" s="171"/>
      <c r="CX15" s="171"/>
      <c r="CY15" s="171"/>
      <c r="CZ15" s="171"/>
      <c r="DA15" s="171"/>
      <c r="DB15" s="171"/>
      <c r="DC15" s="171"/>
      <c r="DD15" s="171"/>
      <c r="DE15" s="171"/>
      <c r="DF15" s="171"/>
      <c r="DG15" s="171"/>
      <c r="DH15" s="171"/>
      <c r="DI15" s="171"/>
      <c r="DJ15" s="171"/>
      <c r="DK15" s="171"/>
      <c r="DL15" s="171"/>
      <c r="EA15" s="171"/>
      <c r="EB15" s="171"/>
      <c r="EC15" s="171"/>
      <c r="ED15" s="171"/>
      <c r="EE15" s="171"/>
      <c r="EF15" s="171"/>
      <c r="EG15" s="171"/>
      <c r="EH15" s="171"/>
      <c r="EI15" s="171"/>
      <c r="EJ15" s="171"/>
      <c r="EK15" s="171"/>
      <c r="EL15" s="171"/>
      <c r="EM15" s="171"/>
      <c r="EN15" s="171"/>
      <c r="EO15" s="171"/>
      <c r="EP15" s="171"/>
      <c r="EQ15" s="171"/>
      <c r="ER15" s="171"/>
      <c r="ES15" s="171"/>
      <c r="ET15" s="171"/>
      <c r="EU15" s="171"/>
      <c r="EV15" s="171"/>
      <c r="EW15" s="171"/>
      <c r="EX15" s="171"/>
      <c r="EY15" s="171"/>
      <c r="FC15" s="171"/>
      <c r="FD15" s="171"/>
      <c r="FE15" s="171"/>
      <c r="FF15" s="171"/>
      <c r="FG15" s="171"/>
      <c r="FH15" s="171"/>
      <c r="FI15" s="171"/>
      <c r="FJ15" s="171"/>
      <c r="FK15" s="171"/>
      <c r="FL15" s="171"/>
      <c r="FM15" s="171"/>
      <c r="FN15" s="171"/>
      <c r="FO15" s="171"/>
      <c r="FP15" s="171"/>
      <c r="FQ15" s="171"/>
      <c r="FR15" s="171"/>
      <c r="FS15" s="171"/>
      <c r="FT15" s="171"/>
      <c r="FU15" s="171"/>
      <c r="FV15" s="171"/>
      <c r="FW15" s="171"/>
      <c r="FX15" s="171"/>
      <c r="FY15" s="171"/>
      <c r="FZ15" s="171"/>
      <c r="GA15" s="171"/>
      <c r="GB15" s="171"/>
      <c r="GC15" s="171"/>
      <c r="GD15" s="171"/>
      <c r="GE15" s="171"/>
      <c r="GF15" s="171"/>
      <c r="GG15" s="171"/>
      <c r="GH15" s="171"/>
      <c r="GI15" s="171"/>
      <c r="GJ15" s="171"/>
      <c r="GK15" s="171"/>
      <c r="GL15" s="171"/>
      <c r="GM15" s="171"/>
      <c r="GP15" s="171"/>
      <c r="GQ15" s="171"/>
      <c r="GR15" s="171"/>
      <c r="GS15" s="171"/>
      <c r="GT15" s="171"/>
      <c r="GU15" s="171"/>
      <c r="GV15" s="171"/>
      <c r="GW15" s="171"/>
      <c r="GX15" s="171"/>
      <c r="GY15" s="171"/>
      <c r="GZ15" s="171"/>
      <c r="HA15" s="171"/>
      <c r="HB15" s="171"/>
      <c r="HC15" s="171"/>
      <c r="HD15" s="171"/>
      <c r="HE15" s="171"/>
      <c r="HF15" s="171"/>
      <c r="HG15" s="171"/>
      <c r="HH15" s="171"/>
      <c r="HI15" s="171"/>
      <c r="HJ15" s="171"/>
      <c r="HK15" s="171"/>
      <c r="HL15" s="171"/>
      <c r="HM15" s="171"/>
      <c r="HN15" s="171"/>
      <c r="HO15" s="171"/>
      <c r="HP15" s="171"/>
      <c r="HQ15" s="171"/>
      <c r="HR15" s="171"/>
      <c r="HS15" s="171"/>
      <c r="HT15" s="171"/>
      <c r="HU15" s="171"/>
      <c r="HV15" s="171"/>
      <c r="HW15" s="171"/>
      <c r="HX15" s="171"/>
      <c r="HY15" s="171"/>
      <c r="HZ15" s="171"/>
    </row>
    <row r="16" spans="1:234" x14ac:dyDescent="0.3">
      <c r="B16" s="181" t="s">
        <v>213</v>
      </c>
      <c r="C16" s="182">
        <v>1.8038918053546939E-2</v>
      </c>
      <c r="D16" s="182">
        <v>1.7017519630044192E-2</v>
      </c>
      <c r="E16" s="182">
        <v>1.9763172844578313E-2</v>
      </c>
      <c r="F16" s="182">
        <v>1.9786276674219595E-2</v>
      </c>
      <c r="G16" s="182">
        <v>1.9561032178849306E-2</v>
      </c>
      <c r="H16" s="182">
        <v>1.7686304148203942E-2</v>
      </c>
      <c r="I16" s="182">
        <v>1.5057055814514194E-2</v>
      </c>
      <c r="J16" s="182">
        <v>1.4437563308552047E-2</v>
      </c>
      <c r="K16" s="182">
        <v>1.4255036707608288E-2</v>
      </c>
      <c r="L16" s="182">
        <v>1.3003585994272362E-2</v>
      </c>
      <c r="M16" s="182">
        <v>1.3225092194975209E-2</v>
      </c>
      <c r="N16" s="182">
        <v>1.297214139899287E-2</v>
      </c>
      <c r="O16" s="182">
        <v>1.2944241362209272E-2</v>
      </c>
      <c r="P16" s="182">
        <v>1.2306224047995824E-2</v>
      </c>
      <c r="Q16" s="182">
        <v>1.2267390460554311E-2</v>
      </c>
      <c r="R16" s="182">
        <v>1.7967515303733379E-2</v>
      </c>
      <c r="S16" s="182">
        <v>1.2066106401424293E-2</v>
      </c>
      <c r="T16" s="182">
        <v>1.8992188103789595E-2</v>
      </c>
      <c r="U16" s="182">
        <v>1.8750656666435963E-2</v>
      </c>
      <c r="V16" s="182">
        <v>1.2984647253503541E-2</v>
      </c>
      <c r="W16" s="182">
        <v>1.2524733515775568E-2</v>
      </c>
      <c r="X16" s="182">
        <v>1.2353532230609563E-2</v>
      </c>
      <c r="Y16" s="182">
        <v>1.2429842755397004E-2</v>
      </c>
      <c r="Z16" s="182">
        <v>1.3837992309903999E-2</v>
      </c>
      <c r="AA16" s="182">
        <v>1.1947393130369507E-2</v>
      </c>
      <c r="AB16" s="182">
        <v>1.2104288349861759E-2</v>
      </c>
      <c r="AC16" s="182">
        <v>1.1835956848911072E-2</v>
      </c>
      <c r="AD16" s="182">
        <v>1.1490870907320126E-2</v>
      </c>
      <c r="AE16" s="182">
        <v>1.248910670085966E-2</v>
      </c>
      <c r="AF16" s="182">
        <v>1.1892642769236537E-2</v>
      </c>
      <c r="AG16" s="182">
        <v>1.0732468010305769E-2</v>
      </c>
      <c r="AH16" s="182">
        <v>9.5552357622557555E-3</v>
      </c>
      <c r="AI16" s="182">
        <v>6.0708163986631022E-3</v>
      </c>
      <c r="AJ16" s="182">
        <v>0</v>
      </c>
      <c r="AK16" s="182">
        <v>0</v>
      </c>
      <c r="AL16" s="182">
        <v>0</v>
      </c>
      <c r="AM16" s="171">
        <v>0</v>
      </c>
      <c r="AO16" s="171" t="s">
        <v>204</v>
      </c>
      <c r="AP16" s="171" t="s">
        <v>181</v>
      </c>
      <c r="AQ16" s="171" t="s">
        <v>181</v>
      </c>
      <c r="AR16" s="171" t="s">
        <v>181</v>
      </c>
      <c r="AS16" s="171" t="s">
        <v>181</v>
      </c>
      <c r="AT16" s="171" t="s">
        <v>181</v>
      </c>
      <c r="AU16" s="171" t="s">
        <v>181</v>
      </c>
      <c r="AV16" s="171" t="s">
        <v>181</v>
      </c>
      <c r="AW16" s="171" t="s">
        <v>181</v>
      </c>
      <c r="AX16" s="171" t="s">
        <v>181</v>
      </c>
      <c r="AY16" s="171" t="s">
        <v>181</v>
      </c>
      <c r="AZ16" s="171" t="s">
        <v>181</v>
      </c>
      <c r="BA16" s="171" t="s">
        <v>181</v>
      </c>
      <c r="BB16" s="171" t="s">
        <v>181</v>
      </c>
      <c r="BC16" s="171" t="s">
        <v>181</v>
      </c>
      <c r="BD16" s="171" t="s">
        <v>181</v>
      </c>
      <c r="BE16" s="171" t="s">
        <v>181</v>
      </c>
      <c r="BF16" s="171" t="s">
        <v>181</v>
      </c>
      <c r="BG16" s="171" t="s">
        <v>181</v>
      </c>
      <c r="BH16" s="171" t="s">
        <v>181</v>
      </c>
      <c r="BI16" s="171" t="s">
        <v>181</v>
      </c>
      <c r="BJ16" s="171" t="s">
        <v>181</v>
      </c>
      <c r="BK16" s="171" t="s">
        <v>181</v>
      </c>
      <c r="BL16" s="171" t="s">
        <v>181</v>
      </c>
      <c r="BM16" s="171" t="s">
        <v>181</v>
      </c>
      <c r="BN16" s="171" t="s">
        <v>181</v>
      </c>
      <c r="BO16" s="171" t="s">
        <v>181</v>
      </c>
      <c r="BP16" s="171" t="s">
        <v>181</v>
      </c>
      <c r="BQ16" s="171" t="s">
        <v>181</v>
      </c>
      <c r="BR16" s="171" t="s">
        <v>181</v>
      </c>
      <c r="BS16" s="171" t="s">
        <v>181</v>
      </c>
      <c r="BT16" s="171" t="s">
        <v>181</v>
      </c>
      <c r="BU16" s="171" t="s">
        <v>181</v>
      </c>
      <c r="BV16" s="171" t="s">
        <v>181</v>
      </c>
      <c r="BW16" s="171" t="s">
        <v>181</v>
      </c>
      <c r="BX16" s="171" t="s">
        <v>181</v>
      </c>
      <c r="BY16" s="171" t="s">
        <v>181</v>
      </c>
      <c r="BZ16" s="171">
        <v>0</v>
      </c>
    </row>
    <row r="17" spans="2:78" x14ac:dyDescent="0.3">
      <c r="B17" s="181" t="s">
        <v>214</v>
      </c>
      <c r="C17" s="182">
        <v>0</v>
      </c>
      <c r="D17" s="182">
        <v>0</v>
      </c>
      <c r="E17" s="182">
        <v>0</v>
      </c>
      <c r="F17" s="182">
        <v>0</v>
      </c>
      <c r="G17" s="182">
        <v>0</v>
      </c>
      <c r="H17" s="182">
        <v>0</v>
      </c>
      <c r="I17" s="182">
        <v>0</v>
      </c>
      <c r="J17" s="182">
        <v>0</v>
      </c>
      <c r="K17" s="182">
        <v>0</v>
      </c>
      <c r="L17" s="182">
        <v>0</v>
      </c>
      <c r="M17" s="182">
        <v>0</v>
      </c>
      <c r="N17" s="182">
        <v>0</v>
      </c>
      <c r="O17" s="182">
        <v>0</v>
      </c>
      <c r="P17" s="182">
        <v>0</v>
      </c>
      <c r="Q17" s="182">
        <v>0</v>
      </c>
      <c r="R17" s="182">
        <v>0</v>
      </c>
      <c r="S17" s="182">
        <v>0</v>
      </c>
      <c r="T17" s="182">
        <v>0</v>
      </c>
      <c r="U17" s="182">
        <v>0</v>
      </c>
      <c r="V17" s="182">
        <v>0</v>
      </c>
      <c r="W17" s="182">
        <v>0</v>
      </c>
      <c r="X17" s="182">
        <v>0</v>
      </c>
      <c r="Y17" s="182">
        <v>0</v>
      </c>
      <c r="Z17" s="182">
        <v>0</v>
      </c>
      <c r="AA17" s="182">
        <v>0</v>
      </c>
      <c r="AB17" s="182">
        <v>0</v>
      </c>
      <c r="AC17" s="182">
        <v>0</v>
      </c>
      <c r="AD17" s="182">
        <v>0</v>
      </c>
      <c r="AE17" s="182">
        <v>0</v>
      </c>
      <c r="AF17" s="182">
        <v>0</v>
      </c>
      <c r="AG17" s="182">
        <v>0</v>
      </c>
      <c r="AH17" s="182">
        <v>0</v>
      </c>
      <c r="AI17" s="182">
        <v>0</v>
      </c>
      <c r="AJ17" s="182">
        <v>0</v>
      </c>
      <c r="AK17" s="182">
        <v>0</v>
      </c>
      <c r="AL17" s="182">
        <v>0</v>
      </c>
      <c r="AM17" s="171">
        <v>0</v>
      </c>
      <c r="AO17" s="171" t="s">
        <v>197</v>
      </c>
      <c r="AP17" s="171" t="s">
        <v>181</v>
      </c>
      <c r="AQ17" s="171" t="s">
        <v>181</v>
      </c>
      <c r="AR17" s="171" t="s">
        <v>181</v>
      </c>
      <c r="AS17" s="171" t="s">
        <v>181</v>
      </c>
      <c r="AT17" s="171" t="s">
        <v>181</v>
      </c>
      <c r="AU17" s="171" t="s">
        <v>181</v>
      </c>
      <c r="AV17" s="171" t="s">
        <v>181</v>
      </c>
      <c r="AW17" s="171" t="s">
        <v>181</v>
      </c>
      <c r="AX17" s="171" t="s">
        <v>181</v>
      </c>
      <c r="AY17" s="171" t="s">
        <v>181</v>
      </c>
      <c r="AZ17" s="171" t="s">
        <v>181</v>
      </c>
      <c r="BA17" s="171" t="s">
        <v>181</v>
      </c>
      <c r="BB17" s="171" t="s">
        <v>181</v>
      </c>
      <c r="BC17" s="171" t="s">
        <v>181</v>
      </c>
      <c r="BD17" s="171" t="s">
        <v>181</v>
      </c>
      <c r="BE17" s="171" t="s">
        <v>181</v>
      </c>
      <c r="BF17" s="171" t="s">
        <v>181</v>
      </c>
      <c r="BG17" s="171" t="s">
        <v>181</v>
      </c>
      <c r="BH17" s="171" t="s">
        <v>181</v>
      </c>
      <c r="BI17" s="171" t="s">
        <v>181</v>
      </c>
      <c r="BJ17" s="171" t="s">
        <v>181</v>
      </c>
      <c r="BK17" s="171" t="s">
        <v>181</v>
      </c>
      <c r="BL17" s="171" t="s">
        <v>181</v>
      </c>
      <c r="BM17" s="171" t="s">
        <v>181</v>
      </c>
      <c r="BN17" s="171" t="s">
        <v>181</v>
      </c>
      <c r="BO17" s="171" t="s">
        <v>181</v>
      </c>
      <c r="BP17" s="171" t="s">
        <v>181</v>
      </c>
      <c r="BQ17" s="171" t="s">
        <v>181</v>
      </c>
      <c r="BR17" s="171" t="s">
        <v>181</v>
      </c>
      <c r="BS17" s="171" t="s">
        <v>181</v>
      </c>
      <c r="BT17" s="171" t="s">
        <v>181</v>
      </c>
      <c r="BU17" s="171" t="s">
        <v>181</v>
      </c>
      <c r="BV17" s="171" t="s">
        <v>181</v>
      </c>
      <c r="BW17" s="171" t="s">
        <v>181</v>
      </c>
      <c r="BX17" s="171" t="s">
        <v>181</v>
      </c>
      <c r="BY17" s="171" t="s">
        <v>181</v>
      </c>
      <c r="BZ17" s="171">
        <v>0</v>
      </c>
    </row>
    <row r="18" spans="2:78" x14ac:dyDescent="0.3">
      <c r="B18" s="181" t="s">
        <v>215</v>
      </c>
      <c r="C18" s="182">
        <v>0</v>
      </c>
      <c r="D18" s="182">
        <v>0</v>
      </c>
      <c r="E18" s="182">
        <v>0</v>
      </c>
      <c r="F18" s="182">
        <v>0</v>
      </c>
      <c r="G18" s="182">
        <v>0</v>
      </c>
      <c r="H18" s="182">
        <v>0</v>
      </c>
      <c r="I18" s="182">
        <v>0</v>
      </c>
      <c r="J18" s="182">
        <v>0</v>
      </c>
      <c r="K18" s="182">
        <v>0</v>
      </c>
      <c r="L18" s="182">
        <v>0</v>
      </c>
      <c r="M18" s="182">
        <v>0</v>
      </c>
      <c r="N18" s="182">
        <v>0</v>
      </c>
      <c r="O18" s="182">
        <v>0</v>
      </c>
      <c r="P18" s="182">
        <v>0</v>
      </c>
      <c r="Q18" s="182">
        <v>0</v>
      </c>
      <c r="R18" s="182">
        <v>0</v>
      </c>
      <c r="S18" s="182">
        <v>0</v>
      </c>
      <c r="T18" s="182">
        <v>0</v>
      </c>
      <c r="U18" s="182">
        <v>0</v>
      </c>
      <c r="V18" s="182">
        <v>0</v>
      </c>
      <c r="W18" s="182">
        <v>0</v>
      </c>
      <c r="X18" s="182">
        <v>0</v>
      </c>
      <c r="Y18" s="182">
        <v>0</v>
      </c>
      <c r="Z18" s="182">
        <v>0</v>
      </c>
      <c r="AA18" s="182">
        <v>0</v>
      </c>
      <c r="AB18" s="182">
        <v>0</v>
      </c>
      <c r="AC18" s="182">
        <v>0</v>
      </c>
      <c r="AD18" s="182">
        <v>0</v>
      </c>
      <c r="AE18" s="182">
        <v>0</v>
      </c>
      <c r="AF18" s="182">
        <v>0</v>
      </c>
      <c r="AG18" s="182">
        <v>0</v>
      </c>
      <c r="AH18" s="182">
        <v>0</v>
      </c>
      <c r="AI18" s="182">
        <v>0</v>
      </c>
      <c r="AJ18" s="182">
        <v>0</v>
      </c>
      <c r="AK18" s="182">
        <v>0</v>
      </c>
      <c r="AL18" s="182">
        <v>0</v>
      </c>
      <c r="AM18" s="171">
        <v>0</v>
      </c>
      <c r="AO18" s="171"/>
      <c r="AP18" s="171"/>
      <c r="AQ18" s="171"/>
      <c r="AR18" s="171"/>
      <c r="AS18" s="171"/>
      <c r="AT18" s="171"/>
      <c r="AU18" s="171"/>
      <c r="AV18" s="171"/>
      <c r="AW18" s="171"/>
      <c r="AX18" s="171"/>
      <c r="AY18" s="171"/>
      <c r="AZ18" s="171"/>
      <c r="BA18" s="171"/>
      <c r="BB18" s="171"/>
      <c r="BC18" s="171"/>
      <c r="BD18" s="171"/>
      <c r="BE18" s="171"/>
      <c r="BF18" s="171"/>
      <c r="BG18" s="171"/>
      <c r="BH18" s="171"/>
      <c r="BI18" s="171"/>
      <c r="BJ18" s="171"/>
      <c r="BK18" s="171"/>
      <c r="BL18" s="171"/>
      <c r="BM18" s="171"/>
      <c r="BN18" s="171"/>
      <c r="BO18" s="171"/>
      <c r="BP18" s="171"/>
      <c r="BQ18" s="171"/>
      <c r="BR18" s="171"/>
      <c r="BS18" s="171"/>
      <c r="BT18" s="171"/>
      <c r="BU18" s="171"/>
      <c r="BV18" s="171"/>
      <c r="BW18" s="171"/>
      <c r="BX18" s="171"/>
      <c r="BY18" s="171"/>
      <c r="BZ18" s="171"/>
    </row>
    <row r="19" spans="2:78" x14ac:dyDescent="0.3">
      <c r="B19" s="181" t="s">
        <v>182</v>
      </c>
      <c r="C19" s="182">
        <v>0</v>
      </c>
      <c r="D19" s="182">
        <v>0</v>
      </c>
      <c r="E19" s="182">
        <v>0</v>
      </c>
      <c r="F19" s="182">
        <v>0</v>
      </c>
      <c r="G19" s="182">
        <v>0</v>
      </c>
      <c r="H19" s="182">
        <v>0</v>
      </c>
      <c r="I19" s="182">
        <v>0</v>
      </c>
      <c r="J19" s="182">
        <v>0</v>
      </c>
      <c r="K19" s="182">
        <v>0</v>
      </c>
      <c r="L19" s="182">
        <v>0</v>
      </c>
      <c r="M19" s="182">
        <v>0</v>
      </c>
      <c r="N19" s="182">
        <v>0</v>
      </c>
      <c r="O19" s="182">
        <v>0</v>
      </c>
      <c r="P19" s="182">
        <v>0</v>
      </c>
      <c r="Q19" s="182">
        <v>0</v>
      </c>
      <c r="R19" s="182">
        <v>0</v>
      </c>
      <c r="S19" s="182">
        <v>0</v>
      </c>
      <c r="T19" s="182">
        <v>0</v>
      </c>
      <c r="U19" s="182">
        <v>0</v>
      </c>
      <c r="V19" s="182">
        <v>0</v>
      </c>
      <c r="W19" s="182">
        <v>0</v>
      </c>
      <c r="X19" s="182">
        <v>0</v>
      </c>
      <c r="Y19" s="182">
        <v>0</v>
      </c>
      <c r="Z19" s="182">
        <v>0</v>
      </c>
      <c r="AA19" s="182">
        <v>0</v>
      </c>
      <c r="AB19" s="182">
        <v>0</v>
      </c>
      <c r="AC19" s="182">
        <v>0</v>
      </c>
      <c r="AD19" s="182">
        <v>0</v>
      </c>
      <c r="AE19" s="182">
        <v>0</v>
      </c>
      <c r="AF19" s="182">
        <v>0</v>
      </c>
      <c r="AG19" s="182">
        <v>0</v>
      </c>
      <c r="AH19" s="182">
        <v>0</v>
      </c>
      <c r="AI19" s="182">
        <v>0</v>
      </c>
      <c r="AJ19" s="182">
        <v>0</v>
      </c>
      <c r="AK19" s="182">
        <v>0</v>
      </c>
      <c r="AL19" s="182">
        <v>0</v>
      </c>
      <c r="AM19" s="171">
        <v>0</v>
      </c>
      <c r="AO19" s="171"/>
      <c r="AP19" s="171"/>
      <c r="AQ19" s="171"/>
      <c r="AR19" s="171"/>
      <c r="AS19" s="171"/>
      <c r="AT19" s="171"/>
      <c r="AU19" s="171"/>
      <c r="AV19" s="171"/>
      <c r="AW19" s="171"/>
      <c r="AX19" s="171"/>
      <c r="AY19" s="171"/>
      <c r="AZ19" s="171"/>
      <c r="BA19" s="171"/>
      <c r="BB19" s="171"/>
      <c r="BC19" s="171"/>
      <c r="BD19" s="171"/>
      <c r="BE19" s="171"/>
      <c r="BF19" s="171"/>
      <c r="BG19" s="171"/>
      <c r="BH19" s="171"/>
      <c r="BI19" s="171"/>
      <c r="BJ19" s="171"/>
      <c r="BK19" s="171"/>
      <c r="BL19" s="171"/>
      <c r="BM19" s="171"/>
      <c r="BN19" s="171"/>
      <c r="BO19" s="171"/>
      <c r="BP19" s="171"/>
      <c r="BQ19" s="171"/>
      <c r="BR19" s="171"/>
      <c r="BS19" s="171"/>
      <c r="BT19" s="171"/>
      <c r="BU19" s="171"/>
      <c r="BV19" s="171"/>
      <c r="BW19" s="171"/>
      <c r="BX19" s="171"/>
      <c r="BY19" s="171"/>
      <c r="BZ19" s="171"/>
    </row>
    <row r="20" spans="2:78" x14ac:dyDescent="0.3">
      <c r="B20" s="181" t="s">
        <v>216</v>
      </c>
      <c r="C20" s="182">
        <v>0</v>
      </c>
      <c r="D20" s="182">
        <v>0</v>
      </c>
      <c r="E20" s="182">
        <v>0</v>
      </c>
      <c r="F20" s="182">
        <v>0</v>
      </c>
      <c r="G20" s="182">
        <v>0</v>
      </c>
      <c r="H20" s="182">
        <v>0</v>
      </c>
      <c r="I20" s="182">
        <v>0</v>
      </c>
      <c r="J20" s="182">
        <v>0</v>
      </c>
      <c r="K20" s="182">
        <v>0</v>
      </c>
      <c r="L20" s="182">
        <v>0</v>
      </c>
      <c r="M20" s="182">
        <v>0</v>
      </c>
      <c r="N20" s="182">
        <v>0</v>
      </c>
      <c r="O20" s="182">
        <v>0</v>
      </c>
      <c r="P20" s="182">
        <v>0</v>
      </c>
      <c r="Q20" s="182">
        <v>0</v>
      </c>
      <c r="R20" s="182">
        <v>0</v>
      </c>
      <c r="S20" s="182">
        <v>0</v>
      </c>
      <c r="T20" s="182">
        <v>0</v>
      </c>
      <c r="U20" s="182">
        <v>0</v>
      </c>
      <c r="V20" s="182">
        <v>0</v>
      </c>
      <c r="W20" s="182">
        <v>0</v>
      </c>
      <c r="X20" s="182">
        <v>0</v>
      </c>
      <c r="Y20" s="182">
        <v>0</v>
      </c>
      <c r="Z20" s="182">
        <v>0</v>
      </c>
      <c r="AA20" s="182">
        <v>0</v>
      </c>
      <c r="AB20" s="182">
        <v>0</v>
      </c>
      <c r="AC20" s="182">
        <v>0</v>
      </c>
      <c r="AD20" s="182">
        <v>0</v>
      </c>
      <c r="AE20" s="182">
        <v>0</v>
      </c>
      <c r="AF20" s="182">
        <v>0</v>
      </c>
      <c r="AG20" s="182">
        <v>0</v>
      </c>
      <c r="AH20" s="182">
        <v>0</v>
      </c>
      <c r="AI20" s="182">
        <v>0</v>
      </c>
      <c r="AJ20" s="182">
        <v>0</v>
      </c>
      <c r="AK20" s="182">
        <v>0</v>
      </c>
      <c r="AL20" s="182">
        <v>0</v>
      </c>
      <c r="AM20" s="171">
        <v>0</v>
      </c>
      <c r="AO20" s="171" t="s">
        <v>347</v>
      </c>
      <c r="AP20" s="171" t="s">
        <v>181</v>
      </c>
      <c r="AQ20" s="171" t="s">
        <v>181</v>
      </c>
      <c r="AR20" s="171" t="s">
        <v>181</v>
      </c>
      <c r="AS20" s="171" t="s">
        <v>181</v>
      </c>
      <c r="AT20" s="171" t="s">
        <v>181</v>
      </c>
      <c r="AU20" s="171" t="s">
        <v>181</v>
      </c>
      <c r="AV20" s="171" t="s">
        <v>181</v>
      </c>
      <c r="AW20" s="171" t="s">
        <v>181</v>
      </c>
      <c r="AX20" s="171" t="s">
        <v>181</v>
      </c>
      <c r="AY20" s="171" t="s">
        <v>181</v>
      </c>
      <c r="AZ20" s="171" t="s">
        <v>181</v>
      </c>
      <c r="BA20" s="171" t="s">
        <v>181</v>
      </c>
      <c r="BB20" s="171" t="s">
        <v>181</v>
      </c>
      <c r="BC20" s="171" t="s">
        <v>181</v>
      </c>
      <c r="BD20" s="171" t="s">
        <v>181</v>
      </c>
      <c r="BE20" s="171" t="s">
        <v>181</v>
      </c>
      <c r="BF20" s="171" t="s">
        <v>181</v>
      </c>
      <c r="BG20" s="171" t="s">
        <v>181</v>
      </c>
      <c r="BH20" s="171" t="s">
        <v>181</v>
      </c>
      <c r="BI20" s="171" t="s">
        <v>181</v>
      </c>
      <c r="BJ20" s="171" t="s">
        <v>181</v>
      </c>
      <c r="BK20" s="171" t="s">
        <v>181</v>
      </c>
      <c r="BL20" s="171" t="s">
        <v>181</v>
      </c>
      <c r="BM20" s="171" t="s">
        <v>181</v>
      </c>
      <c r="BN20" s="171" t="s">
        <v>181</v>
      </c>
      <c r="BO20" s="171" t="s">
        <v>181</v>
      </c>
      <c r="BP20" s="171" t="s">
        <v>181</v>
      </c>
      <c r="BQ20" s="171" t="s">
        <v>181</v>
      </c>
      <c r="BR20" s="171" t="s">
        <v>181</v>
      </c>
      <c r="BS20" s="171" t="s">
        <v>181</v>
      </c>
      <c r="BT20" s="171" t="s">
        <v>181</v>
      </c>
      <c r="BU20" s="171" t="s">
        <v>181</v>
      </c>
      <c r="BV20" s="171" t="s">
        <v>181</v>
      </c>
      <c r="BW20" s="171" t="s">
        <v>181</v>
      </c>
      <c r="BX20" s="171" t="s">
        <v>181</v>
      </c>
      <c r="BY20" s="171" t="s">
        <v>181</v>
      </c>
      <c r="BZ20" s="171">
        <v>0</v>
      </c>
    </row>
    <row r="21" spans="2:78" ht="15.75" thickBot="1" x14ac:dyDescent="0.35">
      <c r="B21" s="179" t="s">
        <v>217</v>
      </c>
      <c r="C21" s="183">
        <v>8.4868149754840139E-2</v>
      </c>
      <c r="D21" s="183">
        <v>8.2111365460445465E-2</v>
      </c>
      <c r="E21" s="183">
        <v>9.0036015285946014E-2</v>
      </c>
      <c r="F21" s="183">
        <v>9.1508373301224299E-2</v>
      </c>
      <c r="G21" s="183">
        <v>9.0661635051871872E-2</v>
      </c>
      <c r="H21" s="183">
        <v>8.8216693591579937E-2</v>
      </c>
      <c r="I21" s="183">
        <v>7.7074979146896691E-2</v>
      </c>
      <c r="J21" s="183">
        <v>7.4333347201858871E-2</v>
      </c>
      <c r="K21" s="183">
        <v>7.7369987943224555E-2</v>
      </c>
      <c r="L21" s="183">
        <v>7.6914681461439038E-2</v>
      </c>
      <c r="M21" s="183">
        <v>7.6775180258268585E-2</v>
      </c>
      <c r="N21" s="183">
        <v>7.457460027367098E-2</v>
      </c>
      <c r="O21" s="183">
        <v>7.2813974436248402E-2</v>
      </c>
      <c r="P21" s="183">
        <v>6.9324627996788526E-2</v>
      </c>
      <c r="Q21" s="183">
        <v>6.5837773195620966E-2</v>
      </c>
      <c r="R21" s="183">
        <v>8.6283848546515537E-2</v>
      </c>
      <c r="S21" s="183">
        <v>6.491392737633174E-2</v>
      </c>
      <c r="T21" s="183">
        <v>8.7035244217176899E-2</v>
      </c>
      <c r="U21" s="183">
        <v>8.6271013827475984E-2</v>
      </c>
      <c r="V21" s="183">
        <v>6.8012125215640609E-2</v>
      </c>
      <c r="W21" s="183">
        <v>6.7096937818824115E-2</v>
      </c>
      <c r="X21" s="183">
        <v>6.867253224496514E-2</v>
      </c>
      <c r="Y21" s="183">
        <v>7.0701806053795363E-2</v>
      </c>
      <c r="Z21" s="183">
        <v>7.2104627832085239E-2</v>
      </c>
      <c r="AA21" s="183">
        <v>6.7152192008082673E-2</v>
      </c>
      <c r="AB21" s="183">
        <v>7.0214773417470566E-2</v>
      </c>
      <c r="AC21" s="183">
        <v>7.2934681786425037E-2</v>
      </c>
      <c r="AD21" s="183">
        <v>7.2667487752700446E-2</v>
      </c>
      <c r="AE21" s="183">
        <v>7.7468933332453901E-2</v>
      </c>
      <c r="AF21" s="183">
        <v>7.2921285875698821E-2</v>
      </c>
      <c r="AG21" s="183">
        <v>7.3421649817229331E-2</v>
      </c>
      <c r="AH21" s="183">
        <v>6.9072341745743879E-2</v>
      </c>
      <c r="AI21" s="183">
        <v>5.7231121590314092E-2</v>
      </c>
      <c r="AJ21" s="183">
        <v>0</v>
      </c>
      <c r="AK21" s="183">
        <v>0</v>
      </c>
      <c r="AL21" s="183">
        <v>0</v>
      </c>
      <c r="AM21" s="171">
        <v>0</v>
      </c>
      <c r="AO21" s="171" t="s">
        <v>348</v>
      </c>
      <c r="AP21" s="171" t="s">
        <v>181</v>
      </c>
      <c r="AQ21" s="171" t="s">
        <v>181</v>
      </c>
      <c r="AR21" s="171" t="s">
        <v>181</v>
      </c>
      <c r="AS21" s="171" t="s">
        <v>181</v>
      </c>
      <c r="AT21" s="171" t="s">
        <v>181</v>
      </c>
      <c r="AU21" s="171" t="s">
        <v>181</v>
      </c>
      <c r="AV21" s="171" t="s">
        <v>181</v>
      </c>
      <c r="AW21" s="171" t="s">
        <v>181</v>
      </c>
      <c r="AX21" s="171" t="s">
        <v>181</v>
      </c>
      <c r="AY21" s="171" t="s">
        <v>181</v>
      </c>
      <c r="AZ21" s="171" t="s">
        <v>181</v>
      </c>
      <c r="BA21" s="171" t="s">
        <v>181</v>
      </c>
      <c r="BB21" s="171" t="s">
        <v>181</v>
      </c>
      <c r="BC21" s="171" t="s">
        <v>181</v>
      </c>
      <c r="BD21" s="171" t="s">
        <v>181</v>
      </c>
      <c r="BE21" s="171" t="s">
        <v>181</v>
      </c>
      <c r="BF21" s="171" t="s">
        <v>181</v>
      </c>
      <c r="BG21" s="171" t="s">
        <v>181</v>
      </c>
      <c r="BH21" s="171" t="s">
        <v>181</v>
      </c>
      <c r="BI21" s="171" t="s">
        <v>181</v>
      </c>
      <c r="BJ21" s="171" t="s">
        <v>181</v>
      </c>
      <c r="BK21" s="171" t="s">
        <v>181</v>
      </c>
      <c r="BL21" s="171" t="s">
        <v>181</v>
      </c>
      <c r="BM21" s="171" t="s">
        <v>181</v>
      </c>
      <c r="BN21" s="171" t="s">
        <v>181</v>
      </c>
      <c r="BO21" s="171" t="s">
        <v>181</v>
      </c>
      <c r="BP21" s="171" t="s">
        <v>181</v>
      </c>
      <c r="BQ21" s="171" t="s">
        <v>181</v>
      </c>
      <c r="BR21" s="171" t="s">
        <v>181</v>
      </c>
      <c r="BS21" s="171" t="s">
        <v>181</v>
      </c>
      <c r="BT21" s="171" t="s">
        <v>181</v>
      </c>
      <c r="BU21" s="171" t="s">
        <v>181</v>
      </c>
      <c r="BV21" s="171" t="s">
        <v>181</v>
      </c>
      <c r="BW21" s="171" t="s">
        <v>181</v>
      </c>
      <c r="BX21" s="171" t="s">
        <v>181</v>
      </c>
      <c r="BY21" s="171" t="s">
        <v>181</v>
      </c>
      <c r="BZ21" s="171">
        <v>0</v>
      </c>
    </row>
    <row r="22" spans="2:78" x14ac:dyDescent="0.3">
      <c r="B22" s="181"/>
      <c r="C22" s="184"/>
      <c r="D22" s="184"/>
      <c r="E22" s="184"/>
      <c r="F22" s="184"/>
      <c r="G22" s="184"/>
      <c r="H22" s="184"/>
      <c r="I22" s="184"/>
      <c r="J22" s="184"/>
      <c r="K22" s="184"/>
      <c r="L22" s="184"/>
      <c r="M22" s="184"/>
      <c r="N22" s="184"/>
      <c r="O22" s="184"/>
      <c r="P22" s="184"/>
      <c r="Q22" s="184"/>
      <c r="R22" s="184"/>
      <c r="S22" s="184"/>
      <c r="T22" s="184"/>
      <c r="U22" s="184"/>
      <c r="V22" s="184"/>
      <c r="W22" s="184"/>
      <c r="X22" s="184"/>
      <c r="Y22" s="184"/>
      <c r="Z22" s="184"/>
      <c r="AA22" s="184"/>
      <c r="AB22" s="184"/>
      <c r="AC22" s="181"/>
      <c r="AD22" s="181"/>
      <c r="AE22" s="181"/>
      <c r="AF22" s="181"/>
      <c r="AG22" s="181"/>
      <c r="AH22" s="181"/>
      <c r="AI22" s="181"/>
      <c r="AJ22" s="181"/>
      <c r="AK22" s="181"/>
      <c r="AL22" s="181"/>
      <c r="AM22" s="171">
        <v>0</v>
      </c>
      <c r="AO22" s="171" t="s">
        <v>349</v>
      </c>
      <c r="AP22" s="171" t="s">
        <v>181</v>
      </c>
      <c r="AQ22" s="171" t="s">
        <v>181</v>
      </c>
      <c r="AR22" s="171" t="s">
        <v>181</v>
      </c>
      <c r="AS22" s="171" t="s">
        <v>181</v>
      </c>
      <c r="AT22" s="171" t="s">
        <v>181</v>
      </c>
      <c r="AU22" s="171" t="s">
        <v>181</v>
      </c>
      <c r="AV22" s="171" t="s">
        <v>181</v>
      </c>
      <c r="AW22" s="171" t="s">
        <v>181</v>
      </c>
      <c r="AX22" s="171" t="s">
        <v>181</v>
      </c>
      <c r="AY22" s="171" t="s">
        <v>181</v>
      </c>
      <c r="AZ22" s="171" t="s">
        <v>181</v>
      </c>
      <c r="BA22" s="171" t="s">
        <v>181</v>
      </c>
      <c r="BB22" s="171" t="s">
        <v>181</v>
      </c>
      <c r="BC22" s="171" t="s">
        <v>181</v>
      </c>
      <c r="BD22" s="171" t="s">
        <v>181</v>
      </c>
      <c r="BE22" s="171" t="s">
        <v>181</v>
      </c>
      <c r="BF22" s="171" t="s">
        <v>181</v>
      </c>
      <c r="BG22" s="171" t="s">
        <v>181</v>
      </c>
      <c r="BH22" s="171" t="s">
        <v>181</v>
      </c>
      <c r="BI22" s="171" t="s">
        <v>181</v>
      </c>
      <c r="BJ22" s="171" t="s">
        <v>181</v>
      </c>
      <c r="BK22" s="171" t="s">
        <v>181</v>
      </c>
      <c r="BL22" s="171" t="s">
        <v>181</v>
      </c>
      <c r="BM22" s="171" t="s">
        <v>181</v>
      </c>
      <c r="BN22" s="171" t="s">
        <v>181</v>
      </c>
      <c r="BO22" s="171" t="s">
        <v>181</v>
      </c>
      <c r="BP22" s="171" t="s">
        <v>181</v>
      </c>
      <c r="BQ22" s="171" t="s">
        <v>181</v>
      </c>
      <c r="BR22" s="171" t="s">
        <v>181</v>
      </c>
      <c r="BS22" s="171" t="s">
        <v>181</v>
      </c>
      <c r="BT22" s="171" t="s">
        <v>181</v>
      </c>
      <c r="BU22" s="171" t="s">
        <v>181</v>
      </c>
      <c r="BV22" s="171" t="s">
        <v>181</v>
      </c>
      <c r="BW22" s="171" t="s">
        <v>181</v>
      </c>
      <c r="BX22" s="171" t="s">
        <v>181</v>
      </c>
      <c r="BY22" s="171" t="s">
        <v>181</v>
      </c>
      <c r="BZ22" s="171">
        <v>0</v>
      </c>
    </row>
    <row r="23" spans="2:78" ht="13.5" customHeight="1" thickBot="1" x14ac:dyDescent="0.35">
      <c r="B23" s="179" t="s">
        <v>218</v>
      </c>
      <c r="C23" s="185"/>
      <c r="D23" s="185"/>
      <c r="E23" s="185"/>
      <c r="F23" s="185"/>
      <c r="G23" s="185"/>
      <c r="H23" s="185"/>
      <c r="I23" s="185"/>
      <c r="J23" s="185"/>
      <c r="K23" s="185"/>
      <c r="L23" s="185"/>
      <c r="M23" s="185"/>
      <c r="N23" s="185"/>
      <c r="O23" s="185"/>
      <c r="P23" s="185"/>
      <c r="Q23" s="185"/>
      <c r="R23" s="185"/>
      <c r="S23" s="185"/>
      <c r="T23" s="185"/>
      <c r="U23" s="185"/>
      <c r="V23" s="185"/>
      <c r="W23" s="185"/>
      <c r="X23" s="185"/>
      <c r="Y23" s="185"/>
      <c r="Z23" s="185"/>
      <c r="AA23" s="185"/>
      <c r="AB23" s="185"/>
      <c r="AC23" s="185"/>
      <c r="AD23" s="185"/>
      <c r="AE23" s="185"/>
      <c r="AF23" s="185"/>
      <c r="AG23" s="185"/>
      <c r="AH23" s="185"/>
      <c r="AI23" s="185"/>
      <c r="AJ23" s="185"/>
      <c r="AK23" s="185"/>
      <c r="AL23" s="185"/>
      <c r="AM23" s="171">
        <v>0</v>
      </c>
      <c r="AO23" s="337" t="s">
        <v>350</v>
      </c>
      <c r="AP23" s="171" t="s">
        <v>181</v>
      </c>
      <c r="AQ23" s="171" t="s">
        <v>181</v>
      </c>
      <c r="AR23" s="171" t="s">
        <v>181</v>
      </c>
      <c r="AS23" s="171" t="s">
        <v>181</v>
      </c>
      <c r="AT23" s="171" t="s">
        <v>181</v>
      </c>
      <c r="AU23" s="171" t="s">
        <v>181</v>
      </c>
      <c r="AV23" s="171" t="s">
        <v>181</v>
      </c>
      <c r="AW23" s="171" t="s">
        <v>181</v>
      </c>
      <c r="AX23" s="171" t="s">
        <v>181</v>
      </c>
      <c r="AY23" s="171" t="s">
        <v>181</v>
      </c>
      <c r="AZ23" s="171" t="s">
        <v>181</v>
      </c>
      <c r="BA23" s="171" t="s">
        <v>181</v>
      </c>
      <c r="BB23" s="171" t="s">
        <v>181</v>
      </c>
      <c r="BC23" s="171" t="s">
        <v>181</v>
      </c>
      <c r="BD23" s="171" t="s">
        <v>181</v>
      </c>
      <c r="BE23" s="171" t="s">
        <v>181</v>
      </c>
      <c r="BF23" s="171" t="s">
        <v>181</v>
      </c>
      <c r="BG23" s="171" t="s">
        <v>181</v>
      </c>
      <c r="BH23" s="171" t="s">
        <v>181</v>
      </c>
      <c r="BI23" s="171" t="s">
        <v>181</v>
      </c>
      <c r="BJ23" s="171" t="s">
        <v>181</v>
      </c>
      <c r="BK23" s="171" t="s">
        <v>181</v>
      </c>
      <c r="BL23" s="171" t="s">
        <v>181</v>
      </c>
      <c r="BM23" s="171" t="s">
        <v>181</v>
      </c>
      <c r="BN23" s="171" t="s">
        <v>181</v>
      </c>
      <c r="BO23" s="171" t="s">
        <v>181</v>
      </c>
      <c r="BP23" s="171" t="s">
        <v>181</v>
      </c>
      <c r="BQ23" s="171" t="s">
        <v>181</v>
      </c>
      <c r="BR23" s="171" t="s">
        <v>181</v>
      </c>
      <c r="BS23" s="171" t="s">
        <v>181</v>
      </c>
      <c r="BT23" s="171" t="s">
        <v>181</v>
      </c>
      <c r="BU23" s="171" t="s">
        <v>181</v>
      </c>
      <c r="BV23" s="171" t="s">
        <v>181</v>
      </c>
      <c r="BW23" s="171" t="s">
        <v>181</v>
      </c>
      <c r="BX23" s="171" t="s">
        <v>181</v>
      </c>
      <c r="BY23" s="171" t="s">
        <v>181</v>
      </c>
      <c r="BZ23" s="171">
        <v>0</v>
      </c>
    </row>
    <row r="24" spans="2:78" ht="13.5" customHeight="1" thickBot="1" x14ac:dyDescent="0.35">
      <c r="B24" s="167"/>
      <c r="C24" s="179">
        <v>1990</v>
      </c>
      <c r="D24" s="179">
        <v>1991</v>
      </c>
      <c r="E24" s="179">
        <v>1992</v>
      </c>
      <c r="F24" s="179">
        <v>1993</v>
      </c>
      <c r="G24" s="179">
        <v>1994</v>
      </c>
      <c r="H24" s="179">
        <v>1995</v>
      </c>
      <c r="I24" s="179">
        <v>1996</v>
      </c>
      <c r="J24" s="179">
        <v>1997</v>
      </c>
      <c r="K24" s="179">
        <v>1998</v>
      </c>
      <c r="L24" s="179">
        <v>1999</v>
      </c>
      <c r="M24" s="179">
        <v>2000</v>
      </c>
      <c r="N24" s="179">
        <v>2001</v>
      </c>
      <c r="O24" s="179">
        <v>2002</v>
      </c>
      <c r="P24" s="179">
        <v>2003</v>
      </c>
      <c r="Q24" s="179">
        <v>2004</v>
      </c>
      <c r="R24" s="179">
        <v>2005</v>
      </c>
      <c r="S24" s="179">
        <v>2006</v>
      </c>
      <c r="T24" s="179">
        <v>2007</v>
      </c>
      <c r="U24" s="179">
        <v>2008</v>
      </c>
      <c r="V24" s="179">
        <v>2009</v>
      </c>
      <c r="W24" s="179">
        <v>2010</v>
      </c>
      <c r="X24" s="179">
        <v>2011</v>
      </c>
      <c r="Y24" s="179">
        <v>2012</v>
      </c>
      <c r="Z24" s="179">
        <v>2013</v>
      </c>
      <c r="AA24" s="179">
        <v>2014</v>
      </c>
      <c r="AB24" s="179">
        <v>2015</v>
      </c>
      <c r="AC24" s="179">
        <v>2016</v>
      </c>
      <c r="AD24" s="179">
        <v>2017</v>
      </c>
      <c r="AE24" s="179">
        <v>2018</v>
      </c>
      <c r="AF24" s="179">
        <v>2019</v>
      </c>
      <c r="AG24" s="179">
        <v>2020</v>
      </c>
      <c r="AH24" s="179">
        <v>2021</v>
      </c>
      <c r="AI24" s="179">
        <v>2022</v>
      </c>
      <c r="AJ24" s="179">
        <v>2023</v>
      </c>
      <c r="AK24" s="179">
        <v>2024</v>
      </c>
      <c r="AL24" s="179">
        <v>2025</v>
      </c>
      <c r="AM24" s="171">
        <v>0</v>
      </c>
      <c r="AO24" s="337" t="s">
        <v>351</v>
      </c>
      <c r="AP24" s="171" t="s">
        <v>181</v>
      </c>
      <c r="AQ24" s="171" t="s">
        <v>181</v>
      </c>
      <c r="AR24" s="171" t="s">
        <v>181</v>
      </c>
      <c r="AS24" s="171" t="s">
        <v>181</v>
      </c>
      <c r="AT24" s="171" t="s">
        <v>181</v>
      </c>
      <c r="AU24" s="171" t="s">
        <v>181</v>
      </c>
      <c r="AV24" s="171" t="s">
        <v>181</v>
      </c>
      <c r="AW24" s="171" t="s">
        <v>181</v>
      </c>
      <c r="AX24" s="171" t="s">
        <v>181</v>
      </c>
      <c r="AY24" s="171" t="s">
        <v>181</v>
      </c>
      <c r="AZ24" s="171" t="s">
        <v>181</v>
      </c>
      <c r="BA24" s="171" t="s">
        <v>181</v>
      </c>
      <c r="BB24" s="171" t="s">
        <v>181</v>
      </c>
      <c r="BC24" s="171" t="s">
        <v>181</v>
      </c>
      <c r="BD24" s="171" t="s">
        <v>181</v>
      </c>
      <c r="BE24" s="171" t="s">
        <v>181</v>
      </c>
      <c r="BF24" s="171" t="s">
        <v>181</v>
      </c>
      <c r="BG24" s="171" t="s">
        <v>181</v>
      </c>
      <c r="BH24" s="171" t="s">
        <v>181</v>
      </c>
      <c r="BI24" s="171" t="s">
        <v>181</v>
      </c>
      <c r="BJ24" s="171" t="s">
        <v>181</v>
      </c>
      <c r="BK24" s="171" t="s">
        <v>181</v>
      </c>
      <c r="BL24" s="171" t="s">
        <v>181</v>
      </c>
      <c r="BM24" s="171" t="s">
        <v>181</v>
      </c>
      <c r="BN24" s="171" t="s">
        <v>181</v>
      </c>
      <c r="BO24" s="171" t="s">
        <v>181</v>
      </c>
      <c r="BP24" s="171" t="s">
        <v>181</v>
      </c>
      <c r="BQ24" s="171" t="s">
        <v>181</v>
      </c>
      <c r="BR24" s="171" t="s">
        <v>181</v>
      </c>
      <c r="BS24" s="171" t="s">
        <v>181</v>
      </c>
      <c r="BT24" s="171" t="s">
        <v>181</v>
      </c>
      <c r="BU24" s="171" t="s">
        <v>181</v>
      </c>
      <c r="BV24" s="171" t="s">
        <v>181</v>
      </c>
      <c r="BW24" s="171" t="s">
        <v>181</v>
      </c>
      <c r="BX24" s="171" t="s">
        <v>181</v>
      </c>
      <c r="BY24" s="171" t="s">
        <v>181</v>
      </c>
      <c r="BZ24" s="171">
        <v>0</v>
      </c>
    </row>
    <row r="25" spans="2:78" ht="13.5" customHeight="1" x14ac:dyDescent="0.3">
      <c r="B25" s="181" t="s">
        <v>210</v>
      </c>
      <c r="C25" s="182">
        <v>0.18348303142669087</v>
      </c>
      <c r="D25" s="182">
        <v>0.1771780772050271</v>
      </c>
      <c r="E25" s="182">
        <v>0.17608848542698188</v>
      </c>
      <c r="F25" s="182">
        <v>0.17769287111150872</v>
      </c>
      <c r="G25" s="182">
        <v>0.1761867758931201</v>
      </c>
      <c r="H25" s="182">
        <v>0.17570663920477889</v>
      </c>
      <c r="I25" s="182">
        <v>0.16610212748998965</v>
      </c>
      <c r="J25" s="182">
        <v>0.16049127605353819</v>
      </c>
      <c r="K25" s="182">
        <v>0.16526475415254158</v>
      </c>
      <c r="L25" s="182">
        <v>0.1637556092971488</v>
      </c>
      <c r="M25" s="182">
        <v>0.16460715219128313</v>
      </c>
      <c r="N25" s="182">
        <v>0.15609932547740327</v>
      </c>
      <c r="O25" s="182">
        <v>0.15021363332282731</v>
      </c>
      <c r="P25" s="182">
        <v>0.14021072657837388</v>
      </c>
      <c r="Q25" s="182">
        <v>0.13140478006625358</v>
      </c>
      <c r="R25" s="182">
        <v>0.13196412281080494</v>
      </c>
      <c r="S25" s="182">
        <v>0.12490384944922374</v>
      </c>
      <c r="T25" s="182">
        <v>0.12949499242756696</v>
      </c>
      <c r="U25" s="182">
        <v>0.1256126358302245</v>
      </c>
      <c r="V25" s="182">
        <v>0.12649407488602749</v>
      </c>
      <c r="W25" s="182">
        <v>0.12069091784161405</v>
      </c>
      <c r="X25" s="182">
        <v>0.12347130408092116</v>
      </c>
      <c r="Y25" s="182">
        <v>0.12854589680154693</v>
      </c>
      <c r="Z25" s="182">
        <v>0.12895505438110011</v>
      </c>
      <c r="AA25" s="182">
        <v>0.11969791784890151</v>
      </c>
      <c r="AB25" s="182">
        <v>0.1232539861355907</v>
      </c>
      <c r="AC25" s="182">
        <v>0.12876542626529536</v>
      </c>
      <c r="AD25" s="182">
        <v>0.12792537315869543</v>
      </c>
      <c r="AE25" s="182">
        <v>0.13362151603374306</v>
      </c>
      <c r="AF25" s="182">
        <v>0.12542490727042691</v>
      </c>
      <c r="AG25" s="182">
        <v>0.12832104640757661</v>
      </c>
      <c r="AH25" s="182">
        <v>0.12696114078998877</v>
      </c>
      <c r="AI25" s="182">
        <v>9.800059743768362E-2</v>
      </c>
      <c r="AJ25" s="182">
        <v>0</v>
      </c>
      <c r="AK25" s="182">
        <v>0</v>
      </c>
      <c r="AL25" s="182">
        <v>0</v>
      </c>
      <c r="AM25" s="171">
        <v>0</v>
      </c>
      <c r="AO25" s="337" t="s">
        <v>352</v>
      </c>
      <c r="AP25" s="171">
        <v>1</v>
      </c>
      <c r="AQ25" s="171">
        <v>1</v>
      </c>
      <c r="AR25" s="171">
        <v>1</v>
      </c>
      <c r="AS25" s="171">
        <v>1</v>
      </c>
      <c r="AT25" s="171">
        <v>1</v>
      </c>
      <c r="AU25" s="171">
        <v>1</v>
      </c>
      <c r="AV25" s="171">
        <v>1</v>
      </c>
      <c r="AW25" s="171">
        <v>1</v>
      </c>
      <c r="AX25" s="171">
        <v>1</v>
      </c>
      <c r="AY25" s="171">
        <v>1</v>
      </c>
      <c r="AZ25" s="171">
        <v>1</v>
      </c>
      <c r="BA25" s="171">
        <v>1</v>
      </c>
      <c r="BB25" s="171">
        <v>1</v>
      </c>
      <c r="BC25" s="171">
        <v>1</v>
      </c>
      <c r="BD25" s="171">
        <v>1</v>
      </c>
      <c r="BE25" s="171">
        <v>1</v>
      </c>
      <c r="BF25" s="171">
        <v>1</v>
      </c>
      <c r="BG25" s="171">
        <v>1</v>
      </c>
      <c r="BH25" s="171">
        <v>1</v>
      </c>
      <c r="BI25" s="171">
        <v>1</v>
      </c>
      <c r="BJ25" s="171">
        <v>1</v>
      </c>
      <c r="BK25" s="171">
        <v>1</v>
      </c>
      <c r="BL25" s="171">
        <v>1</v>
      </c>
      <c r="BM25" s="171">
        <v>1</v>
      </c>
      <c r="BN25" s="171">
        <v>1</v>
      </c>
      <c r="BO25" s="171">
        <v>1</v>
      </c>
      <c r="BP25" s="171">
        <v>1</v>
      </c>
      <c r="BQ25" s="171">
        <v>1</v>
      </c>
      <c r="BR25" s="171">
        <v>1</v>
      </c>
      <c r="BS25" s="171">
        <v>1</v>
      </c>
      <c r="BT25" s="171">
        <v>1</v>
      </c>
      <c r="BU25" s="171">
        <v>1</v>
      </c>
      <c r="BV25" s="171">
        <v>1</v>
      </c>
      <c r="BW25" s="171">
        <v>1</v>
      </c>
      <c r="BX25" s="171">
        <v>1</v>
      </c>
      <c r="BY25" s="171">
        <v>1</v>
      </c>
      <c r="BZ25" s="171">
        <v>36</v>
      </c>
    </row>
    <row r="26" spans="2:78" ht="13.5" customHeight="1" x14ac:dyDescent="0.3">
      <c r="B26" s="181" t="s">
        <v>212</v>
      </c>
      <c r="C26" s="182">
        <v>6.1557484811384219E-2</v>
      </c>
      <c r="D26" s="182">
        <v>6.1499357506444259E-2</v>
      </c>
      <c r="E26" s="182">
        <v>8.1578603524699728E-2</v>
      </c>
      <c r="F26" s="182">
        <v>8.5288149854175224E-2</v>
      </c>
      <c r="G26" s="182">
        <v>8.4515434641296017E-2</v>
      </c>
      <c r="H26" s="182">
        <v>8.2904788754266434E-2</v>
      </c>
      <c r="I26" s="182">
        <v>6.1296924728746177E-2</v>
      </c>
      <c r="J26" s="182">
        <v>5.9126598221920179E-2</v>
      </c>
      <c r="K26" s="182">
        <v>6.6156733711384752E-2</v>
      </c>
      <c r="L26" s="182">
        <v>7.0585074082462368E-2</v>
      </c>
      <c r="M26" s="182">
        <v>6.8409837374125926E-2</v>
      </c>
      <c r="N26" s="182">
        <v>6.9776357063083133E-2</v>
      </c>
      <c r="O26" s="182">
        <v>6.9308721281982857E-2</v>
      </c>
      <c r="P26" s="182">
        <v>6.8856754567199363E-2</v>
      </c>
      <c r="Q26" s="182">
        <v>6.5019956628990849E-2</v>
      </c>
      <c r="R26" s="182">
        <v>0.11852909907939635</v>
      </c>
      <c r="S26" s="182">
        <v>6.8871494125436888E-2</v>
      </c>
      <c r="T26" s="182">
        <v>0.11999621332151984</v>
      </c>
      <c r="U26" s="182">
        <v>0.12196200709358893</v>
      </c>
      <c r="V26" s="182">
        <v>7.527334430847514E-2</v>
      </c>
      <c r="W26" s="182">
        <v>7.9407164602897304E-2</v>
      </c>
      <c r="X26" s="182">
        <v>8.3031695971715946E-2</v>
      </c>
      <c r="Y26" s="182">
        <v>8.5117968625913754E-2</v>
      </c>
      <c r="Z26" s="182">
        <v>8.4689275866897784E-2</v>
      </c>
      <c r="AA26" s="182">
        <v>8.2719678036046809E-2</v>
      </c>
      <c r="AB26" s="182">
        <v>8.9817792445641628E-2</v>
      </c>
      <c r="AC26" s="182">
        <v>9.5263231838922519E-2</v>
      </c>
      <c r="AD26" s="182">
        <v>9.6388888607699105E-2</v>
      </c>
      <c r="AE26" s="182">
        <v>0.1046378482821025</v>
      </c>
      <c r="AF26" s="182">
        <v>9.8346784119934777E-2</v>
      </c>
      <c r="AG26" s="182">
        <v>0.10153928688447648</v>
      </c>
      <c r="AH26" s="182">
        <v>9.1268247816134351E-2</v>
      </c>
      <c r="AI26" s="182">
        <v>8.9587188265036671E-2</v>
      </c>
      <c r="AJ26" s="182">
        <v>0</v>
      </c>
      <c r="AK26" s="182">
        <v>0</v>
      </c>
      <c r="AL26" s="182">
        <v>0</v>
      </c>
      <c r="AM26" s="171">
        <v>0</v>
      </c>
      <c r="AO26" s="337" t="s">
        <v>353</v>
      </c>
      <c r="AP26" s="171">
        <v>1</v>
      </c>
      <c r="AQ26" s="171">
        <v>1</v>
      </c>
      <c r="AR26" s="171">
        <v>1</v>
      </c>
      <c r="AS26" s="171">
        <v>1</v>
      </c>
      <c r="AT26" s="171">
        <v>1</v>
      </c>
      <c r="AU26" s="171">
        <v>1</v>
      </c>
      <c r="AV26" s="171">
        <v>1</v>
      </c>
      <c r="AW26" s="171">
        <v>1</v>
      </c>
      <c r="AX26" s="171">
        <v>1</v>
      </c>
      <c r="AY26" s="171">
        <v>1</v>
      </c>
      <c r="AZ26" s="171">
        <v>1</v>
      </c>
      <c r="BA26" s="171">
        <v>1</v>
      </c>
      <c r="BB26" s="171">
        <v>1</v>
      </c>
      <c r="BC26" s="171">
        <v>1</v>
      </c>
      <c r="BD26" s="171">
        <v>1</v>
      </c>
      <c r="BE26" s="171">
        <v>1</v>
      </c>
      <c r="BF26" s="171">
        <v>1</v>
      </c>
      <c r="BG26" s="171">
        <v>1</v>
      </c>
      <c r="BH26" s="171">
        <v>1</v>
      </c>
      <c r="BI26" s="171">
        <v>1</v>
      </c>
      <c r="BJ26" s="171">
        <v>1</v>
      </c>
      <c r="BK26" s="171">
        <v>1</v>
      </c>
      <c r="BL26" s="171">
        <v>1</v>
      </c>
      <c r="BM26" s="171">
        <v>1</v>
      </c>
      <c r="BN26" s="171">
        <v>1</v>
      </c>
      <c r="BO26" s="171">
        <v>1</v>
      </c>
      <c r="BP26" s="171">
        <v>1</v>
      </c>
      <c r="BQ26" s="171">
        <v>1</v>
      </c>
      <c r="BR26" s="171">
        <v>1</v>
      </c>
      <c r="BS26" s="171">
        <v>1</v>
      </c>
      <c r="BT26" s="171">
        <v>1</v>
      </c>
      <c r="BU26" s="171">
        <v>1</v>
      </c>
      <c r="BV26" s="171">
        <v>1</v>
      </c>
      <c r="BW26" s="171">
        <v>1</v>
      </c>
      <c r="BX26" s="171">
        <v>1</v>
      </c>
      <c r="BY26" s="171">
        <v>1</v>
      </c>
      <c r="BZ26" s="171">
        <v>36</v>
      </c>
    </row>
    <row r="27" spans="2:78" x14ac:dyDescent="0.3">
      <c r="B27" s="181" t="s">
        <v>213</v>
      </c>
      <c r="C27" s="182">
        <v>6.6142699529672111E-2</v>
      </c>
      <c r="D27" s="182">
        <v>6.2397571976828714E-2</v>
      </c>
      <c r="E27" s="182">
        <v>7.2464967096787153E-2</v>
      </c>
      <c r="F27" s="182">
        <v>7.2549681138805194E-2</v>
      </c>
      <c r="G27" s="182">
        <v>7.172378465578079E-2</v>
      </c>
      <c r="H27" s="182">
        <v>6.4849781876747795E-2</v>
      </c>
      <c r="I27" s="182">
        <v>5.5209204653218713E-2</v>
      </c>
      <c r="J27" s="182">
        <v>5.2937732131357509E-2</v>
      </c>
      <c r="K27" s="182">
        <v>5.2268467927897064E-2</v>
      </c>
      <c r="L27" s="182">
        <v>4.7679815312332001E-2</v>
      </c>
      <c r="M27" s="182">
        <v>4.8492004714909102E-2</v>
      </c>
      <c r="N27" s="182">
        <v>4.7564518462973861E-2</v>
      </c>
      <c r="O27" s="182">
        <v>4.7462218328100665E-2</v>
      </c>
      <c r="P27" s="182">
        <v>4.5122821509318026E-2</v>
      </c>
      <c r="Q27" s="182">
        <v>4.4980431688699148E-2</v>
      </c>
      <c r="R27" s="182">
        <v>6.5880889447022389E-2</v>
      </c>
      <c r="S27" s="182">
        <v>4.4242390138555743E-2</v>
      </c>
      <c r="T27" s="182">
        <v>6.963802304722852E-2</v>
      </c>
      <c r="U27" s="182">
        <v>6.8752407776931868E-2</v>
      </c>
      <c r="V27" s="182">
        <v>4.7610373262846319E-2</v>
      </c>
      <c r="W27" s="182">
        <v>4.5924022891177085E-2</v>
      </c>
      <c r="X27" s="182">
        <v>4.5296284845568399E-2</v>
      </c>
      <c r="Y27" s="182">
        <v>4.5576090103122351E-2</v>
      </c>
      <c r="Z27" s="182">
        <v>5.0739305136314666E-2</v>
      </c>
      <c r="AA27" s="182">
        <v>4.3807108144688196E-2</v>
      </c>
      <c r="AB27" s="182">
        <v>4.4382390616159784E-2</v>
      </c>
      <c r="AC27" s="182">
        <v>4.3398508446007268E-2</v>
      </c>
      <c r="AD27" s="182">
        <v>4.2133193326840464E-2</v>
      </c>
      <c r="AE27" s="182">
        <v>4.5793391236485424E-2</v>
      </c>
      <c r="AF27" s="182">
        <v>4.3606356820533973E-2</v>
      </c>
      <c r="AG27" s="182">
        <v>3.9352382704454486E-2</v>
      </c>
      <c r="AH27" s="182">
        <v>3.5035864461604442E-2</v>
      </c>
      <c r="AI27" s="182">
        <v>2.2259660128431377E-2</v>
      </c>
      <c r="AJ27" s="182">
        <v>0</v>
      </c>
      <c r="AK27" s="182">
        <v>0</v>
      </c>
      <c r="AL27" s="182">
        <v>0</v>
      </c>
      <c r="AM27" s="171">
        <v>0</v>
      </c>
      <c r="AO27" s="337" t="s">
        <v>354</v>
      </c>
      <c r="AP27" s="171">
        <v>1</v>
      </c>
      <c r="AQ27" s="171">
        <v>1</v>
      </c>
      <c r="AR27" s="171">
        <v>1</v>
      </c>
      <c r="AS27" s="171">
        <v>1</v>
      </c>
      <c r="AT27" s="171">
        <v>1</v>
      </c>
      <c r="AU27" s="171">
        <v>1</v>
      </c>
      <c r="AV27" s="171">
        <v>1</v>
      </c>
      <c r="AW27" s="171">
        <v>1</v>
      </c>
      <c r="AX27" s="171">
        <v>1</v>
      </c>
      <c r="AY27" s="171">
        <v>1</v>
      </c>
      <c r="AZ27" s="171">
        <v>1</v>
      </c>
      <c r="BA27" s="171">
        <v>1</v>
      </c>
      <c r="BB27" s="171">
        <v>1</v>
      </c>
      <c r="BC27" s="171">
        <v>1</v>
      </c>
      <c r="BD27" s="171">
        <v>1</v>
      </c>
      <c r="BE27" s="171">
        <v>1</v>
      </c>
      <c r="BF27" s="171">
        <v>1</v>
      </c>
      <c r="BG27" s="171">
        <v>1</v>
      </c>
      <c r="BH27" s="171">
        <v>1</v>
      </c>
      <c r="BI27" s="171">
        <v>1</v>
      </c>
      <c r="BJ27" s="171">
        <v>1</v>
      </c>
      <c r="BK27" s="171">
        <v>1</v>
      </c>
      <c r="BL27" s="171">
        <v>1</v>
      </c>
      <c r="BM27" s="171">
        <v>1</v>
      </c>
      <c r="BN27" s="171">
        <v>1</v>
      </c>
      <c r="BO27" s="171">
        <v>1</v>
      </c>
      <c r="BP27" s="171">
        <v>1</v>
      </c>
      <c r="BQ27" s="171">
        <v>1</v>
      </c>
      <c r="BR27" s="171">
        <v>1</v>
      </c>
      <c r="BS27" s="171">
        <v>1</v>
      </c>
      <c r="BT27" s="171">
        <v>1</v>
      </c>
      <c r="BU27" s="171">
        <v>1</v>
      </c>
      <c r="BV27" s="171">
        <v>1</v>
      </c>
      <c r="BW27" s="171">
        <v>1</v>
      </c>
      <c r="BX27" s="171">
        <v>1</v>
      </c>
      <c r="BY27" s="171">
        <v>1</v>
      </c>
      <c r="BZ27" s="171">
        <v>36</v>
      </c>
    </row>
    <row r="28" spans="2:78" x14ac:dyDescent="0.3">
      <c r="B28" s="181" t="s">
        <v>214</v>
      </c>
      <c r="C28" s="182">
        <v>0</v>
      </c>
      <c r="D28" s="182">
        <v>0</v>
      </c>
      <c r="E28" s="182">
        <v>0</v>
      </c>
      <c r="F28" s="182">
        <v>0</v>
      </c>
      <c r="G28" s="182">
        <v>0</v>
      </c>
      <c r="H28" s="182">
        <v>0</v>
      </c>
      <c r="I28" s="182">
        <v>0</v>
      </c>
      <c r="J28" s="182">
        <v>0</v>
      </c>
      <c r="K28" s="182">
        <v>0</v>
      </c>
      <c r="L28" s="182">
        <v>0</v>
      </c>
      <c r="M28" s="182">
        <v>0</v>
      </c>
      <c r="N28" s="182">
        <v>0</v>
      </c>
      <c r="O28" s="182">
        <v>0</v>
      </c>
      <c r="P28" s="182">
        <v>0</v>
      </c>
      <c r="Q28" s="182">
        <v>0</v>
      </c>
      <c r="R28" s="182">
        <v>0</v>
      </c>
      <c r="S28" s="182">
        <v>0</v>
      </c>
      <c r="T28" s="182">
        <v>0</v>
      </c>
      <c r="U28" s="182">
        <v>0</v>
      </c>
      <c r="V28" s="182">
        <v>0</v>
      </c>
      <c r="W28" s="182">
        <v>0</v>
      </c>
      <c r="X28" s="182">
        <v>0</v>
      </c>
      <c r="Y28" s="182">
        <v>0</v>
      </c>
      <c r="Z28" s="182">
        <v>0</v>
      </c>
      <c r="AA28" s="182">
        <v>0</v>
      </c>
      <c r="AB28" s="182">
        <v>0</v>
      </c>
      <c r="AC28" s="182">
        <v>0</v>
      </c>
      <c r="AD28" s="182">
        <v>0</v>
      </c>
      <c r="AE28" s="182">
        <v>0</v>
      </c>
      <c r="AF28" s="182">
        <v>0</v>
      </c>
      <c r="AG28" s="182">
        <v>0</v>
      </c>
      <c r="AH28" s="182">
        <v>0</v>
      </c>
      <c r="AI28" s="182">
        <v>0</v>
      </c>
      <c r="AJ28" s="182">
        <v>0</v>
      </c>
      <c r="AK28" s="182">
        <v>0</v>
      </c>
      <c r="AL28" s="182">
        <v>0</v>
      </c>
      <c r="AM28" s="171">
        <v>0</v>
      </c>
      <c r="AO28" s="337" t="s">
        <v>355</v>
      </c>
      <c r="AP28" s="171">
        <v>1</v>
      </c>
      <c r="AQ28" s="171">
        <v>1</v>
      </c>
      <c r="AR28" s="171">
        <v>1</v>
      </c>
      <c r="AS28" s="171">
        <v>1</v>
      </c>
      <c r="AT28" s="171">
        <v>1</v>
      </c>
      <c r="AU28" s="171">
        <v>1</v>
      </c>
      <c r="AV28" s="171">
        <v>1</v>
      </c>
      <c r="AW28" s="171">
        <v>1</v>
      </c>
      <c r="AX28" s="171">
        <v>1</v>
      </c>
      <c r="AY28" s="171">
        <v>1</v>
      </c>
      <c r="AZ28" s="171">
        <v>1</v>
      </c>
      <c r="BA28" s="171">
        <v>1</v>
      </c>
      <c r="BB28" s="171">
        <v>1</v>
      </c>
      <c r="BC28" s="171">
        <v>1</v>
      </c>
      <c r="BD28" s="171">
        <v>1</v>
      </c>
      <c r="BE28" s="171">
        <v>1</v>
      </c>
      <c r="BF28" s="171">
        <v>1</v>
      </c>
      <c r="BG28" s="171">
        <v>1</v>
      </c>
      <c r="BH28" s="171">
        <v>1</v>
      </c>
      <c r="BI28" s="171">
        <v>1</v>
      </c>
      <c r="BJ28" s="171">
        <v>1</v>
      </c>
      <c r="BK28" s="171">
        <v>1</v>
      </c>
      <c r="BL28" s="171">
        <v>1</v>
      </c>
      <c r="BM28" s="171">
        <v>1</v>
      </c>
      <c r="BN28" s="171">
        <v>1</v>
      </c>
      <c r="BO28" s="171">
        <v>1</v>
      </c>
      <c r="BP28" s="171">
        <v>1</v>
      </c>
      <c r="BQ28" s="171">
        <v>1</v>
      </c>
      <c r="BR28" s="171">
        <v>1</v>
      </c>
      <c r="BS28" s="171">
        <v>1</v>
      </c>
      <c r="BT28" s="171">
        <v>1</v>
      </c>
      <c r="BU28" s="171">
        <v>1</v>
      </c>
      <c r="BV28" s="171">
        <v>1</v>
      </c>
      <c r="BW28" s="171">
        <v>1</v>
      </c>
      <c r="BX28" s="171">
        <v>1</v>
      </c>
      <c r="BY28" s="171">
        <v>1</v>
      </c>
      <c r="BZ28" s="171">
        <v>36</v>
      </c>
    </row>
    <row r="29" spans="2:78" x14ac:dyDescent="0.3">
      <c r="B29" s="181" t="s">
        <v>215</v>
      </c>
      <c r="C29" s="182">
        <v>0</v>
      </c>
      <c r="D29" s="182">
        <v>0</v>
      </c>
      <c r="E29" s="182">
        <v>0</v>
      </c>
      <c r="F29" s="182">
        <v>0</v>
      </c>
      <c r="G29" s="182">
        <v>0</v>
      </c>
      <c r="H29" s="182">
        <v>0</v>
      </c>
      <c r="I29" s="182">
        <v>0</v>
      </c>
      <c r="J29" s="182">
        <v>0</v>
      </c>
      <c r="K29" s="182">
        <v>0</v>
      </c>
      <c r="L29" s="182">
        <v>0</v>
      </c>
      <c r="M29" s="182">
        <v>0</v>
      </c>
      <c r="N29" s="182">
        <v>0</v>
      </c>
      <c r="O29" s="182">
        <v>0</v>
      </c>
      <c r="P29" s="182">
        <v>0</v>
      </c>
      <c r="Q29" s="182">
        <v>0</v>
      </c>
      <c r="R29" s="182">
        <v>0</v>
      </c>
      <c r="S29" s="182">
        <v>0</v>
      </c>
      <c r="T29" s="182">
        <v>0</v>
      </c>
      <c r="U29" s="182">
        <v>0</v>
      </c>
      <c r="V29" s="182">
        <v>0</v>
      </c>
      <c r="W29" s="182">
        <v>0</v>
      </c>
      <c r="X29" s="182">
        <v>0</v>
      </c>
      <c r="Y29" s="182">
        <v>0</v>
      </c>
      <c r="Z29" s="182">
        <v>0</v>
      </c>
      <c r="AA29" s="182">
        <v>0</v>
      </c>
      <c r="AB29" s="182">
        <v>0</v>
      </c>
      <c r="AC29" s="182">
        <v>0</v>
      </c>
      <c r="AD29" s="182">
        <v>0</v>
      </c>
      <c r="AE29" s="182">
        <v>0</v>
      </c>
      <c r="AF29" s="182">
        <v>0</v>
      </c>
      <c r="AG29" s="182">
        <v>0</v>
      </c>
      <c r="AH29" s="182">
        <v>0</v>
      </c>
      <c r="AI29" s="182">
        <v>0</v>
      </c>
      <c r="AJ29" s="182">
        <v>0</v>
      </c>
      <c r="AK29" s="182">
        <v>0</v>
      </c>
      <c r="AL29" s="182">
        <v>0</v>
      </c>
      <c r="AO29" s="337"/>
    </row>
    <row r="30" spans="2:78" x14ac:dyDescent="0.3">
      <c r="B30" s="181" t="s">
        <v>182</v>
      </c>
      <c r="C30" s="182">
        <v>0</v>
      </c>
      <c r="D30" s="182">
        <v>0</v>
      </c>
      <c r="E30" s="182">
        <v>0</v>
      </c>
      <c r="F30" s="182">
        <v>0</v>
      </c>
      <c r="G30" s="182">
        <v>0</v>
      </c>
      <c r="H30" s="182">
        <v>0</v>
      </c>
      <c r="I30" s="182">
        <v>0</v>
      </c>
      <c r="J30" s="182">
        <v>0</v>
      </c>
      <c r="K30" s="182">
        <v>0</v>
      </c>
      <c r="L30" s="182">
        <v>0</v>
      </c>
      <c r="M30" s="182">
        <v>0</v>
      </c>
      <c r="N30" s="182">
        <v>0</v>
      </c>
      <c r="O30" s="182">
        <v>0</v>
      </c>
      <c r="P30" s="182">
        <v>0</v>
      </c>
      <c r="Q30" s="182">
        <v>0</v>
      </c>
      <c r="R30" s="182">
        <v>0</v>
      </c>
      <c r="S30" s="182">
        <v>0</v>
      </c>
      <c r="T30" s="182">
        <v>0</v>
      </c>
      <c r="U30" s="182">
        <v>0</v>
      </c>
      <c r="V30" s="182">
        <v>0</v>
      </c>
      <c r="W30" s="182">
        <v>0</v>
      </c>
      <c r="X30" s="182">
        <v>0</v>
      </c>
      <c r="Y30" s="182">
        <v>0</v>
      </c>
      <c r="Z30" s="182">
        <v>0</v>
      </c>
      <c r="AA30" s="182">
        <v>0</v>
      </c>
      <c r="AB30" s="182">
        <v>0</v>
      </c>
      <c r="AC30" s="182">
        <v>0</v>
      </c>
      <c r="AD30" s="182">
        <v>0</v>
      </c>
      <c r="AE30" s="182">
        <v>0</v>
      </c>
      <c r="AF30" s="182">
        <v>0</v>
      </c>
      <c r="AG30" s="182">
        <v>0</v>
      </c>
      <c r="AH30" s="182">
        <v>0</v>
      </c>
      <c r="AI30" s="182">
        <v>0</v>
      </c>
      <c r="AJ30" s="182">
        <v>0</v>
      </c>
      <c r="AK30" s="182">
        <v>0</v>
      </c>
      <c r="AL30" s="182">
        <v>0</v>
      </c>
      <c r="AO30" s="337"/>
    </row>
    <row r="31" spans="2:78" x14ac:dyDescent="0.3">
      <c r="B31" s="181" t="s">
        <v>216</v>
      </c>
      <c r="C31" s="182">
        <v>0</v>
      </c>
      <c r="D31" s="182">
        <v>0</v>
      </c>
      <c r="E31" s="182">
        <v>0</v>
      </c>
      <c r="F31" s="182">
        <v>0</v>
      </c>
      <c r="G31" s="182">
        <v>0</v>
      </c>
      <c r="H31" s="182">
        <v>0</v>
      </c>
      <c r="I31" s="182">
        <v>0</v>
      </c>
      <c r="J31" s="182">
        <v>0</v>
      </c>
      <c r="K31" s="182">
        <v>0</v>
      </c>
      <c r="L31" s="182">
        <v>0</v>
      </c>
      <c r="M31" s="182">
        <v>0</v>
      </c>
      <c r="N31" s="182">
        <v>0</v>
      </c>
      <c r="O31" s="182">
        <v>0</v>
      </c>
      <c r="P31" s="182">
        <v>0</v>
      </c>
      <c r="Q31" s="182">
        <v>0</v>
      </c>
      <c r="R31" s="182">
        <v>0</v>
      </c>
      <c r="S31" s="182">
        <v>0</v>
      </c>
      <c r="T31" s="182">
        <v>0</v>
      </c>
      <c r="U31" s="182">
        <v>0</v>
      </c>
      <c r="V31" s="182">
        <v>0</v>
      </c>
      <c r="W31" s="182">
        <v>0</v>
      </c>
      <c r="X31" s="182">
        <v>0</v>
      </c>
      <c r="Y31" s="182">
        <v>0</v>
      </c>
      <c r="Z31" s="182">
        <v>0</v>
      </c>
      <c r="AA31" s="182">
        <v>0</v>
      </c>
      <c r="AB31" s="182">
        <v>0</v>
      </c>
      <c r="AC31" s="182">
        <v>0</v>
      </c>
      <c r="AD31" s="182">
        <v>0</v>
      </c>
      <c r="AE31" s="182">
        <v>0</v>
      </c>
      <c r="AF31" s="182">
        <v>0</v>
      </c>
      <c r="AG31" s="182">
        <v>0</v>
      </c>
      <c r="AH31" s="182">
        <v>0</v>
      </c>
      <c r="AI31" s="182">
        <v>0</v>
      </c>
      <c r="AJ31" s="182">
        <v>0</v>
      </c>
      <c r="AK31" s="182">
        <v>0</v>
      </c>
      <c r="AL31" s="182">
        <v>0</v>
      </c>
      <c r="AM31" s="171">
        <v>0</v>
      </c>
      <c r="AO31" s="337" t="s">
        <v>356</v>
      </c>
      <c r="AP31" s="171">
        <v>1</v>
      </c>
      <c r="AQ31" s="171">
        <v>1</v>
      </c>
      <c r="AR31" s="171">
        <v>1</v>
      </c>
      <c r="AS31" s="171">
        <v>1</v>
      </c>
      <c r="AT31" s="171">
        <v>1</v>
      </c>
      <c r="AU31" s="171">
        <v>1</v>
      </c>
      <c r="AV31" s="171">
        <v>1</v>
      </c>
      <c r="AW31" s="171">
        <v>1</v>
      </c>
      <c r="AX31" s="171">
        <v>1</v>
      </c>
      <c r="AY31" s="171">
        <v>1</v>
      </c>
      <c r="AZ31" s="171">
        <v>1</v>
      </c>
      <c r="BA31" s="171">
        <v>1</v>
      </c>
      <c r="BB31" s="171">
        <v>1</v>
      </c>
      <c r="BC31" s="171">
        <v>1</v>
      </c>
      <c r="BD31" s="171">
        <v>1</v>
      </c>
      <c r="BE31" s="171">
        <v>1</v>
      </c>
      <c r="BF31" s="171">
        <v>1</v>
      </c>
      <c r="BG31" s="171">
        <v>1</v>
      </c>
      <c r="BH31" s="171">
        <v>1</v>
      </c>
      <c r="BI31" s="171">
        <v>1</v>
      </c>
      <c r="BJ31" s="171">
        <v>1</v>
      </c>
      <c r="BK31" s="171">
        <v>1</v>
      </c>
      <c r="BL31" s="171">
        <v>1</v>
      </c>
      <c r="BM31" s="171">
        <v>1</v>
      </c>
      <c r="BN31" s="171">
        <v>1</v>
      </c>
      <c r="BO31" s="171">
        <v>1</v>
      </c>
      <c r="BP31" s="171">
        <v>1</v>
      </c>
      <c r="BQ31" s="171">
        <v>1</v>
      </c>
      <c r="BR31" s="171">
        <v>1</v>
      </c>
      <c r="BS31" s="171">
        <v>1</v>
      </c>
      <c r="BT31" s="171">
        <v>1</v>
      </c>
      <c r="BU31" s="171">
        <v>1</v>
      </c>
      <c r="BV31" s="171">
        <v>1</v>
      </c>
      <c r="BW31" s="171">
        <v>1</v>
      </c>
      <c r="BX31" s="171">
        <v>1</v>
      </c>
      <c r="BY31" s="171">
        <v>1</v>
      </c>
      <c r="BZ31" s="171">
        <v>36</v>
      </c>
    </row>
    <row r="32" spans="2:78" ht="15.75" thickBot="1" x14ac:dyDescent="0.35">
      <c r="B32" s="179" t="s">
        <v>217</v>
      </c>
      <c r="C32" s="183">
        <v>0.31118321576774721</v>
      </c>
      <c r="D32" s="183">
        <v>0.30107500668830006</v>
      </c>
      <c r="E32" s="183">
        <v>0.33013205604846874</v>
      </c>
      <c r="F32" s="183">
        <v>0.3355307021044891</v>
      </c>
      <c r="G32" s="183">
        <v>0.33242599519019689</v>
      </c>
      <c r="H32" s="183">
        <v>0.32346120983579313</v>
      </c>
      <c r="I32" s="183">
        <v>0.28260825687195457</v>
      </c>
      <c r="J32" s="183">
        <v>0.27255560640681586</v>
      </c>
      <c r="K32" s="183">
        <v>0.28368995579182338</v>
      </c>
      <c r="L32" s="183">
        <v>0.28202049869194318</v>
      </c>
      <c r="M32" s="183">
        <v>0.28150899428031817</v>
      </c>
      <c r="N32" s="183">
        <v>0.27344020100346028</v>
      </c>
      <c r="O32" s="183">
        <v>0.26698457293291084</v>
      </c>
      <c r="P32" s="183">
        <v>0.25419030265489129</v>
      </c>
      <c r="Q32" s="183">
        <v>0.24140516838394357</v>
      </c>
      <c r="R32" s="183">
        <v>0.31637411133722371</v>
      </c>
      <c r="S32" s="183">
        <v>0.23801773371321638</v>
      </c>
      <c r="T32" s="183">
        <v>0.31912922879631533</v>
      </c>
      <c r="U32" s="183">
        <v>0.31632705070074529</v>
      </c>
      <c r="V32" s="183">
        <v>0.24937779245734895</v>
      </c>
      <c r="W32" s="183">
        <v>0.24602210533568844</v>
      </c>
      <c r="X32" s="183">
        <v>0.25179928489820552</v>
      </c>
      <c r="Y32" s="183">
        <v>0.25923995553058304</v>
      </c>
      <c r="Z32" s="183">
        <v>0.26438363538431253</v>
      </c>
      <c r="AA32" s="183">
        <v>0.2462247040296365</v>
      </c>
      <c r="AB32" s="183">
        <v>0.25745416919739211</v>
      </c>
      <c r="AC32" s="183">
        <v>0.26742716655022514</v>
      </c>
      <c r="AD32" s="183">
        <v>0.26644745509323498</v>
      </c>
      <c r="AE32" s="183">
        <v>0.28405275555233095</v>
      </c>
      <c r="AF32" s="183">
        <v>0.26737804821089567</v>
      </c>
      <c r="AG32" s="183">
        <v>0.26921271599650753</v>
      </c>
      <c r="AH32" s="183">
        <v>0.25326525306772757</v>
      </c>
      <c r="AI32" s="183">
        <v>0.20984744583115167</v>
      </c>
      <c r="AJ32" s="183">
        <v>0</v>
      </c>
      <c r="AK32" s="183">
        <v>0</v>
      </c>
      <c r="AL32" s="183">
        <v>0</v>
      </c>
      <c r="AM32" s="171">
        <v>0</v>
      </c>
      <c r="AO32" s="159" t="s">
        <v>228</v>
      </c>
      <c r="AP32" s="171" t="s">
        <v>181</v>
      </c>
      <c r="AQ32" s="171" t="s">
        <v>181</v>
      </c>
      <c r="AR32" s="171" t="s">
        <v>181</v>
      </c>
      <c r="AS32" s="171" t="s">
        <v>181</v>
      </c>
      <c r="AT32" s="171" t="s">
        <v>181</v>
      </c>
      <c r="AU32" s="171" t="s">
        <v>181</v>
      </c>
      <c r="AV32" s="171" t="s">
        <v>181</v>
      </c>
      <c r="AW32" s="171" t="s">
        <v>181</v>
      </c>
      <c r="AX32" s="171" t="s">
        <v>181</v>
      </c>
      <c r="AY32" s="171" t="s">
        <v>181</v>
      </c>
      <c r="AZ32" s="171" t="s">
        <v>181</v>
      </c>
      <c r="BA32" s="171" t="s">
        <v>181</v>
      </c>
      <c r="BB32" s="171" t="s">
        <v>181</v>
      </c>
      <c r="BC32" s="171" t="s">
        <v>181</v>
      </c>
      <c r="BD32" s="171" t="s">
        <v>181</v>
      </c>
      <c r="BE32" s="171" t="s">
        <v>181</v>
      </c>
      <c r="BF32" s="171" t="s">
        <v>181</v>
      </c>
      <c r="BG32" s="171" t="s">
        <v>181</v>
      </c>
      <c r="BH32" s="171" t="s">
        <v>181</v>
      </c>
      <c r="BI32" s="171" t="s">
        <v>181</v>
      </c>
      <c r="BJ32" s="171" t="s">
        <v>181</v>
      </c>
      <c r="BK32" s="171" t="s">
        <v>181</v>
      </c>
      <c r="BL32" s="171" t="s">
        <v>181</v>
      </c>
      <c r="BM32" s="171" t="s">
        <v>181</v>
      </c>
      <c r="BN32" s="171" t="s">
        <v>181</v>
      </c>
      <c r="BO32" s="171" t="s">
        <v>181</v>
      </c>
      <c r="BP32" s="171" t="s">
        <v>181</v>
      </c>
      <c r="BQ32" s="171" t="s">
        <v>181</v>
      </c>
      <c r="BR32" s="171" t="s">
        <v>181</v>
      </c>
      <c r="BS32" s="171" t="s">
        <v>181</v>
      </c>
      <c r="BT32" s="171" t="s">
        <v>181</v>
      </c>
      <c r="BU32" s="171" t="s">
        <v>181</v>
      </c>
      <c r="BV32" s="171" t="s">
        <v>181</v>
      </c>
      <c r="BW32" s="171" t="s">
        <v>181</v>
      </c>
      <c r="BX32" s="171" t="s">
        <v>181</v>
      </c>
      <c r="BY32" s="171" t="s">
        <v>181</v>
      </c>
      <c r="BZ32" s="171">
        <v>0</v>
      </c>
    </row>
    <row r="33" spans="2:236" x14ac:dyDescent="0.3">
      <c r="C33" s="184"/>
      <c r="D33" s="184"/>
      <c r="E33" s="184"/>
      <c r="F33" s="184"/>
      <c r="G33" s="184"/>
      <c r="H33" s="184"/>
      <c r="I33" s="184"/>
      <c r="J33" s="184"/>
      <c r="K33" s="184"/>
      <c r="L33" s="184"/>
      <c r="M33" s="184"/>
      <c r="N33" s="184"/>
      <c r="O33" s="184"/>
      <c r="P33" s="184"/>
      <c r="Q33" s="184"/>
      <c r="R33" s="184"/>
      <c r="S33" s="184"/>
      <c r="T33" s="184"/>
      <c r="U33" s="184"/>
      <c r="V33" s="184"/>
      <c r="W33" s="184"/>
      <c r="X33" s="184"/>
      <c r="Y33" s="184"/>
      <c r="Z33" s="184"/>
      <c r="AA33" s="184"/>
      <c r="AB33" s="184"/>
      <c r="AC33" s="181"/>
      <c r="AD33" s="181"/>
      <c r="AE33" s="181"/>
      <c r="AF33" s="181"/>
      <c r="AG33" s="181"/>
      <c r="AH33" s="181"/>
      <c r="AI33" s="181"/>
      <c r="AJ33" s="181"/>
      <c r="AK33" s="181"/>
      <c r="AL33" s="181"/>
      <c r="AM33" s="171">
        <v>0</v>
      </c>
      <c r="AO33" s="337"/>
    </row>
    <row r="34" spans="2:236" x14ac:dyDescent="0.3">
      <c r="C34" s="184"/>
      <c r="D34" s="184"/>
      <c r="E34" s="184"/>
      <c r="F34" s="184"/>
      <c r="G34" s="184"/>
      <c r="H34" s="184"/>
      <c r="I34" s="184"/>
      <c r="J34" s="184"/>
      <c r="K34" s="184"/>
      <c r="L34" s="184"/>
      <c r="M34" s="184"/>
      <c r="N34" s="184"/>
      <c r="O34" s="184"/>
      <c r="P34" s="184"/>
      <c r="Q34" s="184"/>
      <c r="R34" s="184"/>
      <c r="S34" s="184"/>
      <c r="T34" s="184"/>
      <c r="U34" s="184"/>
      <c r="V34" s="184"/>
      <c r="W34" s="184"/>
      <c r="X34" s="184"/>
      <c r="Y34" s="184"/>
      <c r="Z34" s="184"/>
      <c r="AA34" s="184"/>
      <c r="AB34" s="184"/>
      <c r="AC34" s="181"/>
      <c r="AD34" s="181"/>
      <c r="AE34" s="181"/>
      <c r="AF34" s="181"/>
      <c r="AG34" s="181"/>
      <c r="AH34" s="181"/>
      <c r="AI34" s="181"/>
      <c r="AJ34" s="181"/>
      <c r="AK34" s="181"/>
      <c r="AL34" s="181"/>
      <c r="AM34" s="171"/>
      <c r="AO34" s="337"/>
    </row>
    <row r="35" spans="2:236" ht="15.75" thickBot="1" x14ac:dyDescent="0.35">
      <c r="B35" s="179" t="s">
        <v>219</v>
      </c>
      <c r="C35" s="185"/>
      <c r="D35" s="185"/>
      <c r="E35" s="185"/>
      <c r="F35" s="185"/>
      <c r="G35" s="185"/>
      <c r="H35" s="185"/>
      <c r="I35" s="185"/>
      <c r="J35" s="185"/>
      <c r="K35" s="185"/>
      <c r="L35" s="185"/>
      <c r="M35" s="185"/>
      <c r="N35" s="185"/>
      <c r="O35" s="185"/>
      <c r="P35" s="185"/>
      <c r="Q35" s="185"/>
      <c r="R35" s="185"/>
      <c r="S35" s="185"/>
      <c r="T35" s="185"/>
      <c r="U35" s="185"/>
      <c r="V35" s="185"/>
      <c r="W35" s="185"/>
      <c r="X35" s="185"/>
      <c r="Y35" s="185"/>
      <c r="Z35" s="185"/>
      <c r="AA35" s="185"/>
      <c r="AB35" s="185"/>
      <c r="AC35" s="185"/>
      <c r="AD35" s="185"/>
      <c r="AE35" s="185"/>
      <c r="AF35" s="185"/>
      <c r="AG35" s="185"/>
      <c r="AH35" s="185"/>
      <c r="AI35" s="185"/>
      <c r="AJ35" s="185"/>
      <c r="AK35" s="185"/>
      <c r="AL35" s="185"/>
      <c r="AM35" s="171"/>
      <c r="AO35" s="337"/>
    </row>
    <row r="36" spans="2:236" ht="15.75" thickBot="1" x14ac:dyDescent="0.35">
      <c r="B36" s="167"/>
      <c r="C36" s="179">
        <v>1990</v>
      </c>
      <c r="D36" s="179">
        <v>1991</v>
      </c>
      <c r="E36" s="179">
        <v>1992</v>
      </c>
      <c r="F36" s="179">
        <v>1993</v>
      </c>
      <c r="G36" s="179">
        <v>1994</v>
      </c>
      <c r="H36" s="179">
        <v>1995</v>
      </c>
      <c r="I36" s="179">
        <v>1996</v>
      </c>
      <c r="J36" s="179">
        <v>1997</v>
      </c>
      <c r="K36" s="179">
        <v>1998</v>
      </c>
      <c r="L36" s="179">
        <v>1999</v>
      </c>
      <c r="M36" s="179">
        <v>2000</v>
      </c>
      <c r="N36" s="179">
        <v>2001</v>
      </c>
      <c r="O36" s="179">
        <v>2002</v>
      </c>
      <c r="P36" s="179">
        <v>2003</v>
      </c>
      <c r="Q36" s="179">
        <v>2004</v>
      </c>
      <c r="R36" s="179">
        <v>2005</v>
      </c>
      <c r="S36" s="179">
        <v>2006</v>
      </c>
      <c r="T36" s="179">
        <v>2007</v>
      </c>
      <c r="U36" s="179">
        <v>2008</v>
      </c>
      <c r="V36" s="179">
        <v>2009</v>
      </c>
      <c r="W36" s="179">
        <v>2010</v>
      </c>
      <c r="X36" s="179">
        <v>2011</v>
      </c>
      <c r="Y36" s="179">
        <v>2012</v>
      </c>
      <c r="Z36" s="179">
        <v>2013</v>
      </c>
      <c r="AA36" s="179">
        <v>2014</v>
      </c>
      <c r="AB36" s="179">
        <v>2015</v>
      </c>
      <c r="AC36" s="179">
        <v>2016</v>
      </c>
      <c r="AD36" s="179">
        <v>2017</v>
      </c>
      <c r="AE36" s="179">
        <v>2018</v>
      </c>
      <c r="AF36" s="179">
        <v>2019</v>
      </c>
      <c r="AG36" s="179">
        <v>2020</v>
      </c>
      <c r="AH36" s="179">
        <v>2021</v>
      </c>
      <c r="AI36" s="179">
        <v>2022</v>
      </c>
      <c r="AJ36" s="179">
        <v>2023</v>
      </c>
      <c r="AK36" s="179">
        <v>2024</v>
      </c>
      <c r="AL36" s="179">
        <v>2025</v>
      </c>
      <c r="AO36" s="337"/>
    </row>
    <row r="37" spans="2:236" x14ac:dyDescent="0.3">
      <c r="B37" s="168" t="s">
        <v>220</v>
      </c>
      <c r="C37" s="186">
        <v>0</v>
      </c>
      <c r="D37" s="186">
        <v>0</v>
      </c>
      <c r="E37" s="186">
        <v>0</v>
      </c>
      <c r="F37" s="186">
        <v>0</v>
      </c>
      <c r="G37" s="186">
        <v>0</v>
      </c>
      <c r="H37" s="186">
        <v>0</v>
      </c>
      <c r="I37" s="186">
        <v>0</v>
      </c>
      <c r="J37" s="186">
        <v>0</v>
      </c>
      <c r="K37" s="186">
        <v>0</v>
      </c>
      <c r="L37" s="186">
        <v>0</v>
      </c>
      <c r="M37" s="186">
        <v>0</v>
      </c>
      <c r="N37" s="186">
        <v>0</v>
      </c>
      <c r="O37" s="186">
        <v>0</v>
      </c>
      <c r="P37" s="186">
        <v>0</v>
      </c>
      <c r="Q37" s="186">
        <v>0</v>
      </c>
      <c r="R37" s="186">
        <v>0</v>
      </c>
      <c r="S37" s="186">
        <v>0</v>
      </c>
      <c r="T37" s="186">
        <v>0</v>
      </c>
      <c r="U37" s="186">
        <v>0</v>
      </c>
      <c r="V37" s="186">
        <v>0</v>
      </c>
      <c r="W37" s="186">
        <v>0</v>
      </c>
      <c r="X37" s="186">
        <v>0</v>
      </c>
      <c r="Y37" s="186">
        <v>0</v>
      </c>
      <c r="Z37" s="186">
        <v>0</v>
      </c>
      <c r="AA37" s="186">
        <v>0</v>
      </c>
      <c r="AB37" s="186">
        <v>0</v>
      </c>
      <c r="AC37" s="186">
        <v>0</v>
      </c>
      <c r="AD37" s="186">
        <v>0</v>
      </c>
      <c r="AE37" s="186">
        <v>0</v>
      </c>
      <c r="AF37" s="186">
        <v>0</v>
      </c>
      <c r="AG37" s="186">
        <v>0</v>
      </c>
      <c r="AH37" s="186">
        <v>0</v>
      </c>
      <c r="AI37" s="186">
        <v>0</v>
      </c>
      <c r="AJ37" s="186">
        <v>0</v>
      </c>
      <c r="AK37" s="186">
        <v>0</v>
      </c>
      <c r="AL37" s="186">
        <v>0</v>
      </c>
      <c r="AO37" s="337"/>
      <c r="IB37" s="338"/>
    </row>
    <row r="38" spans="2:236" x14ac:dyDescent="0.3">
      <c r="B38" s="181" t="s">
        <v>215</v>
      </c>
      <c r="C38" s="182">
        <v>0</v>
      </c>
      <c r="D38" s="182">
        <v>0</v>
      </c>
      <c r="E38" s="182">
        <v>0</v>
      </c>
      <c r="F38" s="182">
        <v>0</v>
      </c>
      <c r="G38" s="182">
        <v>0</v>
      </c>
      <c r="H38" s="182">
        <v>0</v>
      </c>
      <c r="I38" s="182">
        <v>0</v>
      </c>
      <c r="J38" s="182">
        <v>0</v>
      </c>
      <c r="K38" s="182">
        <v>0</v>
      </c>
      <c r="L38" s="182">
        <v>0</v>
      </c>
      <c r="M38" s="182">
        <v>0</v>
      </c>
      <c r="N38" s="182">
        <v>0</v>
      </c>
      <c r="O38" s="182">
        <v>0</v>
      </c>
      <c r="P38" s="182">
        <v>0</v>
      </c>
      <c r="Q38" s="182">
        <v>0</v>
      </c>
      <c r="R38" s="182">
        <v>0</v>
      </c>
      <c r="S38" s="182">
        <v>0</v>
      </c>
      <c r="T38" s="182">
        <v>0</v>
      </c>
      <c r="U38" s="182">
        <v>0</v>
      </c>
      <c r="V38" s="182">
        <v>0</v>
      </c>
      <c r="W38" s="182">
        <v>0</v>
      </c>
      <c r="X38" s="182">
        <v>0</v>
      </c>
      <c r="Y38" s="182">
        <v>0</v>
      </c>
      <c r="Z38" s="182">
        <v>0</v>
      </c>
      <c r="AA38" s="182">
        <v>0</v>
      </c>
      <c r="AB38" s="182">
        <v>0</v>
      </c>
      <c r="AC38" s="182">
        <v>0</v>
      </c>
      <c r="AD38" s="182">
        <v>0</v>
      </c>
      <c r="AE38" s="182">
        <v>0</v>
      </c>
      <c r="AF38" s="182">
        <v>0</v>
      </c>
      <c r="AG38" s="182">
        <v>0</v>
      </c>
      <c r="AH38" s="182">
        <v>0</v>
      </c>
      <c r="AI38" s="182">
        <v>0</v>
      </c>
      <c r="AJ38" s="182">
        <v>0</v>
      </c>
      <c r="AK38" s="182">
        <v>0</v>
      </c>
      <c r="AL38" s="182">
        <v>0</v>
      </c>
      <c r="AO38" s="337"/>
      <c r="IB38" s="338"/>
    </row>
    <row r="39" spans="2:236" x14ac:dyDescent="0.3">
      <c r="B39" s="181" t="s">
        <v>182</v>
      </c>
      <c r="C39" s="182">
        <v>0</v>
      </c>
      <c r="D39" s="182">
        <v>0</v>
      </c>
      <c r="E39" s="182">
        <v>0</v>
      </c>
      <c r="F39" s="182">
        <v>0</v>
      </c>
      <c r="G39" s="182">
        <v>0</v>
      </c>
      <c r="H39" s="182">
        <v>0</v>
      </c>
      <c r="I39" s="182">
        <v>0</v>
      </c>
      <c r="J39" s="182">
        <v>0</v>
      </c>
      <c r="K39" s="182">
        <v>0</v>
      </c>
      <c r="L39" s="182">
        <v>0</v>
      </c>
      <c r="M39" s="182">
        <v>0</v>
      </c>
      <c r="N39" s="182">
        <v>0</v>
      </c>
      <c r="O39" s="182">
        <v>0</v>
      </c>
      <c r="P39" s="182">
        <v>0</v>
      </c>
      <c r="Q39" s="182">
        <v>0</v>
      </c>
      <c r="R39" s="182">
        <v>0</v>
      </c>
      <c r="S39" s="182">
        <v>0</v>
      </c>
      <c r="T39" s="182">
        <v>0</v>
      </c>
      <c r="U39" s="182">
        <v>0</v>
      </c>
      <c r="V39" s="182">
        <v>0</v>
      </c>
      <c r="W39" s="182">
        <v>0</v>
      </c>
      <c r="X39" s="182">
        <v>0</v>
      </c>
      <c r="Y39" s="182">
        <v>0</v>
      </c>
      <c r="Z39" s="182">
        <v>0</v>
      </c>
      <c r="AA39" s="182">
        <v>0</v>
      </c>
      <c r="AB39" s="182">
        <v>0</v>
      </c>
      <c r="AC39" s="182">
        <v>0</v>
      </c>
      <c r="AD39" s="182">
        <v>0</v>
      </c>
      <c r="AE39" s="182">
        <v>0</v>
      </c>
      <c r="AF39" s="182">
        <v>0</v>
      </c>
      <c r="AG39" s="182">
        <v>0</v>
      </c>
      <c r="AH39" s="182">
        <v>0</v>
      </c>
      <c r="AI39" s="182">
        <v>0</v>
      </c>
      <c r="AJ39" s="182">
        <v>0</v>
      </c>
      <c r="AK39" s="182">
        <v>0</v>
      </c>
      <c r="AL39" s="182">
        <v>0</v>
      </c>
      <c r="AO39" s="337"/>
      <c r="IB39" s="338"/>
    </row>
    <row r="40" spans="2:236" x14ac:dyDescent="0.3">
      <c r="B40" s="168" t="s">
        <v>221</v>
      </c>
      <c r="C40" s="187">
        <v>8.0122673206258922E-3</v>
      </c>
      <c r="D40" s="187">
        <v>7.8058991571867452E-3</v>
      </c>
      <c r="E40" s="187">
        <v>7.8146907805910545E-3</v>
      </c>
      <c r="F40" s="187">
        <v>8.0246739450496804E-3</v>
      </c>
      <c r="G40" s="187">
        <v>7.9436121213470271E-3</v>
      </c>
      <c r="H40" s="187">
        <v>7.8991596135147731E-3</v>
      </c>
      <c r="I40" s="187">
        <v>7.4167155536167054E-3</v>
      </c>
      <c r="J40" s="187">
        <v>7.1644193485827434E-3</v>
      </c>
      <c r="K40" s="187">
        <v>7.5647894397147765E-3</v>
      </c>
      <c r="L40" s="187">
        <v>7.6946314124763321E-3</v>
      </c>
      <c r="M40" s="187">
        <v>7.6493985757614402E-3</v>
      </c>
      <c r="N40" s="187">
        <v>7.4200288075443053E-3</v>
      </c>
      <c r="O40" s="187">
        <v>7.2041735389718406E-3</v>
      </c>
      <c r="P40" s="187">
        <v>6.8402850181316418E-3</v>
      </c>
      <c r="Q40" s="187">
        <v>6.4320318977689316E-3</v>
      </c>
      <c r="R40" s="187">
        <v>6.8367823098609108E-3</v>
      </c>
      <c r="S40" s="187">
        <v>6.3166088012541668E-3</v>
      </c>
      <c r="T40" s="187">
        <v>6.8777183854271473E-3</v>
      </c>
      <c r="U40" s="187">
        <v>6.7957329734547583E-3</v>
      </c>
      <c r="V40" s="187">
        <v>6.5002606630077597E-3</v>
      </c>
      <c r="W40" s="187">
        <v>6.457341843318966E-3</v>
      </c>
      <c r="X40" s="187">
        <v>6.6634093394854627E-3</v>
      </c>
      <c r="Y40" s="187">
        <v>6.9058716797608093E-3</v>
      </c>
      <c r="Z40" s="187">
        <v>6.9405551340464772E-3</v>
      </c>
      <c r="AA40" s="187">
        <v>6.582970780790739E-3</v>
      </c>
      <c r="AB40" s="187">
        <v>6.9541554822094521E-3</v>
      </c>
      <c r="AC40" s="187">
        <v>7.3182086218218072E-3</v>
      </c>
      <c r="AD40" s="187">
        <v>7.3207846891193227E-3</v>
      </c>
      <c r="AE40" s="187">
        <v>7.7763660186554572E-3</v>
      </c>
      <c r="AF40" s="187">
        <v>7.3966171904331132E-3</v>
      </c>
      <c r="AG40" s="187">
        <v>7.5997485409153047E-3</v>
      </c>
      <c r="AH40" s="187">
        <v>7.2923242825065739E-3</v>
      </c>
      <c r="AI40" s="187">
        <v>6.2017093919909628E-3</v>
      </c>
      <c r="AJ40" s="187">
        <v>0</v>
      </c>
      <c r="AK40" s="187">
        <v>0</v>
      </c>
      <c r="AL40" s="187">
        <v>0</v>
      </c>
      <c r="IB40" s="338"/>
    </row>
    <row r="41" spans="2:236" x14ac:dyDescent="0.3">
      <c r="B41" s="181" t="s">
        <v>210</v>
      </c>
      <c r="C41" s="182">
        <v>6.5529654080961021E-3</v>
      </c>
      <c r="D41" s="182">
        <v>6.3277884716081111E-3</v>
      </c>
      <c r="E41" s="182">
        <v>6.2888744795350669E-3</v>
      </c>
      <c r="F41" s="182">
        <v>6.3461739682681689E-3</v>
      </c>
      <c r="G41" s="182">
        <v>6.2923848533257172E-3</v>
      </c>
      <c r="H41" s="182">
        <v>6.2752371144563892E-3</v>
      </c>
      <c r="I41" s="182">
        <v>5.9322188389282016E-3</v>
      </c>
      <c r="J41" s="182">
        <v>5.7318312876263643E-3</v>
      </c>
      <c r="K41" s="182">
        <v>5.9023126483050562E-3</v>
      </c>
      <c r="L41" s="182">
        <v>5.8484146177553145E-3</v>
      </c>
      <c r="M41" s="182">
        <v>5.8788268639743974E-3</v>
      </c>
      <c r="N41" s="182">
        <v>5.5749759099072592E-3</v>
      </c>
      <c r="O41" s="182">
        <v>5.3647726186724035E-3</v>
      </c>
      <c r="P41" s="182">
        <v>5.0075259492276388E-3</v>
      </c>
      <c r="Q41" s="182">
        <v>4.6930278595090566E-3</v>
      </c>
      <c r="R41" s="182">
        <v>4.7130043861001759E-3</v>
      </c>
      <c r="S41" s="182">
        <v>4.4608517660437051E-3</v>
      </c>
      <c r="T41" s="182">
        <v>4.6248211581273917E-3</v>
      </c>
      <c r="U41" s="182">
        <v>4.4861655653651604E-3</v>
      </c>
      <c r="V41" s="182">
        <v>4.517645531643839E-3</v>
      </c>
      <c r="W41" s="182">
        <v>4.3103899229147875E-3</v>
      </c>
      <c r="X41" s="182">
        <v>4.4096894314614703E-3</v>
      </c>
      <c r="Y41" s="182">
        <v>4.5909248857695338E-3</v>
      </c>
      <c r="Z41" s="182">
        <v>4.6055376564678608E-3</v>
      </c>
      <c r="AA41" s="182">
        <v>4.2749256374607679E-3</v>
      </c>
      <c r="AB41" s="182">
        <v>4.4019280762710965E-3</v>
      </c>
      <c r="AC41" s="182">
        <v>4.5987652237605486E-3</v>
      </c>
      <c r="AD41" s="182">
        <v>4.568763327096265E-3</v>
      </c>
      <c r="AE41" s="182">
        <v>4.7721970012051095E-3</v>
      </c>
      <c r="AF41" s="182">
        <v>4.4794609739438182E-3</v>
      </c>
      <c r="AG41" s="182">
        <v>4.582894514556307E-3</v>
      </c>
      <c r="AH41" s="182">
        <v>4.5343264567853127E-3</v>
      </c>
      <c r="AI41" s="182">
        <v>3.5000213370601292E-3</v>
      </c>
      <c r="AJ41" s="182">
        <v>0</v>
      </c>
      <c r="AK41" s="182">
        <v>0</v>
      </c>
      <c r="AL41" s="182">
        <v>0</v>
      </c>
      <c r="AO41" s="337"/>
      <c r="IB41" s="338"/>
    </row>
    <row r="42" spans="2:236" x14ac:dyDescent="0.3">
      <c r="B42" s="181" t="s">
        <v>212</v>
      </c>
      <c r="C42" s="182">
        <v>1.4593019125297901E-3</v>
      </c>
      <c r="D42" s="182">
        <v>1.4781106855786342E-3</v>
      </c>
      <c r="E42" s="182">
        <v>1.5258163010559871E-3</v>
      </c>
      <c r="F42" s="182">
        <v>1.6784999767815113E-3</v>
      </c>
      <c r="G42" s="182">
        <v>1.6512272680213099E-3</v>
      </c>
      <c r="H42" s="182">
        <v>1.6239224990583845E-3</v>
      </c>
      <c r="I42" s="182">
        <v>1.484496714688504E-3</v>
      </c>
      <c r="J42" s="182">
        <v>1.4325880609563791E-3</v>
      </c>
      <c r="K42" s="182">
        <v>1.6624767914097205E-3</v>
      </c>
      <c r="L42" s="182">
        <v>1.8462167947210179E-3</v>
      </c>
      <c r="M42" s="182">
        <v>1.770571711787043E-3</v>
      </c>
      <c r="N42" s="182">
        <v>1.8450528976370461E-3</v>
      </c>
      <c r="O42" s="182">
        <v>1.8394009202994375E-3</v>
      </c>
      <c r="P42" s="182">
        <v>1.8327590689040029E-3</v>
      </c>
      <c r="Q42" s="182">
        <v>1.7390040382598755E-3</v>
      </c>
      <c r="R42" s="182">
        <v>2.1237779237607349E-3</v>
      </c>
      <c r="S42" s="182">
        <v>1.8557570352104615E-3</v>
      </c>
      <c r="T42" s="182">
        <v>2.2528972272997556E-3</v>
      </c>
      <c r="U42" s="182">
        <v>2.3095674080895984E-3</v>
      </c>
      <c r="V42" s="182">
        <v>1.9826151313639207E-3</v>
      </c>
      <c r="W42" s="182">
        <v>2.1469519204041785E-3</v>
      </c>
      <c r="X42" s="182">
        <v>2.2537199080239927E-3</v>
      </c>
      <c r="Y42" s="182">
        <v>2.3149467939912755E-3</v>
      </c>
      <c r="Z42" s="182">
        <v>2.3350174775786164E-3</v>
      </c>
      <c r="AA42" s="182">
        <v>2.308045143329971E-3</v>
      </c>
      <c r="AB42" s="182">
        <v>2.5522274059383556E-3</v>
      </c>
      <c r="AC42" s="182">
        <v>2.7194433980612582E-3</v>
      </c>
      <c r="AD42" s="182">
        <v>2.7520213620230581E-3</v>
      </c>
      <c r="AE42" s="182">
        <v>3.0041690174503477E-3</v>
      </c>
      <c r="AF42" s="182">
        <v>2.9171562164892954E-3</v>
      </c>
      <c r="AG42" s="182">
        <v>3.0168540263589977E-3</v>
      </c>
      <c r="AH42" s="182">
        <v>2.7579978257212612E-3</v>
      </c>
      <c r="AI42" s="182">
        <v>2.7016880549308336E-3</v>
      </c>
      <c r="AJ42" s="182">
        <v>0</v>
      </c>
      <c r="AK42" s="182">
        <v>0</v>
      </c>
      <c r="AL42" s="182">
        <v>0</v>
      </c>
      <c r="AO42" s="337"/>
      <c r="IB42" s="338"/>
    </row>
    <row r="43" spans="2:236" x14ac:dyDescent="0.3">
      <c r="B43" s="181" t="s">
        <v>214</v>
      </c>
      <c r="C43" s="182">
        <v>0</v>
      </c>
      <c r="D43" s="182">
        <v>0</v>
      </c>
      <c r="E43" s="182">
        <v>0</v>
      </c>
      <c r="F43" s="182">
        <v>0</v>
      </c>
      <c r="G43" s="182">
        <v>0</v>
      </c>
      <c r="H43" s="182">
        <v>0</v>
      </c>
      <c r="I43" s="182">
        <v>0</v>
      </c>
      <c r="J43" s="182">
        <v>0</v>
      </c>
      <c r="K43" s="182">
        <v>0</v>
      </c>
      <c r="L43" s="182">
        <v>0</v>
      </c>
      <c r="M43" s="182">
        <v>0</v>
      </c>
      <c r="N43" s="182">
        <v>0</v>
      </c>
      <c r="O43" s="182">
        <v>0</v>
      </c>
      <c r="P43" s="182">
        <v>0</v>
      </c>
      <c r="Q43" s="182">
        <v>0</v>
      </c>
      <c r="R43" s="182">
        <v>0</v>
      </c>
      <c r="S43" s="182">
        <v>0</v>
      </c>
      <c r="T43" s="182">
        <v>0</v>
      </c>
      <c r="U43" s="182">
        <v>0</v>
      </c>
      <c r="V43" s="182">
        <v>0</v>
      </c>
      <c r="W43" s="182">
        <v>0</v>
      </c>
      <c r="X43" s="182">
        <v>0</v>
      </c>
      <c r="Y43" s="182">
        <v>0</v>
      </c>
      <c r="Z43" s="182">
        <v>0</v>
      </c>
      <c r="AA43" s="182">
        <v>0</v>
      </c>
      <c r="AB43" s="182">
        <v>0</v>
      </c>
      <c r="AC43" s="182">
        <v>0</v>
      </c>
      <c r="AD43" s="182">
        <v>0</v>
      </c>
      <c r="AE43" s="182">
        <v>0</v>
      </c>
      <c r="AF43" s="182">
        <v>0</v>
      </c>
      <c r="AG43" s="182">
        <v>0</v>
      </c>
      <c r="AH43" s="182">
        <v>0</v>
      </c>
      <c r="AI43" s="182">
        <v>0</v>
      </c>
      <c r="AJ43" s="182">
        <v>0</v>
      </c>
      <c r="AK43" s="182">
        <v>0</v>
      </c>
      <c r="AL43" s="182">
        <v>0</v>
      </c>
      <c r="IB43" s="338"/>
    </row>
    <row r="44" spans="2:236" x14ac:dyDescent="0.3">
      <c r="B44" s="181" t="s">
        <v>216</v>
      </c>
      <c r="C44" s="182">
        <v>0</v>
      </c>
      <c r="D44" s="182">
        <v>0</v>
      </c>
      <c r="E44" s="182">
        <v>0</v>
      </c>
      <c r="F44" s="182">
        <v>0</v>
      </c>
      <c r="G44" s="182">
        <v>0</v>
      </c>
      <c r="H44" s="182">
        <v>0</v>
      </c>
      <c r="I44" s="182">
        <v>0</v>
      </c>
      <c r="J44" s="182">
        <v>0</v>
      </c>
      <c r="K44" s="182">
        <v>0</v>
      </c>
      <c r="L44" s="182">
        <v>0</v>
      </c>
      <c r="M44" s="182">
        <v>0</v>
      </c>
      <c r="N44" s="182">
        <v>0</v>
      </c>
      <c r="O44" s="182">
        <v>0</v>
      </c>
      <c r="P44" s="182">
        <v>0</v>
      </c>
      <c r="Q44" s="182">
        <v>0</v>
      </c>
      <c r="R44" s="182">
        <v>0</v>
      </c>
      <c r="S44" s="182">
        <v>0</v>
      </c>
      <c r="T44" s="182">
        <v>0</v>
      </c>
      <c r="U44" s="182">
        <v>0</v>
      </c>
      <c r="V44" s="182">
        <v>0</v>
      </c>
      <c r="W44" s="182">
        <v>0</v>
      </c>
      <c r="X44" s="182">
        <v>0</v>
      </c>
      <c r="Y44" s="182">
        <v>0</v>
      </c>
      <c r="Z44" s="182">
        <v>0</v>
      </c>
      <c r="AA44" s="182">
        <v>0</v>
      </c>
      <c r="AB44" s="182">
        <v>0</v>
      </c>
      <c r="AC44" s="182">
        <v>0</v>
      </c>
      <c r="AD44" s="182">
        <v>0</v>
      </c>
      <c r="AE44" s="182">
        <v>0</v>
      </c>
      <c r="AF44" s="182">
        <v>0</v>
      </c>
      <c r="AG44" s="182">
        <v>0</v>
      </c>
      <c r="AH44" s="182">
        <v>0</v>
      </c>
      <c r="AI44" s="182">
        <v>0</v>
      </c>
      <c r="AJ44" s="182">
        <v>0</v>
      </c>
      <c r="AK44" s="182">
        <v>0</v>
      </c>
      <c r="AL44" s="182">
        <v>0</v>
      </c>
      <c r="IB44" s="338"/>
    </row>
    <row r="45" spans="2:236" x14ac:dyDescent="0.3">
      <c r="B45" s="168" t="s">
        <v>222</v>
      </c>
      <c r="C45" s="187">
        <v>3.2769709732159322E-4</v>
      </c>
      <c r="D45" s="187">
        <v>3.1135785013989138E-4</v>
      </c>
      <c r="E45" s="187">
        <v>4.2007816676195933E-4</v>
      </c>
      <c r="F45" s="187">
        <v>4.1826351563433248E-4</v>
      </c>
      <c r="G45" s="187">
        <v>4.1511266336784956E-4</v>
      </c>
      <c r="H45" s="187">
        <v>3.8598015342407343E-4</v>
      </c>
      <c r="I45" s="187">
        <v>2.8279328819127091E-4</v>
      </c>
      <c r="J45" s="187">
        <v>2.7151647036414745E-4</v>
      </c>
      <c r="K45" s="187">
        <v>2.7122962822569673E-4</v>
      </c>
      <c r="L45" s="187">
        <v>2.5121063827398442E-4</v>
      </c>
      <c r="M45" s="187">
        <v>2.5405975154338802E-4</v>
      </c>
      <c r="N45" s="187">
        <v>2.4784677129139509E-4</v>
      </c>
      <c r="O45" s="187">
        <v>2.4629325977999729E-4</v>
      </c>
      <c r="P45" s="187">
        <v>2.364615930083219E-4</v>
      </c>
      <c r="Q45" s="187">
        <v>2.3135198206193766E-4</v>
      </c>
      <c r="R45" s="187">
        <v>4.7148757230610629E-4</v>
      </c>
      <c r="S45" s="187">
        <v>2.3076485765320643E-4</v>
      </c>
      <c r="T45" s="187">
        <v>4.775589207711517E-4</v>
      </c>
      <c r="U45" s="187">
        <v>4.7564727337363031E-4</v>
      </c>
      <c r="V45" s="187">
        <v>2.5422827884200635E-4</v>
      </c>
      <c r="W45" s="187">
        <v>2.4610012725568826E-4</v>
      </c>
      <c r="X45" s="187">
        <v>2.46127635443821E-4</v>
      </c>
      <c r="Y45" s="187">
        <v>2.4858697546143544E-4</v>
      </c>
      <c r="Z45" s="187">
        <v>2.643324212490988E-4</v>
      </c>
      <c r="AA45" s="187">
        <v>2.3359064968866348E-4</v>
      </c>
      <c r="AB45" s="187">
        <v>2.3674647432274512E-4</v>
      </c>
      <c r="AC45" s="187">
        <v>2.3591443448760214E-4</v>
      </c>
      <c r="AD45" s="187">
        <v>2.3194522187884505E-4</v>
      </c>
      <c r="AE45" s="187">
        <v>2.5024342275463467E-4</v>
      </c>
      <c r="AF45" s="187">
        <v>2.2744440331610749E-4</v>
      </c>
      <c r="AG45" s="187">
        <v>2.1290474283350581E-4</v>
      </c>
      <c r="AH45" s="187">
        <v>1.852082005945037E-4</v>
      </c>
      <c r="AI45" s="187">
        <v>1.3660219945435743E-4</v>
      </c>
      <c r="AJ45" s="187">
        <v>0</v>
      </c>
      <c r="AK45" s="187">
        <v>0</v>
      </c>
      <c r="AL45" s="187">
        <v>0</v>
      </c>
      <c r="IB45" s="338"/>
    </row>
    <row r="46" spans="2:236" x14ac:dyDescent="0.3">
      <c r="B46" s="181" t="s">
        <v>212</v>
      </c>
      <c r="C46" s="182">
        <v>7.8102004756792825E-5</v>
      </c>
      <c r="D46" s="182">
        <v>7.5895314378273581E-5</v>
      </c>
      <c r="E46" s="182">
        <v>1.4662546073634746E-4</v>
      </c>
      <c r="F46" s="182">
        <v>1.444911339784638E-4</v>
      </c>
      <c r="G46" s="182">
        <v>1.444568722139598E-4</v>
      </c>
      <c r="H46" s="182">
        <v>1.4126399539861003E-4</v>
      </c>
      <c r="I46" s="182">
        <v>7.4456666858370085E-5</v>
      </c>
      <c r="J46" s="182">
        <v>7.1751443453364386E-5</v>
      </c>
      <c r="K46" s="182">
        <v>7.3990126610990831E-5</v>
      </c>
      <c r="L46" s="182">
        <v>7.1286806906693868E-5</v>
      </c>
      <c r="M46" s="182">
        <v>7.107105450599516E-5</v>
      </c>
      <c r="N46" s="182">
        <v>6.8358022374512587E-5</v>
      </c>
      <c r="O46" s="182">
        <v>6.7190549107919276E-5</v>
      </c>
      <c r="P46" s="182">
        <v>6.6186794859952021E-5</v>
      </c>
      <c r="Q46" s="182">
        <v>6.1614503991374835E-5</v>
      </c>
      <c r="R46" s="182">
        <v>2.2288044231734251E-4</v>
      </c>
      <c r="S46" s="182">
        <v>6.3812442036014947E-5</v>
      </c>
      <c r="T46" s="182">
        <v>2.1477392814010069E-4</v>
      </c>
      <c r="U46" s="182">
        <v>2.1620422515879312E-4</v>
      </c>
      <c r="V46" s="182">
        <v>7.4566492944473046E-5</v>
      </c>
      <c r="W46" s="182">
        <v>7.2801927666340754E-5</v>
      </c>
      <c r="X46" s="182">
        <v>7.5198258668091172E-5</v>
      </c>
      <c r="Y46" s="182">
        <v>7.6601729789275608E-5</v>
      </c>
      <c r="Z46" s="182">
        <v>7.2863345263005736E-5</v>
      </c>
      <c r="AA46" s="182">
        <v>6.8280807633236306E-5</v>
      </c>
      <c r="AB46" s="182">
        <v>6.9265755016481771E-5</v>
      </c>
      <c r="AC46" s="182">
        <v>7.2146478087574707E-5</v>
      </c>
      <c r="AD46" s="182">
        <v>7.2952039513409352E-5</v>
      </c>
      <c r="AE46" s="182">
        <v>7.7438172805633057E-5</v>
      </c>
      <c r="AF46" s="182">
        <v>6.2892113427300044E-5</v>
      </c>
      <c r="AG46" s="182">
        <v>6.4405185458205858E-5</v>
      </c>
      <c r="AH46" s="182">
        <v>5.299739130543034E-5</v>
      </c>
      <c r="AI46" s="182">
        <v>5.2603481988578645E-5</v>
      </c>
      <c r="AJ46" s="182">
        <v>0</v>
      </c>
      <c r="AK46" s="182">
        <v>0</v>
      </c>
      <c r="AL46" s="182">
        <v>0</v>
      </c>
      <c r="IB46" s="338"/>
    </row>
    <row r="47" spans="2:236" x14ac:dyDescent="0.3">
      <c r="B47" s="181" t="s">
        <v>213</v>
      </c>
      <c r="C47" s="182">
        <v>2.4959509256480041E-4</v>
      </c>
      <c r="D47" s="182">
        <v>2.354625357616178E-4</v>
      </c>
      <c r="E47" s="182">
        <v>2.7345270602561187E-4</v>
      </c>
      <c r="F47" s="182">
        <v>2.7377238165586867E-4</v>
      </c>
      <c r="G47" s="182">
        <v>2.7065579115388976E-4</v>
      </c>
      <c r="H47" s="182">
        <v>2.4471615802546339E-4</v>
      </c>
      <c r="I47" s="182">
        <v>2.0833662133290081E-4</v>
      </c>
      <c r="J47" s="182">
        <v>1.9976502691078306E-4</v>
      </c>
      <c r="K47" s="182">
        <v>1.9723950161470589E-4</v>
      </c>
      <c r="L47" s="182">
        <v>1.7992383136729057E-4</v>
      </c>
      <c r="M47" s="182">
        <v>1.8298869703739284E-4</v>
      </c>
      <c r="N47" s="182">
        <v>1.794887489168825E-4</v>
      </c>
      <c r="O47" s="182">
        <v>1.7910271067207798E-4</v>
      </c>
      <c r="P47" s="182">
        <v>1.702747981483699E-4</v>
      </c>
      <c r="Q47" s="182">
        <v>1.6973747807056281E-4</v>
      </c>
      <c r="R47" s="182">
        <v>2.4860712998876376E-4</v>
      </c>
      <c r="S47" s="182">
        <v>1.6695241561719148E-4</v>
      </c>
      <c r="T47" s="182">
        <v>2.6278499263105104E-4</v>
      </c>
      <c r="U47" s="182">
        <v>2.5944304821483722E-4</v>
      </c>
      <c r="V47" s="182">
        <v>1.7966178589753329E-4</v>
      </c>
      <c r="W47" s="182">
        <v>1.732981995893475E-4</v>
      </c>
      <c r="X47" s="182">
        <v>1.7092937677572981E-4</v>
      </c>
      <c r="Y47" s="182">
        <v>1.7198524567215982E-4</v>
      </c>
      <c r="Z47" s="182">
        <v>1.9146907598609309E-4</v>
      </c>
      <c r="AA47" s="182">
        <v>1.6530984205542716E-4</v>
      </c>
      <c r="AB47" s="182">
        <v>1.6748071930626333E-4</v>
      </c>
      <c r="AC47" s="182">
        <v>1.6376795640002742E-4</v>
      </c>
      <c r="AD47" s="182">
        <v>1.589931823654357E-4</v>
      </c>
      <c r="AE47" s="182">
        <v>1.728052499490016E-4</v>
      </c>
      <c r="AF47" s="182">
        <v>1.6455228988880745E-4</v>
      </c>
      <c r="AG47" s="182">
        <v>1.4849955737529996E-4</v>
      </c>
      <c r="AH47" s="182">
        <v>1.3221080928907337E-4</v>
      </c>
      <c r="AI47" s="182">
        <v>8.3998717465778782E-5</v>
      </c>
      <c r="AJ47" s="182">
        <v>0</v>
      </c>
      <c r="AK47" s="182">
        <v>0</v>
      </c>
      <c r="AL47" s="182">
        <v>0</v>
      </c>
      <c r="IB47" s="338"/>
    </row>
    <row r="48" spans="2:236" x14ac:dyDescent="0.3">
      <c r="B48" s="181" t="s">
        <v>216</v>
      </c>
      <c r="C48" s="182">
        <v>0</v>
      </c>
      <c r="D48" s="182">
        <v>0</v>
      </c>
      <c r="E48" s="182">
        <v>0</v>
      </c>
      <c r="F48" s="182">
        <v>0</v>
      </c>
      <c r="G48" s="182">
        <v>0</v>
      </c>
      <c r="H48" s="182">
        <v>0</v>
      </c>
      <c r="I48" s="182">
        <v>0</v>
      </c>
      <c r="J48" s="182">
        <v>0</v>
      </c>
      <c r="K48" s="182">
        <v>0</v>
      </c>
      <c r="L48" s="182">
        <v>0</v>
      </c>
      <c r="M48" s="182">
        <v>0</v>
      </c>
      <c r="N48" s="182">
        <v>0</v>
      </c>
      <c r="O48" s="182">
        <v>0</v>
      </c>
      <c r="P48" s="182">
        <v>0</v>
      </c>
      <c r="Q48" s="182">
        <v>0</v>
      </c>
      <c r="R48" s="182">
        <v>0</v>
      </c>
      <c r="S48" s="182">
        <v>0</v>
      </c>
      <c r="T48" s="182">
        <v>0</v>
      </c>
      <c r="U48" s="182">
        <v>0</v>
      </c>
      <c r="V48" s="182">
        <v>0</v>
      </c>
      <c r="W48" s="182">
        <v>0</v>
      </c>
      <c r="X48" s="182">
        <v>0</v>
      </c>
      <c r="Y48" s="182">
        <v>0</v>
      </c>
      <c r="Z48" s="182">
        <v>0</v>
      </c>
      <c r="AA48" s="182">
        <v>0</v>
      </c>
      <c r="AB48" s="182">
        <v>0</v>
      </c>
      <c r="AC48" s="182">
        <v>0</v>
      </c>
      <c r="AD48" s="182">
        <v>0</v>
      </c>
      <c r="AE48" s="182">
        <v>0</v>
      </c>
      <c r="AF48" s="182">
        <v>0</v>
      </c>
      <c r="AG48" s="182">
        <v>0</v>
      </c>
      <c r="AH48" s="182">
        <v>0</v>
      </c>
      <c r="AI48" s="182">
        <v>0</v>
      </c>
      <c r="AJ48" s="182">
        <v>0</v>
      </c>
      <c r="AK48" s="182">
        <v>0</v>
      </c>
      <c r="AL48" s="182">
        <v>0</v>
      </c>
      <c r="IB48" s="338"/>
    </row>
    <row r="49" spans="2:38" x14ac:dyDescent="0.3">
      <c r="C49" s="181"/>
      <c r="D49" s="181"/>
      <c r="E49" s="181"/>
      <c r="F49" s="181"/>
      <c r="G49" s="181"/>
      <c r="H49" s="181"/>
      <c r="I49" s="181"/>
      <c r="J49" s="181"/>
      <c r="K49" s="181"/>
      <c r="L49" s="181"/>
      <c r="M49" s="181"/>
      <c r="N49" s="181"/>
      <c r="O49" s="181"/>
      <c r="P49" s="181"/>
      <c r="Q49" s="181"/>
      <c r="R49" s="181"/>
      <c r="S49" s="181"/>
      <c r="T49" s="181"/>
      <c r="U49" s="181"/>
      <c r="V49" s="181"/>
      <c r="W49" s="181"/>
      <c r="X49" s="181"/>
      <c r="Y49" s="181"/>
      <c r="Z49" s="181"/>
      <c r="AA49" s="181"/>
      <c r="AB49" s="181"/>
      <c r="AC49" s="181"/>
      <c r="AD49" s="181"/>
      <c r="AE49" s="181"/>
      <c r="AF49" s="181"/>
      <c r="AG49" s="181"/>
      <c r="AH49" s="181"/>
      <c r="AI49" s="181"/>
      <c r="AJ49" s="181"/>
      <c r="AK49" s="181"/>
      <c r="AL49" s="181"/>
    </row>
    <row r="50" spans="2:38" ht="15.75" thickBot="1" x14ac:dyDescent="0.35">
      <c r="B50" s="179" t="s">
        <v>223</v>
      </c>
      <c r="C50" s="185"/>
      <c r="D50" s="185"/>
      <c r="E50" s="185"/>
      <c r="F50" s="185"/>
      <c r="G50" s="185"/>
      <c r="H50" s="185"/>
      <c r="I50" s="185"/>
      <c r="J50" s="185"/>
      <c r="K50" s="185"/>
      <c r="L50" s="185"/>
      <c r="M50" s="185"/>
      <c r="N50" s="185"/>
      <c r="O50" s="185"/>
      <c r="P50" s="185"/>
      <c r="Q50" s="185"/>
      <c r="R50" s="185"/>
      <c r="S50" s="185"/>
      <c r="T50" s="185"/>
      <c r="U50" s="185"/>
      <c r="V50" s="185"/>
      <c r="W50" s="185"/>
      <c r="X50" s="185"/>
      <c r="Y50" s="185"/>
      <c r="Z50" s="185"/>
      <c r="AA50" s="185"/>
      <c r="AB50" s="185"/>
      <c r="AC50" s="185"/>
      <c r="AD50" s="185"/>
      <c r="AE50" s="185"/>
      <c r="AF50" s="185"/>
      <c r="AG50" s="185"/>
      <c r="AH50" s="185"/>
      <c r="AI50" s="185"/>
      <c r="AJ50" s="185"/>
      <c r="AK50" s="185"/>
      <c r="AL50" s="185"/>
    </row>
    <row r="51" spans="2:38" ht="15.75" thickBot="1" x14ac:dyDescent="0.35">
      <c r="B51" s="167"/>
      <c r="C51" s="179">
        <v>1990</v>
      </c>
      <c r="D51" s="179">
        <v>1991</v>
      </c>
      <c r="E51" s="179">
        <v>1992</v>
      </c>
      <c r="F51" s="179">
        <v>1993</v>
      </c>
      <c r="G51" s="179">
        <v>1994</v>
      </c>
      <c r="H51" s="179">
        <v>1995</v>
      </c>
      <c r="I51" s="179">
        <v>1996</v>
      </c>
      <c r="J51" s="179">
        <v>1997</v>
      </c>
      <c r="K51" s="179">
        <v>1998</v>
      </c>
      <c r="L51" s="179">
        <v>1999</v>
      </c>
      <c r="M51" s="179">
        <v>2000</v>
      </c>
      <c r="N51" s="179">
        <v>2001</v>
      </c>
      <c r="O51" s="179">
        <v>2002</v>
      </c>
      <c r="P51" s="179">
        <v>2003</v>
      </c>
      <c r="Q51" s="179">
        <v>2004</v>
      </c>
      <c r="R51" s="179">
        <v>2005</v>
      </c>
      <c r="S51" s="179">
        <v>2006</v>
      </c>
      <c r="T51" s="179">
        <v>2007</v>
      </c>
      <c r="U51" s="179">
        <v>2008</v>
      </c>
      <c r="V51" s="179">
        <v>2009</v>
      </c>
      <c r="W51" s="179">
        <v>2010</v>
      </c>
      <c r="X51" s="179">
        <v>2011</v>
      </c>
      <c r="Y51" s="179">
        <v>2012</v>
      </c>
      <c r="Z51" s="179">
        <v>2013</v>
      </c>
      <c r="AA51" s="179">
        <v>2014</v>
      </c>
      <c r="AB51" s="179">
        <v>2015</v>
      </c>
      <c r="AC51" s="179">
        <v>2016</v>
      </c>
      <c r="AD51" s="179">
        <v>2017</v>
      </c>
      <c r="AE51" s="179">
        <v>2018</v>
      </c>
      <c r="AF51" s="179">
        <v>2019</v>
      </c>
      <c r="AG51" s="179">
        <v>2020</v>
      </c>
      <c r="AH51" s="179">
        <v>2021</v>
      </c>
      <c r="AI51" s="179">
        <v>2022</v>
      </c>
      <c r="AJ51" s="179">
        <v>2023</v>
      </c>
      <c r="AK51" s="179">
        <v>2024</v>
      </c>
      <c r="AL51" s="179">
        <v>2025</v>
      </c>
    </row>
    <row r="52" spans="2:38" x14ac:dyDescent="0.3">
      <c r="B52" s="168" t="s">
        <v>224</v>
      </c>
      <c r="C52" s="188">
        <v>217.12832961270036</v>
      </c>
      <c r="D52" s="188">
        <v>204.83020904886368</v>
      </c>
      <c r="E52" s="188">
        <v>235.06134042380657</v>
      </c>
      <c r="F52" s="188">
        <v>234.2578707014539</v>
      </c>
      <c r="G52" s="188">
        <v>234.96612633590487</v>
      </c>
      <c r="H52" s="188">
        <v>208.47880245943199</v>
      </c>
      <c r="I52" s="188">
        <v>180.50487015962193</v>
      </c>
      <c r="J52" s="188">
        <v>172.0540616379879</v>
      </c>
      <c r="K52" s="188">
        <v>167.30460328529483</v>
      </c>
      <c r="L52" s="188">
        <v>154.24171331916489</v>
      </c>
      <c r="M52" s="188">
        <v>159.47083398996003</v>
      </c>
      <c r="N52" s="188">
        <v>154.00005217633617</v>
      </c>
      <c r="O52" s="188">
        <v>155.08751755000264</v>
      </c>
      <c r="P52" s="188">
        <v>148.1314162951445</v>
      </c>
      <c r="Q52" s="188">
        <v>146.14798371867056</v>
      </c>
      <c r="R52" s="188">
        <v>211.75505168642781</v>
      </c>
      <c r="S52" s="188">
        <v>144.64564855537938</v>
      </c>
      <c r="T52" s="188">
        <v>223.88698470750253</v>
      </c>
      <c r="U52" s="188">
        <v>221.41593454711642</v>
      </c>
      <c r="V52" s="188">
        <v>155.98649652129254</v>
      </c>
      <c r="W52" s="188">
        <v>150.90175387197007</v>
      </c>
      <c r="X52" s="188">
        <v>148.64622277171776</v>
      </c>
      <c r="Y52" s="188">
        <v>150.63686887864611</v>
      </c>
      <c r="Z52" s="188">
        <v>167.66892588400088</v>
      </c>
      <c r="AA52" s="188">
        <v>146.51408991420325</v>
      </c>
      <c r="AB52" s="188">
        <v>146.51332633892579</v>
      </c>
      <c r="AC52" s="188">
        <v>143.81340769547711</v>
      </c>
      <c r="AD52" s="188">
        <v>139.68648387503472</v>
      </c>
      <c r="AE52" s="188">
        <v>151.01657334889083</v>
      </c>
      <c r="AF52" s="188">
        <v>143.5107117693222</v>
      </c>
      <c r="AG52" s="188">
        <v>129.77740422023646</v>
      </c>
      <c r="AH52" s="188">
        <v>117.06007304930202</v>
      </c>
      <c r="AI52" s="188">
        <v>66.917085162248185</v>
      </c>
      <c r="AJ52" s="188">
        <v>0</v>
      </c>
      <c r="AK52" s="188">
        <v>0</v>
      </c>
      <c r="AL52" s="188">
        <v>0</v>
      </c>
    </row>
    <row r="53" spans="2:38" x14ac:dyDescent="0.3">
      <c r="B53" s="189" t="s">
        <v>225</v>
      </c>
      <c r="C53" s="190">
        <v>0</v>
      </c>
      <c r="D53" s="190">
        <v>0</v>
      </c>
      <c r="E53" s="190">
        <v>0</v>
      </c>
      <c r="F53" s="190">
        <v>0</v>
      </c>
      <c r="G53" s="190">
        <v>0</v>
      </c>
      <c r="H53" s="190">
        <v>0</v>
      </c>
      <c r="I53" s="190">
        <v>0</v>
      </c>
      <c r="J53" s="190">
        <v>0</v>
      </c>
      <c r="K53" s="190">
        <v>0</v>
      </c>
      <c r="L53" s="190">
        <v>0</v>
      </c>
      <c r="M53" s="190">
        <v>0</v>
      </c>
      <c r="N53" s="190">
        <v>0</v>
      </c>
      <c r="O53" s="190">
        <v>0</v>
      </c>
      <c r="P53" s="190">
        <v>0</v>
      </c>
      <c r="Q53" s="190">
        <v>0</v>
      </c>
      <c r="R53" s="190">
        <v>0</v>
      </c>
      <c r="S53" s="190">
        <v>0</v>
      </c>
      <c r="T53" s="190">
        <v>0</v>
      </c>
      <c r="U53" s="190">
        <v>0</v>
      </c>
      <c r="V53" s="190">
        <v>0</v>
      </c>
      <c r="W53" s="190">
        <v>0</v>
      </c>
      <c r="X53" s="190">
        <v>0</v>
      </c>
      <c r="Y53" s="190">
        <v>0</v>
      </c>
      <c r="Z53" s="190">
        <v>0</v>
      </c>
      <c r="AA53" s="190">
        <v>0</v>
      </c>
      <c r="AB53" s="190">
        <v>0</v>
      </c>
      <c r="AC53" s="190">
        <v>0</v>
      </c>
      <c r="AD53" s="190">
        <v>0</v>
      </c>
      <c r="AE53" s="190">
        <v>0</v>
      </c>
      <c r="AF53" s="190">
        <v>0</v>
      </c>
      <c r="AG53" s="190">
        <v>0</v>
      </c>
      <c r="AH53" s="190">
        <v>0</v>
      </c>
      <c r="AI53" s="190">
        <v>0</v>
      </c>
      <c r="AJ53" s="190">
        <v>0</v>
      </c>
      <c r="AK53" s="190">
        <v>0</v>
      </c>
      <c r="AL53" s="190">
        <v>0</v>
      </c>
    </row>
    <row r="54" spans="2:38" x14ac:dyDescent="0.3">
      <c r="B54" s="189" t="s">
        <v>226</v>
      </c>
      <c r="C54" s="190">
        <v>0</v>
      </c>
      <c r="D54" s="190">
        <v>0</v>
      </c>
      <c r="E54" s="190">
        <v>0</v>
      </c>
      <c r="F54" s="190">
        <v>0</v>
      </c>
      <c r="G54" s="190">
        <v>0</v>
      </c>
      <c r="H54" s="190">
        <v>0</v>
      </c>
      <c r="I54" s="190">
        <v>0</v>
      </c>
      <c r="J54" s="190">
        <v>0</v>
      </c>
      <c r="K54" s="190">
        <v>0</v>
      </c>
      <c r="L54" s="190">
        <v>0</v>
      </c>
      <c r="M54" s="190">
        <v>0</v>
      </c>
      <c r="N54" s="190">
        <v>0</v>
      </c>
      <c r="O54" s="190">
        <v>0</v>
      </c>
      <c r="P54" s="190">
        <v>0</v>
      </c>
      <c r="Q54" s="190">
        <v>0</v>
      </c>
      <c r="R54" s="190">
        <v>0</v>
      </c>
      <c r="S54" s="190">
        <v>0</v>
      </c>
      <c r="T54" s="190">
        <v>0</v>
      </c>
      <c r="U54" s="190">
        <v>0</v>
      </c>
      <c r="V54" s="190">
        <v>0</v>
      </c>
      <c r="W54" s="190">
        <v>0</v>
      </c>
      <c r="X54" s="190">
        <v>0</v>
      </c>
      <c r="Y54" s="190">
        <v>0</v>
      </c>
      <c r="Z54" s="190">
        <v>0</v>
      </c>
      <c r="AA54" s="190">
        <v>0</v>
      </c>
      <c r="AB54" s="190">
        <v>0</v>
      </c>
      <c r="AC54" s="190">
        <v>0</v>
      </c>
      <c r="AD54" s="190">
        <v>0</v>
      </c>
      <c r="AE54" s="190">
        <v>0</v>
      </c>
      <c r="AF54" s="190">
        <v>0</v>
      </c>
      <c r="AG54" s="190">
        <v>0</v>
      </c>
      <c r="AH54" s="190">
        <v>0</v>
      </c>
      <c r="AI54" s="190">
        <v>0</v>
      </c>
      <c r="AJ54" s="190">
        <v>0</v>
      </c>
      <c r="AK54" s="190">
        <v>0</v>
      </c>
      <c r="AL54" s="190">
        <v>0</v>
      </c>
    </row>
    <row r="55" spans="2:38" x14ac:dyDescent="0.3">
      <c r="B55" s="189" t="s">
        <v>227</v>
      </c>
      <c r="C55" s="190">
        <v>40.843077988618795</v>
      </c>
      <c r="D55" s="190">
        <v>38.822895395708031</v>
      </c>
      <c r="E55" s="190">
        <v>41.636063706872363</v>
      </c>
      <c r="F55" s="190">
        <v>38.603805472555926</v>
      </c>
      <c r="G55" s="190">
        <v>49.768760106382047</v>
      </c>
      <c r="H55" s="190">
        <v>23.857627561950675</v>
      </c>
      <c r="I55" s="190">
        <v>27.749001151337509</v>
      </c>
      <c r="J55" s="190">
        <v>19.480420890678747</v>
      </c>
      <c r="K55" s="190">
        <v>11.911114865000306</v>
      </c>
      <c r="L55" s="190">
        <v>12.900379157866965</v>
      </c>
      <c r="M55" s="190">
        <v>17.352767997555436</v>
      </c>
      <c r="N55" s="190">
        <v>12.371748279794764</v>
      </c>
      <c r="O55" s="190">
        <v>15.503916429165649</v>
      </c>
      <c r="P55" s="190">
        <v>16.630523539534156</v>
      </c>
      <c r="Q55" s="190">
        <v>12.312133143267536</v>
      </c>
      <c r="R55" s="190">
        <v>12.438364016447139</v>
      </c>
      <c r="S55" s="190">
        <v>9.5609564453910778</v>
      </c>
      <c r="T55" s="190">
        <v>12.355542544932176</v>
      </c>
      <c r="U55" s="190">
        <v>15.349818414727967</v>
      </c>
      <c r="V55" s="190">
        <v>8.9323439294328981</v>
      </c>
      <c r="W55" s="190">
        <v>7.5511353734556517</v>
      </c>
      <c r="X55" s="190">
        <v>7.2208671888541653</v>
      </c>
      <c r="Y55" s="190">
        <v>9.0358096333557274</v>
      </c>
      <c r="Z55" s="190">
        <v>9.2976894326063171</v>
      </c>
      <c r="AA55" s="190">
        <v>10.230858866808921</v>
      </c>
      <c r="AB55" s="190">
        <v>7.9872911535868436</v>
      </c>
      <c r="AC55" s="190">
        <v>6.2485728545729087</v>
      </c>
      <c r="AD55" s="190">
        <v>10.536559415952803</v>
      </c>
      <c r="AE55" s="190">
        <v>10.932260308223428</v>
      </c>
      <c r="AF55" s="190">
        <v>8.3325303264859549</v>
      </c>
      <c r="AG55" s="190">
        <v>6.2084516959802167</v>
      </c>
      <c r="AH55" s="190">
        <v>7.3255173553290085</v>
      </c>
      <c r="AI55" s="190">
        <v>4.7258639999999996</v>
      </c>
      <c r="AJ55" s="190">
        <v>0</v>
      </c>
      <c r="AK55" s="190">
        <v>0</v>
      </c>
      <c r="AL55" s="190">
        <v>0</v>
      </c>
    </row>
    <row r="56" spans="2:38" x14ac:dyDescent="0.3">
      <c r="B56" s="189" t="s">
        <v>228</v>
      </c>
      <c r="C56" s="190">
        <v>0</v>
      </c>
      <c r="D56" s="190">
        <v>0</v>
      </c>
      <c r="E56" s="190">
        <v>0</v>
      </c>
      <c r="F56" s="190">
        <v>0</v>
      </c>
      <c r="G56" s="190">
        <v>0</v>
      </c>
      <c r="H56" s="190">
        <v>0</v>
      </c>
      <c r="I56" s="190">
        <v>0</v>
      </c>
      <c r="J56" s="190">
        <v>0</v>
      </c>
      <c r="K56" s="190">
        <v>0</v>
      </c>
      <c r="L56" s="190">
        <v>0</v>
      </c>
      <c r="M56" s="190">
        <v>0</v>
      </c>
      <c r="N56" s="190">
        <v>0</v>
      </c>
      <c r="O56" s="190">
        <v>0</v>
      </c>
      <c r="P56" s="190">
        <v>0</v>
      </c>
      <c r="Q56" s="190">
        <v>0</v>
      </c>
      <c r="R56" s="190">
        <v>0</v>
      </c>
      <c r="S56" s="190">
        <v>0</v>
      </c>
      <c r="T56" s="190">
        <v>0</v>
      </c>
      <c r="U56" s="190">
        <v>0</v>
      </c>
      <c r="V56" s="190">
        <v>0</v>
      </c>
      <c r="W56" s="190">
        <v>0</v>
      </c>
      <c r="X56" s="190">
        <v>0</v>
      </c>
      <c r="Y56" s="190">
        <v>0</v>
      </c>
      <c r="Z56" s="190">
        <v>0</v>
      </c>
      <c r="AA56" s="190">
        <v>0</v>
      </c>
      <c r="AB56" s="190">
        <v>0</v>
      </c>
      <c r="AC56" s="190">
        <v>0</v>
      </c>
      <c r="AD56" s="190">
        <v>0</v>
      </c>
      <c r="AE56" s="190">
        <v>0</v>
      </c>
      <c r="AF56" s="190">
        <v>0</v>
      </c>
      <c r="AG56" s="190">
        <v>0</v>
      </c>
      <c r="AH56" s="190">
        <v>0</v>
      </c>
      <c r="AI56" s="190">
        <v>0</v>
      </c>
      <c r="AJ56" s="190">
        <v>0</v>
      </c>
      <c r="AK56" s="190">
        <v>0</v>
      </c>
      <c r="AL56" s="190">
        <v>0</v>
      </c>
    </row>
    <row r="57" spans="2:38" x14ac:dyDescent="0.3">
      <c r="B57" s="189" t="s">
        <v>229</v>
      </c>
      <c r="C57" s="190">
        <v>176.28525162408155</v>
      </c>
      <c r="D57" s="190">
        <v>166.00731365315565</v>
      </c>
      <c r="E57" s="190">
        <v>193.42527671693421</v>
      </c>
      <c r="F57" s="190">
        <v>195.65406522889796</v>
      </c>
      <c r="G57" s="190">
        <v>185.19736622952283</v>
      </c>
      <c r="H57" s="190">
        <v>184.62117489748132</v>
      </c>
      <c r="I57" s="190">
        <v>152.75586900828444</v>
      </c>
      <c r="J57" s="190">
        <v>152.57364074730916</v>
      </c>
      <c r="K57" s="190">
        <v>155.39348842029452</v>
      </c>
      <c r="L57" s="190">
        <v>141.34133416129794</v>
      </c>
      <c r="M57" s="190">
        <v>142.11806599240458</v>
      </c>
      <c r="N57" s="190">
        <v>141.62830389654141</v>
      </c>
      <c r="O57" s="190">
        <v>139.58360112083699</v>
      </c>
      <c r="P57" s="190">
        <v>131.50089275561035</v>
      </c>
      <c r="Q57" s="190">
        <v>133.83585057540301</v>
      </c>
      <c r="R57" s="190">
        <v>199.31668766998067</v>
      </c>
      <c r="S57" s="190">
        <v>135.08469210998831</v>
      </c>
      <c r="T57" s="190">
        <v>211.53144216257036</v>
      </c>
      <c r="U57" s="190">
        <v>206.06611613238846</v>
      </c>
      <c r="V57" s="190">
        <v>147.05415259185963</v>
      </c>
      <c r="W57" s="190">
        <v>143.35061849851442</v>
      </c>
      <c r="X57" s="190">
        <v>141.4253555828636</v>
      </c>
      <c r="Y57" s="190">
        <v>141.60105924529037</v>
      </c>
      <c r="Z57" s="190">
        <v>158.37123645139457</v>
      </c>
      <c r="AA57" s="190">
        <v>136.28323104739434</v>
      </c>
      <c r="AB57" s="190">
        <v>138.52603518533894</v>
      </c>
      <c r="AC57" s="190">
        <v>137.56483484090421</v>
      </c>
      <c r="AD57" s="190">
        <v>129.14992445908192</v>
      </c>
      <c r="AE57" s="190">
        <v>140.08431304066741</v>
      </c>
      <c r="AF57" s="190">
        <v>135.17818144283623</v>
      </c>
      <c r="AG57" s="190">
        <v>123.56895252425625</v>
      </c>
      <c r="AH57" s="190">
        <v>109.73455569397301</v>
      </c>
      <c r="AI57" s="190">
        <v>62.191221162248191</v>
      </c>
      <c r="AJ57" s="190">
        <v>0</v>
      </c>
      <c r="AK57" s="190">
        <v>0</v>
      </c>
      <c r="AL57" s="190">
        <v>0</v>
      </c>
    </row>
    <row r="58" spans="2:38" x14ac:dyDescent="0.3">
      <c r="B58" s="168" t="s">
        <v>230</v>
      </c>
      <c r="C58" s="188">
        <v>32.466762952100076</v>
      </c>
      <c r="D58" s="188">
        <v>30.632326712754136</v>
      </c>
      <c r="E58" s="188">
        <v>38.39136560180529</v>
      </c>
      <c r="F58" s="188">
        <v>39.514510954414789</v>
      </c>
      <c r="G58" s="188">
        <v>35.689664817984877</v>
      </c>
      <c r="H58" s="188">
        <v>36.237355566031439</v>
      </c>
      <c r="I58" s="188">
        <v>27.831751173278882</v>
      </c>
      <c r="J58" s="188">
        <v>27.710965272795153</v>
      </c>
      <c r="K58" s="188">
        <v>29.93489832941107</v>
      </c>
      <c r="L58" s="188">
        <v>25.682118048125702</v>
      </c>
      <c r="M58" s="188">
        <v>23.517863047432822</v>
      </c>
      <c r="N58" s="188">
        <v>25.488696740546331</v>
      </c>
      <c r="O58" s="188">
        <v>24.015193122075338</v>
      </c>
      <c r="P58" s="188">
        <v>22.143381853225392</v>
      </c>
      <c r="Q58" s="188">
        <v>23.589494351892249</v>
      </c>
      <c r="R58" s="188">
        <v>36.852078302335933</v>
      </c>
      <c r="S58" s="188">
        <v>22.306767061812124</v>
      </c>
      <c r="T58" s="188">
        <v>38.898007923548555</v>
      </c>
      <c r="U58" s="188">
        <v>38.027113667720798</v>
      </c>
      <c r="V58" s="188">
        <v>23.675289376240759</v>
      </c>
      <c r="W58" s="188">
        <v>22.396445717377411</v>
      </c>
      <c r="X58" s="188">
        <v>22.283154004012069</v>
      </c>
      <c r="Y58" s="188">
        <v>21.348376793513729</v>
      </c>
      <c r="Z58" s="188">
        <v>23.800150102092203</v>
      </c>
      <c r="AA58" s="188">
        <v>18.7957521412239</v>
      </c>
      <c r="AB58" s="188">
        <v>20.967392967337528</v>
      </c>
      <c r="AC58" s="188">
        <v>19.954548704550326</v>
      </c>
      <c r="AD58" s="188">
        <v>19.306698490400962</v>
      </c>
      <c r="AE58" s="188">
        <v>21.788676600110751</v>
      </c>
      <c r="AF58" s="188">
        <v>21.041578119485244</v>
      </c>
      <c r="AG58" s="188">
        <v>18.722153155063495</v>
      </c>
      <c r="AH58" s="188">
        <v>15.150736239771348</v>
      </c>
      <c r="AI58" s="188">
        <v>17.081632303530601</v>
      </c>
      <c r="AJ58" s="188">
        <v>0</v>
      </c>
      <c r="AK58" s="188">
        <v>0</v>
      </c>
      <c r="AL58" s="188">
        <v>0</v>
      </c>
    </row>
    <row r="59" spans="2:38" x14ac:dyDescent="0.3">
      <c r="B59" s="189" t="s">
        <v>225</v>
      </c>
      <c r="C59" s="190">
        <v>0</v>
      </c>
      <c r="D59" s="190">
        <v>0</v>
      </c>
      <c r="E59" s="190">
        <v>0</v>
      </c>
      <c r="F59" s="190">
        <v>0</v>
      </c>
      <c r="G59" s="190">
        <v>0</v>
      </c>
      <c r="H59" s="190">
        <v>0</v>
      </c>
      <c r="I59" s="190">
        <v>0</v>
      </c>
      <c r="J59" s="190">
        <v>0</v>
      </c>
      <c r="K59" s="190">
        <v>0</v>
      </c>
      <c r="L59" s="190">
        <v>0</v>
      </c>
      <c r="M59" s="190">
        <v>0</v>
      </c>
      <c r="N59" s="190">
        <v>0</v>
      </c>
      <c r="O59" s="190">
        <v>0</v>
      </c>
      <c r="P59" s="190">
        <v>0</v>
      </c>
      <c r="Q59" s="190">
        <v>0</v>
      </c>
      <c r="R59" s="190">
        <v>0</v>
      </c>
      <c r="S59" s="190">
        <v>0</v>
      </c>
      <c r="T59" s="190">
        <v>0</v>
      </c>
      <c r="U59" s="190">
        <v>0</v>
      </c>
      <c r="V59" s="190">
        <v>0</v>
      </c>
      <c r="W59" s="190">
        <v>0</v>
      </c>
      <c r="X59" s="190">
        <v>0</v>
      </c>
      <c r="Y59" s="190">
        <v>0</v>
      </c>
      <c r="Z59" s="190">
        <v>0</v>
      </c>
      <c r="AA59" s="190">
        <v>0</v>
      </c>
      <c r="AB59" s="190">
        <v>0</v>
      </c>
      <c r="AC59" s="190">
        <v>0</v>
      </c>
      <c r="AD59" s="190">
        <v>0</v>
      </c>
      <c r="AE59" s="190">
        <v>0</v>
      </c>
      <c r="AF59" s="190">
        <v>0</v>
      </c>
      <c r="AG59" s="190">
        <v>0</v>
      </c>
      <c r="AH59" s="190">
        <v>0</v>
      </c>
      <c r="AI59" s="190">
        <v>0</v>
      </c>
      <c r="AJ59" s="190">
        <v>0</v>
      </c>
      <c r="AK59" s="190">
        <v>0</v>
      </c>
      <c r="AL59" s="190">
        <v>0</v>
      </c>
    </row>
    <row r="60" spans="2:38" x14ac:dyDescent="0.3">
      <c r="B60" s="189" t="s">
        <v>229</v>
      </c>
      <c r="C60" s="190">
        <v>15.278476683341209</v>
      </c>
      <c r="D60" s="190">
        <v>14.415212570707828</v>
      </c>
      <c r="E60" s="190">
        <v>18.066524989084844</v>
      </c>
      <c r="F60" s="190">
        <v>18.595063978548133</v>
      </c>
      <c r="G60" s="190">
        <v>16.795136384934064</v>
      </c>
      <c r="H60" s="190">
        <v>17.052873207544209</v>
      </c>
      <c r="I60" s="190">
        <v>13.097294669778298</v>
      </c>
      <c r="J60" s="190">
        <v>13.040454246021248</v>
      </c>
      <c r="K60" s="190">
        <v>14.087010978546386</v>
      </c>
      <c r="L60" s="190">
        <v>12.085702610882683</v>
      </c>
      <c r="M60" s="190">
        <v>11.067229669380151</v>
      </c>
      <c r="N60" s="190">
        <v>11.994680819080628</v>
      </c>
      <c r="O60" s="190">
        <v>11.301267351564867</v>
      </c>
      <c r="P60" s="190">
        <v>10.420414989753128</v>
      </c>
      <c r="Q60" s="190">
        <v>11.10093851853753</v>
      </c>
      <c r="R60" s="190">
        <v>17.34215449521691</v>
      </c>
      <c r="S60" s="190">
        <v>10.497302146735118</v>
      </c>
      <c r="T60" s="190">
        <v>18.304944905199317</v>
      </c>
      <c r="U60" s="190">
        <v>17.895112314221549</v>
      </c>
      <c r="V60" s="190">
        <v>11.141312647642708</v>
      </c>
      <c r="W60" s="190">
        <v>10.539503867001134</v>
      </c>
      <c r="X60" s="190">
        <v>10.48619011953509</v>
      </c>
      <c r="Y60" s="190">
        <v>10.046294961653519</v>
      </c>
      <c r="Z60" s="190">
        <v>11.200070636278685</v>
      </c>
      <c r="AA60" s="190">
        <v>8.8450598311641908</v>
      </c>
      <c r="AB60" s="190">
        <v>9.8670084552176629</v>
      </c>
      <c r="AC60" s="190">
        <v>9.3903758609648591</v>
      </c>
      <c r="AD60" s="190">
        <v>9.0855051719533932</v>
      </c>
      <c r="AE60" s="190">
        <v>10.253494870640353</v>
      </c>
      <c r="AF60" s="190">
        <v>9.9019191150518768</v>
      </c>
      <c r="AG60" s="190">
        <v>8.810425014147528</v>
      </c>
      <c r="AH60" s="190">
        <v>7.1965591582468766</v>
      </c>
      <c r="AI60" s="190">
        <v>11.343395250950667</v>
      </c>
      <c r="AJ60" s="190">
        <v>0</v>
      </c>
      <c r="AK60" s="190">
        <v>0</v>
      </c>
      <c r="AL60" s="190">
        <v>0</v>
      </c>
    </row>
    <row r="61" spans="2:38" x14ac:dyDescent="0.3">
      <c r="B61" s="189" t="s">
        <v>231</v>
      </c>
      <c r="C61" s="190">
        <v>17.188286268758866</v>
      </c>
      <c r="D61" s="190">
        <v>16.217114142046309</v>
      </c>
      <c r="E61" s="190">
        <v>20.324840612720443</v>
      </c>
      <c r="F61" s="190">
        <v>20.919446975866656</v>
      </c>
      <c r="G61" s="190">
        <v>18.894528433050809</v>
      </c>
      <c r="H61" s="190">
        <v>19.18448235848723</v>
      </c>
      <c r="I61" s="190">
        <v>14.734456503500583</v>
      </c>
      <c r="J61" s="190">
        <v>14.670511026773905</v>
      </c>
      <c r="K61" s="190">
        <v>15.847887350864681</v>
      </c>
      <c r="L61" s="190">
        <v>13.596415437243017</v>
      </c>
      <c r="M61" s="190">
        <v>12.450633378052672</v>
      </c>
      <c r="N61" s="190">
        <v>13.494015921465705</v>
      </c>
      <c r="O61" s="190">
        <v>12.713925770510473</v>
      </c>
      <c r="P61" s="190">
        <v>11.722966863472262</v>
      </c>
      <c r="Q61" s="190">
        <v>12.48855583335472</v>
      </c>
      <c r="R61" s="190">
        <v>19.509923807119023</v>
      </c>
      <c r="S61" s="190">
        <v>11.809464915077006</v>
      </c>
      <c r="T61" s="190">
        <v>20.593063018349238</v>
      </c>
      <c r="U61" s="190">
        <v>20.132001353499252</v>
      </c>
      <c r="V61" s="190">
        <v>12.53397672859805</v>
      </c>
      <c r="W61" s="190">
        <v>11.856941850376277</v>
      </c>
      <c r="X61" s="190">
        <v>11.796963884476979</v>
      </c>
      <c r="Y61" s="190">
        <v>11.302081831860212</v>
      </c>
      <c r="Z61" s="190">
        <v>12.600079465813517</v>
      </c>
      <c r="AA61" s="190">
        <v>9.9506923100597096</v>
      </c>
      <c r="AB61" s="190">
        <v>11.100384512119865</v>
      </c>
      <c r="AC61" s="190">
        <v>10.564172843585467</v>
      </c>
      <c r="AD61" s="190">
        <v>10.22119331844757</v>
      </c>
      <c r="AE61" s="190">
        <v>11.535181729470398</v>
      </c>
      <c r="AF61" s="190">
        <v>11.139659004433367</v>
      </c>
      <c r="AG61" s="190">
        <v>9.911728140915967</v>
      </c>
      <c r="AH61" s="190">
        <v>7.9541770815244721</v>
      </c>
      <c r="AI61" s="190">
        <v>5.7382370525799331</v>
      </c>
      <c r="AJ61" s="190">
        <v>0</v>
      </c>
      <c r="AK61" s="190">
        <v>0</v>
      </c>
      <c r="AL61" s="190">
        <v>0</v>
      </c>
    </row>
    <row r="62" spans="2:38" x14ac:dyDescent="0.3">
      <c r="B62" s="191" t="s">
        <v>232</v>
      </c>
      <c r="C62" s="190">
        <v>0</v>
      </c>
      <c r="D62" s="190">
        <v>0</v>
      </c>
      <c r="E62" s="190">
        <v>0</v>
      </c>
      <c r="F62" s="190">
        <v>0</v>
      </c>
      <c r="G62" s="190">
        <v>0</v>
      </c>
      <c r="H62" s="190">
        <v>0</v>
      </c>
      <c r="I62" s="190">
        <v>0</v>
      </c>
      <c r="J62" s="190">
        <v>0</v>
      </c>
      <c r="K62" s="190">
        <v>0</v>
      </c>
      <c r="L62" s="190">
        <v>0</v>
      </c>
      <c r="M62" s="190">
        <v>0</v>
      </c>
      <c r="N62" s="190">
        <v>0</v>
      </c>
      <c r="O62" s="190">
        <v>0</v>
      </c>
      <c r="P62" s="190">
        <v>0</v>
      </c>
      <c r="Q62" s="190">
        <v>0</v>
      </c>
      <c r="R62" s="190">
        <v>0</v>
      </c>
      <c r="S62" s="190">
        <v>0</v>
      </c>
      <c r="T62" s="190">
        <v>0</v>
      </c>
      <c r="U62" s="190">
        <v>0</v>
      </c>
      <c r="V62" s="190">
        <v>0</v>
      </c>
      <c r="W62" s="190">
        <v>0</v>
      </c>
      <c r="X62" s="190">
        <v>0</v>
      </c>
      <c r="Y62" s="190">
        <v>0</v>
      </c>
      <c r="Z62" s="190">
        <v>0</v>
      </c>
      <c r="AA62" s="190">
        <v>0</v>
      </c>
      <c r="AB62" s="190">
        <v>0</v>
      </c>
      <c r="AC62" s="190">
        <v>0</v>
      </c>
      <c r="AD62" s="190">
        <v>0</v>
      </c>
      <c r="AE62" s="190">
        <v>0</v>
      </c>
      <c r="AF62" s="190">
        <v>0</v>
      </c>
      <c r="AG62" s="190">
        <v>0</v>
      </c>
      <c r="AH62" s="190">
        <v>0</v>
      </c>
      <c r="AI62" s="190">
        <v>0</v>
      </c>
      <c r="AJ62" s="190">
        <v>0</v>
      </c>
      <c r="AK62" s="190">
        <v>0</v>
      </c>
      <c r="AL62" s="190">
        <v>0</v>
      </c>
    </row>
    <row r="63" spans="2:38" x14ac:dyDescent="0.3">
      <c r="B63" s="191" t="s">
        <v>233</v>
      </c>
      <c r="C63" s="190">
        <v>17.188286268758866</v>
      </c>
      <c r="D63" s="190">
        <v>16.217114142046309</v>
      </c>
      <c r="E63" s="190">
        <v>20.324840612720443</v>
      </c>
      <c r="F63" s="190">
        <v>20.919446975866656</v>
      </c>
      <c r="G63" s="190">
        <v>18.894528433050809</v>
      </c>
      <c r="H63" s="190">
        <v>19.18448235848723</v>
      </c>
      <c r="I63" s="190">
        <v>14.734456503500583</v>
      </c>
      <c r="J63" s="190">
        <v>14.670511026773905</v>
      </c>
      <c r="K63" s="190">
        <v>15.847887350864681</v>
      </c>
      <c r="L63" s="190">
        <v>13.596415437243017</v>
      </c>
      <c r="M63" s="190">
        <v>12.450633378052672</v>
      </c>
      <c r="N63" s="190">
        <v>13.494015921465705</v>
      </c>
      <c r="O63" s="190">
        <v>12.713925770510473</v>
      </c>
      <c r="P63" s="190">
        <v>11.722966863472262</v>
      </c>
      <c r="Q63" s="190">
        <v>12.48855583335472</v>
      </c>
      <c r="R63" s="190">
        <v>19.509923807119023</v>
      </c>
      <c r="S63" s="190">
        <v>11.809464915077006</v>
      </c>
      <c r="T63" s="190">
        <v>20.593063018349238</v>
      </c>
      <c r="U63" s="190">
        <v>20.132001353499252</v>
      </c>
      <c r="V63" s="190">
        <v>12.53397672859805</v>
      </c>
      <c r="W63" s="190">
        <v>11.856941850376277</v>
      </c>
      <c r="X63" s="190">
        <v>11.796963884476979</v>
      </c>
      <c r="Y63" s="190">
        <v>11.302081831860212</v>
      </c>
      <c r="Z63" s="190">
        <v>12.600079465813517</v>
      </c>
      <c r="AA63" s="190">
        <v>9.9506923100597096</v>
      </c>
      <c r="AB63" s="190">
        <v>11.100384512119865</v>
      </c>
      <c r="AC63" s="190">
        <v>10.564172843585467</v>
      </c>
      <c r="AD63" s="190">
        <v>10.22119331844757</v>
      </c>
      <c r="AE63" s="190">
        <v>11.535181729470398</v>
      </c>
      <c r="AF63" s="190">
        <v>11.139659004433367</v>
      </c>
      <c r="AG63" s="190">
        <v>9.911728140915967</v>
      </c>
      <c r="AH63" s="190">
        <v>7.9541770815244721</v>
      </c>
      <c r="AI63" s="190">
        <v>5.7382370525799331</v>
      </c>
      <c r="AJ63" s="190">
        <v>0</v>
      </c>
      <c r="AK63" s="190">
        <v>0</v>
      </c>
      <c r="AL63" s="190">
        <v>0</v>
      </c>
    </row>
    <row r="64" spans="2:38" ht="15.75" thickBot="1" x14ac:dyDescent="0.35">
      <c r="B64" s="179" t="s">
        <v>217</v>
      </c>
      <c r="C64" s="192">
        <v>249.59509256480044</v>
      </c>
      <c r="D64" s="192">
        <v>235.4625357616178</v>
      </c>
      <c r="E64" s="192">
        <v>273.45270602561186</v>
      </c>
      <c r="F64" s="192">
        <v>273.77238165586868</v>
      </c>
      <c r="G64" s="192">
        <v>270.65579115388977</v>
      </c>
      <c r="H64" s="192">
        <v>244.71615802546341</v>
      </c>
      <c r="I64" s="192">
        <v>208.33662133290082</v>
      </c>
      <c r="J64" s="192">
        <v>199.76502691078306</v>
      </c>
      <c r="K64" s="192">
        <v>197.23950161470589</v>
      </c>
      <c r="L64" s="192">
        <v>179.92383136729057</v>
      </c>
      <c r="M64" s="192">
        <v>182.98869703739285</v>
      </c>
      <c r="N64" s="192">
        <v>179.48874891688251</v>
      </c>
      <c r="O64" s="192">
        <v>179.10271067207799</v>
      </c>
      <c r="P64" s="192">
        <v>170.27479814836988</v>
      </c>
      <c r="Q64" s="192">
        <v>169.73747807056282</v>
      </c>
      <c r="R64" s="192">
        <v>248.60712998876375</v>
      </c>
      <c r="S64" s="192">
        <v>166.95241561719149</v>
      </c>
      <c r="T64" s="192">
        <v>262.78499263105107</v>
      </c>
      <c r="U64" s="192">
        <v>259.44304821483723</v>
      </c>
      <c r="V64" s="192">
        <v>179.66178589753329</v>
      </c>
      <c r="W64" s="192">
        <v>173.29819958934749</v>
      </c>
      <c r="X64" s="192">
        <v>170.92937677572982</v>
      </c>
      <c r="Y64" s="192">
        <v>171.98524567215983</v>
      </c>
      <c r="Z64" s="192">
        <v>191.46907598609309</v>
      </c>
      <c r="AA64" s="192">
        <v>165.30984205542717</v>
      </c>
      <c r="AB64" s="192">
        <v>167.48071930626332</v>
      </c>
      <c r="AC64" s="192">
        <v>163.76795640002743</v>
      </c>
      <c r="AD64" s="192">
        <v>158.9931823654357</v>
      </c>
      <c r="AE64" s="192">
        <v>172.80524994900159</v>
      </c>
      <c r="AF64" s="192">
        <v>164.55228988880745</v>
      </c>
      <c r="AG64" s="192">
        <v>148.49955737529996</v>
      </c>
      <c r="AH64" s="192">
        <v>132.21080928907338</v>
      </c>
      <c r="AI64" s="192">
        <v>83.998717465778782</v>
      </c>
      <c r="AJ64" s="192">
        <v>0</v>
      </c>
      <c r="AK64" s="192">
        <v>0</v>
      </c>
      <c r="AL64" s="192">
        <v>0</v>
      </c>
    </row>
    <row r="66" spans="2:38" s="161" customFormat="1" hidden="1" x14ac:dyDescent="0.3">
      <c r="B66" s="193"/>
      <c r="C66" s="193">
        <v>1</v>
      </c>
      <c r="D66" s="193">
        <v>2</v>
      </c>
      <c r="E66" s="193">
        <v>3</v>
      </c>
      <c r="F66" s="193">
        <v>4</v>
      </c>
      <c r="G66" s="193">
        <v>5</v>
      </c>
      <c r="H66" s="193">
        <v>6</v>
      </c>
      <c r="I66" s="193">
        <v>7</v>
      </c>
      <c r="J66" s="193">
        <v>8</v>
      </c>
      <c r="K66" s="193">
        <v>9</v>
      </c>
      <c r="L66" s="193">
        <v>10</v>
      </c>
      <c r="M66" s="193">
        <v>11</v>
      </c>
      <c r="N66" s="193">
        <v>12</v>
      </c>
      <c r="O66" s="193">
        <v>13</v>
      </c>
      <c r="P66" s="193">
        <v>14</v>
      </c>
      <c r="Q66" s="193">
        <v>15</v>
      </c>
      <c r="R66" s="193">
        <v>16</v>
      </c>
      <c r="S66" s="193">
        <v>17</v>
      </c>
      <c r="T66" s="193">
        <v>18</v>
      </c>
      <c r="U66" s="193">
        <v>19</v>
      </c>
      <c r="V66" s="193">
        <v>20</v>
      </c>
      <c r="W66" s="193">
        <v>21</v>
      </c>
      <c r="X66" s="193">
        <v>22</v>
      </c>
      <c r="Y66" s="193">
        <v>23</v>
      </c>
      <c r="Z66" s="193">
        <v>24</v>
      </c>
      <c r="AA66" s="193">
        <v>25</v>
      </c>
      <c r="AB66" s="193">
        <v>26</v>
      </c>
      <c r="AC66" s="193">
        <v>27</v>
      </c>
      <c r="AD66" s="193">
        <v>28</v>
      </c>
      <c r="AE66" s="193">
        <v>29</v>
      </c>
      <c r="AF66" s="193">
        <v>30</v>
      </c>
      <c r="AG66" s="193">
        <v>31</v>
      </c>
      <c r="AH66" s="193">
        <v>32</v>
      </c>
      <c r="AI66" s="193">
        <v>33</v>
      </c>
      <c r="AJ66" s="193">
        <v>0</v>
      </c>
      <c r="AK66" s="193">
        <v>0</v>
      </c>
      <c r="AL66" s="193">
        <v>0</v>
      </c>
    </row>
    <row r="67" spans="2:38" s="161" customFormat="1" hidden="1" x14ac:dyDescent="0.3">
      <c r="B67" s="193"/>
      <c r="C67" s="193">
        <v>1990</v>
      </c>
      <c r="D67" s="193">
        <v>1991</v>
      </c>
      <c r="E67" s="193">
        <v>1992</v>
      </c>
      <c r="F67" s="193">
        <v>1993</v>
      </c>
      <c r="G67" s="193">
        <v>1994</v>
      </c>
      <c r="H67" s="193">
        <v>1995</v>
      </c>
      <c r="I67" s="193">
        <v>1996</v>
      </c>
      <c r="J67" s="193">
        <v>1997</v>
      </c>
      <c r="K67" s="193">
        <v>1998</v>
      </c>
      <c r="L67" s="193">
        <v>1999</v>
      </c>
      <c r="M67" s="193">
        <v>2000</v>
      </c>
      <c r="N67" s="193">
        <v>2001</v>
      </c>
      <c r="O67" s="193">
        <v>2002</v>
      </c>
      <c r="P67" s="193">
        <v>2003</v>
      </c>
      <c r="Q67" s="193">
        <v>2004</v>
      </c>
      <c r="R67" s="193">
        <v>2005</v>
      </c>
      <c r="S67" s="193">
        <v>2006</v>
      </c>
      <c r="T67" s="193">
        <v>2007</v>
      </c>
      <c r="U67" s="193">
        <v>2008</v>
      </c>
      <c r="V67" s="193">
        <v>2009</v>
      </c>
      <c r="W67" s="193">
        <v>2010</v>
      </c>
      <c r="X67" s="193">
        <v>2011</v>
      </c>
      <c r="Y67" s="193">
        <v>2012</v>
      </c>
      <c r="Z67" s="193">
        <v>2013</v>
      </c>
      <c r="AA67" s="193">
        <v>2014</v>
      </c>
      <c r="AB67" s="193">
        <v>2015</v>
      </c>
      <c r="AC67" s="193">
        <v>2016</v>
      </c>
      <c r="AD67" s="193">
        <v>2017</v>
      </c>
      <c r="AE67" s="193">
        <v>2018</v>
      </c>
      <c r="AF67" s="193">
        <v>2019</v>
      </c>
      <c r="AG67" s="193">
        <v>2020</v>
      </c>
      <c r="AH67" s="193">
        <v>2021</v>
      </c>
      <c r="AI67" s="193">
        <v>2022</v>
      </c>
      <c r="AJ67" s="193">
        <v>0</v>
      </c>
      <c r="AK67" s="193">
        <v>0</v>
      </c>
      <c r="AL67" s="193">
        <v>0</v>
      </c>
    </row>
    <row r="68" spans="2:38" ht="15.75" hidden="1" x14ac:dyDescent="0.3">
      <c r="B68" s="193"/>
      <c r="C68">
        <v>1990</v>
      </c>
      <c r="D68">
        <v>1991</v>
      </c>
      <c r="E68">
        <v>1992</v>
      </c>
      <c r="F68">
        <v>1993</v>
      </c>
      <c r="G68">
        <v>1994</v>
      </c>
      <c r="H68">
        <v>1995</v>
      </c>
      <c r="I68">
        <v>1996</v>
      </c>
      <c r="J68">
        <v>1997</v>
      </c>
      <c r="K68">
        <v>1998</v>
      </c>
      <c r="L68">
        <v>1999</v>
      </c>
      <c r="M68">
        <v>2000</v>
      </c>
      <c r="N68">
        <v>2001</v>
      </c>
      <c r="O68">
        <v>2002</v>
      </c>
      <c r="P68">
        <v>2003</v>
      </c>
      <c r="Q68">
        <v>2004</v>
      </c>
      <c r="R68">
        <v>2005</v>
      </c>
      <c r="S68">
        <v>2006</v>
      </c>
      <c r="T68">
        <v>2007</v>
      </c>
      <c r="U68">
        <v>2008</v>
      </c>
      <c r="V68">
        <v>2009</v>
      </c>
      <c r="W68">
        <v>2010</v>
      </c>
      <c r="X68">
        <v>2011</v>
      </c>
      <c r="Y68">
        <v>2012</v>
      </c>
      <c r="Z68">
        <v>2013</v>
      </c>
      <c r="AA68">
        <v>2014</v>
      </c>
      <c r="AB68">
        <v>2015</v>
      </c>
      <c r="AC68">
        <v>2016</v>
      </c>
      <c r="AD68">
        <v>2017</v>
      </c>
      <c r="AE68">
        <v>2018</v>
      </c>
      <c r="AF68">
        <v>2019</v>
      </c>
      <c r="AG68">
        <v>2020</v>
      </c>
      <c r="AH68">
        <v>2021</v>
      </c>
      <c r="AI68">
        <v>2022</v>
      </c>
      <c r="AJ68">
        <v>0</v>
      </c>
      <c r="AK68">
        <v>0</v>
      </c>
      <c r="AL68">
        <v>0</v>
      </c>
    </row>
    <row r="69" spans="2:38" x14ac:dyDescent="0.3">
      <c r="B69" s="193"/>
      <c r="C69" s="193"/>
      <c r="D69" s="193"/>
      <c r="E69" s="193"/>
      <c r="F69" s="193"/>
      <c r="G69" s="193"/>
      <c r="H69" s="193"/>
      <c r="I69" s="193"/>
      <c r="J69" s="193"/>
      <c r="K69" s="193"/>
      <c r="L69" s="193"/>
      <c r="M69" s="193"/>
      <c r="N69" s="193"/>
      <c r="O69" s="193"/>
      <c r="P69" s="193"/>
      <c r="Q69" s="193"/>
      <c r="R69" s="193"/>
      <c r="S69" s="193"/>
      <c r="T69" s="193"/>
      <c r="U69" s="193"/>
      <c r="V69" s="193"/>
      <c r="W69" s="193"/>
      <c r="X69" s="193"/>
      <c r="Y69" s="193"/>
      <c r="Z69" s="193"/>
      <c r="AA69" s="193"/>
      <c r="AB69" s="193"/>
      <c r="AC69" s="193"/>
      <c r="AD69" s="193"/>
      <c r="AE69" s="193"/>
      <c r="AF69" s="193"/>
      <c r="AG69" s="193"/>
      <c r="AH69" s="193"/>
      <c r="AI69" s="193"/>
      <c r="AJ69" s="193"/>
      <c r="AK69" s="193"/>
      <c r="AL69" s="193"/>
    </row>
    <row r="70" spans="2:38" ht="15.75" thickBot="1" x14ac:dyDescent="0.35">
      <c r="B70" s="179" t="s">
        <v>234</v>
      </c>
      <c r="C70" s="185"/>
      <c r="D70" s="185"/>
      <c r="E70" s="185"/>
      <c r="F70" s="185"/>
      <c r="G70" s="185"/>
      <c r="H70" s="185"/>
      <c r="I70" s="185"/>
      <c r="J70" s="185"/>
      <c r="K70" s="185"/>
      <c r="L70" s="185"/>
      <c r="M70" s="185"/>
      <c r="N70" s="185"/>
      <c r="O70" s="185"/>
      <c r="P70" s="185"/>
      <c r="Q70" s="185"/>
      <c r="R70" s="185"/>
      <c r="S70" s="185"/>
      <c r="T70" s="185"/>
      <c r="U70" s="185"/>
      <c r="V70" s="185"/>
      <c r="W70" s="185"/>
      <c r="X70" s="185"/>
      <c r="Y70" s="185"/>
      <c r="Z70" s="185"/>
      <c r="AA70" s="185"/>
      <c r="AB70" s="185"/>
      <c r="AC70" s="185"/>
      <c r="AD70" s="185"/>
      <c r="AE70" s="185"/>
      <c r="AF70" s="185"/>
      <c r="AG70" s="185"/>
      <c r="AH70" s="185"/>
      <c r="AI70" s="185"/>
      <c r="AJ70" s="185"/>
      <c r="AK70" s="185"/>
      <c r="AL70" s="185"/>
    </row>
    <row r="71" spans="2:38" ht="15.75" thickBot="1" x14ac:dyDescent="0.35">
      <c r="B71" s="167"/>
      <c r="C71" s="179">
        <v>1990</v>
      </c>
      <c r="D71" s="179">
        <v>1991</v>
      </c>
      <c r="E71" s="179">
        <v>1992</v>
      </c>
      <c r="F71" s="179">
        <v>1993</v>
      </c>
      <c r="G71" s="179">
        <v>1994</v>
      </c>
      <c r="H71" s="179">
        <v>1995</v>
      </c>
      <c r="I71" s="179">
        <v>1996</v>
      </c>
      <c r="J71" s="179">
        <v>1997</v>
      </c>
      <c r="K71" s="179">
        <v>1998</v>
      </c>
      <c r="L71" s="179">
        <v>1999</v>
      </c>
      <c r="M71" s="179">
        <v>2000</v>
      </c>
      <c r="N71" s="179">
        <v>2001</v>
      </c>
      <c r="O71" s="179">
        <v>2002</v>
      </c>
      <c r="P71" s="179">
        <v>2003</v>
      </c>
      <c r="Q71" s="179">
        <v>2004</v>
      </c>
      <c r="R71" s="179">
        <v>2005</v>
      </c>
      <c r="S71" s="179">
        <v>2006</v>
      </c>
      <c r="T71" s="179">
        <v>2007</v>
      </c>
      <c r="U71" s="179">
        <v>2008</v>
      </c>
      <c r="V71" s="179">
        <v>2009</v>
      </c>
      <c r="W71" s="179">
        <v>2010</v>
      </c>
      <c r="X71" s="179">
        <v>2011</v>
      </c>
      <c r="Y71" s="179">
        <v>2012</v>
      </c>
      <c r="Z71" s="179">
        <v>2013</v>
      </c>
      <c r="AA71" s="179">
        <v>2014</v>
      </c>
      <c r="AB71" s="179">
        <v>2015</v>
      </c>
      <c r="AC71" s="179">
        <v>2016</v>
      </c>
      <c r="AD71" s="179">
        <v>2017</v>
      </c>
      <c r="AE71" s="179">
        <v>2018</v>
      </c>
      <c r="AF71" s="179">
        <v>2019</v>
      </c>
      <c r="AG71" s="179">
        <v>2020</v>
      </c>
      <c r="AH71" s="179">
        <v>2021</v>
      </c>
      <c r="AI71" s="179">
        <v>2022</v>
      </c>
      <c r="AJ71" s="179">
        <v>2023</v>
      </c>
      <c r="AK71" s="179">
        <v>2024</v>
      </c>
      <c r="AL71" s="179">
        <v>2025</v>
      </c>
    </row>
    <row r="72" spans="2:38" x14ac:dyDescent="0.3">
      <c r="B72" s="181" t="s">
        <v>215</v>
      </c>
      <c r="C72" s="182">
        <v>0</v>
      </c>
      <c r="D72" s="182">
        <v>0</v>
      </c>
      <c r="E72" s="182">
        <v>0</v>
      </c>
      <c r="F72" s="182">
        <v>0</v>
      </c>
      <c r="G72" s="182">
        <v>0</v>
      </c>
      <c r="H72" s="182">
        <v>0</v>
      </c>
      <c r="I72" s="182">
        <v>0</v>
      </c>
      <c r="J72" s="182">
        <v>0</v>
      </c>
      <c r="K72" s="182">
        <v>0</v>
      </c>
      <c r="L72" s="182">
        <v>0</v>
      </c>
      <c r="M72" s="182">
        <v>0</v>
      </c>
      <c r="N72" s="182">
        <v>0</v>
      </c>
      <c r="O72" s="182">
        <v>0</v>
      </c>
      <c r="P72" s="182">
        <v>0</v>
      </c>
      <c r="Q72" s="182">
        <v>0</v>
      </c>
      <c r="R72" s="182">
        <v>0</v>
      </c>
      <c r="S72" s="182">
        <v>0</v>
      </c>
      <c r="T72" s="182">
        <v>0</v>
      </c>
      <c r="U72" s="182">
        <v>0</v>
      </c>
      <c r="V72" s="182">
        <v>0</v>
      </c>
      <c r="W72" s="182">
        <v>0</v>
      </c>
      <c r="X72" s="182">
        <v>0</v>
      </c>
      <c r="Y72" s="182">
        <v>0</v>
      </c>
      <c r="Z72" s="182">
        <v>0</v>
      </c>
      <c r="AA72" s="182">
        <v>0</v>
      </c>
      <c r="AB72" s="182">
        <v>0</v>
      </c>
      <c r="AC72" s="182">
        <v>0</v>
      </c>
      <c r="AD72" s="182">
        <v>0</v>
      </c>
      <c r="AE72" s="182">
        <v>0</v>
      </c>
      <c r="AF72" s="182">
        <v>0</v>
      </c>
      <c r="AG72" s="182">
        <v>0</v>
      </c>
      <c r="AH72" s="182">
        <v>0</v>
      </c>
      <c r="AI72" s="182">
        <v>0</v>
      </c>
      <c r="AJ72" s="182">
        <v>0</v>
      </c>
      <c r="AK72" s="182">
        <v>0</v>
      </c>
      <c r="AL72" s="182">
        <v>0</v>
      </c>
    </row>
    <row r="73" spans="2:38" x14ac:dyDescent="0.3">
      <c r="B73" s="181" t="s">
        <v>182</v>
      </c>
      <c r="C73" s="182">
        <v>0</v>
      </c>
      <c r="D73" s="182">
        <v>0</v>
      </c>
      <c r="E73" s="182">
        <v>0</v>
      </c>
      <c r="F73" s="182">
        <v>0</v>
      </c>
      <c r="G73" s="182">
        <v>0</v>
      </c>
      <c r="H73" s="182">
        <v>0</v>
      </c>
      <c r="I73" s="182">
        <v>0</v>
      </c>
      <c r="J73" s="182">
        <v>0</v>
      </c>
      <c r="K73" s="182">
        <v>0</v>
      </c>
      <c r="L73" s="182">
        <v>0</v>
      </c>
      <c r="M73" s="182">
        <v>0</v>
      </c>
      <c r="N73" s="182">
        <v>0</v>
      </c>
      <c r="O73" s="182">
        <v>0</v>
      </c>
      <c r="P73" s="182">
        <v>0</v>
      </c>
      <c r="Q73" s="182">
        <v>0</v>
      </c>
      <c r="R73" s="182">
        <v>0</v>
      </c>
      <c r="S73" s="182">
        <v>0</v>
      </c>
      <c r="T73" s="182">
        <v>0</v>
      </c>
      <c r="U73" s="182">
        <v>0</v>
      </c>
      <c r="V73" s="182">
        <v>0</v>
      </c>
      <c r="W73" s="182">
        <v>0</v>
      </c>
      <c r="X73" s="182">
        <v>0</v>
      </c>
      <c r="Y73" s="182">
        <v>0</v>
      </c>
      <c r="Z73" s="182">
        <v>0</v>
      </c>
      <c r="AA73" s="182">
        <v>0</v>
      </c>
      <c r="AB73" s="182">
        <v>0</v>
      </c>
      <c r="AC73" s="182">
        <v>0</v>
      </c>
      <c r="AD73" s="182">
        <v>0</v>
      </c>
      <c r="AE73" s="182">
        <v>0</v>
      </c>
      <c r="AF73" s="182">
        <v>0</v>
      </c>
      <c r="AG73" s="182">
        <v>0</v>
      </c>
      <c r="AH73" s="182">
        <v>0</v>
      </c>
      <c r="AI73" s="182">
        <v>0</v>
      </c>
      <c r="AJ73" s="182">
        <v>0</v>
      </c>
      <c r="AK73" s="182">
        <v>0</v>
      </c>
      <c r="AL73" s="182">
        <v>0</v>
      </c>
    </row>
    <row r="74" spans="2:38" ht="15.75" thickBot="1" x14ac:dyDescent="0.35">
      <c r="B74" s="179" t="s">
        <v>217</v>
      </c>
      <c r="C74" s="183">
        <v>0</v>
      </c>
      <c r="D74" s="183">
        <v>0</v>
      </c>
      <c r="E74" s="183">
        <v>0</v>
      </c>
      <c r="F74" s="183">
        <v>0</v>
      </c>
      <c r="G74" s="183">
        <v>0</v>
      </c>
      <c r="H74" s="183">
        <v>0</v>
      </c>
      <c r="I74" s="183">
        <v>0</v>
      </c>
      <c r="J74" s="183">
        <v>0</v>
      </c>
      <c r="K74" s="183">
        <v>0</v>
      </c>
      <c r="L74" s="183">
        <v>0</v>
      </c>
      <c r="M74" s="183">
        <v>0</v>
      </c>
      <c r="N74" s="183">
        <v>0</v>
      </c>
      <c r="O74" s="183">
        <v>0</v>
      </c>
      <c r="P74" s="183">
        <v>0</v>
      </c>
      <c r="Q74" s="183">
        <v>0</v>
      </c>
      <c r="R74" s="183">
        <v>0</v>
      </c>
      <c r="S74" s="183">
        <v>0</v>
      </c>
      <c r="T74" s="183">
        <v>0</v>
      </c>
      <c r="U74" s="183">
        <v>0</v>
      </c>
      <c r="V74" s="183">
        <v>0</v>
      </c>
      <c r="W74" s="183">
        <v>0</v>
      </c>
      <c r="X74" s="183">
        <v>0</v>
      </c>
      <c r="Y74" s="183">
        <v>0</v>
      </c>
      <c r="Z74" s="183">
        <v>0</v>
      </c>
      <c r="AA74" s="183">
        <v>0</v>
      </c>
      <c r="AB74" s="183">
        <v>0</v>
      </c>
      <c r="AC74" s="183">
        <v>0</v>
      </c>
      <c r="AD74" s="183">
        <v>0</v>
      </c>
      <c r="AE74" s="183">
        <v>0</v>
      </c>
      <c r="AF74" s="183">
        <v>0</v>
      </c>
      <c r="AG74" s="183">
        <v>0</v>
      </c>
      <c r="AH74" s="183">
        <v>0</v>
      </c>
      <c r="AI74" s="183">
        <v>0</v>
      </c>
      <c r="AJ74" s="183">
        <v>0</v>
      </c>
      <c r="AK74" s="183">
        <v>0</v>
      </c>
      <c r="AL74" s="183">
        <v>0</v>
      </c>
    </row>
    <row r="76" spans="2:38" ht="15.75" thickBot="1" x14ac:dyDescent="0.35">
      <c r="B76" s="179" t="s">
        <v>235</v>
      </c>
      <c r="C76" s="185"/>
      <c r="D76" s="185"/>
      <c r="E76" s="185"/>
      <c r="F76" s="185"/>
      <c r="G76" s="185"/>
      <c r="H76" s="185"/>
      <c r="I76" s="185"/>
      <c r="J76" s="185"/>
      <c r="K76" s="185"/>
      <c r="L76" s="185"/>
      <c r="M76" s="185"/>
      <c r="N76" s="185"/>
      <c r="O76" s="185"/>
      <c r="P76" s="185"/>
      <c r="Q76" s="185"/>
      <c r="R76" s="185"/>
      <c r="S76" s="185"/>
      <c r="T76" s="185"/>
      <c r="U76" s="185"/>
      <c r="V76" s="185"/>
      <c r="W76" s="185"/>
      <c r="X76" s="185"/>
      <c r="Y76" s="185"/>
      <c r="Z76" s="185"/>
      <c r="AA76" s="185"/>
      <c r="AB76" s="185"/>
      <c r="AC76" s="185"/>
      <c r="AD76" s="185"/>
      <c r="AE76" s="185"/>
      <c r="AF76" s="185"/>
      <c r="AG76" s="185"/>
      <c r="AH76" s="185"/>
      <c r="AI76" s="185"/>
      <c r="AJ76" s="185"/>
      <c r="AK76" s="185"/>
      <c r="AL76" s="185"/>
    </row>
    <row r="77" spans="2:38" ht="15.75" thickBot="1" x14ac:dyDescent="0.35">
      <c r="B77" s="167"/>
      <c r="C77" s="179">
        <v>1990</v>
      </c>
      <c r="D77" s="179">
        <v>1991</v>
      </c>
      <c r="E77" s="179">
        <v>1992</v>
      </c>
      <c r="F77" s="179">
        <v>1993</v>
      </c>
      <c r="G77" s="179">
        <v>1994</v>
      </c>
      <c r="H77" s="179">
        <v>1995</v>
      </c>
      <c r="I77" s="179">
        <v>1996</v>
      </c>
      <c r="J77" s="179">
        <v>1997</v>
      </c>
      <c r="K77" s="179">
        <v>1998</v>
      </c>
      <c r="L77" s="179">
        <v>1999</v>
      </c>
      <c r="M77" s="179">
        <v>2000</v>
      </c>
      <c r="N77" s="179">
        <v>2001</v>
      </c>
      <c r="O77" s="179">
        <v>2002</v>
      </c>
      <c r="P77" s="179">
        <v>2003</v>
      </c>
      <c r="Q77" s="179">
        <v>2004</v>
      </c>
      <c r="R77" s="179">
        <v>2005</v>
      </c>
      <c r="S77" s="179">
        <v>2006</v>
      </c>
      <c r="T77" s="179">
        <v>2007</v>
      </c>
      <c r="U77" s="179">
        <v>2008</v>
      </c>
      <c r="V77" s="179">
        <v>2009</v>
      </c>
      <c r="W77" s="179">
        <v>2010</v>
      </c>
      <c r="X77" s="179">
        <v>2011</v>
      </c>
      <c r="Y77" s="179">
        <v>2012</v>
      </c>
      <c r="Z77" s="179">
        <v>2013</v>
      </c>
      <c r="AA77" s="179">
        <v>2014</v>
      </c>
      <c r="AB77" s="179">
        <v>2015</v>
      </c>
      <c r="AC77" s="179">
        <v>2016</v>
      </c>
      <c r="AD77" s="179">
        <v>2017</v>
      </c>
      <c r="AE77" s="179">
        <v>2018</v>
      </c>
      <c r="AF77" s="179">
        <v>2019</v>
      </c>
      <c r="AG77" s="179">
        <v>2020</v>
      </c>
      <c r="AH77" s="179">
        <v>2021</v>
      </c>
      <c r="AI77" s="179">
        <v>2022</v>
      </c>
      <c r="AJ77" s="179">
        <v>2023</v>
      </c>
      <c r="AK77" s="179">
        <v>2024</v>
      </c>
      <c r="AL77" s="179">
        <v>2025</v>
      </c>
    </row>
    <row r="78" spans="2:38" x14ac:dyDescent="0.3">
      <c r="B78" s="181" t="s">
        <v>210</v>
      </c>
      <c r="C78" s="182">
        <v>0.18348303142669087</v>
      </c>
      <c r="D78" s="182">
        <v>0.1771780772050271</v>
      </c>
      <c r="E78" s="182">
        <v>0.17608848542698188</v>
      </c>
      <c r="F78" s="182">
        <v>0.17769287111150872</v>
      </c>
      <c r="G78" s="182">
        <v>0.1761867758931201</v>
      </c>
      <c r="H78" s="182">
        <v>0.17570663920477889</v>
      </c>
      <c r="I78" s="182">
        <v>0.16610212748998965</v>
      </c>
      <c r="J78" s="182">
        <v>0.16049127605353819</v>
      </c>
      <c r="K78" s="182">
        <v>0.16526475415254158</v>
      </c>
      <c r="L78" s="182">
        <v>0.1637556092971488</v>
      </c>
      <c r="M78" s="182">
        <v>0.16460715219128313</v>
      </c>
      <c r="N78" s="182">
        <v>0.15609932547740327</v>
      </c>
      <c r="O78" s="182">
        <v>0.15021363332282731</v>
      </c>
      <c r="P78" s="182">
        <v>0.14021072657837388</v>
      </c>
      <c r="Q78" s="182">
        <v>0.13140478006625358</v>
      </c>
      <c r="R78" s="182">
        <v>0.13196412281080494</v>
      </c>
      <c r="S78" s="182">
        <v>0.12490384944922374</v>
      </c>
      <c r="T78" s="182">
        <v>0.12949499242756696</v>
      </c>
      <c r="U78" s="182">
        <v>0.1256126358302245</v>
      </c>
      <c r="V78" s="182">
        <v>0.12649407488602749</v>
      </c>
      <c r="W78" s="182">
        <v>0.12069091784161405</v>
      </c>
      <c r="X78" s="182">
        <v>0.12347130408092116</v>
      </c>
      <c r="Y78" s="182">
        <v>0.12854589680154693</v>
      </c>
      <c r="Z78" s="182">
        <v>0.12895505438110011</v>
      </c>
      <c r="AA78" s="182">
        <v>0.11969791784890151</v>
      </c>
      <c r="AB78" s="182">
        <v>0.1232539861355907</v>
      </c>
      <c r="AC78" s="182">
        <v>0.12876542626529536</v>
      </c>
      <c r="AD78" s="182">
        <v>0.12792537315869543</v>
      </c>
      <c r="AE78" s="182">
        <v>0.13362151603374306</v>
      </c>
      <c r="AF78" s="182">
        <v>0.12542490727042691</v>
      </c>
      <c r="AG78" s="182">
        <v>0.12832104640757661</v>
      </c>
      <c r="AH78" s="182">
        <v>0.12696114078998877</v>
      </c>
      <c r="AI78" s="182">
        <v>9.800059743768362E-2</v>
      </c>
      <c r="AJ78" s="182">
        <v>0</v>
      </c>
      <c r="AK78" s="182">
        <v>0</v>
      </c>
      <c r="AL78" s="182">
        <v>0</v>
      </c>
    </row>
    <row r="79" spans="2:38" x14ac:dyDescent="0.3">
      <c r="B79" s="181" t="s">
        <v>212</v>
      </c>
      <c r="C79" s="182">
        <v>4.0860453550834119E-2</v>
      </c>
      <c r="D79" s="182">
        <v>4.138709919620176E-2</v>
      </c>
      <c r="E79" s="182">
        <v>4.2722856429567642E-2</v>
      </c>
      <c r="F79" s="182">
        <v>4.6997999349882316E-2</v>
      </c>
      <c r="G79" s="182">
        <v>4.6234363504596677E-2</v>
      </c>
      <c r="H79" s="182">
        <v>4.5469829973634766E-2</v>
      </c>
      <c r="I79" s="182">
        <v>4.1565908011278109E-2</v>
      </c>
      <c r="J79" s="182">
        <v>4.0112465706778615E-2</v>
      </c>
      <c r="K79" s="182">
        <v>4.6549350159472175E-2</v>
      </c>
      <c r="L79" s="182">
        <v>5.1694070252188501E-2</v>
      </c>
      <c r="M79" s="182">
        <v>4.9576007930037205E-2</v>
      </c>
      <c r="N79" s="182">
        <v>5.1661481133837291E-2</v>
      </c>
      <c r="O79" s="182">
        <v>5.1503225768384252E-2</v>
      </c>
      <c r="P79" s="182">
        <v>5.1317253929312079E-2</v>
      </c>
      <c r="Q79" s="182">
        <v>4.8692113071276515E-2</v>
      </c>
      <c r="R79" s="182">
        <v>5.9465781865300577E-2</v>
      </c>
      <c r="S79" s="182">
        <v>5.1961196985892924E-2</v>
      </c>
      <c r="T79" s="182">
        <v>6.3081122364393158E-2</v>
      </c>
      <c r="U79" s="182">
        <v>6.4667887426508752E-2</v>
      </c>
      <c r="V79" s="182">
        <v>5.5513223678189783E-2</v>
      </c>
      <c r="W79" s="182">
        <v>6.0114653771317E-2</v>
      </c>
      <c r="X79" s="182">
        <v>6.3104157424671792E-2</v>
      </c>
      <c r="Y79" s="182">
        <v>6.4818510231755722E-2</v>
      </c>
      <c r="Z79" s="182">
        <v>6.5380489372201256E-2</v>
      </c>
      <c r="AA79" s="182">
        <v>6.4625264013239189E-2</v>
      </c>
      <c r="AB79" s="182">
        <v>7.1462367366273954E-2</v>
      </c>
      <c r="AC79" s="182">
        <v>7.6144415145715225E-2</v>
      </c>
      <c r="AD79" s="182">
        <v>7.7056598136645629E-2</v>
      </c>
      <c r="AE79" s="182">
        <v>8.4116732488609736E-2</v>
      </c>
      <c r="AF79" s="182">
        <v>8.168037406170027E-2</v>
      </c>
      <c r="AG79" s="182">
        <v>8.4471912738051935E-2</v>
      </c>
      <c r="AH79" s="182">
        <v>7.7223939120195317E-2</v>
      </c>
      <c r="AI79" s="182">
        <v>7.5647265538063335E-2</v>
      </c>
      <c r="AJ79" s="182">
        <v>0</v>
      </c>
      <c r="AK79" s="182">
        <v>0</v>
      </c>
      <c r="AL79" s="182">
        <v>0</v>
      </c>
    </row>
    <row r="80" spans="2:38" x14ac:dyDescent="0.3">
      <c r="B80" s="181" t="s">
        <v>214</v>
      </c>
      <c r="C80" s="182">
        <v>0</v>
      </c>
      <c r="D80" s="182">
        <v>0</v>
      </c>
      <c r="E80" s="182">
        <v>0</v>
      </c>
      <c r="F80" s="182">
        <v>0</v>
      </c>
      <c r="G80" s="182">
        <v>0</v>
      </c>
      <c r="H80" s="182">
        <v>0</v>
      </c>
      <c r="I80" s="182">
        <v>0</v>
      </c>
      <c r="J80" s="182">
        <v>0</v>
      </c>
      <c r="K80" s="182">
        <v>0</v>
      </c>
      <c r="L80" s="182">
        <v>0</v>
      </c>
      <c r="M80" s="182">
        <v>0</v>
      </c>
      <c r="N80" s="182">
        <v>0</v>
      </c>
      <c r="O80" s="182">
        <v>0</v>
      </c>
      <c r="P80" s="182">
        <v>0</v>
      </c>
      <c r="Q80" s="182">
        <v>0</v>
      </c>
      <c r="R80" s="182">
        <v>0</v>
      </c>
      <c r="S80" s="182">
        <v>0</v>
      </c>
      <c r="T80" s="182">
        <v>0</v>
      </c>
      <c r="U80" s="182">
        <v>0</v>
      </c>
      <c r="V80" s="182">
        <v>0</v>
      </c>
      <c r="W80" s="182">
        <v>0</v>
      </c>
      <c r="X80" s="182">
        <v>0</v>
      </c>
      <c r="Y80" s="182">
        <v>0</v>
      </c>
      <c r="Z80" s="182">
        <v>0</v>
      </c>
      <c r="AA80" s="182">
        <v>0</v>
      </c>
      <c r="AB80" s="182">
        <v>0</v>
      </c>
      <c r="AC80" s="182">
        <v>0</v>
      </c>
      <c r="AD80" s="182">
        <v>0</v>
      </c>
      <c r="AE80" s="182">
        <v>0</v>
      </c>
      <c r="AF80" s="182">
        <v>0</v>
      </c>
      <c r="AG80" s="182">
        <v>0</v>
      </c>
      <c r="AH80" s="182">
        <v>0</v>
      </c>
      <c r="AI80" s="182">
        <v>0</v>
      </c>
      <c r="AJ80" s="182">
        <v>0</v>
      </c>
      <c r="AK80" s="182">
        <v>0</v>
      </c>
      <c r="AL80" s="182">
        <v>0</v>
      </c>
    </row>
    <row r="81" spans="2:38" x14ac:dyDescent="0.3">
      <c r="B81" s="181" t="s">
        <v>216</v>
      </c>
      <c r="C81" s="182">
        <v>0</v>
      </c>
      <c r="D81" s="182">
        <v>0</v>
      </c>
      <c r="E81" s="182">
        <v>0</v>
      </c>
      <c r="F81" s="182">
        <v>0</v>
      </c>
      <c r="G81" s="182">
        <v>0</v>
      </c>
      <c r="H81" s="182">
        <v>0</v>
      </c>
      <c r="I81" s="182">
        <v>0</v>
      </c>
      <c r="J81" s="182">
        <v>0</v>
      </c>
      <c r="K81" s="182">
        <v>0</v>
      </c>
      <c r="L81" s="182">
        <v>0</v>
      </c>
      <c r="M81" s="182">
        <v>0</v>
      </c>
      <c r="N81" s="182">
        <v>0</v>
      </c>
      <c r="O81" s="182">
        <v>0</v>
      </c>
      <c r="P81" s="182">
        <v>0</v>
      </c>
      <c r="Q81" s="182">
        <v>0</v>
      </c>
      <c r="R81" s="182">
        <v>0</v>
      </c>
      <c r="S81" s="182">
        <v>0</v>
      </c>
      <c r="T81" s="182">
        <v>0</v>
      </c>
      <c r="U81" s="182">
        <v>0</v>
      </c>
      <c r="V81" s="182">
        <v>0</v>
      </c>
      <c r="W81" s="182">
        <v>0</v>
      </c>
      <c r="X81" s="182">
        <v>0</v>
      </c>
      <c r="Y81" s="182">
        <v>0</v>
      </c>
      <c r="Z81" s="182">
        <v>0</v>
      </c>
      <c r="AA81" s="182">
        <v>0</v>
      </c>
      <c r="AB81" s="182">
        <v>0</v>
      </c>
      <c r="AC81" s="182">
        <v>0</v>
      </c>
      <c r="AD81" s="182">
        <v>0</v>
      </c>
      <c r="AE81" s="182">
        <v>0</v>
      </c>
      <c r="AF81" s="182">
        <v>0</v>
      </c>
      <c r="AG81" s="182">
        <v>0</v>
      </c>
      <c r="AH81" s="182">
        <v>0</v>
      </c>
      <c r="AI81" s="182">
        <v>0</v>
      </c>
      <c r="AJ81" s="182">
        <v>0</v>
      </c>
      <c r="AK81" s="182">
        <v>0</v>
      </c>
      <c r="AL81" s="182">
        <v>0</v>
      </c>
    </row>
    <row r="82" spans="2:38" ht="15.75" thickBot="1" x14ac:dyDescent="0.35">
      <c r="B82" s="179" t="s">
        <v>217</v>
      </c>
      <c r="C82" s="183">
        <v>0.22434348497752499</v>
      </c>
      <c r="D82" s="183">
        <v>0.21856517640122886</v>
      </c>
      <c r="E82" s="183">
        <v>0.21881134185654952</v>
      </c>
      <c r="F82" s="183">
        <v>0.22469087046139102</v>
      </c>
      <c r="G82" s="183">
        <v>0.22242113939771677</v>
      </c>
      <c r="H82" s="183">
        <v>0.22117646917841366</v>
      </c>
      <c r="I82" s="183">
        <v>0.20766803550126775</v>
      </c>
      <c r="J82" s="183">
        <v>0.20060374176031681</v>
      </c>
      <c r="K82" s="183">
        <v>0.21181410431201375</v>
      </c>
      <c r="L82" s="183">
        <v>0.2154496795493373</v>
      </c>
      <c r="M82" s="183">
        <v>0.21418316012132033</v>
      </c>
      <c r="N82" s="183">
        <v>0.20776080661124055</v>
      </c>
      <c r="O82" s="183">
        <v>0.20171685909121156</v>
      </c>
      <c r="P82" s="183">
        <v>0.19152798050768596</v>
      </c>
      <c r="Q82" s="183">
        <v>0.18009689313753011</v>
      </c>
      <c r="R82" s="183">
        <v>0.19142990467610552</v>
      </c>
      <c r="S82" s="183">
        <v>0.17686504643511666</v>
      </c>
      <c r="T82" s="183">
        <v>0.19257611479196013</v>
      </c>
      <c r="U82" s="183">
        <v>0.19028052325673325</v>
      </c>
      <c r="V82" s="183">
        <v>0.18200729856421727</v>
      </c>
      <c r="W82" s="183">
        <v>0.18080557161293104</v>
      </c>
      <c r="X82" s="183">
        <v>0.18657546150559295</v>
      </c>
      <c r="Y82" s="183">
        <v>0.19336440703330265</v>
      </c>
      <c r="Z82" s="183">
        <v>0.19433554375330137</v>
      </c>
      <c r="AA82" s="183">
        <v>0.18432318186214069</v>
      </c>
      <c r="AB82" s="183">
        <v>0.19471635350186467</v>
      </c>
      <c r="AC82" s="183">
        <v>0.2049098414110106</v>
      </c>
      <c r="AD82" s="183">
        <v>0.20498197129534107</v>
      </c>
      <c r="AE82" s="183">
        <v>0.2177382485223528</v>
      </c>
      <c r="AF82" s="183">
        <v>0.20710528133212719</v>
      </c>
      <c r="AG82" s="183">
        <v>0.21279295914562854</v>
      </c>
      <c r="AH82" s="183">
        <v>0.20418507991018409</v>
      </c>
      <c r="AI82" s="183">
        <v>0.17364786297574697</v>
      </c>
      <c r="AJ82" s="183">
        <v>0</v>
      </c>
      <c r="AK82" s="183">
        <v>0</v>
      </c>
      <c r="AL82" s="183">
        <v>0</v>
      </c>
    </row>
    <row r="84" spans="2:38" ht="15.75" thickBot="1" x14ac:dyDescent="0.35">
      <c r="B84" s="179" t="s">
        <v>236</v>
      </c>
      <c r="C84" s="185"/>
      <c r="D84" s="185"/>
      <c r="E84" s="185"/>
      <c r="F84" s="185"/>
      <c r="G84" s="185"/>
      <c r="H84" s="185"/>
      <c r="I84" s="185"/>
      <c r="J84" s="185"/>
      <c r="K84" s="185"/>
      <c r="L84" s="185"/>
      <c r="M84" s="185"/>
      <c r="N84" s="185"/>
      <c r="O84" s="185"/>
      <c r="P84" s="185"/>
      <c r="Q84" s="185"/>
      <c r="R84" s="185"/>
      <c r="S84" s="185"/>
      <c r="T84" s="185"/>
      <c r="U84" s="185"/>
      <c r="V84" s="185"/>
      <c r="W84" s="185"/>
      <c r="X84" s="185"/>
      <c r="Y84" s="185"/>
      <c r="Z84" s="185"/>
      <c r="AA84" s="185"/>
      <c r="AB84" s="185"/>
      <c r="AC84" s="185"/>
      <c r="AD84" s="185"/>
      <c r="AE84" s="185"/>
      <c r="AF84" s="185"/>
      <c r="AG84" s="185"/>
      <c r="AH84" s="185"/>
      <c r="AI84" s="185"/>
      <c r="AJ84" s="185"/>
      <c r="AK84" s="185"/>
      <c r="AL84" s="185"/>
    </row>
    <row r="85" spans="2:38" ht="15.75" thickBot="1" x14ac:dyDescent="0.35">
      <c r="B85" s="167"/>
      <c r="C85" s="179">
        <v>1990</v>
      </c>
      <c r="D85" s="179">
        <v>1991</v>
      </c>
      <c r="E85" s="179">
        <v>1992</v>
      </c>
      <c r="F85" s="179">
        <v>1993</v>
      </c>
      <c r="G85" s="179">
        <v>1994</v>
      </c>
      <c r="H85" s="179">
        <v>1995</v>
      </c>
      <c r="I85" s="179">
        <v>1996</v>
      </c>
      <c r="J85" s="179">
        <v>1997</v>
      </c>
      <c r="K85" s="179">
        <v>1998</v>
      </c>
      <c r="L85" s="179">
        <v>1999</v>
      </c>
      <c r="M85" s="179">
        <v>2000</v>
      </c>
      <c r="N85" s="179">
        <v>2001</v>
      </c>
      <c r="O85" s="179">
        <v>2002</v>
      </c>
      <c r="P85" s="179">
        <v>2003</v>
      </c>
      <c r="Q85" s="179">
        <v>2004</v>
      </c>
      <c r="R85" s="179">
        <v>2005</v>
      </c>
      <c r="S85" s="179">
        <v>2006</v>
      </c>
      <c r="T85" s="179">
        <v>2007</v>
      </c>
      <c r="U85" s="179">
        <v>2008</v>
      </c>
      <c r="V85" s="179">
        <v>2009</v>
      </c>
      <c r="W85" s="179">
        <v>2010</v>
      </c>
      <c r="X85" s="179">
        <v>2011</v>
      </c>
      <c r="Y85" s="179">
        <v>2012</v>
      </c>
      <c r="Z85" s="179">
        <v>2013</v>
      </c>
      <c r="AA85" s="179">
        <v>2014</v>
      </c>
      <c r="AB85" s="179">
        <v>2015</v>
      </c>
      <c r="AC85" s="179">
        <v>2016</v>
      </c>
      <c r="AD85" s="179">
        <v>2017</v>
      </c>
      <c r="AE85" s="179">
        <v>2018</v>
      </c>
      <c r="AF85" s="179">
        <v>2019</v>
      </c>
      <c r="AG85" s="179">
        <v>2020</v>
      </c>
      <c r="AH85" s="179">
        <v>2021</v>
      </c>
      <c r="AI85" s="179">
        <v>2022</v>
      </c>
      <c r="AJ85" s="179">
        <v>2023</v>
      </c>
      <c r="AK85" s="179">
        <v>2024</v>
      </c>
      <c r="AL85" s="179">
        <v>2025</v>
      </c>
    </row>
    <row r="86" spans="2:38" x14ac:dyDescent="0.3">
      <c r="B86" s="181" t="s">
        <v>212</v>
      </c>
      <c r="C86" s="182">
        <v>2.06970312605501E-2</v>
      </c>
      <c r="D86" s="182">
        <v>2.0112258310242499E-2</v>
      </c>
      <c r="E86" s="182">
        <v>3.8855747095132079E-2</v>
      </c>
      <c r="F86" s="182">
        <v>3.8290150504292908E-2</v>
      </c>
      <c r="G86" s="182">
        <v>3.8281071136699346E-2</v>
      </c>
      <c r="H86" s="182">
        <v>3.7434958780631661E-2</v>
      </c>
      <c r="I86" s="182">
        <v>1.9731016717468072E-2</v>
      </c>
      <c r="J86" s="182">
        <v>1.9014132515141561E-2</v>
      </c>
      <c r="K86" s="182">
        <v>1.960738355191257E-2</v>
      </c>
      <c r="L86" s="182">
        <v>1.8891003830273874E-2</v>
      </c>
      <c r="M86" s="182">
        <v>1.8833829444088717E-2</v>
      </c>
      <c r="N86" s="182">
        <v>1.8114875929245836E-2</v>
      </c>
      <c r="O86" s="182">
        <v>1.7805495513598609E-2</v>
      </c>
      <c r="P86" s="182">
        <v>1.7539500637887284E-2</v>
      </c>
      <c r="Q86" s="182">
        <v>1.6327843557714331E-2</v>
      </c>
      <c r="R86" s="182">
        <v>5.9063317214095766E-2</v>
      </c>
      <c r="S86" s="182">
        <v>1.6910297139543961E-2</v>
      </c>
      <c r="T86" s="182">
        <v>5.6915090957126685E-2</v>
      </c>
      <c r="U86" s="182">
        <v>5.7294119667080173E-2</v>
      </c>
      <c r="V86" s="182">
        <v>1.9760120630285358E-2</v>
      </c>
      <c r="W86" s="182">
        <v>1.92925108315803E-2</v>
      </c>
      <c r="X86" s="182">
        <v>1.9927538547044162E-2</v>
      </c>
      <c r="Y86" s="182">
        <v>2.0299458394158035E-2</v>
      </c>
      <c r="Z86" s="182">
        <v>1.9308786494696521E-2</v>
      </c>
      <c r="AA86" s="182">
        <v>1.809441402280762E-2</v>
      </c>
      <c r="AB86" s="182">
        <v>1.835542507936767E-2</v>
      </c>
      <c r="AC86" s="182">
        <v>1.9118816693207297E-2</v>
      </c>
      <c r="AD86" s="182">
        <v>1.9332290471053479E-2</v>
      </c>
      <c r="AE86" s="182">
        <v>2.0521115793492761E-2</v>
      </c>
      <c r="AF86" s="182">
        <v>1.6666410058234511E-2</v>
      </c>
      <c r="AG86" s="182">
        <v>1.7067374146424553E-2</v>
      </c>
      <c r="AH86" s="182">
        <v>1.4044308695939041E-2</v>
      </c>
      <c r="AI86" s="182">
        <v>1.3939922726973341E-2</v>
      </c>
      <c r="AJ86" s="182">
        <v>0</v>
      </c>
      <c r="AK86" s="182">
        <v>0</v>
      </c>
      <c r="AL86" s="182">
        <v>0</v>
      </c>
    </row>
    <row r="87" spans="2:38" x14ac:dyDescent="0.3">
      <c r="B87" s="181" t="s">
        <v>213</v>
      </c>
      <c r="C87" s="182">
        <v>6.6142699529672111E-2</v>
      </c>
      <c r="D87" s="182">
        <v>6.2397571976828714E-2</v>
      </c>
      <c r="E87" s="182">
        <v>7.2464967096787153E-2</v>
      </c>
      <c r="F87" s="182">
        <v>7.2549681138805194E-2</v>
      </c>
      <c r="G87" s="182">
        <v>7.172378465578079E-2</v>
      </c>
      <c r="H87" s="182">
        <v>6.4849781876747795E-2</v>
      </c>
      <c r="I87" s="182">
        <v>5.5209204653218713E-2</v>
      </c>
      <c r="J87" s="182">
        <v>5.2937732131357509E-2</v>
      </c>
      <c r="K87" s="182">
        <v>5.2268467927897064E-2</v>
      </c>
      <c r="L87" s="182">
        <v>4.7679815312332001E-2</v>
      </c>
      <c r="M87" s="182">
        <v>4.8492004714909102E-2</v>
      </c>
      <c r="N87" s="182">
        <v>4.7564518462973861E-2</v>
      </c>
      <c r="O87" s="182">
        <v>4.7462218328100665E-2</v>
      </c>
      <c r="P87" s="182">
        <v>4.5122821509318026E-2</v>
      </c>
      <c r="Q87" s="182">
        <v>4.4980431688699148E-2</v>
      </c>
      <c r="R87" s="182">
        <v>6.5880889447022389E-2</v>
      </c>
      <c r="S87" s="182">
        <v>4.4242390138555743E-2</v>
      </c>
      <c r="T87" s="182">
        <v>6.963802304722852E-2</v>
      </c>
      <c r="U87" s="182">
        <v>6.8752407776931868E-2</v>
      </c>
      <c r="V87" s="182">
        <v>4.7610373262846319E-2</v>
      </c>
      <c r="W87" s="182">
        <v>4.5924022891177085E-2</v>
      </c>
      <c r="X87" s="182">
        <v>4.5296284845568399E-2</v>
      </c>
      <c r="Y87" s="182">
        <v>4.5576090103122351E-2</v>
      </c>
      <c r="Z87" s="182">
        <v>5.0739305136314666E-2</v>
      </c>
      <c r="AA87" s="182">
        <v>4.3807108144688196E-2</v>
      </c>
      <c r="AB87" s="182">
        <v>4.4382390616159784E-2</v>
      </c>
      <c r="AC87" s="182">
        <v>4.3398508446007268E-2</v>
      </c>
      <c r="AD87" s="182">
        <v>4.2133193326840464E-2</v>
      </c>
      <c r="AE87" s="182">
        <v>4.5793391236485424E-2</v>
      </c>
      <c r="AF87" s="182">
        <v>4.3606356820533973E-2</v>
      </c>
      <c r="AG87" s="182">
        <v>3.9352382704454486E-2</v>
      </c>
      <c r="AH87" s="182">
        <v>3.5035864461604442E-2</v>
      </c>
      <c r="AI87" s="182">
        <v>2.2259660128431377E-2</v>
      </c>
      <c r="AJ87" s="182">
        <v>0</v>
      </c>
      <c r="AK87" s="182">
        <v>0</v>
      </c>
      <c r="AL87" s="182">
        <v>0</v>
      </c>
    </row>
    <row r="88" spans="2:38" x14ac:dyDescent="0.3">
      <c r="B88" s="181" t="s">
        <v>216</v>
      </c>
      <c r="C88" s="182">
        <v>0</v>
      </c>
      <c r="D88" s="182">
        <v>0</v>
      </c>
      <c r="E88" s="182">
        <v>0</v>
      </c>
      <c r="F88" s="182">
        <v>0</v>
      </c>
      <c r="G88" s="182">
        <v>0</v>
      </c>
      <c r="H88" s="182">
        <v>0</v>
      </c>
      <c r="I88" s="182">
        <v>0</v>
      </c>
      <c r="J88" s="182">
        <v>0</v>
      </c>
      <c r="K88" s="182">
        <v>0</v>
      </c>
      <c r="L88" s="182">
        <v>0</v>
      </c>
      <c r="M88" s="182">
        <v>0</v>
      </c>
      <c r="N88" s="182">
        <v>0</v>
      </c>
      <c r="O88" s="182">
        <v>0</v>
      </c>
      <c r="P88" s="182">
        <v>0</v>
      </c>
      <c r="Q88" s="182">
        <v>0</v>
      </c>
      <c r="R88" s="182">
        <v>0</v>
      </c>
      <c r="S88" s="182">
        <v>0</v>
      </c>
      <c r="T88" s="182">
        <v>0</v>
      </c>
      <c r="U88" s="182">
        <v>0</v>
      </c>
      <c r="V88" s="182">
        <v>0</v>
      </c>
      <c r="W88" s="182">
        <v>0</v>
      </c>
      <c r="X88" s="182">
        <v>0</v>
      </c>
      <c r="Y88" s="182">
        <v>0</v>
      </c>
      <c r="Z88" s="182">
        <v>0</v>
      </c>
      <c r="AA88" s="182">
        <v>0</v>
      </c>
      <c r="AB88" s="182">
        <v>0</v>
      </c>
      <c r="AC88" s="182">
        <v>0</v>
      </c>
      <c r="AD88" s="182">
        <v>0</v>
      </c>
      <c r="AE88" s="182">
        <v>0</v>
      </c>
      <c r="AF88" s="182">
        <v>0</v>
      </c>
      <c r="AG88" s="182">
        <v>0</v>
      </c>
      <c r="AH88" s="182">
        <v>0</v>
      </c>
      <c r="AI88" s="182">
        <v>0</v>
      </c>
      <c r="AJ88" s="182">
        <v>0</v>
      </c>
      <c r="AK88" s="182">
        <v>0</v>
      </c>
      <c r="AL88" s="182">
        <v>0</v>
      </c>
    </row>
    <row r="89" spans="2:38" ht="15.75" thickBot="1" x14ac:dyDescent="0.35">
      <c r="B89" s="179" t="s">
        <v>217</v>
      </c>
      <c r="C89" s="183">
        <v>8.6839730790222211E-2</v>
      </c>
      <c r="D89" s="183">
        <v>8.2509830287071206E-2</v>
      </c>
      <c r="E89" s="183">
        <v>0.11132071419191923</v>
      </c>
      <c r="F89" s="183">
        <v>0.1108398316430981</v>
      </c>
      <c r="G89" s="183">
        <v>0.11000485579248014</v>
      </c>
      <c r="H89" s="183">
        <v>0.10228474065737946</v>
      </c>
      <c r="I89" s="183">
        <v>7.4940221370686788E-2</v>
      </c>
      <c r="J89" s="183">
        <v>7.1951864646499067E-2</v>
      </c>
      <c r="K89" s="183">
        <v>7.1875851479809627E-2</v>
      </c>
      <c r="L89" s="183">
        <v>6.6570819142605875E-2</v>
      </c>
      <c r="M89" s="183">
        <v>6.7325834158997816E-2</v>
      </c>
      <c r="N89" s="183">
        <v>6.5679394392219703E-2</v>
      </c>
      <c r="O89" s="183">
        <v>6.5267713841699271E-2</v>
      </c>
      <c r="P89" s="183">
        <v>6.266232214720531E-2</v>
      </c>
      <c r="Q89" s="183">
        <v>6.1308275246413482E-2</v>
      </c>
      <c r="R89" s="183">
        <v>0.12494420666111816</v>
      </c>
      <c r="S89" s="183">
        <v>6.1152687278099707E-2</v>
      </c>
      <c r="T89" s="183">
        <v>0.1265531140043552</v>
      </c>
      <c r="U89" s="183">
        <v>0.12604652744401204</v>
      </c>
      <c r="V89" s="183">
        <v>6.7370493893131683E-2</v>
      </c>
      <c r="W89" s="183">
        <v>6.5216533722757389E-2</v>
      </c>
      <c r="X89" s="183">
        <v>6.5223823392612568E-2</v>
      </c>
      <c r="Y89" s="183">
        <v>6.587554849728039E-2</v>
      </c>
      <c r="Z89" s="183">
        <v>7.0048091631011195E-2</v>
      </c>
      <c r="AA89" s="183">
        <v>6.1901522167495816E-2</v>
      </c>
      <c r="AB89" s="183">
        <v>6.2737815695527457E-2</v>
      </c>
      <c r="AC89" s="183">
        <v>6.2517325139214569E-2</v>
      </c>
      <c r="AD89" s="183">
        <v>6.1465483797893947E-2</v>
      </c>
      <c r="AE89" s="183">
        <v>6.6314507029978181E-2</v>
      </c>
      <c r="AF89" s="183">
        <v>6.027276687876848E-2</v>
      </c>
      <c r="AG89" s="183">
        <v>5.6419756850879035E-2</v>
      </c>
      <c r="AH89" s="183">
        <v>4.9080173157543483E-2</v>
      </c>
      <c r="AI89" s="183">
        <v>3.619958285540472E-2</v>
      </c>
      <c r="AJ89" s="183">
        <v>0</v>
      </c>
      <c r="AK89" s="183">
        <v>0</v>
      </c>
      <c r="AL89" s="183">
        <v>0</v>
      </c>
    </row>
  </sheetData>
  <mergeCells count="14">
    <mergeCell ref="C10:M10"/>
    <mergeCell ref="B11:M11"/>
    <mergeCell ref="GO4:GZ4"/>
    <mergeCell ref="C5:M5"/>
    <mergeCell ref="C6:M6"/>
    <mergeCell ref="C7:M7"/>
    <mergeCell ref="C8:M8"/>
    <mergeCell ref="C9:M9"/>
    <mergeCell ref="B3:M3"/>
    <mergeCell ref="C4:M4"/>
    <mergeCell ref="AO4:AZ4"/>
    <mergeCell ref="CB4:CM4"/>
    <mergeCell ref="DO4:DZ4"/>
    <mergeCell ref="FB4:FM4"/>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05F45F-2E55-4C72-9199-8CC8DB34B11E}">
  <dimension ref="A1:AH27"/>
  <sheetViews>
    <sheetView topLeftCell="Z7" workbookViewId="0">
      <selection activeCell="AH10" sqref="AH10"/>
    </sheetView>
  </sheetViews>
  <sheetFormatPr defaultRowHeight="15" x14ac:dyDescent="0.25"/>
  <cols>
    <col min="1" max="1" width="20.85546875" customWidth="1"/>
    <col min="2" max="2" width="20.28515625" customWidth="1"/>
    <col min="3" max="3" width="18.7109375" customWidth="1"/>
    <col min="26" max="26" width="15.85546875" customWidth="1"/>
    <col min="27" max="27" width="18.7109375" customWidth="1"/>
    <col min="28" max="28" width="16.140625" customWidth="1"/>
    <col min="29" max="29" width="17.28515625" customWidth="1"/>
    <col min="31" max="31" width="12.42578125" customWidth="1"/>
  </cols>
  <sheetData>
    <row r="1" spans="1:34" x14ac:dyDescent="0.25">
      <c r="A1" s="33"/>
      <c r="B1" s="34">
        <v>1990</v>
      </c>
      <c r="C1" s="34">
        <v>1991</v>
      </c>
      <c r="D1" s="34">
        <v>1992</v>
      </c>
      <c r="E1" s="34">
        <v>1993</v>
      </c>
      <c r="F1" s="34">
        <v>1994</v>
      </c>
      <c r="G1" s="34">
        <v>1995</v>
      </c>
      <c r="H1" s="34">
        <v>1996</v>
      </c>
      <c r="I1" s="34">
        <v>1997</v>
      </c>
      <c r="J1" s="34">
        <v>1998</v>
      </c>
      <c r="K1" s="34">
        <v>1999</v>
      </c>
      <c r="L1" s="34">
        <v>2000</v>
      </c>
      <c r="M1" s="34">
        <v>2001</v>
      </c>
      <c r="N1" s="35">
        <v>2002</v>
      </c>
      <c r="O1" s="34">
        <v>2003</v>
      </c>
      <c r="P1" s="34">
        <v>2004</v>
      </c>
      <c r="Q1" s="34">
        <v>2005</v>
      </c>
      <c r="R1" s="34">
        <v>2006</v>
      </c>
      <c r="S1" s="34">
        <v>2007</v>
      </c>
      <c r="T1" s="34">
        <v>2008</v>
      </c>
      <c r="U1" s="34">
        <v>2009</v>
      </c>
      <c r="V1" s="34">
        <v>2010</v>
      </c>
      <c r="W1" s="34">
        <v>2011</v>
      </c>
      <c r="X1" s="34">
        <v>2012</v>
      </c>
      <c r="Y1" s="36">
        <v>2013</v>
      </c>
      <c r="Z1" s="37">
        <v>2014</v>
      </c>
      <c r="AA1" s="37">
        <v>2015</v>
      </c>
      <c r="AB1" s="37">
        <v>2016</v>
      </c>
      <c r="AC1" s="37">
        <v>2017</v>
      </c>
      <c r="AD1">
        <v>2018</v>
      </c>
      <c r="AE1" s="319">
        <v>2019</v>
      </c>
      <c r="AF1" s="319">
        <v>2020</v>
      </c>
      <c r="AG1" s="319">
        <v>2021</v>
      </c>
      <c r="AH1" s="319">
        <v>2022</v>
      </c>
    </row>
    <row r="2" spans="1:34" ht="30" x14ac:dyDescent="0.25">
      <c r="A2" s="38" t="s">
        <v>42</v>
      </c>
      <c r="B2" s="39"/>
      <c r="C2" s="39"/>
      <c r="D2" s="39"/>
      <c r="E2" s="39"/>
      <c r="F2" s="39"/>
      <c r="G2" s="39"/>
      <c r="H2" s="39"/>
      <c r="I2" s="39"/>
      <c r="J2" s="39"/>
      <c r="K2" s="39"/>
      <c r="L2" s="39"/>
      <c r="M2" s="39"/>
      <c r="N2" s="40"/>
      <c r="O2" s="39"/>
      <c r="P2" s="39"/>
      <c r="Q2" s="39"/>
      <c r="R2" s="39"/>
      <c r="S2" s="39"/>
      <c r="T2" s="39"/>
      <c r="U2" s="39"/>
      <c r="V2" s="39"/>
      <c r="W2" s="39"/>
      <c r="X2" s="39"/>
      <c r="Y2" s="39"/>
      <c r="Z2" s="39"/>
      <c r="AA2" s="39"/>
      <c r="AB2" s="39"/>
    </row>
    <row r="3" spans="1:34" ht="30" x14ac:dyDescent="0.25">
      <c r="A3" s="3" t="s">
        <v>43</v>
      </c>
      <c r="B3" s="41">
        <v>35147247</v>
      </c>
      <c r="C3" s="41">
        <v>27036467</v>
      </c>
      <c r="D3" s="41">
        <v>29211380</v>
      </c>
      <c r="E3" s="41">
        <v>32884571</v>
      </c>
      <c r="F3" s="41">
        <v>31178917</v>
      </c>
      <c r="G3" s="41">
        <v>31472468</v>
      </c>
      <c r="H3" s="41">
        <v>20211398</v>
      </c>
      <c r="I3" s="41">
        <v>17674298</v>
      </c>
      <c r="J3" s="41">
        <v>19691492</v>
      </c>
      <c r="K3" s="41">
        <v>28596898</v>
      </c>
      <c r="L3" s="41">
        <v>32967570</v>
      </c>
      <c r="M3" s="41">
        <v>30490646</v>
      </c>
      <c r="N3" s="41">
        <v>31311219</v>
      </c>
      <c r="O3" s="41">
        <v>29545050</v>
      </c>
      <c r="P3" s="41">
        <v>32633408</v>
      </c>
      <c r="Q3" s="41">
        <v>33549747</v>
      </c>
      <c r="R3" s="41">
        <v>34681736</v>
      </c>
      <c r="S3" s="41">
        <v>33171209</v>
      </c>
      <c r="T3" s="41">
        <v>30409473</v>
      </c>
      <c r="U3" s="41">
        <v>31206222</v>
      </c>
      <c r="V3" s="41">
        <v>33349623</v>
      </c>
      <c r="W3" s="41">
        <v>33745220.609999999</v>
      </c>
      <c r="X3" s="41">
        <v>36117544</v>
      </c>
      <c r="Y3" s="41">
        <v>35610789.32</v>
      </c>
      <c r="Z3" s="41">
        <v>33676980.409999996</v>
      </c>
      <c r="AA3" s="41">
        <v>37470622</v>
      </c>
      <c r="AB3" s="42">
        <v>36496560</v>
      </c>
      <c r="AC3" s="43">
        <v>34562654</v>
      </c>
      <c r="AD3">
        <v>39453552</v>
      </c>
    </row>
    <row r="4" spans="1:34" ht="30" x14ac:dyDescent="0.25">
      <c r="A4" s="3" t="s">
        <v>44</v>
      </c>
      <c r="B4" s="44" t="s">
        <v>45</v>
      </c>
      <c r="C4" s="44" t="s">
        <v>45</v>
      </c>
      <c r="D4" s="44" t="s">
        <v>45</v>
      </c>
      <c r="E4" s="44" t="s">
        <v>45</v>
      </c>
      <c r="F4" s="44" t="s">
        <v>45</v>
      </c>
      <c r="G4" s="44" t="s">
        <v>45</v>
      </c>
      <c r="H4" s="44" t="s">
        <v>45</v>
      </c>
      <c r="I4" s="44" t="s">
        <v>45</v>
      </c>
      <c r="J4" s="44" t="s">
        <v>45</v>
      </c>
      <c r="K4" s="44" t="s">
        <v>45</v>
      </c>
      <c r="L4" s="42">
        <v>31874000</v>
      </c>
      <c r="M4" s="42">
        <v>29904000</v>
      </c>
      <c r="N4" s="42">
        <v>27111000</v>
      </c>
      <c r="O4" s="42">
        <v>27825000</v>
      </c>
      <c r="P4" s="42">
        <v>30096000</v>
      </c>
      <c r="Q4" s="42">
        <v>30453000</v>
      </c>
      <c r="R4" s="42">
        <v>30310000</v>
      </c>
      <c r="S4" s="42">
        <v>29475000</v>
      </c>
      <c r="T4" s="42">
        <v>27617000</v>
      </c>
      <c r="U4" s="42">
        <v>28292000</v>
      </c>
      <c r="V4" s="45">
        <v>29284000</v>
      </c>
      <c r="W4" s="42">
        <v>28250000</v>
      </c>
      <c r="X4" s="42">
        <v>30406000</v>
      </c>
      <c r="Y4" s="42">
        <v>30208000</v>
      </c>
      <c r="Z4" s="42">
        <v>28453000</v>
      </c>
      <c r="AA4" s="42">
        <v>35087000</v>
      </c>
      <c r="AB4" s="42">
        <v>35602000</v>
      </c>
      <c r="AC4" s="43">
        <v>33481254.097999901</v>
      </c>
      <c r="AD4">
        <v>38808580.0389999</v>
      </c>
    </row>
    <row r="5" spans="1:34" x14ac:dyDescent="0.25">
      <c r="A5" s="46"/>
      <c r="B5" s="47"/>
      <c r="C5" s="47"/>
      <c r="D5" s="47"/>
      <c r="E5" s="47"/>
      <c r="F5" s="47"/>
      <c r="G5" s="47"/>
      <c r="H5" s="47"/>
      <c r="I5" s="47"/>
      <c r="J5" s="47"/>
      <c r="K5" s="47"/>
      <c r="L5" s="47"/>
      <c r="M5" s="47"/>
      <c r="N5" s="47"/>
      <c r="O5" s="47"/>
      <c r="P5" s="47"/>
      <c r="Q5" s="47"/>
      <c r="R5" s="47"/>
      <c r="S5" s="47"/>
      <c r="T5" s="47"/>
      <c r="U5" s="47"/>
      <c r="V5" s="47"/>
      <c r="W5" s="47"/>
      <c r="X5" s="47"/>
      <c r="Y5" s="47"/>
      <c r="Z5" s="47"/>
      <c r="AA5" s="47"/>
      <c r="AB5" s="47"/>
    </row>
    <row r="6" spans="1:34" ht="30" x14ac:dyDescent="0.25">
      <c r="A6" s="38" t="s">
        <v>46</v>
      </c>
      <c r="B6" s="48"/>
      <c r="C6" s="48"/>
      <c r="D6" s="48"/>
      <c r="E6" s="48"/>
      <c r="F6" s="48"/>
      <c r="G6" s="48"/>
      <c r="H6" s="48"/>
      <c r="I6" s="48"/>
      <c r="J6" s="48"/>
      <c r="K6" s="48"/>
      <c r="L6" s="48"/>
      <c r="M6" s="42"/>
      <c r="N6" s="48"/>
      <c r="O6" s="42"/>
      <c r="P6" s="42"/>
      <c r="Q6" s="42"/>
      <c r="R6" s="42"/>
      <c r="S6" s="42"/>
      <c r="T6" s="42"/>
      <c r="U6" s="42"/>
      <c r="V6" s="42"/>
      <c r="W6" s="42"/>
      <c r="X6" s="42"/>
      <c r="Y6" s="42"/>
      <c r="Z6" s="47"/>
      <c r="AA6" s="47"/>
      <c r="AB6" s="47"/>
    </row>
    <row r="7" spans="1:34" ht="60" x14ac:dyDescent="0.25">
      <c r="A7" s="49" t="s">
        <v>47</v>
      </c>
      <c r="B7" s="50">
        <v>27629721</v>
      </c>
      <c r="C7" s="50">
        <v>27499133</v>
      </c>
      <c r="D7" s="50">
        <v>27582269</v>
      </c>
      <c r="E7" s="50">
        <v>27863013</v>
      </c>
      <c r="F7" s="50">
        <v>28548705</v>
      </c>
      <c r="G7" s="50">
        <v>28571511</v>
      </c>
      <c r="H7" s="50">
        <v>29020653</v>
      </c>
      <c r="I7" s="50">
        <v>29136691</v>
      </c>
      <c r="J7" s="50">
        <v>29554601</v>
      </c>
      <c r="K7" s="50">
        <v>30528104</v>
      </c>
      <c r="L7" s="50">
        <v>33232726</v>
      </c>
      <c r="M7" s="50">
        <v>32028160</v>
      </c>
      <c r="N7" s="50">
        <v>32592678</v>
      </c>
      <c r="O7" s="50">
        <v>33369251</v>
      </c>
      <c r="P7" s="50">
        <v>33755248</v>
      </c>
      <c r="Q7" s="50">
        <v>33320069</v>
      </c>
      <c r="R7" s="50">
        <v>31979660</v>
      </c>
      <c r="S7" s="50">
        <v>34634685</v>
      </c>
      <c r="T7" s="50">
        <v>31449219</v>
      </c>
      <c r="U7" s="50">
        <v>30269921</v>
      </c>
      <c r="V7" s="50">
        <v>31003116</v>
      </c>
      <c r="W7" s="51">
        <v>30346400</v>
      </c>
      <c r="X7" s="52">
        <v>30279321</v>
      </c>
      <c r="Y7" s="53">
        <v>30816833</v>
      </c>
      <c r="Z7" s="54">
        <v>30192214</v>
      </c>
      <c r="AA7" s="54">
        <v>30315144</v>
      </c>
      <c r="AB7" s="54">
        <v>29773085</v>
      </c>
      <c r="AC7" s="55">
        <v>29117147</v>
      </c>
      <c r="AD7">
        <v>29841835</v>
      </c>
    </row>
    <row r="8" spans="1:34" ht="45" x14ac:dyDescent="0.25">
      <c r="A8" s="56" t="s">
        <v>48</v>
      </c>
      <c r="B8" s="50">
        <v>2064077</v>
      </c>
      <c r="C8" s="51">
        <v>2086351</v>
      </c>
      <c r="D8" s="51">
        <v>2144489</v>
      </c>
      <c r="E8" s="51">
        <v>2179996</v>
      </c>
      <c r="F8" s="51">
        <v>2129007</v>
      </c>
      <c r="G8" s="51">
        <v>2134814</v>
      </c>
      <c r="H8" s="51">
        <v>2205772</v>
      </c>
      <c r="I8" s="51">
        <v>2143693</v>
      </c>
      <c r="J8" s="51">
        <v>2059005</v>
      </c>
      <c r="K8" s="51">
        <v>2338109</v>
      </c>
      <c r="L8" s="51">
        <v>2329796</v>
      </c>
      <c r="M8" s="51">
        <v>2388393</v>
      </c>
      <c r="N8" s="50">
        <v>2330770</v>
      </c>
      <c r="O8" s="51">
        <v>2337233</v>
      </c>
      <c r="P8" s="51">
        <v>2360558</v>
      </c>
      <c r="Q8" s="51">
        <v>2211931</v>
      </c>
      <c r="R8" s="51">
        <v>2053930</v>
      </c>
      <c r="S8" s="51">
        <v>2704053</v>
      </c>
      <c r="T8" s="51">
        <v>2385200</v>
      </c>
      <c r="U8" s="51">
        <v>2158877</v>
      </c>
      <c r="V8" s="51">
        <v>2147248</v>
      </c>
      <c r="W8" s="51">
        <v>2034254</v>
      </c>
      <c r="X8" s="57">
        <v>2087600</v>
      </c>
      <c r="Y8" s="57">
        <v>2059476</v>
      </c>
      <c r="Z8" s="54">
        <v>1908357</v>
      </c>
      <c r="AA8" s="54">
        <v>1921078</v>
      </c>
      <c r="AB8" s="54">
        <v>1815111</v>
      </c>
      <c r="AC8" s="54">
        <v>1717701</v>
      </c>
      <c r="AD8">
        <v>1790510.0999999999</v>
      </c>
    </row>
    <row r="9" spans="1:34" ht="45" x14ac:dyDescent="0.25">
      <c r="A9" s="46" t="s">
        <v>49</v>
      </c>
      <c r="B9" s="44">
        <v>29693798</v>
      </c>
      <c r="C9" s="44">
        <v>29585484</v>
      </c>
      <c r="D9" s="44">
        <v>29726758</v>
      </c>
      <c r="E9" s="44">
        <v>30043009</v>
      </c>
      <c r="F9" s="44">
        <v>30677712</v>
      </c>
      <c r="G9" s="44">
        <v>30706325</v>
      </c>
      <c r="H9" s="44">
        <v>31226425</v>
      </c>
      <c r="I9" s="44">
        <v>31280384</v>
      </c>
      <c r="J9" s="44">
        <v>31613606</v>
      </c>
      <c r="K9" s="44">
        <v>32866213</v>
      </c>
      <c r="L9" s="44">
        <v>35562522</v>
      </c>
      <c r="M9" s="44">
        <v>34416553</v>
      </c>
      <c r="N9" s="44">
        <v>34923448</v>
      </c>
      <c r="O9" s="44">
        <v>35706484</v>
      </c>
      <c r="P9" s="44">
        <v>36115806</v>
      </c>
      <c r="Q9" s="44">
        <v>35532000</v>
      </c>
      <c r="R9" s="44">
        <v>34033590</v>
      </c>
      <c r="S9" s="44">
        <v>37338738</v>
      </c>
      <c r="T9" s="44">
        <v>33834419</v>
      </c>
      <c r="U9" s="44">
        <v>32428798</v>
      </c>
      <c r="V9" s="44">
        <v>33150364</v>
      </c>
      <c r="W9" s="44">
        <v>32380654</v>
      </c>
      <c r="X9" s="44">
        <v>32366921</v>
      </c>
      <c r="Y9" s="44">
        <v>32876309</v>
      </c>
      <c r="Z9" s="58">
        <v>32100571</v>
      </c>
      <c r="AA9" s="58">
        <v>32236222</v>
      </c>
      <c r="AB9" s="58">
        <v>31588196</v>
      </c>
      <c r="AC9" s="59">
        <v>30834848</v>
      </c>
      <c r="AD9">
        <v>31632345.100000001</v>
      </c>
    </row>
    <row r="10" spans="1:34" ht="90" x14ac:dyDescent="0.25">
      <c r="A10" s="60" t="s">
        <v>50</v>
      </c>
      <c r="B10" s="42">
        <v>29366734.728460409</v>
      </c>
      <c r="C10" s="42">
        <v>29290293.148819491</v>
      </c>
      <c r="D10" s="42">
        <v>29204392.562439121</v>
      </c>
      <c r="E10" s="42">
        <v>30192609.054391488</v>
      </c>
      <c r="F10" s="42">
        <v>30964698.985544682</v>
      </c>
      <c r="G10" s="42">
        <v>31453066.551464397</v>
      </c>
      <c r="H10" s="42">
        <v>31737495.660820041</v>
      </c>
      <c r="I10" s="42">
        <v>31684204.223950718</v>
      </c>
      <c r="J10" s="42">
        <v>31763456.945597</v>
      </c>
      <c r="K10" s="42">
        <v>32313826.526595484</v>
      </c>
      <c r="L10" s="47">
        <v>32681119.056733176</v>
      </c>
      <c r="M10" s="42">
        <v>33246622.181461688</v>
      </c>
      <c r="N10" s="44">
        <v>33795292.930397496</v>
      </c>
      <c r="O10" s="42">
        <v>34118454.762341715</v>
      </c>
      <c r="P10" s="42">
        <v>34635618.026366428</v>
      </c>
      <c r="Q10" s="42">
        <v>35671600.953393713</v>
      </c>
      <c r="R10" s="42">
        <v>34204336.270791218</v>
      </c>
      <c r="S10" s="42">
        <v>34588263.865958683</v>
      </c>
      <c r="T10" s="42">
        <v>33526184.890022315</v>
      </c>
      <c r="U10" s="42">
        <v>32310120.099859662</v>
      </c>
      <c r="V10" s="44">
        <v>33077005.430845816</v>
      </c>
      <c r="W10" s="42">
        <v>32675795.237258349</v>
      </c>
      <c r="X10" s="42">
        <v>32386988.377940521</v>
      </c>
      <c r="Y10" s="42">
        <v>32758162.752351653</v>
      </c>
      <c r="Z10" s="47">
        <v>32408072.6913254</v>
      </c>
      <c r="AA10" s="47">
        <v>32600763.69331653</v>
      </c>
      <c r="AB10" s="47">
        <v>31260373.177405089</v>
      </c>
      <c r="AC10" s="61">
        <v>30228902.220526326</v>
      </c>
      <c r="AD10">
        <v>31310945.64829443</v>
      </c>
      <c r="AE10" s="62">
        <v>30102108.987647846</v>
      </c>
      <c r="AF10" s="62">
        <v>29509495.454836726</v>
      </c>
      <c r="AG10" s="62">
        <v>29514183.542491399</v>
      </c>
      <c r="AH10">
        <v>28423000</v>
      </c>
    </row>
    <row r="11" spans="1:34" x14ac:dyDescent="0.25">
      <c r="A11" s="63"/>
      <c r="B11" s="64"/>
      <c r="C11" s="64"/>
      <c r="D11" s="64"/>
      <c r="E11" s="64"/>
      <c r="F11" s="64"/>
      <c r="G11" s="64"/>
      <c r="H11" s="64"/>
      <c r="I11" s="64"/>
      <c r="J11" s="64"/>
      <c r="K11" s="64"/>
      <c r="L11" s="65"/>
      <c r="M11" s="64"/>
      <c r="N11" s="66"/>
      <c r="O11" s="64"/>
      <c r="P11" s="64"/>
      <c r="Q11" s="64"/>
      <c r="R11" s="64"/>
      <c r="S11" s="64"/>
      <c r="T11" s="64"/>
      <c r="U11" s="64"/>
      <c r="V11" s="66"/>
      <c r="W11" s="64"/>
      <c r="X11" s="64"/>
      <c r="Y11" s="64"/>
      <c r="Z11" s="65"/>
      <c r="AA11" s="65"/>
      <c r="AB11" s="65"/>
    </row>
    <row r="12" spans="1:34" x14ac:dyDescent="0.25">
      <c r="A12" s="67" t="s">
        <v>51</v>
      </c>
      <c r="B12" s="68"/>
      <c r="AA12" s="69"/>
      <c r="AB12" s="69"/>
    </row>
    <row r="13" spans="1:34" x14ac:dyDescent="0.25">
      <c r="A13" s="67" t="s">
        <v>52</v>
      </c>
      <c r="M13" s="70"/>
    </row>
    <row r="14" spans="1:34" x14ac:dyDescent="0.25">
      <c r="A14" s="3"/>
      <c r="B14" s="71"/>
      <c r="C14" s="71"/>
      <c r="D14" s="71"/>
      <c r="E14" s="71"/>
      <c r="F14" s="71"/>
      <c r="G14" s="71"/>
      <c r="H14" s="71"/>
      <c r="I14" s="71"/>
      <c r="J14" s="71"/>
      <c r="K14" s="71"/>
      <c r="L14" s="71"/>
      <c r="M14" s="71"/>
      <c r="N14" s="71"/>
      <c r="O14" s="71"/>
      <c r="P14" s="71"/>
      <c r="Q14" s="71"/>
      <c r="R14" s="71"/>
      <c r="S14" s="71"/>
      <c r="T14" s="71"/>
      <c r="U14" s="71"/>
      <c r="V14" s="71"/>
      <c r="W14" s="71"/>
      <c r="X14" s="71"/>
      <c r="Y14" s="71"/>
      <c r="AA14" s="48"/>
      <c r="AB14" s="44"/>
    </row>
    <row r="15" spans="1:34" ht="15.75" thickBot="1" x14ac:dyDescent="0.3">
      <c r="A15" s="72" t="s">
        <v>53</v>
      </c>
      <c r="B15" s="73"/>
      <c r="C15" s="73"/>
      <c r="D15" s="73"/>
      <c r="E15" s="73"/>
      <c r="F15" s="73"/>
      <c r="G15" s="73"/>
      <c r="H15" s="73"/>
      <c r="I15" s="73"/>
      <c r="J15" s="73"/>
      <c r="K15" s="73"/>
      <c r="L15" s="73"/>
      <c r="M15" s="73"/>
      <c r="N15" s="74"/>
      <c r="O15" s="73"/>
      <c r="P15" s="73"/>
      <c r="Q15" s="73"/>
      <c r="R15" s="73"/>
      <c r="S15" s="73"/>
      <c r="T15" s="73"/>
      <c r="U15" s="73"/>
      <c r="V15" s="73"/>
      <c r="W15" s="73"/>
      <c r="X15" s="73"/>
      <c r="Y15" s="73"/>
      <c r="Z15" s="73"/>
      <c r="AA15" s="75"/>
      <c r="AB15" s="75"/>
      <c r="AC15" s="76"/>
    </row>
    <row r="16" spans="1:34" ht="60.75" thickTop="1" x14ac:dyDescent="0.25">
      <c r="A16" s="3" t="s">
        <v>54</v>
      </c>
      <c r="B16" t="s">
        <v>45</v>
      </c>
      <c r="C16" t="s">
        <v>45</v>
      </c>
      <c r="D16" t="s">
        <v>45</v>
      </c>
      <c r="E16" t="s">
        <v>45</v>
      </c>
      <c r="F16" t="s">
        <v>45</v>
      </c>
      <c r="G16" t="s">
        <v>45</v>
      </c>
      <c r="H16" t="s">
        <v>45</v>
      </c>
      <c r="I16" t="s">
        <v>45</v>
      </c>
      <c r="J16" t="s">
        <v>45</v>
      </c>
      <c r="K16" t="s">
        <v>45</v>
      </c>
      <c r="L16" t="s">
        <v>45</v>
      </c>
      <c r="M16" t="s">
        <v>45</v>
      </c>
      <c r="N16" t="s">
        <v>45</v>
      </c>
      <c r="O16" t="s">
        <v>45</v>
      </c>
      <c r="P16" t="s">
        <v>45</v>
      </c>
      <c r="Q16" t="s">
        <v>45</v>
      </c>
      <c r="R16" t="s">
        <v>45</v>
      </c>
      <c r="S16" t="s">
        <v>45</v>
      </c>
      <c r="T16" t="s">
        <v>45</v>
      </c>
      <c r="U16" s="77">
        <v>781.55563655492324</v>
      </c>
      <c r="V16" s="77">
        <v>797.47774078005841</v>
      </c>
      <c r="W16" s="77">
        <v>705.83292721586258</v>
      </c>
      <c r="X16" s="77">
        <v>655.5408527885586</v>
      </c>
      <c r="Y16" s="77">
        <v>637.53543576813115</v>
      </c>
      <c r="Z16" s="77">
        <v>667.45924213503031</v>
      </c>
      <c r="AA16" s="77">
        <v>688.82040591843668</v>
      </c>
      <c r="AB16" s="77">
        <v>655.11281786723407</v>
      </c>
      <c r="AC16" s="77">
        <v>619.99590359862816</v>
      </c>
      <c r="AD16">
        <v>568</v>
      </c>
      <c r="AE16">
        <f>AE18*2204.6*1000000/AE10</f>
        <v>416.72076880551458</v>
      </c>
      <c r="AF16">
        <f t="shared" ref="AF16:AH16" si="0">AF18*2204.6*1000000/AF10</f>
        <v>238.31901872952275</v>
      </c>
      <c r="AG16">
        <f t="shared" si="0"/>
        <v>227.07672026065677</v>
      </c>
      <c r="AH16">
        <f t="shared" si="0"/>
        <v>193.90986173169617</v>
      </c>
    </row>
    <row r="17" spans="1:34" ht="60" x14ac:dyDescent="0.25">
      <c r="A17" s="3" t="s">
        <v>55</v>
      </c>
      <c r="B17" s="78">
        <v>4.0105017928779699E-7</v>
      </c>
      <c r="C17" s="78">
        <v>4.0613864638034026E-7</v>
      </c>
      <c r="D17" s="78">
        <v>3.7954611994492501E-7</v>
      </c>
      <c r="E17" s="78">
        <v>3.4046745163295426E-7</v>
      </c>
      <c r="F17" s="78">
        <v>3.3887420874216379E-7</v>
      </c>
      <c r="G17" s="78">
        <v>3.3610122117577091E-7</v>
      </c>
      <c r="H17" s="78">
        <v>3.4376975364638129E-7</v>
      </c>
      <c r="I17" s="78">
        <v>4.2205267491338973E-7</v>
      </c>
      <c r="J17" s="78">
        <v>4.0959801285947719E-7</v>
      </c>
      <c r="K17" s="78">
        <v>3.7151021482928385E-7</v>
      </c>
      <c r="L17" s="78">
        <v>3.6687546077042126E-7</v>
      </c>
      <c r="M17" s="78">
        <v>3.712682639198346E-7</v>
      </c>
      <c r="N17" s="78">
        <v>3.545978602890721E-7</v>
      </c>
      <c r="O17" s="78">
        <v>3.6214700382677216E-7</v>
      </c>
      <c r="P17" s="78">
        <v>3.5307523224839299E-7</v>
      </c>
      <c r="Q17" s="78">
        <v>3.5518839877784984E-7</v>
      </c>
      <c r="R17" s="78">
        <v>3.2397707159059148E-7</v>
      </c>
      <c r="S17" s="78">
        <v>3.2646491154638443E-7</v>
      </c>
      <c r="T17" s="78">
        <v>3.0105044207000868E-7</v>
      </c>
      <c r="U17" s="78">
        <v>3.5450809507077097E-7</v>
      </c>
      <c r="V17" s="78">
        <v>3.6173024865058737E-7</v>
      </c>
      <c r="W17" s="78">
        <v>3.2016081103131746E-7</v>
      </c>
      <c r="X17" s="78">
        <v>2.9734868267028267E-7</v>
      </c>
      <c r="Y17" s="78">
        <v>2.89181553178385E-7</v>
      </c>
      <c r="Z17" s="78">
        <v>3.0275477956973549E-7</v>
      </c>
      <c r="AA17" s="78">
        <v>3.1244405199918202E-7</v>
      </c>
      <c r="AB17" s="78">
        <v>2.9715452906497902E-7</v>
      </c>
      <c r="AC17" s="78">
        <v>2.8122574575148017E-7</v>
      </c>
      <c r="AD17">
        <v>2.5764077255944336E-7</v>
      </c>
    </row>
    <row r="18" spans="1:34" ht="60" x14ac:dyDescent="0.25">
      <c r="A18" s="79" t="s">
        <v>56</v>
      </c>
      <c r="B18" s="80">
        <v>11.908703011635628</v>
      </c>
      <c r="C18" s="80">
        <v>12.015808424267215</v>
      </c>
      <c r="D18" s="80">
        <v>11.282675657441759</v>
      </c>
      <c r="E18" s="80">
        <v>10.22866671361591</v>
      </c>
      <c r="F18" s="80">
        <v>10.395885380019983</v>
      </c>
      <c r="G18" s="80">
        <v>10.320433330320103</v>
      </c>
      <c r="H18" s="80">
        <v>10.734700429507201</v>
      </c>
      <c r="I18" s="80">
        <v>13.201969739517997</v>
      </c>
      <c r="J18" s="80">
        <v>12.948870196922446</v>
      </c>
      <c r="K18" s="80">
        <v>12.210133852255002</v>
      </c>
      <c r="L18" s="80">
        <v>11.989900612431979</v>
      </c>
      <c r="M18" s="80">
        <v>12.343415698509945</v>
      </c>
      <c r="N18" s="80">
        <v>11.983738560961358</v>
      </c>
      <c r="O18" s="80">
        <v>12.355896167381317</v>
      </c>
      <c r="P18" s="80">
        <v>12.228978878725954</v>
      </c>
      <c r="Q18" s="80">
        <v>12.670138824478334</v>
      </c>
      <c r="R18" s="80">
        <v>11.08142070071079</v>
      </c>
      <c r="S18" s="80">
        <v>11.291854503543206</v>
      </c>
      <c r="T18" s="80">
        <v>10.093072782062062</v>
      </c>
      <c r="U18" s="80">
        <v>11.454199128109076</v>
      </c>
      <c r="V18" s="80">
        <v>11.964953399116686</v>
      </c>
      <c r="W18" s="80">
        <v>10.461509104253894</v>
      </c>
      <c r="X18" s="80">
        <v>9.6302283298383689</v>
      </c>
      <c r="Y18" s="80">
        <v>9.4730563839953703</v>
      </c>
      <c r="Z18" s="80">
        <v>9.8116989039421867</v>
      </c>
      <c r="AA18" s="80">
        <v>10.185914706607635</v>
      </c>
      <c r="AB18" s="80">
        <v>9.2891614699273113</v>
      </c>
      <c r="AC18" s="80">
        <v>8.5011455702160905</v>
      </c>
      <c r="AD18" s="80">
        <v>8.0669762263933187</v>
      </c>
      <c r="AE18" s="80">
        <v>5.69</v>
      </c>
      <c r="AF18" s="80">
        <v>3.19</v>
      </c>
      <c r="AG18" s="80">
        <v>3.04</v>
      </c>
      <c r="AH18" s="80">
        <v>2.5</v>
      </c>
    </row>
    <row r="19" spans="1:34" x14ac:dyDescent="0.25">
      <c r="AA19" s="81"/>
      <c r="AB19" s="81"/>
    </row>
    <row r="20" spans="1:34" ht="36.75" x14ac:dyDescent="0.25">
      <c r="A20" s="82" t="s">
        <v>57</v>
      </c>
      <c r="D20" s="83"/>
      <c r="AA20" s="69"/>
      <c r="AB20" s="69"/>
    </row>
    <row r="21" spans="1:34" x14ac:dyDescent="0.25">
      <c r="A21" s="3"/>
      <c r="AA21" s="81"/>
      <c r="AB21" s="81"/>
    </row>
    <row r="22" spans="1:34" ht="30.75" thickBot="1" x14ac:dyDescent="0.3">
      <c r="A22" s="84" t="s">
        <v>58</v>
      </c>
      <c r="B22" s="73"/>
      <c r="C22" s="73"/>
      <c r="D22" s="73"/>
      <c r="E22" s="73"/>
      <c r="F22" s="73"/>
      <c r="G22" s="73"/>
      <c r="H22" s="73"/>
      <c r="I22" s="73"/>
      <c r="J22" s="73"/>
      <c r="K22" s="73"/>
      <c r="L22" s="73"/>
      <c r="M22" s="73"/>
      <c r="N22" s="73"/>
      <c r="O22" s="73"/>
      <c r="P22" s="73"/>
      <c r="Q22" s="73"/>
      <c r="R22" s="73"/>
      <c r="S22" s="73"/>
      <c r="T22" s="73"/>
      <c r="U22" s="73"/>
      <c r="V22" s="73"/>
      <c r="W22" s="73"/>
      <c r="X22" s="73"/>
      <c r="Y22" s="73"/>
      <c r="Z22" s="73"/>
      <c r="AA22" s="85"/>
      <c r="AB22" s="85"/>
      <c r="AC22" s="76"/>
    </row>
    <row r="23" spans="1:34" ht="45.75" thickTop="1" x14ac:dyDescent="0.25">
      <c r="A23" s="3" t="s">
        <v>59</v>
      </c>
      <c r="B23">
        <v>758</v>
      </c>
      <c r="C23">
        <v>957</v>
      </c>
      <c r="D23">
        <v>735</v>
      </c>
      <c r="E23">
        <v>578</v>
      </c>
      <c r="F23">
        <v>600</v>
      </c>
      <c r="G23">
        <v>680</v>
      </c>
      <c r="H23">
        <v>1230</v>
      </c>
      <c r="I23">
        <v>1804</v>
      </c>
      <c r="J23">
        <v>1490</v>
      </c>
      <c r="K23">
        <v>934</v>
      </c>
      <c r="L23">
        <v>844</v>
      </c>
      <c r="M23">
        <v>823</v>
      </c>
      <c r="N23">
        <v>729</v>
      </c>
      <c r="O23">
        <v>718</v>
      </c>
      <c r="P23">
        <v>702</v>
      </c>
      <c r="Q23">
        <v>765</v>
      </c>
      <c r="R23">
        <v>708</v>
      </c>
      <c r="S23">
        <v>694</v>
      </c>
      <c r="T23">
        <v>684</v>
      </c>
      <c r="U23">
        <v>567</v>
      </c>
      <c r="V23">
        <v>607</v>
      </c>
      <c r="W23">
        <v>534</v>
      </c>
      <c r="X23">
        <v>547</v>
      </c>
      <c r="Y23">
        <v>539</v>
      </c>
      <c r="Z23" s="77">
        <v>520</v>
      </c>
      <c r="AA23" s="86">
        <v>531</v>
      </c>
      <c r="AB23" s="86">
        <v>517</v>
      </c>
      <c r="AC23">
        <v>501</v>
      </c>
      <c r="AD23">
        <v>535</v>
      </c>
    </row>
    <row r="24" spans="1:34" ht="45" x14ac:dyDescent="0.25">
      <c r="A24" s="3" t="s">
        <v>60</v>
      </c>
      <c r="B24" s="71">
        <v>3.4382342535221488E-7</v>
      </c>
      <c r="C24" s="71">
        <v>4.3408841432990717E-7</v>
      </c>
      <c r="D24" s="71">
        <v>3.333907884351952E-7</v>
      </c>
      <c r="E24" s="71">
        <v>2.6217670165379972E-7</v>
      </c>
      <c r="F24" s="71">
        <v>2.7215574566138386E-7</v>
      </c>
      <c r="G24" s="71">
        <v>3.0844317841623502E-7</v>
      </c>
      <c r="H24" s="71">
        <v>5.5791927860583686E-7</v>
      </c>
      <c r="I24" s="71">
        <v>8.1828160862189408E-7</v>
      </c>
      <c r="J24" s="71">
        <v>6.7585343505910323E-7</v>
      </c>
      <c r="K24" s="71">
        <v>4.2365577741288754E-7</v>
      </c>
      <c r="L24" s="71">
        <v>3.8283241556367991E-7</v>
      </c>
      <c r="M24" s="71">
        <v>3.7330696446553148E-7</v>
      </c>
      <c r="N24" s="71">
        <v>3.3066923097858134E-7</v>
      </c>
      <c r="O24" s="71">
        <v>3.2567970897478933E-7</v>
      </c>
      <c r="P24" s="71">
        <v>3.1842222242381905E-7</v>
      </c>
      <c r="Q24" s="71">
        <v>3.4699857571826439E-7</v>
      </c>
      <c r="R24" s="71">
        <v>3.2114377988043291E-7</v>
      </c>
      <c r="S24" s="71">
        <v>3.1479347914833394E-7</v>
      </c>
      <c r="T24" s="71">
        <v>3.1025755005397758E-7</v>
      </c>
      <c r="U24" s="71">
        <v>2.5718717965000771E-7</v>
      </c>
      <c r="V24" s="71">
        <v>2.7533089602743332E-7</v>
      </c>
      <c r="W24" s="71">
        <v>2.4221861363863161E-7</v>
      </c>
      <c r="X24" s="71">
        <v>2.4811532146129493E-7</v>
      </c>
      <c r="Y24" s="71">
        <v>2.4448657818580982E-7</v>
      </c>
      <c r="Z24" s="71">
        <v>2.3586831290653264E-7</v>
      </c>
      <c r="AA24" s="71">
        <v>2.4085783491032471E-7</v>
      </c>
      <c r="AB24" s="71">
        <v>2.3450753417822574E-7</v>
      </c>
      <c r="AC24" s="71">
        <v>2.2725004762725552E-7</v>
      </c>
      <c r="AD24" s="71">
        <v>2.4267220654806727E-7</v>
      </c>
    </row>
    <row r="25" spans="1:34" ht="60" x14ac:dyDescent="0.25">
      <c r="A25" s="3" t="s">
        <v>61</v>
      </c>
      <c r="B25" s="87">
        <v>12.084446855240358</v>
      </c>
      <c r="C25" s="87">
        <v>11.736217089112863</v>
      </c>
      <c r="D25" s="87">
        <v>9.7388050094800924</v>
      </c>
      <c r="E25" s="87">
        <v>8.6215683600801949</v>
      </c>
      <c r="F25" s="87">
        <v>8.485521405049397</v>
      </c>
      <c r="G25" s="87">
        <v>9.7074680625232475</v>
      </c>
      <c r="H25" s="87">
        <v>11.276328591775453</v>
      </c>
      <c r="I25" s="87">
        <v>14.462552998702725</v>
      </c>
      <c r="J25" s="87">
        <v>13.30856250963885</v>
      </c>
      <c r="K25" s="87">
        <v>12.115241053787049</v>
      </c>
      <c r="L25" s="87">
        <v>12.621054458364707</v>
      </c>
      <c r="M25" s="87">
        <v>11.382370502853099</v>
      </c>
      <c r="N25" s="87">
        <v>10.353656707731945</v>
      </c>
      <c r="O25" s="87">
        <v>9.6222232856455996</v>
      </c>
      <c r="P25" s="87">
        <v>10.391202300623236</v>
      </c>
      <c r="Q25" s="87">
        <v>11.641714424708114</v>
      </c>
      <c r="R25" s="87">
        <v>11.137823791855286</v>
      </c>
      <c r="S25" s="87">
        <v>10.442080288666528</v>
      </c>
      <c r="T25" s="87">
        <v>9.4347685914125794</v>
      </c>
      <c r="U25" s="87">
        <v>8.0258402237120237</v>
      </c>
      <c r="V25" s="87">
        <v>9.1821815827670985</v>
      </c>
      <c r="W25" s="87">
        <v>8.173720553083978</v>
      </c>
      <c r="X25" s="87">
        <v>8.9613160399524645</v>
      </c>
      <c r="Y25" s="87">
        <v>8.7063600273425816</v>
      </c>
      <c r="Z25" s="87">
        <v>7.9433325530930494</v>
      </c>
      <c r="AA25" s="87">
        <v>9.0250928876631811</v>
      </c>
      <c r="AB25" s="87">
        <v>8.5587182915876667</v>
      </c>
      <c r="AC25" s="87">
        <v>7.8543647676243538</v>
      </c>
      <c r="AD25" s="87">
        <v>9.5742805199989132</v>
      </c>
    </row>
    <row r="26" spans="1:34" ht="75" x14ac:dyDescent="0.25">
      <c r="A26" s="88" t="s">
        <v>62</v>
      </c>
      <c r="B26" s="89">
        <v>4.1371463429999991E-2</v>
      </c>
      <c r="C26" s="89">
        <v>3.9654534089999999E-2</v>
      </c>
      <c r="D26" s="89">
        <v>3.2951609280000002E-2</v>
      </c>
      <c r="E26" s="89">
        <v>2.8995095819999997E-2</v>
      </c>
      <c r="F26" s="89">
        <v>2.7857043590000002E-2</v>
      </c>
      <c r="G26" s="89">
        <v>2.9641101789999992E-2</v>
      </c>
      <c r="H26" s="89">
        <v>3.4737990359999998E-2</v>
      </c>
      <c r="I26" s="89">
        <v>4.4859731969999997E-2</v>
      </c>
      <c r="J26" s="89">
        <v>3.9677123360000004E-2</v>
      </c>
      <c r="K26" s="89">
        <v>3.1481717999999999E-2</v>
      </c>
      <c r="L26" s="89">
        <v>3.6945851379999999E-2</v>
      </c>
      <c r="M26" s="89">
        <v>3.381992667E-2</v>
      </c>
      <c r="N26" s="89">
        <v>2.5587813810000002E-2</v>
      </c>
      <c r="O26" s="89">
        <v>2.7295396899999998E-2</v>
      </c>
      <c r="P26" s="89">
        <v>2.8307790790000002E-2</v>
      </c>
      <c r="Q26" s="89">
        <v>3.1624126559999993E-2</v>
      </c>
      <c r="R26" s="89">
        <v>2.927752674E-2</v>
      </c>
      <c r="S26" s="89">
        <v>2.6260712200000001E-2</v>
      </c>
      <c r="T26" s="89">
        <v>2.5958576899999995E-2</v>
      </c>
      <c r="U26" s="89">
        <v>1.6911213899999999E-2</v>
      </c>
      <c r="V26" s="89">
        <v>1.9168626439999996E-2</v>
      </c>
      <c r="W26" s="89">
        <v>8.9616353799999993E-3</v>
      </c>
      <c r="X26" s="89">
        <v>1.0711528269999999E-2</v>
      </c>
      <c r="Y26" s="89">
        <v>9.9934158799999985E-3</v>
      </c>
      <c r="Z26" s="89">
        <v>1.3736093929999998E-2</v>
      </c>
      <c r="AA26" s="89">
        <v>1.541402427E-2</v>
      </c>
      <c r="AB26" s="89">
        <v>1.5998473220000003E-2</v>
      </c>
      <c r="AC26" s="89">
        <v>1.191712575E-2</v>
      </c>
      <c r="AD26" s="89">
        <v>1.5614808469999998E-2</v>
      </c>
    </row>
    <row r="27" spans="1:34" ht="60" x14ac:dyDescent="0.25">
      <c r="A27" s="90" t="s">
        <v>63</v>
      </c>
      <c r="B27" s="91">
        <v>12.125818318670358</v>
      </c>
      <c r="C27" s="91">
        <v>11.775871623202862</v>
      </c>
      <c r="D27" s="91">
        <v>9.7717566187600919</v>
      </c>
      <c r="E27" s="91">
        <v>8.650563455900194</v>
      </c>
      <c r="F27" s="91">
        <v>8.5133784486393971</v>
      </c>
      <c r="G27" s="91">
        <v>9.7371091643132477</v>
      </c>
      <c r="H27" s="91">
        <v>11.311066582135453</v>
      </c>
      <c r="I27" s="91">
        <v>14.507412730672725</v>
      </c>
      <c r="J27" s="91">
        <v>13.348239632998851</v>
      </c>
      <c r="K27" s="91">
        <v>12.146722771787049</v>
      </c>
      <c r="L27" s="91">
        <v>12.658000309744708</v>
      </c>
      <c r="M27" s="91">
        <v>11.4161904295231</v>
      </c>
      <c r="N27" s="91">
        <v>10.379244521541946</v>
      </c>
      <c r="O27" s="91">
        <v>9.6495186825455992</v>
      </c>
      <c r="P27" s="91">
        <v>10.419510091413237</v>
      </c>
      <c r="Q27" s="91">
        <v>11.673338551268115</v>
      </c>
      <c r="R27" s="91">
        <v>11.167101318595286</v>
      </c>
      <c r="S27" s="91">
        <v>10.468341000866527</v>
      </c>
      <c r="T27" s="91">
        <v>9.4607271683125802</v>
      </c>
      <c r="U27" s="91">
        <v>8.0427514376120239</v>
      </c>
      <c r="V27" s="91">
        <v>9.2013502092070993</v>
      </c>
      <c r="W27" s="91">
        <v>8.1826821884639784</v>
      </c>
      <c r="X27" s="91">
        <v>8.9720275682224653</v>
      </c>
      <c r="Y27" s="91">
        <v>8.716353443222582</v>
      </c>
      <c r="Z27" s="91">
        <v>7.9570686470230498</v>
      </c>
      <c r="AA27" s="91">
        <v>9.0405069119331802</v>
      </c>
      <c r="AB27" s="91">
        <v>8.5747167648076665</v>
      </c>
      <c r="AC27" s="91">
        <v>7.8662818933743539</v>
      </c>
      <c r="AD27" s="91">
        <v>9.5898953284689128</v>
      </c>
    </row>
  </sheetData>
  <hyperlinks>
    <hyperlink ref="A12" r:id="rId1" display="Source: EIA Table 10   http://www.eia.gov/electricity/state/connecticut/  " xr:uid="{00003B56-58E8-4794-ABCD-53827B203CD5}"/>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9B29D9-A182-4A5D-B8FF-BF205FA9E355}">
  <dimension ref="A1:BH67"/>
  <sheetViews>
    <sheetView topLeftCell="A43" workbookViewId="0">
      <selection activeCell="B59" sqref="B59"/>
    </sheetView>
  </sheetViews>
  <sheetFormatPr defaultRowHeight="15" x14ac:dyDescent="0.25"/>
  <cols>
    <col min="1" max="1" width="17.85546875" customWidth="1"/>
    <col min="2" max="2" width="22.42578125" customWidth="1"/>
    <col min="3" max="3" width="16.140625" customWidth="1"/>
    <col min="4" max="4" width="15.7109375" customWidth="1"/>
    <col min="12" max="12" width="18.85546875" customWidth="1"/>
  </cols>
  <sheetData>
    <row r="1" spans="1:60" x14ac:dyDescent="0.25">
      <c r="A1" s="194"/>
      <c r="B1" s="320" t="s">
        <v>64</v>
      </c>
      <c r="C1" s="320"/>
      <c r="D1" s="320"/>
      <c r="E1" s="320"/>
      <c r="F1" s="320"/>
      <c r="G1" s="320"/>
      <c r="H1" s="320"/>
      <c r="I1" s="320"/>
      <c r="J1" s="194"/>
      <c r="L1" t="s">
        <v>65</v>
      </c>
      <c r="V1" t="s">
        <v>66</v>
      </c>
      <c r="AF1" t="s">
        <v>67</v>
      </c>
      <c r="AP1" t="s">
        <v>68</v>
      </c>
      <c r="AZ1" t="s">
        <v>69</v>
      </c>
    </row>
    <row r="2" spans="1:60" x14ac:dyDescent="0.25">
      <c r="A2" s="92" t="s">
        <v>70</v>
      </c>
      <c r="B2" s="93" t="s">
        <v>71</v>
      </c>
      <c r="C2" s="93" t="s">
        <v>72</v>
      </c>
      <c r="D2" s="93" t="s">
        <v>73</v>
      </c>
      <c r="E2" s="93" t="s">
        <v>74</v>
      </c>
      <c r="F2" s="93" t="s">
        <v>75</v>
      </c>
      <c r="G2" s="93" t="s">
        <v>76</v>
      </c>
      <c r="H2" s="93" t="s">
        <v>77</v>
      </c>
      <c r="I2" s="93" t="s">
        <v>78</v>
      </c>
      <c r="J2" s="93" t="s">
        <v>79</v>
      </c>
      <c r="L2" s="94" t="s">
        <v>71</v>
      </c>
      <c r="M2" s="95" t="s">
        <v>72</v>
      </c>
      <c r="N2" s="94" t="s">
        <v>73</v>
      </c>
      <c r="O2" s="94" t="s">
        <v>74</v>
      </c>
      <c r="P2" s="94" t="s">
        <v>75</v>
      </c>
      <c r="Q2" s="94" t="s">
        <v>76</v>
      </c>
      <c r="R2" s="94" t="s">
        <v>77</v>
      </c>
      <c r="S2" s="94" t="s">
        <v>80</v>
      </c>
      <c r="T2" s="94" t="s">
        <v>81</v>
      </c>
      <c r="V2" s="94" t="s">
        <v>71</v>
      </c>
      <c r="W2" s="94" t="s">
        <v>72</v>
      </c>
      <c r="X2" s="95" t="s">
        <v>73</v>
      </c>
      <c r="Y2" s="94" t="s">
        <v>74</v>
      </c>
      <c r="Z2" s="94" t="s">
        <v>75</v>
      </c>
      <c r="AA2" s="94" t="s">
        <v>76</v>
      </c>
      <c r="AB2" s="94" t="s">
        <v>77</v>
      </c>
      <c r="AC2" s="94" t="s">
        <v>80</v>
      </c>
      <c r="AD2" s="94" t="s">
        <v>81</v>
      </c>
      <c r="AF2" s="94" t="s">
        <v>71</v>
      </c>
      <c r="AG2" s="94" t="s">
        <v>72</v>
      </c>
      <c r="AH2" s="94" t="s">
        <v>73</v>
      </c>
      <c r="AI2" s="94" t="s">
        <v>74</v>
      </c>
      <c r="AJ2" s="94" t="s">
        <v>75</v>
      </c>
      <c r="AK2" s="94" t="s">
        <v>76</v>
      </c>
      <c r="AL2" s="95" t="s">
        <v>77</v>
      </c>
      <c r="AM2" s="94" t="s">
        <v>80</v>
      </c>
      <c r="AN2" s="94" t="s">
        <v>81</v>
      </c>
      <c r="AP2" s="94" t="s">
        <v>71</v>
      </c>
      <c r="AQ2" s="94" t="s">
        <v>72</v>
      </c>
      <c r="AR2" s="94" t="s">
        <v>73</v>
      </c>
      <c r="AS2" s="95" t="s">
        <v>74</v>
      </c>
      <c r="AT2" s="94" t="s">
        <v>75</v>
      </c>
      <c r="AU2" s="94" t="s">
        <v>76</v>
      </c>
      <c r="AV2" s="94" t="s">
        <v>77</v>
      </c>
      <c r="AW2" s="94" t="s">
        <v>80</v>
      </c>
      <c r="AX2" s="94" t="s">
        <v>81</v>
      </c>
      <c r="AZ2" s="94" t="s">
        <v>71</v>
      </c>
      <c r="BA2" s="94" t="s">
        <v>72</v>
      </c>
      <c r="BB2" s="94" t="s">
        <v>73</v>
      </c>
      <c r="BC2" s="94" t="s">
        <v>74</v>
      </c>
      <c r="BD2" s="94" t="s">
        <v>75</v>
      </c>
      <c r="BE2" s="95" t="s">
        <v>76</v>
      </c>
      <c r="BF2" s="94" t="s">
        <v>77</v>
      </c>
      <c r="BG2" s="94" t="s">
        <v>80</v>
      </c>
      <c r="BH2" s="94" t="s">
        <v>81</v>
      </c>
    </row>
    <row r="3" spans="1:60" x14ac:dyDescent="0.25">
      <c r="A3" s="94" t="s">
        <v>82</v>
      </c>
      <c r="B3" s="96">
        <f>[3]GIS!S68</f>
        <v>0</v>
      </c>
      <c r="C3" s="93">
        <f>[3]GIS!S93</f>
        <v>0</v>
      </c>
      <c r="D3" s="93">
        <f>[3]GIS!S118</f>
        <v>0</v>
      </c>
      <c r="E3" s="93">
        <f>[3]GIS!S143</f>
        <v>0</v>
      </c>
      <c r="F3" s="93">
        <v>0</v>
      </c>
      <c r="G3" s="93">
        <f>[3]GIS!S168</f>
        <v>0</v>
      </c>
      <c r="H3" s="93">
        <f>[3]GIS!S193</f>
        <v>0</v>
      </c>
      <c r="I3" s="93">
        <f>[3]GIS!S270</f>
        <v>0</v>
      </c>
      <c r="J3" s="97">
        <f>[3]GIS!S243</f>
        <v>0</v>
      </c>
      <c r="L3" s="94">
        <f>[3]GIS!V68</f>
        <v>0</v>
      </c>
      <c r="M3" s="95">
        <f>[3]GIS!V93</f>
        <v>7264</v>
      </c>
      <c r="N3" s="94">
        <f>[3]GIS!V118</f>
        <v>0</v>
      </c>
      <c r="O3" s="94">
        <f>[3]GIS!V143</f>
        <v>0</v>
      </c>
      <c r="P3" s="94">
        <f>[3]GIS!V218</f>
        <v>0</v>
      </c>
      <c r="Q3" s="94">
        <f>[3]GIS!V168</f>
        <v>0</v>
      </c>
      <c r="R3" s="94">
        <f>[3]GIS!V193</f>
        <v>0</v>
      </c>
      <c r="S3" s="94">
        <f>[3]GIS!V270</f>
        <v>0</v>
      </c>
      <c r="T3" s="94">
        <f>[3]GIS!T243</f>
        <v>0</v>
      </c>
      <c r="V3" s="94">
        <f>[3]GIS!Y68</f>
        <v>0</v>
      </c>
      <c r="W3" s="94">
        <f>[3]GIS!Y93</f>
        <v>0</v>
      </c>
      <c r="X3" s="95">
        <f>[3]GIS!Y118</f>
        <v>233</v>
      </c>
      <c r="Y3" s="97">
        <f>[3]GIS!Y143</f>
        <v>0</v>
      </c>
      <c r="Z3" s="97">
        <f>[3]GIS!Y218</f>
        <v>0</v>
      </c>
      <c r="AA3" s="94">
        <f>[3]GIS!Y168</f>
        <v>0</v>
      </c>
      <c r="AB3" s="94">
        <f>[3]GIS!Y193</f>
        <v>0</v>
      </c>
      <c r="AC3" s="94">
        <f>[3]GIS!Y270</f>
        <v>0</v>
      </c>
      <c r="AD3" s="94">
        <f>[3]GIS!X243</f>
        <v>0</v>
      </c>
      <c r="AF3" s="94">
        <f>[3]GIS!AH68</f>
        <v>0</v>
      </c>
      <c r="AG3" s="94">
        <f>[3]GIS!AH93</f>
        <v>0</v>
      </c>
      <c r="AH3" s="94">
        <f>[3]GIS!AK118</f>
        <v>0</v>
      </c>
      <c r="AI3" s="94">
        <f>[3]GIS!AH143</f>
        <v>0</v>
      </c>
      <c r="AJ3" s="94">
        <f>[3]GIS!AH218</f>
        <v>0</v>
      </c>
      <c r="AK3" s="94">
        <f>[3]GIS!AH168</f>
        <v>0</v>
      </c>
      <c r="AL3" s="95">
        <f>[3]GIS!AH193</f>
        <v>0</v>
      </c>
      <c r="AM3" s="94">
        <f>[3]GIS!AH269</f>
        <v>0</v>
      </c>
      <c r="AN3" s="94">
        <f>[3]GIS!AH243</f>
        <v>0</v>
      </c>
      <c r="AP3" s="94">
        <f>[3]GIS!AB68</f>
        <v>0</v>
      </c>
      <c r="AQ3" s="98">
        <f>[3]GIS!AB93</f>
        <v>0</v>
      </c>
      <c r="AR3" s="94">
        <f>[3]GIS!AB118</f>
        <v>0</v>
      </c>
      <c r="AS3" s="95">
        <f>[3]GIS!AB143</f>
        <v>325908</v>
      </c>
      <c r="AT3" s="94">
        <f>[3]GIS!AB218</f>
        <v>0</v>
      </c>
      <c r="AU3" s="94">
        <f>[3]GIS!AB168</f>
        <v>0</v>
      </c>
      <c r="AV3" s="94">
        <f>[3]GIS!AB193</f>
        <v>0</v>
      </c>
      <c r="AW3" s="94">
        <f>[3]GIS!AB269</f>
        <v>0</v>
      </c>
      <c r="AX3" s="94">
        <f>[3]GIS!AB243</f>
        <v>0</v>
      </c>
      <c r="AZ3" s="94">
        <f>[3]GIS!AE68</f>
        <v>0</v>
      </c>
      <c r="BA3" s="94">
        <f>[3]GIS!AE93</f>
        <v>0</v>
      </c>
      <c r="BB3" s="94">
        <f>[3]GIS!AH118</f>
        <v>0</v>
      </c>
      <c r="BC3" s="94">
        <f>[3]GIS!AE143</f>
        <v>0</v>
      </c>
      <c r="BD3" s="94">
        <f>[3]GIS!AE218</f>
        <v>0</v>
      </c>
      <c r="BE3" s="95">
        <f>[3]GIS!AE168</f>
        <v>0</v>
      </c>
      <c r="BF3" s="94">
        <f>[3]GIS!AE193</f>
        <v>0</v>
      </c>
      <c r="BG3" s="94">
        <f>[3]GIS!AE269</f>
        <v>0</v>
      </c>
      <c r="BH3" s="94">
        <f>[3]GIS!AE243</f>
        <v>0</v>
      </c>
    </row>
    <row r="4" spans="1:60" x14ac:dyDescent="0.25">
      <c r="A4" s="99" t="s">
        <v>83</v>
      </c>
      <c r="B4" s="96">
        <f>[3]GIS!S69</f>
        <v>269159</v>
      </c>
      <c r="C4" s="93">
        <f>[3]GIS!S94</f>
        <v>0</v>
      </c>
      <c r="D4" s="93">
        <f>[3]GIS!S119</f>
        <v>857789</v>
      </c>
      <c r="E4" s="93">
        <f>[3]GIS!S144</f>
        <v>301588</v>
      </c>
      <c r="F4" s="93">
        <v>0</v>
      </c>
      <c r="G4" s="93">
        <f>[3]GIS!S169</f>
        <v>0</v>
      </c>
      <c r="H4" s="93">
        <f>[3]GIS!S194</f>
        <v>227248</v>
      </c>
      <c r="I4" s="93">
        <f>[3]GIS!S271</f>
        <v>0</v>
      </c>
      <c r="J4" s="97">
        <f>[3]GIS!S244</f>
        <v>0</v>
      </c>
      <c r="L4" s="94">
        <f>[3]GIS!V69</f>
        <v>0</v>
      </c>
      <c r="M4" s="95">
        <f>[3]GIS!V94</f>
        <v>1215</v>
      </c>
      <c r="N4" s="94">
        <f>[3]GIS!V119</f>
        <v>118</v>
      </c>
      <c r="O4" s="94">
        <f>[3]GIS!V144</f>
        <v>0</v>
      </c>
      <c r="P4" s="94">
        <f>[3]GIS!V219</f>
        <v>0</v>
      </c>
      <c r="Q4" s="94">
        <f>[3]GIS!V169</f>
        <v>0</v>
      </c>
      <c r="R4" s="94">
        <f>[3]GIS!V194</f>
        <v>0</v>
      </c>
      <c r="S4" s="94">
        <f>[3]GIS!V271</f>
        <v>0</v>
      </c>
      <c r="T4" s="94">
        <f>[3]GIS!T244</f>
        <v>0</v>
      </c>
      <c r="V4" s="94">
        <f>[3]GIS!Y69</f>
        <v>0</v>
      </c>
      <c r="W4" s="94">
        <f>[3]GIS!Y94</f>
        <v>0</v>
      </c>
      <c r="X4" s="95">
        <f>[3]GIS!Y119</f>
        <v>772867</v>
      </c>
      <c r="Y4" s="97">
        <f>[3]GIS!Y144</f>
        <v>140</v>
      </c>
      <c r="Z4" s="97">
        <f>[3]GIS!Y219</f>
        <v>0</v>
      </c>
      <c r="AA4" s="94">
        <f>[3]GIS!Y169</f>
        <v>0</v>
      </c>
      <c r="AB4" s="94">
        <f>[3]GIS!Y194</f>
        <v>0</v>
      </c>
      <c r="AC4" s="94">
        <f>[3]GIS!Y271</f>
        <v>53923</v>
      </c>
      <c r="AD4" s="94">
        <f>[3]GIS!X244</f>
        <v>0</v>
      </c>
      <c r="AF4" s="94">
        <f>[3]GIS!AH69</f>
        <v>0</v>
      </c>
      <c r="AG4" s="94">
        <f>[3]GIS!AH94</f>
        <v>0</v>
      </c>
      <c r="AH4" s="94">
        <f>[3]GIS!AK119</f>
        <v>0</v>
      </c>
      <c r="AI4" s="94">
        <f>[3]GIS!AH144</f>
        <v>0</v>
      </c>
      <c r="AJ4" s="94">
        <f>[3]GIS!AH219</f>
        <v>0</v>
      </c>
      <c r="AK4" s="94">
        <f>[3]GIS!AH169</f>
        <v>0</v>
      </c>
      <c r="AL4" s="95">
        <f>[3]GIS!AH194</f>
        <v>512</v>
      </c>
      <c r="AM4" s="94">
        <f>[3]GIS!AH270</f>
        <v>0</v>
      </c>
      <c r="AN4" s="94">
        <f>[3]GIS!AH244</f>
        <v>0</v>
      </c>
      <c r="AP4" s="94">
        <f>[3]GIS!AB69</f>
        <v>0</v>
      </c>
      <c r="AQ4" s="98">
        <f>[3]GIS!AB94</f>
        <v>0</v>
      </c>
      <c r="AR4" s="94">
        <f>[3]GIS!AB119</f>
        <v>322</v>
      </c>
      <c r="AS4" s="95">
        <f>[3]GIS!AB144</f>
        <v>0</v>
      </c>
      <c r="AT4" s="94">
        <f>[3]GIS!AB219</f>
        <v>0</v>
      </c>
      <c r="AU4" s="94">
        <f>[3]GIS!AB169</f>
        <v>0</v>
      </c>
      <c r="AV4" s="94">
        <f>[3]GIS!AB194</f>
        <v>0</v>
      </c>
      <c r="AW4" s="94">
        <f>[3]GIS!AB270</f>
        <v>0</v>
      </c>
      <c r="AX4" s="94">
        <f>[3]GIS!AB244</f>
        <v>0</v>
      </c>
      <c r="AZ4" s="94">
        <f>[3]GIS!AE69</f>
        <v>0</v>
      </c>
      <c r="BA4" s="94">
        <f>[3]GIS!AE94</f>
        <v>0</v>
      </c>
      <c r="BB4" s="94">
        <f>[3]GIS!AH119</f>
        <v>0</v>
      </c>
      <c r="BC4" s="94">
        <f>[3]GIS!AE144</f>
        <v>9929</v>
      </c>
      <c r="BD4" s="94">
        <f>[3]GIS!AE219</f>
        <v>0</v>
      </c>
      <c r="BE4" s="95">
        <f>[3]GIS!AE169</f>
        <v>0</v>
      </c>
      <c r="BF4" s="94">
        <f>[3]GIS!AE194</f>
        <v>1141</v>
      </c>
      <c r="BG4" s="94">
        <f>[3]GIS!AE270</f>
        <v>0</v>
      </c>
      <c r="BH4" s="94">
        <f>[3]GIS!AE244</f>
        <v>0</v>
      </c>
    </row>
    <row r="5" spans="1:60" x14ac:dyDescent="0.25">
      <c r="A5" s="99" t="s">
        <v>84</v>
      </c>
      <c r="B5" s="96">
        <f>[3]GIS!S70</f>
        <v>0</v>
      </c>
      <c r="C5" s="93">
        <f>[3]GIS!S95</f>
        <v>0</v>
      </c>
      <c r="D5" s="93">
        <f>[3]GIS!S120</f>
        <v>0</v>
      </c>
      <c r="E5" s="93">
        <f>[3]GIS!S145</f>
        <v>0</v>
      </c>
      <c r="F5" s="93">
        <v>0</v>
      </c>
      <c r="G5" s="93">
        <f>[3]GIS!S170</f>
        <v>0</v>
      </c>
      <c r="H5" s="93">
        <f>[3]GIS!S195</f>
        <v>0</v>
      </c>
      <c r="I5" s="93">
        <f>[3]GIS!S272</f>
        <v>0</v>
      </c>
      <c r="J5" s="97">
        <f>[3]GIS!S245</f>
        <v>0</v>
      </c>
      <c r="L5" s="94">
        <f>[3]GIS!V70</f>
        <v>0</v>
      </c>
      <c r="M5" s="95">
        <f>[3]GIS!V95</f>
        <v>0</v>
      </c>
      <c r="N5" s="94">
        <f>[3]GIS!V120</f>
        <v>0</v>
      </c>
      <c r="O5" s="94">
        <f>[3]GIS!V145</f>
        <v>0</v>
      </c>
      <c r="P5" s="94">
        <f>[3]GIS!V220</f>
        <v>0</v>
      </c>
      <c r="Q5" s="94">
        <f>[3]GIS!V170</f>
        <v>0</v>
      </c>
      <c r="R5" s="94">
        <f>[3]GIS!V195</f>
        <v>0</v>
      </c>
      <c r="S5" s="94">
        <f>[3]GIS!V272</f>
        <v>0</v>
      </c>
      <c r="T5" s="94">
        <f>[3]GIS!T245</f>
        <v>0</v>
      </c>
      <c r="V5" s="94">
        <f>[3]GIS!Y70</f>
        <v>0</v>
      </c>
      <c r="W5" s="94">
        <f>[3]GIS!Y95</f>
        <v>0</v>
      </c>
      <c r="X5" s="95">
        <f>[3]GIS!Y120</f>
        <v>58505</v>
      </c>
      <c r="Y5" s="97">
        <f>[3]GIS!Y145</f>
        <v>0</v>
      </c>
      <c r="Z5" s="97">
        <f>[3]GIS!Y220</f>
        <v>0</v>
      </c>
      <c r="AA5" s="94">
        <f>[3]GIS!Y170</f>
        <v>0</v>
      </c>
      <c r="AB5" s="94">
        <f>[3]GIS!Y195</f>
        <v>0</v>
      </c>
      <c r="AC5" s="94">
        <f>[3]GIS!Y272</f>
        <v>0</v>
      </c>
      <c r="AD5" s="94">
        <f>[3]GIS!X245</f>
        <v>0</v>
      </c>
      <c r="AF5" s="94">
        <f>[3]GIS!AH70</f>
        <v>0</v>
      </c>
      <c r="AG5" s="94">
        <f>[3]GIS!AH95</f>
        <v>0</v>
      </c>
      <c r="AH5" s="94">
        <f>[3]GIS!AK120</f>
        <v>0</v>
      </c>
      <c r="AI5" s="94">
        <f>[3]GIS!AH145</f>
        <v>0</v>
      </c>
      <c r="AJ5" s="94">
        <f>[3]GIS!AH220</f>
        <v>0</v>
      </c>
      <c r="AK5" s="94">
        <f>[3]GIS!AH170</f>
        <v>0</v>
      </c>
      <c r="AL5" s="95">
        <f>[3]GIS!AH195</f>
        <v>0</v>
      </c>
      <c r="AM5" s="94">
        <f>[3]GIS!AH271</f>
        <v>0</v>
      </c>
      <c r="AN5" s="94">
        <f>[3]GIS!AH245</f>
        <v>0</v>
      </c>
      <c r="AP5" s="94">
        <f>[3]GIS!AB70</f>
        <v>0</v>
      </c>
      <c r="AQ5" s="98">
        <f>[3]GIS!AB95</f>
        <v>0</v>
      </c>
      <c r="AR5" s="94">
        <f>[3]GIS!AB120</f>
        <v>0</v>
      </c>
      <c r="AS5" s="95">
        <f>[3]GIS!AB145</f>
        <v>0</v>
      </c>
      <c r="AT5" s="94">
        <f>[3]GIS!AB220</f>
        <v>0</v>
      </c>
      <c r="AU5" s="94">
        <f>[3]GIS!AB170</f>
        <v>0</v>
      </c>
      <c r="AV5" s="94">
        <f>[3]GIS!AB195</f>
        <v>0</v>
      </c>
      <c r="AW5" s="94">
        <f>[3]GIS!AB271</f>
        <v>0</v>
      </c>
      <c r="AX5" s="94">
        <f>[3]GIS!AB245</f>
        <v>0</v>
      </c>
      <c r="AZ5" s="94">
        <f>[3]GIS!AE70</f>
        <v>0</v>
      </c>
      <c r="BA5" s="94">
        <f>[3]GIS!AE95</f>
        <v>0</v>
      </c>
      <c r="BB5" s="94">
        <f>[3]GIS!AH120</f>
        <v>0</v>
      </c>
      <c r="BC5" s="94">
        <f>[3]GIS!AE145</f>
        <v>0</v>
      </c>
      <c r="BD5" s="94">
        <f>[3]GIS!AE220</f>
        <v>0</v>
      </c>
      <c r="BE5" s="95">
        <f>[3]GIS!AE170</f>
        <v>0</v>
      </c>
      <c r="BF5" s="94">
        <f>[3]GIS!AE195</f>
        <v>0</v>
      </c>
      <c r="BG5" s="94">
        <f>[3]GIS!AE271</f>
        <v>0</v>
      </c>
      <c r="BH5" s="94">
        <f>[3]GIS!AE245</f>
        <v>0</v>
      </c>
    </row>
    <row r="6" spans="1:60" x14ac:dyDescent="0.25">
      <c r="A6" s="99" t="s">
        <v>85</v>
      </c>
      <c r="B6" s="96">
        <f>[3]GIS!S71</f>
        <v>0</v>
      </c>
      <c r="C6" s="93">
        <f>[3]GIS!S96</f>
        <v>0</v>
      </c>
      <c r="D6" s="93">
        <f>[3]GIS!S121</f>
        <v>0</v>
      </c>
      <c r="E6" s="93">
        <f>[3]GIS!S146</f>
        <v>0</v>
      </c>
      <c r="F6" s="93">
        <v>0</v>
      </c>
      <c r="G6" s="93">
        <f>[3]GIS!S171</f>
        <v>0</v>
      </c>
      <c r="H6" s="93">
        <f>[3]GIS!S196</f>
        <v>0</v>
      </c>
      <c r="I6" s="93">
        <f>[3]GIS!S273</f>
        <v>0</v>
      </c>
      <c r="J6" s="97">
        <f>[3]GIS!S246</f>
        <v>0</v>
      </c>
      <c r="L6" s="94">
        <f>[3]GIS!V71</f>
        <v>0</v>
      </c>
      <c r="M6" s="95">
        <f>[3]GIS!V96</f>
        <v>0</v>
      </c>
      <c r="N6" s="94">
        <f>[3]GIS!V121</f>
        <v>0</v>
      </c>
      <c r="O6" s="94">
        <f>[3]GIS!V146</f>
        <v>0</v>
      </c>
      <c r="P6" s="94">
        <f>[3]GIS!V221</f>
        <v>0</v>
      </c>
      <c r="Q6" s="94">
        <f>[3]GIS!V171</f>
        <v>0</v>
      </c>
      <c r="R6" s="94">
        <f>[3]GIS!V196</f>
        <v>180</v>
      </c>
      <c r="S6" s="94">
        <f>[3]GIS!V273</f>
        <v>0</v>
      </c>
      <c r="T6" s="94">
        <f>[3]GIS!T246</f>
        <v>0</v>
      </c>
      <c r="V6" s="94">
        <f>[3]GIS!Y71</f>
        <v>0</v>
      </c>
      <c r="W6" s="94">
        <f>[3]GIS!Y96</f>
        <v>0</v>
      </c>
      <c r="X6" s="95">
        <f>[3]GIS!Y121</f>
        <v>0</v>
      </c>
      <c r="Y6" s="97">
        <f>[3]GIS!Y146</f>
        <v>0</v>
      </c>
      <c r="Z6" s="97">
        <f>[3]GIS!Y221</f>
        <v>0</v>
      </c>
      <c r="AA6" s="94">
        <f>[3]GIS!Y171</f>
        <v>0</v>
      </c>
      <c r="AB6" s="94">
        <f>[3]GIS!Y196</f>
        <v>0</v>
      </c>
      <c r="AC6" s="94">
        <f>[3]GIS!Y273</f>
        <v>0</v>
      </c>
      <c r="AD6" s="94">
        <f>[3]GIS!X246</f>
        <v>0</v>
      </c>
      <c r="AF6" s="94">
        <f>[3]GIS!AH71</f>
        <v>0</v>
      </c>
      <c r="AG6" s="94">
        <f>[3]GIS!AH96</f>
        <v>0</v>
      </c>
      <c r="AH6" s="94">
        <f>[3]GIS!AK121</f>
        <v>0</v>
      </c>
      <c r="AI6" s="94">
        <f>[3]GIS!AH146</f>
        <v>0</v>
      </c>
      <c r="AJ6" s="94">
        <f>[3]GIS!AH221</f>
        <v>0</v>
      </c>
      <c r="AK6" s="94">
        <f>[3]GIS!AH171</f>
        <v>0</v>
      </c>
      <c r="AL6" s="95">
        <f>[3]GIS!AH196</f>
        <v>0</v>
      </c>
      <c r="AM6" s="94">
        <f>[3]GIS!AH272</f>
        <v>0</v>
      </c>
      <c r="AN6" s="94">
        <f>[3]GIS!AH246</f>
        <v>0</v>
      </c>
      <c r="AP6" s="94">
        <f>[3]GIS!AB71</f>
        <v>0</v>
      </c>
      <c r="AQ6" s="98">
        <f>[3]GIS!AB96</f>
        <v>0</v>
      </c>
      <c r="AR6" s="94">
        <f>[3]GIS!AB121</f>
        <v>0</v>
      </c>
      <c r="AS6" s="95">
        <f>[3]GIS!AB146</f>
        <v>0</v>
      </c>
      <c r="AT6" s="94">
        <f>[3]GIS!AB221</f>
        <v>0</v>
      </c>
      <c r="AU6" s="94">
        <f>[3]GIS!AB171</f>
        <v>0</v>
      </c>
      <c r="AV6" s="94">
        <f>[3]GIS!AB196</f>
        <v>0</v>
      </c>
      <c r="AW6" s="94">
        <f>[3]GIS!AB272</f>
        <v>0</v>
      </c>
      <c r="AX6" s="94">
        <f>[3]GIS!AB246</f>
        <v>0</v>
      </c>
      <c r="AZ6" s="94">
        <f>[3]GIS!AE71</f>
        <v>0</v>
      </c>
      <c r="BA6" s="94">
        <f>[3]GIS!AE96</f>
        <v>0</v>
      </c>
      <c r="BB6" s="94">
        <f>[3]GIS!AH121</f>
        <v>0</v>
      </c>
      <c r="BC6" s="94">
        <f>[3]GIS!AE146</f>
        <v>0</v>
      </c>
      <c r="BD6" s="94">
        <f>[3]GIS!AE221</f>
        <v>0</v>
      </c>
      <c r="BE6" s="95">
        <f>[3]GIS!AE171</f>
        <v>0</v>
      </c>
      <c r="BF6" s="94">
        <f>[3]GIS!AE196</f>
        <v>0</v>
      </c>
      <c r="BG6" s="94">
        <f>[3]GIS!AE272</f>
        <v>0</v>
      </c>
      <c r="BH6" s="94">
        <f>[3]GIS!AE246</f>
        <v>0</v>
      </c>
    </row>
    <row r="7" spans="1:60" x14ac:dyDescent="0.25">
      <c r="A7" s="99" t="s">
        <v>86</v>
      </c>
      <c r="B7" s="96">
        <f>[3]GIS!S72</f>
        <v>6163</v>
      </c>
      <c r="C7" s="93">
        <f>[3]GIS!S97</f>
        <v>0</v>
      </c>
      <c r="D7" s="93">
        <f>[3]GIS!S122</f>
        <v>0</v>
      </c>
      <c r="E7" s="93">
        <f>[3]GIS!S147</f>
        <v>0</v>
      </c>
      <c r="F7" s="93">
        <v>0</v>
      </c>
      <c r="G7" s="93">
        <f>[3]GIS!S172</f>
        <v>0</v>
      </c>
      <c r="H7" s="93">
        <f>[3]GIS!S197</f>
        <v>5283</v>
      </c>
      <c r="I7" s="93">
        <f>[3]GIS!S274</f>
        <v>0</v>
      </c>
      <c r="J7" s="97">
        <f>[3]GIS!S247</f>
        <v>0</v>
      </c>
      <c r="L7" s="94">
        <f>[3]GIS!V72</f>
        <v>0</v>
      </c>
      <c r="M7" s="95">
        <f>[3]GIS!V97</f>
        <v>40034</v>
      </c>
      <c r="N7" s="94">
        <f>[3]GIS!V122</f>
        <v>5415</v>
      </c>
      <c r="O7" s="94">
        <f>[3]GIS!V147</f>
        <v>0</v>
      </c>
      <c r="P7" s="94">
        <f>[3]GIS!V222</f>
        <v>0</v>
      </c>
      <c r="Q7" s="94">
        <f>[3]GIS!V172</f>
        <v>0</v>
      </c>
      <c r="R7" s="94">
        <f>[3]GIS!V197</f>
        <v>0</v>
      </c>
      <c r="S7" s="94">
        <f>[3]GIS!V274</f>
        <v>0</v>
      </c>
      <c r="T7" s="94">
        <f>[3]GIS!T247</f>
        <v>0</v>
      </c>
      <c r="V7" s="94">
        <f>[3]GIS!Y72</f>
        <v>0</v>
      </c>
      <c r="W7" s="94">
        <f>[3]GIS!Y97</f>
        <v>0</v>
      </c>
      <c r="X7" s="95">
        <f>[3]GIS!Y122</f>
        <v>0</v>
      </c>
      <c r="Y7" s="97">
        <f>[3]GIS!Y147</f>
        <v>0</v>
      </c>
      <c r="Z7" s="97">
        <f>[3]GIS!Y222</f>
        <v>0</v>
      </c>
      <c r="AA7" s="94">
        <f>[3]GIS!Y172</f>
        <v>0</v>
      </c>
      <c r="AB7" s="94">
        <f>[3]GIS!Y197</f>
        <v>0</v>
      </c>
      <c r="AC7" s="94">
        <f>[3]GIS!Y274</f>
        <v>0</v>
      </c>
      <c r="AD7" s="94">
        <f>[3]GIS!X247</f>
        <v>0</v>
      </c>
      <c r="AF7" s="94">
        <f>[3]GIS!AH72</f>
        <v>0</v>
      </c>
      <c r="AG7" s="94">
        <f>[3]GIS!AH97</f>
        <v>0</v>
      </c>
      <c r="AH7" s="94">
        <f>[3]GIS!AK122</f>
        <v>0</v>
      </c>
      <c r="AI7" s="94">
        <f>[3]GIS!AH147</f>
        <v>0</v>
      </c>
      <c r="AJ7" s="94">
        <f>[3]GIS!AH222</f>
        <v>0</v>
      </c>
      <c r="AK7" s="94">
        <f>[3]GIS!AH172</f>
        <v>0</v>
      </c>
      <c r="AL7" s="95">
        <f>[3]GIS!AH197</f>
        <v>7916</v>
      </c>
      <c r="AM7" s="94">
        <f>[3]GIS!AH273</f>
        <v>0</v>
      </c>
      <c r="AN7" s="94">
        <f>[3]GIS!AH247</f>
        <v>0</v>
      </c>
      <c r="AP7" s="94">
        <f>[3]GIS!AB72</f>
        <v>0</v>
      </c>
      <c r="AQ7" s="98">
        <f>[3]GIS!AB97</f>
        <v>0</v>
      </c>
      <c r="AR7" s="94">
        <f>[3]GIS!AB122</f>
        <v>0</v>
      </c>
      <c r="AS7" s="95">
        <f>[3]GIS!AB147</f>
        <v>0</v>
      </c>
      <c r="AT7" s="94">
        <f>[3]GIS!AB222</f>
        <v>0</v>
      </c>
      <c r="AU7" s="94">
        <f>[3]GIS!AB172</f>
        <v>0</v>
      </c>
      <c r="AV7" s="94">
        <f>[3]GIS!AB197</f>
        <v>8086</v>
      </c>
      <c r="AW7" s="94">
        <f>[3]GIS!AB273</f>
        <v>0</v>
      </c>
      <c r="AX7" s="94">
        <f>[3]GIS!AB247</f>
        <v>0</v>
      </c>
      <c r="AZ7" s="94">
        <f>[3]GIS!AE72</f>
        <v>0</v>
      </c>
      <c r="BA7" s="94">
        <f>[3]GIS!AE97</f>
        <v>0</v>
      </c>
      <c r="BB7" s="94">
        <f>[3]GIS!AH122</f>
        <v>0</v>
      </c>
      <c r="BC7" s="94">
        <f>[3]GIS!AE147</f>
        <v>0</v>
      </c>
      <c r="BD7" s="94">
        <f>[3]GIS!AE222</f>
        <v>0</v>
      </c>
      <c r="BE7" s="95">
        <f>[3]GIS!AE172</f>
        <v>0</v>
      </c>
      <c r="BF7" s="94">
        <f>[3]GIS!AE197</f>
        <v>0</v>
      </c>
      <c r="BG7" s="94">
        <f>[3]GIS!AE273</f>
        <v>0</v>
      </c>
      <c r="BH7" s="94">
        <f>[3]GIS!AE247</f>
        <v>0</v>
      </c>
    </row>
    <row r="8" spans="1:60" x14ac:dyDescent="0.25">
      <c r="A8" s="99" t="s">
        <v>87</v>
      </c>
      <c r="B8" s="96">
        <f>[3]GIS!S73</f>
        <v>0</v>
      </c>
      <c r="C8" s="93">
        <f>[3]GIS!S98</f>
        <v>0</v>
      </c>
      <c r="D8" s="93">
        <f>[3]GIS!S123</f>
        <v>0</v>
      </c>
      <c r="E8" s="93">
        <f>[3]GIS!S148</f>
        <v>0</v>
      </c>
      <c r="F8" s="93">
        <v>0</v>
      </c>
      <c r="G8" s="93">
        <f>[3]GIS!S173</f>
        <v>0</v>
      </c>
      <c r="H8" s="93">
        <f>[3]GIS!S198</f>
        <v>0</v>
      </c>
      <c r="I8" s="93">
        <f>[3]GIS!S275</f>
        <v>0</v>
      </c>
      <c r="J8" s="97">
        <f>[3]GIS!S248</f>
        <v>0</v>
      </c>
      <c r="L8" s="94">
        <f>[3]GIS!V73</f>
        <v>0</v>
      </c>
      <c r="M8" s="95">
        <f>[3]GIS!V98</f>
        <v>37966</v>
      </c>
      <c r="N8" s="94">
        <f>[3]GIS!V123</f>
        <v>0</v>
      </c>
      <c r="O8" s="94">
        <f>[3]GIS!V148</f>
        <v>0</v>
      </c>
      <c r="P8" s="94">
        <f>[3]GIS!V223</f>
        <v>0</v>
      </c>
      <c r="Q8" s="94">
        <f>[3]GIS!V173</f>
        <v>0</v>
      </c>
      <c r="R8" s="94">
        <f>[3]GIS!V198</f>
        <v>0</v>
      </c>
      <c r="S8" s="94">
        <f>[3]GIS!V275</f>
        <v>0</v>
      </c>
      <c r="T8" s="94">
        <f>[3]GIS!T248</f>
        <v>0</v>
      </c>
      <c r="V8" s="94">
        <f>[3]GIS!Y73</f>
        <v>0</v>
      </c>
      <c r="W8" s="94">
        <f>[3]GIS!Y98</f>
        <v>0</v>
      </c>
      <c r="X8" s="95">
        <f>[3]GIS!Y123</f>
        <v>0</v>
      </c>
      <c r="Y8" s="97">
        <f>[3]GIS!Y148</f>
        <v>0</v>
      </c>
      <c r="Z8" s="97">
        <f>[3]GIS!Y223</f>
        <v>0</v>
      </c>
      <c r="AA8" s="94">
        <f>[3]GIS!Y173</f>
        <v>0</v>
      </c>
      <c r="AB8" s="94">
        <f>[3]GIS!Y198</f>
        <v>0</v>
      </c>
      <c r="AC8" s="94">
        <f>[3]GIS!Y275</f>
        <v>0</v>
      </c>
      <c r="AD8" s="94">
        <f>[3]GIS!X248</f>
        <v>0</v>
      </c>
      <c r="AF8" s="94">
        <f>[3]GIS!AH73</f>
        <v>0</v>
      </c>
      <c r="AG8" s="94">
        <f>[3]GIS!AH98</f>
        <v>0</v>
      </c>
      <c r="AH8" s="94">
        <f>[3]GIS!AK123</f>
        <v>0</v>
      </c>
      <c r="AI8" s="94">
        <f>[3]GIS!AH148</f>
        <v>0</v>
      </c>
      <c r="AJ8" s="94">
        <f>[3]GIS!AH223</f>
        <v>0</v>
      </c>
      <c r="AK8" s="94">
        <f>[3]GIS!AH173</f>
        <v>0</v>
      </c>
      <c r="AL8" s="95">
        <f>[3]GIS!AH198</f>
        <v>0</v>
      </c>
      <c r="AM8" s="94">
        <f>[3]GIS!AH274</f>
        <v>0</v>
      </c>
      <c r="AN8" s="94">
        <f>[3]GIS!AH248</f>
        <v>0</v>
      </c>
      <c r="AP8" s="94">
        <f>[3]GIS!AB73</f>
        <v>0</v>
      </c>
      <c r="AQ8" s="98">
        <f>[3]GIS!AB98</f>
        <v>0</v>
      </c>
      <c r="AR8" s="94">
        <f>[3]GIS!AB123</f>
        <v>0</v>
      </c>
      <c r="AS8" s="95">
        <f>[3]GIS!AB148</f>
        <v>0</v>
      </c>
      <c r="AT8" s="94">
        <f>[3]GIS!AB223</f>
        <v>0</v>
      </c>
      <c r="AU8" s="94">
        <f>[3]GIS!AB173</f>
        <v>0</v>
      </c>
      <c r="AV8" s="94">
        <f>[3]GIS!AB198</f>
        <v>0</v>
      </c>
      <c r="AW8" s="94">
        <f>[3]GIS!AB274</f>
        <v>0</v>
      </c>
      <c r="AX8" s="94">
        <f>[3]GIS!AB248</f>
        <v>0</v>
      </c>
      <c r="AZ8" s="94">
        <f>[3]GIS!AE73</f>
        <v>0</v>
      </c>
      <c r="BA8" s="94">
        <f>[3]GIS!AE98</f>
        <v>0</v>
      </c>
      <c r="BB8" s="94">
        <f>[3]GIS!AH123</f>
        <v>0</v>
      </c>
      <c r="BC8" s="94">
        <f>[3]GIS!AE148</f>
        <v>0</v>
      </c>
      <c r="BD8" s="94">
        <f>[3]GIS!AE223</f>
        <v>0</v>
      </c>
      <c r="BE8" s="95">
        <f>[3]GIS!AE173</f>
        <v>0</v>
      </c>
      <c r="BF8" s="94">
        <f>[3]GIS!AE198</f>
        <v>0</v>
      </c>
      <c r="BG8" s="94">
        <f>[3]GIS!AE274</f>
        <v>0</v>
      </c>
      <c r="BH8" s="94">
        <f>[3]GIS!AE248</f>
        <v>0</v>
      </c>
    </row>
    <row r="9" spans="1:60" x14ac:dyDescent="0.25">
      <c r="A9" s="99" t="s">
        <v>88</v>
      </c>
      <c r="B9" s="96">
        <f>[3]GIS!S74</f>
        <v>333380</v>
      </c>
      <c r="C9" s="93">
        <f>[3]GIS!S99</f>
        <v>56182</v>
      </c>
      <c r="D9" s="93">
        <f>[3]GIS!S124</f>
        <v>27842</v>
      </c>
      <c r="E9" s="93">
        <f>[3]GIS!S149</f>
        <v>147013</v>
      </c>
      <c r="F9" s="93">
        <v>0</v>
      </c>
      <c r="G9" s="93">
        <f>[3]GIS!S174</f>
        <v>4753</v>
      </c>
      <c r="H9" s="93">
        <f>[3]GIS!S199</f>
        <v>28941</v>
      </c>
      <c r="I9" s="93">
        <f>[3]GIS!S276</f>
        <v>0</v>
      </c>
      <c r="J9" s="97">
        <f>[3]GIS!S249</f>
        <v>0</v>
      </c>
      <c r="L9" s="94">
        <f>[3]GIS!V74</f>
        <v>0</v>
      </c>
      <c r="M9" s="95">
        <f>[3]GIS!V99</f>
        <v>37966</v>
      </c>
      <c r="N9" s="94">
        <f>[3]GIS!V124</f>
        <v>0</v>
      </c>
      <c r="O9" s="94">
        <f>[3]GIS!V149</f>
        <v>0</v>
      </c>
      <c r="P9" s="94">
        <f>[3]GIS!V224</f>
        <v>0</v>
      </c>
      <c r="Q9" s="94">
        <f>[3]GIS!V174</f>
        <v>0</v>
      </c>
      <c r="R9" s="94">
        <f>[3]GIS!V199</f>
        <v>362</v>
      </c>
      <c r="S9" s="94">
        <f>[3]GIS!V276</f>
        <v>0</v>
      </c>
      <c r="T9" s="94">
        <f>[3]GIS!T249</f>
        <v>0</v>
      </c>
      <c r="V9" s="94">
        <f>[3]GIS!Y74</f>
        <v>0</v>
      </c>
      <c r="W9" s="94">
        <f>[3]GIS!Y99</f>
        <v>0</v>
      </c>
      <c r="X9" s="95">
        <f>[3]GIS!Y124</f>
        <v>0</v>
      </c>
      <c r="Y9" s="97">
        <f>[3]GIS!Y149</f>
        <v>0</v>
      </c>
      <c r="Z9" s="97">
        <f>[3]GIS!Y224</f>
        <v>0</v>
      </c>
      <c r="AA9" s="94">
        <f>[3]GIS!Y174</f>
        <v>0</v>
      </c>
      <c r="AB9" s="94">
        <f>[3]GIS!Y199</f>
        <v>0</v>
      </c>
      <c r="AC9" s="94">
        <f>[3]GIS!Y276</f>
        <v>0</v>
      </c>
      <c r="AD9" s="94">
        <f>[3]GIS!X249</f>
        <v>0</v>
      </c>
      <c r="AF9" s="94">
        <f>[3]GIS!AH74</f>
        <v>0</v>
      </c>
      <c r="AG9" s="94">
        <f>[3]GIS!AH99</f>
        <v>0</v>
      </c>
      <c r="AH9" s="94">
        <f>[3]GIS!AK124</f>
        <v>0</v>
      </c>
      <c r="AI9" s="94">
        <f>[3]GIS!AH149</f>
        <v>0</v>
      </c>
      <c r="AJ9" s="94">
        <f>[3]GIS!AH224</f>
        <v>0</v>
      </c>
      <c r="AK9" s="94">
        <f>[3]GIS!AH174</f>
        <v>0</v>
      </c>
      <c r="AL9" s="95">
        <f>[3]GIS!AH199</f>
        <v>0</v>
      </c>
      <c r="AM9" s="94">
        <f>[3]GIS!AH275</f>
        <v>0</v>
      </c>
      <c r="AN9" s="94">
        <f>[3]GIS!AH249</f>
        <v>0</v>
      </c>
      <c r="AP9" s="94">
        <f>[3]GIS!AB74</f>
        <v>0</v>
      </c>
      <c r="AQ9" s="98">
        <f>[3]GIS!AB99</f>
        <v>0</v>
      </c>
      <c r="AR9" s="94">
        <f>[3]GIS!AB124</f>
        <v>0</v>
      </c>
      <c r="AS9" s="95">
        <f>[3]GIS!AB149</f>
        <v>0</v>
      </c>
      <c r="AT9" s="94">
        <f>[3]GIS!AB224</f>
        <v>0</v>
      </c>
      <c r="AU9" s="94">
        <f>[3]GIS!AB174</f>
        <v>0</v>
      </c>
      <c r="AV9" s="94">
        <f>[3]GIS!AB199</f>
        <v>0</v>
      </c>
      <c r="AW9" s="94">
        <f>[3]GIS!AB275</f>
        <v>0</v>
      </c>
      <c r="AX9" s="94">
        <f>[3]GIS!AB249</f>
        <v>0</v>
      </c>
      <c r="AZ9" s="94">
        <f>[3]GIS!AE74</f>
        <v>0</v>
      </c>
      <c r="BA9" s="94">
        <f>[3]GIS!AE99</f>
        <v>0</v>
      </c>
      <c r="BB9" s="94">
        <f>[3]GIS!AH124</f>
        <v>0</v>
      </c>
      <c r="BC9" s="94">
        <f>[3]GIS!AE149</f>
        <v>0</v>
      </c>
      <c r="BD9" s="94">
        <f>[3]GIS!AE224</f>
        <v>0</v>
      </c>
      <c r="BE9" s="95">
        <f>[3]GIS!AE174</f>
        <v>0</v>
      </c>
      <c r="BF9" s="94">
        <f>[3]GIS!AE199</f>
        <v>0</v>
      </c>
      <c r="BG9" s="94">
        <f>[3]GIS!AE275</f>
        <v>0</v>
      </c>
      <c r="BH9" s="94">
        <f>[3]GIS!AE249</f>
        <v>0</v>
      </c>
    </row>
    <row r="10" spans="1:60" x14ac:dyDescent="0.25">
      <c r="A10" s="100" t="s">
        <v>89</v>
      </c>
      <c r="B10" s="96">
        <f>[3]GIS!S75</f>
        <v>185541</v>
      </c>
      <c r="C10" s="93">
        <f>[3]GIS!S100</f>
        <v>56182</v>
      </c>
      <c r="D10" s="93">
        <f>[3]GIS!S125</f>
        <v>0</v>
      </c>
      <c r="E10" s="93">
        <f>[3]GIS!S150</f>
        <v>147013</v>
      </c>
      <c r="F10" s="93">
        <v>1908</v>
      </c>
      <c r="G10" s="93">
        <f>[3]GIS!S175</f>
        <v>4753</v>
      </c>
      <c r="H10" s="93">
        <f>[3]GIS!S200</f>
        <v>28941</v>
      </c>
      <c r="I10" s="93">
        <f>[3]GIS!S277</f>
        <v>0</v>
      </c>
      <c r="J10" s="97">
        <f>[3]GIS!S250</f>
        <v>0</v>
      </c>
      <c r="L10" s="94">
        <f>[3]GIS!V75</f>
        <v>140357</v>
      </c>
      <c r="M10" s="95">
        <f>[3]GIS!V100</f>
        <v>184288</v>
      </c>
      <c r="N10" s="94">
        <f>[3]GIS!V125</f>
        <v>135297</v>
      </c>
      <c r="O10" s="94">
        <f>[3]GIS!V150</f>
        <v>77936</v>
      </c>
      <c r="P10" s="94">
        <f>[3]GIS!V225</f>
        <v>181841</v>
      </c>
      <c r="Q10" s="94">
        <f>[3]GIS!V175</f>
        <v>4364</v>
      </c>
      <c r="R10" s="94">
        <f>[3]GIS!V200</f>
        <v>272289</v>
      </c>
      <c r="S10" s="94">
        <f>[3]GIS!V277</f>
        <v>0</v>
      </c>
      <c r="T10" s="94">
        <f>[3]GIS!T250</f>
        <v>0</v>
      </c>
      <c r="V10" s="94">
        <f>[3]GIS!Y75</f>
        <v>102645</v>
      </c>
      <c r="W10" s="94">
        <f>[3]GIS!Y100</f>
        <v>79957</v>
      </c>
      <c r="X10" s="95">
        <f>[3]GIS!Y125</f>
        <v>1962375</v>
      </c>
      <c r="Y10" s="97">
        <f>[3]GIS!Y150</f>
        <v>583970</v>
      </c>
      <c r="Z10" s="97">
        <f>[3]GIS!Y225</f>
        <v>0</v>
      </c>
      <c r="AA10" s="94">
        <f>[3]GIS!Y175</f>
        <v>1250</v>
      </c>
      <c r="AB10" s="94">
        <f>[3]GIS!Y200</f>
        <v>325236</v>
      </c>
      <c r="AC10" s="94">
        <f>[3]GIS!Y277</f>
        <v>384413</v>
      </c>
      <c r="AD10" s="94">
        <f>[3]GIS!X250</f>
        <v>0</v>
      </c>
      <c r="AF10" s="94">
        <f>[3]GIS!AH75</f>
        <v>29353</v>
      </c>
      <c r="AG10" s="94">
        <f>[3]GIS!AH100</f>
        <v>236375</v>
      </c>
      <c r="AH10" s="94">
        <f>[3]GIS!AK125</f>
        <v>0</v>
      </c>
      <c r="AI10" s="94">
        <f>[3]GIS!AH150</f>
        <v>224642</v>
      </c>
      <c r="AJ10" s="94">
        <f>[3]GIS!AH225</f>
        <v>0</v>
      </c>
      <c r="AK10" s="94">
        <f>[3]GIS!AH175</f>
        <v>0</v>
      </c>
      <c r="AL10" s="95">
        <f>[3]GIS!AH200</f>
        <v>560008</v>
      </c>
      <c r="AM10" s="94">
        <f>[3]GIS!AH276</f>
        <v>0</v>
      </c>
      <c r="AN10" s="94">
        <f>[3]GIS!AH250</f>
        <v>0</v>
      </c>
      <c r="AP10" s="94">
        <f>[3]GIS!AB75</f>
        <v>0</v>
      </c>
      <c r="AQ10" s="98">
        <f>[3]GIS!AB100</f>
        <v>5597</v>
      </c>
      <c r="AR10" s="94">
        <f>[3]GIS!AB125</f>
        <v>234579</v>
      </c>
      <c r="AS10" s="95">
        <f>[3]GIS!AB150</f>
        <v>81397</v>
      </c>
      <c r="AT10" s="94">
        <f>[3]GIS!AB225</f>
        <v>0</v>
      </c>
      <c r="AU10" s="94">
        <f>[3]GIS!AB175</f>
        <v>0</v>
      </c>
      <c r="AV10" s="94">
        <f>[3]GIS!AB200</f>
        <v>19037</v>
      </c>
      <c r="AW10" s="94">
        <f>[3]GIS!AB276</f>
        <v>0</v>
      </c>
      <c r="AX10" s="94">
        <f>[3]GIS!AB250</f>
        <v>0</v>
      </c>
      <c r="AZ10" s="94">
        <f>[3]GIS!AE75</f>
        <v>2584</v>
      </c>
      <c r="BA10" s="94">
        <f>[3]GIS!AE100</f>
        <v>4364</v>
      </c>
      <c r="BB10" s="94">
        <f>[3]GIS!AH125</f>
        <v>115511</v>
      </c>
      <c r="BC10" s="94">
        <f>[3]GIS!AE150</f>
        <v>51892</v>
      </c>
      <c r="BD10" s="94">
        <f>[3]GIS!AE225</f>
        <v>8618</v>
      </c>
      <c r="BE10" s="95">
        <f>[3]GIS!AE175</f>
        <v>3693</v>
      </c>
      <c r="BF10" s="94">
        <f>[3]GIS!AE200</f>
        <v>19009</v>
      </c>
      <c r="BG10" s="94">
        <f>[3]GIS!AE276</f>
        <v>0</v>
      </c>
      <c r="BH10" s="94">
        <f>[3]GIS!AE250</f>
        <v>0</v>
      </c>
    </row>
    <row r="11" spans="1:60" x14ac:dyDescent="0.25">
      <c r="A11" s="100" t="s">
        <v>90</v>
      </c>
      <c r="B11" s="96">
        <f>[3]GIS!S76</f>
        <v>0</v>
      </c>
      <c r="C11" s="93">
        <f>[3]GIS!S101</f>
        <v>0</v>
      </c>
      <c r="D11" s="93">
        <f>[3]GIS!S126</f>
        <v>0</v>
      </c>
      <c r="E11" s="93">
        <f>[3]GIS!S151</f>
        <v>0</v>
      </c>
      <c r="F11" s="93">
        <v>0</v>
      </c>
      <c r="G11" s="93">
        <f>[3]GIS!S176</f>
        <v>0</v>
      </c>
      <c r="H11" s="93">
        <f>[3]GIS!S201</f>
        <v>0</v>
      </c>
      <c r="I11" s="93">
        <f>[3]GIS!S278</f>
        <v>0</v>
      </c>
      <c r="J11" s="97">
        <f>[3]GIS!S251</f>
        <v>0</v>
      </c>
      <c r="L11" s="94">
        <f>[3]GIS!V76</f>
        <v>0</v>
      </c>
      <c r="M11" s="95">
        <f>[3]GIS!V101</f>
        <v>0</v>
      </c>
      <c r="N11" s="94">
        <f>[3]GIS!V126</f>
        <v>167502</v>
      </c>
      <c r="O11" s="94">
        <f>[3]GIS!V151</f>
        <v>191070</v>
      </c>
      <c r="P11" s="94">
        <f>[3]GIS!V226</f>
        <v>0</v>
      </c>
      <c r="Q11" s="94">
        <f>[3]GIS!V176</f>
        <v>0</v>
      </c>
      <c r="R11" s="94">
        <f>[3]GIS!V201</f>
        <v>0</v>
      </c>
      <c r="S11" s="94">
        <f>[3]GIS!V278</f>
        <v>0</v>
      </c>
      <c r="T11" s="94">
        <f>[3]GIS!T251</f>
        <v>0</v>
      </c>
      <c r="V11" s="94">
        <f>[3]GIS!Y76</f>
        <v>0</v>
      </c>
      <c r="W11" s="94">
        <f>[3]GIS!Y101</f>
        <v>0</v>
      </c>
      <c r="X11" s="95">
        <f>[3]GIS!Y126</f>
        <v>0</v>
      </c>
      <c r="Y11" s="97">
        <f>[3]GIS!Y151</f>
        <v>0</v>
      </c>
      <c r="Z11" s="97">
        <f>[3]GIS!Y226</f>
        <v>0</v>
      </c>
      <c r="AA11" s="94">
        <f>[3]GIS!Y176</f>
        <v>0</v>
      </c>
      <c r="AB11" s="94">
        <f>[3]GIS!Y201</f>
        <v>0</v>
      </c>
      <c r="AC11" s="94">
        <f>[3]GIS!Y278</f>
        <v>0</v>
      </c>
      <c r="AD11" s="94">
        <f>[3]GIS!X251</f>
        <v>0</v>
      </c>
      <c r="AF11" s="94">
        <f>[3]GIS!AH76</f>
        <v>0</v>
      </c>
      <c r="AG11" s="94">
        <f>[3]GIS!AH101</f>
        <v>0</v>
      </c>
      <c r="AH11" s="94">
        <f>[3]GIS!AK126</f>
        <v>0</v>
      </c>
      <c r="AI11" s="94">
        <f>[3]GIS!AH151</f>
        <v>0</v>
      </c>
      <c r="AJ11" s="94">
        <f>[3]GIS!AH226</f>
        <v>0</v>
      </c>
      <c r="AK11" s="94">
        <f>[3]GIS!AH176</f>
        <v>0</v>
      </c>
      <c r="AL11" s="95">
        <f>[3]GIS!AH201</f>
        <v>0</v>
      </c>
      <c r="AM11" s="94">
        <f>[3]GIS!AH277</f>
        <v>0</v>
      </c>
      <c r="AN11" s="94">
        <f>[3]GIS!AH251</f>
        <v>0</v>
      </c>
      <c r="AP11" s="94">
        <f>[3]GIS!AB76</f>
        <v>0</v>
      </c>
      <c r="AQ11" s="98">
        <f>[3]GIS!AB101</f>
        <v>0</v>
      </c>
      <c r="AR11" s="94">
        <f>[3]GIS!AB126</f>
        <v>0</v>
      </c>
      <c r="AS11" s="95">
        <f>[3]GIS!AB151</f>
        <v>0</v>
      </c>
      <c r="AT11" s="94">
        <f>[3]GIS!AB226</f>
        <v>0</v>
      </c>
      <c r="AU11" s="94">
        <f>[3]GIS!AB176</f>
        <v>0</v>
      </c>
      <c r="AV11" s="94">
        <f>[3]GIS!AB201</f>
        <v>0</v>
      </c>
      <c r="AW11" s="94">
        <f>[3]GIS!AB277</f>
        <v>58000</v>
      </c>
      <c r="AX11" s="94">
        <f>[3]GIS!AB251</f>
        <v>0</v>
      </c>
      <c r="AZ11" s="94">
        <f>[3]GIS!AE76</f>
        <v>0</v>
      </c>
      <c r="BA11" s="94">
        <f>[3]GIS!AE101</f>
        <v>0</v>
      </c>
      <c r="BB11" s="94">
        <f>[3]GIS!AH126</f>
        <v>0</v>
      </c>
      <c r="BC11" s="94">
        <f>[3]GIS!AE151</f>
        <v>0</v>
      </c>
      <c r="BD11" s="94">
        <f>[3]GIS!AE226</f>
        <v>0</v>
      </c>
      <c r="BE11" s="95">
        <f>[3]GIS!AE176</f>
        <v>0</v>
      </c>
      <c r="BF11" s="94">
        <f>[3]GIS!AE201</f>
        <v>0</v>
      </c>
      <c r="BG11" s="94">
        <f>[3]GIS!AE277</f>
        <v>211971</v>
      </c>
      <c r="BH11" s="94">
        <f>[3]GIS!AE251</f>
        <v>0</v>
      </c>
    </row>
    <row r="12" spans="1:60" x14ac:dyDescent="0.25">
      <c r="A12" s="99" t="s">
        <v>91</v>
      </c>
      <c r="B12" s="96">
        <f>[3]GIS!S77</f>
        <v>0</v>
      </c>
      <c r="C12" s="93">
        <f>[3]GIS!S102</f>
        <v>0</v>
      </c>
      <c r="D12" s="93">
        <f>[3]GIS!S127</f>
        <v>0</v>
      </c>
      <c r="E12" s="93">
        <f>[3]GIS!S152</f>
        <v>0</v>
      </c>
      <c r="F12" s="93">
        <v>0</v>
      </c>
      <c r="G12" s="93">
        <f>[3]GIS!S177</f>
        <v>0</v>
      </c>
      <c r="H12" s="93">
        <f>[3]GIS!S202</f>
        <v>0</v>
      </c>
      <c r="I12" s="93">
        <f>[3]GIS!S279</f>
        <v>0</v>
      </c>
      <c r="J12" s="97">
        <f>[3]GIS!S252</f>
        <v>0</v>
      </c>
      <c r="L12" s="94">
        <f>[3]GIS!V77</f>
        <v>0</v>
      </c>
      <c r="M12" s="95">
        <f>[3]GIS!V102</f>
        <v>0</v>
      </c>
      <c r="N12" s="94">
        <f>[3]GIS!V127</f>
        <v>0</v>
      </c>
      <c r="O12" s="94">
        <f>[3]GIS!V152</f>
        <v>0</v>
      </c>
      <c r="P12" s="94">
        <f>[3]GIS!V227</f>
        <v>0</v>
      </c>
      <c r="Q12" s="94">
        <f>[3]GIS!V177</f>
        <v>0</v>
      </c>
      <c r="R12" s="94">
        <f>[3]GIS!V202</f>
        <v>0</v>
      </c>
      <c r="S12" s="94">
        <f>[3]GIS!V279</f>
        <v>0</v>
      </c>
      <c r="T12" s="94">
        <f>[3]GIS!T252</f>
        <v>0</v>
      </c>
      <c r="V12" s="94">
        <f>[3]GIS!Y77</f>
        <v>0</v>
      </c>
      <c r="W12" s="94">
        <f>[3]GIS!Y102</f>
        <v>0</v>
      </c>
      <c r="X12" s="95">
        <f>[3]GIS!Y127</f>
        <v>0</v>
      </c>
      <c r="Y12" s="97">
        <f>[3]GIS!Y152</f>
        <v>0</v>
      </c>
      <c r="Z12" s="97">
        <f>[3]GIS!Y227</f>
        <v>0</v>
      </c>
      <c r="AA12" s="94">
        <f>[3]GIS!Y177</f>
        <v>0</v>
      </c>
      <c r="AB12" s="94">
        <f>[3]GIS!Y202</f>
        <v>0</v>
      </c>
      <c r="AC12" s="94">
        <f>[3]GIS!Y279</f>
        <v>0</v>
      </c>
      <c r="AD12" s="94">
        <f>[3]GIS!X252</f>
        <v>0</v>
      </c>
      <c r="AF12" s="94">
        <f>[3]GIS!AH77</f>
        <v>0</v>
      </c>
      <c r="AG12" s="94">
        <f>[3]GIS!AH102</f>
        <v>0</v>
      </c>
      <c r="AH12" s="94">
        <f>[3]GIS!AK127</f>
        <v>0</v>
      </c>
      <c r="AI12" s="94">
        <f>[3]GIS!AH152</f>
        <v>0</v>
      </c>
      <c r="AJ12" s="94">
        <f>[3]GIS!AH227</f>
        <v>0</v>
      </c>
      <c r="AK12" s="94">
        <f>[3]GIS!AH177</f>
        <v>0</v>
      </c>
      <c r="AL12" s="95">
        <f>[3]GIS!AH202</f>
        <v>0</v>
      </c>
      <c r="AM12" s="94">
        <f>[3]GIS!AH278</f>
        <v>0</v>
      </c>
      <c r="AN12" s="94">
        <f>[3]GIS!AH252</f>
        <v>0</v>
      </c>
      <c r="AP12" s="94">
        <f>[3]GIS!AB77</f>
        <v>0</v>
      </c>
      <c r="AQ12" s="98">
        <f>[3]GIS!AB102</f>
        <v>0</v>
      </c>
      <c r="AR12" s="94">
        <f>[3]GIS!AB127</f>
        <v>0</v>
      </c>
      <c r="AS12" s="95">
        <f>[3]GIS!AB152</f>
        <v>0</v>
      </c>
      <c r="AT12" s="94">
        <f>[3]GIS!AB227</f>
        <v>0</v>
      </c>
      <c r="AU12" s="94">
        <f>[3]GIS!AB177</f>
        <v>0</v>
      </c>
      <c r="AV12" s="94">
        <f>[3]GIS!AB202</f>
        <v>0</v>
      </c>
      <c r="AW12" s="94">
        <f>[3]GIS!AB278</f>
        <v>0</v>
      </c>
      <c r="AX12" s="94">
        <f>[3]GIS!AB252</f>
        <v>0</v>
      </c>
      <c r="AZ12" s="94">
        <f>[3]GIS!AE77</f>
        <v>0</v>
      </c>
      <c r="BA12" s="94">
        <f>[3]GIS!AE102</f>
        <v>0</v>
      </c>
      <c r="BB12" s="94">
        <f>[3]GIS!AH127</f>
        <v>0</v>
      </c>
      <c r="BC12" s="94">
        <f>[3]GIS!AE152</f>
        <v>0</v>
      </c>
      <c r="BD12" s="94">
        <f>[3]GIS!AE227</f>
        <v>0</v>
      </c>
      <c r="BE12" s="95">
        <f>[3]GIS!AE177</f>
        <v>208264</v>
      </c>
      <c r="BF12" s="94">
        <f>[3]GIS!AE202</f>
        <v>0</v>
      </c>
      <c r="BG12" s="94">
        <f>[3]GIS!AE278</f>
        <v>0</v>
      </c>
      <c r="BH12" s="94">
        <f>[3]GIS!AE252</f>
        <v>0</v>
      </c>
    </row>
    <row r="13" spans="1:60" x14ac:dyDescent="0.25">
      <c r="A13" s="99" t="s">
        <v>92</v>
      </c>
      <c r="B13" s="96">
        <f>[3]GIS!S78</f>
        <v>7077</v>
      </c>
      <c r="C13" s="93">
        <f>[3]GIS!S103</f>
        <v>35279</v>
      </c>
      <c r="D13" s="93">
        <f>[3]GIS!S128</f>
        <v>27842</v>
      </c>
      <c r="E13" s="93">
        <f>[3]GIS!S153</f>
        <v>25057</v>
      </c>
      <c r="F13" s="93">
        <v>252201</v>
      </c>
      <c r="G13" s="93">
        <f>[3]GIS!S178</f>
        <v>0</v>
      </c>
      <c r="H13" s="93">
        <f>[3]GIS!S203</f>
        <v>11833</v>
      </c>
      <c r="I13" s="93">
        <f>[3]GIS!S280</f>
        <v>25511</v>
      </c>
      <c r="J13" s="97">
        <f>[3]GIS!S253</f>
        <v>0</v>
      </c>
      <c r="L13" s="94">
        <f>[3]GIS!V78</f>
        <v>0</v>
      </c>
      <c r="M13" s="95">
        <f>[3]GIS!V103</f>
        <v>27795</v>
      </c>
      <c r="N13" s="94">
        <f>[3]GIS!V128</f>
        <v>1485</v>
      </c>
      <c r="O13" s="94">
        <f>[3]GIS!V153</f>
        <v>0</v>
      </c>
      <c r="P13" s="94">
        <f>[3]GIS!V228</f>
        <v>55096</v>
      </c>
      <c r="Q13" s="94">
        <f>[3]GIS!V178</f>
        <v>0</v>
      </c>
      <c r="R13" s="94">
        <f>[3]GIS!V203</f>
        <v>20649</v>
      </c>
      <c r="S13" s="94">
        <f>[3]GIS!V280</f>
        <v>9765</v>
      </c>
      <c r="T13" s="94">
        <f>[3]GIS!T253</f>
        <v>0</v>
      </c>
      <c r="V13" s="94">
        <f>[3]GIS!Y78</f>
        <v>0</v>
      </c>
      <c r="W13" s="94">
        <f>[3]GIS!Y103</f>
        <v>0</v>
      </c>
      <c r="X13" s="95">
        <f>[3]GIS!Y128</f>
        <v>0</v>
      </c>
      <c r="Y13" s="97">
        <f>[3]GIS!Y153</f>
        <v>0</v>
      </c>
      <c r="Z13" s="97">
        <f>[3]GIS!Y228</f>
        <v>0</v>
      </c>
      <c r="AA13" s="94">
        <f>[3]GIS!Y178</f>
        <v>0</v>
      </c>
      <c r="AB13" s="94">
        <f>[3]GIS!Y203</f>
        <v>0</v>
      </c>
      <c r="AC13" s="94">
        <f>[3]GIS!Y280</f>
        <v>0</v>
      </c>
      <c r="AD13" s="94">
        <f>[3]GIS!X253</f>
        <v>0</v>
      </c>
      <c r="AF13" s="94">
        <f>[3]GIS!AH78</f>
        <v>0</v>
      </c>
      <c r="AG13" s="94">
        <f>[3]GIS!AH103</f>
        <v>0</v>
      </c>
      <c r="AH13" s="94">
        <f>[3]GIS!AK128</f>
        <v>0</v>
      </c>
      <c r="AI13" s="94">
        <f>[3]GIS!AH153</f>
        <v>0</v>
      </c>
      <c r="AJ13" s="94">
        <f>[3]GIS!AH228</f>
        <v>0</v>
      </c>
      <c r="AK13" s="94">
        <f>[3]GIS!AH178</f>
        <v>0</v>
      </c>
      <c r="AL13" s="95">
        <f>[3]GIS!AH203</f>
        <v>2711</v>
      </c>
      <c r="AM13" s="94">
        <f>[3]GIS!AH279</f>
        <v>0</v>
      </c>
      <c r="AN13" s="94">
        <f>[3]GIS!AH253</f>
        <v>0</v>
      </c>
      <c r="AP13" s="94">
        <f>[3]GIS!AB78</f>
        <v>0</v>
      </c>
      <c r="AQ13" s="98">
        <f>[3]GIS!AB103</f>
        <v>64794</v>
      </c>
      <c r="AR13" s="94">
        <f>[3]GIS!AB128</f>
        <v>0</v>
      </c>
      <c r="AS13" s="95">
        <f>[3]GIS!AB153</f>
        <v>60172</v>
      </c>
      <c r="AT13" s="94">
        <f>[3]GIS!AB228</f>
        <v>175570</v>
      </c>
      <c r="AU13" s="94">
        <f>[3]GIS!AB178</f>
        <v>0</v>
      </c>
      <c r="AV13" s="94">
        <f>[3]GIS!AB203</f>
        <v>29214</v>
      </c>
      <c r="AW13" s="94">
        <f>[3]GIS!AB279</f>
        <v>0</v>
      </c>
      <c r="AX13" s="94">
        <f>[3]GIS!AB253</f>
        <v>0</v>
      </c>
      <c r="AZ13" s="94">
        <f>[3]GIS!AE78</f>
        <v>0</v>
      </c>
      <c r="BA13" s="94">
        <f>[3]GIS!AE103</f>
        <v>0</v>
      </c>
      <c r="BB13" s="94">
        <f>[3]GIS!AH128</f>
        <v>0</v>
      </c>
      <c r="BC13" s="94">
        <f>[3]GIS!AE153</f>
        <v>0</v>
      </c>
      <c r="BD13" s="94">
        <f>[3]GIS!AE228</f>
        <v>6717</v>
      </c>
      <c r="BE13" s="95">
        <f>[3]GIS!AE178</f>
        <v>0</v>
      </c>
      <c r="BF13" s="94">
        <f>[3]GIS!AE203</f>
        <v>0</v>
      </c>
      <c r="BG13" s="94">
        <f>[3]GIS!AE279</f>
        <v>0</v>
      </c>
      <c r="BH13" s="94">
        <f>[3]GIS!AE253</f>
        <v>0</v>
      </c>
    </row>
    <row r="14" spans="1:60" x14ac:dyDescent="0.25">
      <c r="A14" s="99" t="s">
        <v>93</v>
      </c>
      <c r="B14" s="96">
        <f>[3]GIS!S79</f>
        <v>0</v>
      </c>
      <c r="C14" s="93">
        <f>[3]GIS!S104</f>
        <v>0</v>
      </c>
      <c r="D14" s="93">
        <f>[3]GIS!S129</f>
        <v>0</v>
      </c>
      <c r="E14" s="93">
        <f>[3]GIS!S154</f>
        <v>0</v>
      </c>
      <c r="F14" s="93">
        <v>0</v>
      </c>
      <c r="G14" s="93">
        <f>[3]GIS!S179</f>
        <v>0</v>
      </c>
      <c r="H14" s="93">
        <f>[3]GIS!S204</f>
        <v>0</v>
      </c>
      <c r="I14" s="93">
        <f>[3]GIS!S281</f>
        <v>0</v>
      </c>
      <c r="J14" s="97">
        <f>[3]GIS!S254</f>
        <v>0</v>
      </c>
      <c r="L14" s="94">
        <f>[3]GIS!V79</f>
        <v>0</v>
      </c>
      <c r="M14" s="95">
        <f>[3]GIS!V104</f>
        <v>377661</v>
      </c>
      <c r="N14" s="94">
        <f>[3]GIS!V129</f>
        <v>0</v>
      </c>
      <c r="O14" s="94">
        <f>[3]GIS!V154</f>
        <v>0</v>
      </c>
      <c r="P14" s="94">
        <f>[3]GIS!V229</f>
        <v>0</v>
      </c>
      <c r="Q14" s="94">
        <f>[3]GIS!V179</f>
        <v>0</v>
      </c>
      <c r="R14" s="94">
        <f>[3]GIS!V204</f>
        <v>0</v>
      </c>
      <c r="S14" s="94">
        <f>[3]GIS!V281</f>
        <v>0</v>
      </c>
      <c r="T14" s="94">
        <f>[3]GIS!T254</f>
        <v>0</v>
      </c>
      <c r="V14" s="94">
        <f>[3]GIS!Y79</f>
        <v>0</v>
      </c>
      <c r="W14" s="94">
        <f>[3]GIS!Y104</f>
        <v>0</v>
      </c>
      <c r="X14" s="95">
        <f>[3]GIS!Y129</f>
        <v>16101</v>
      </c>
      <c r="Y14" s="97">
        <f>[3]GIS!Y154</f>
        <v>0</v>
      </c>
      <c r="Z14" s="97">
        <f>[3]GIS!Y229</f>
        <v>0</v>
      </c>
      <c r="AA14" s="94">
        <f>[3]GIS!Y179</f>
        <v>0</v>
      </c>
      <c r="AB14" s="94">
        <f>[3]GIS!Y204</f>
        <v>0</v>
      </c>
      <c r="AC14" s="94">
        <f>[3]GIS!Y281</f>
        <v>0</v>
      </c>
      <c r="AD14" s="94">
        <f>[3]GIS!X254</f>
        <v>0</v>
      </c>
      <c r="AF14" s="94">
        <f>[3]GIS!AH79</f>
        <v>0</v>
      </c>
      <c r="AG14" s="94">
        <f>[3]GIS!AH104</f>
        <v>0</v>
      </c>
      <c r="AH14" s="94">
        <f>[3]GIS!AK129</f>
        <v>0</v>
      </c>
      <c r="AI14" s="94">
        <f>[3]GIS!AH154</f>
        <v>0</v>
      </c>
      <c r="AJ14" s="94">
        <f>[3]GIS!AH229</f>
        <v>0</v>
      </c>
      <c r="AK14" s="94">
        <f>[3]GIS!AH179</f>
        <v>0</v>
      </c>
      <c r="AL14" s="95">
        <f>[3]GIS!AH204</f>
        <v>0</v>
      </c>
      <c r="AM14" s="94">
        <f>[3]GIS!AH280</f>
        <v>0</v>
      </c>
      <c r="AN14" s="94">
        <f>[3]GIS!AH254</f>
        <v>0</v>
      </c>
      <c r="AP14" s="94">
        <f>[3]GIS!AB79</f>
        <v>0</v>
      </c>
      <c r="AQ14" s="98">
        <f>[3]GIS!AB104</f>
        <v>0</v>
      </c>
      <c r="AR14" s="94">
        <f>[3]GIS!AB129</f>
        <v>0</v>
      </c>
      <c r="AS14" s="95">
        <f>[3]GIS!AB154</f>
        <v>0</v>
      </c>
      <c r="AT14" s="94">
        <f>[3]GIS!AB229</f>
        <v>0</v>
      </c>
      <c r="AU14" s="94">
        <f>[3]GIS!AB179</f>
        <v>0</v>
      </c>
      <c r="AV14" s="94">
        <f>[3]GIS!AB204</f>
        <v>0</v>
      </c>
      <c r="AW14" s="94">
        <f>[3]GIS!AB280</f>
        <v>0</v>
      </c>
      <c r="AX14" s="94">
        <f>[3]GIS!AB254</f>
        <v>0</v>
      </c>
      <c r="AZ14" s="94">
        <f>[3]GIS!AE79</f>
        <v>0</v>
      </c>
      <c r="BA14" s="94">
        <f>[3]GIS!AE104</f>
        <v>0</v>
      </c>
      <c r="BB14" s="94">
        <f>[3]GIS!AH129</f>
        <v>0</v>
      </c>
      <c r="BC14" s="94">
        <f>[3]GIS!AE154</f>
        <v>0</v>
      </c>
      <c r="BD14" s="94">
        <f>[3]GIS!AE229</f>
        <v>0</v>
      </c>
      <c r="BE14" s="95">
        <f>[3]GIS!AE179</f>
        <v>0</v>
      </c>
      <c r="BF14" s="94">
        <f>[3]GIS!AE204</f>
        <v>0</v>
      </c>
      <c r="BG14" s="94">
        <f>[3]GIS!AE280</f>
        <v>0</v>
      </c>
      <c r="BH14" s="94">
        <f>[3]GIS!AE254</f>
        <v>0</v>
      </c>
    </row>
    <row r="15" spans="1:60" x14ac:dyDescent="0.25">
      <c r="A15" s="99" t="s">
        <v>94</v>
      </c>
      <c r="B15" s="96">
        <f>[3]GIS!S80</f>
        <v>131419</v>
      </c>
      <c r="C15" s="93">
        <f>[3]GIS!S105</f>
        <v>0</v>
      </c>
      <c r="D15" s="93">
        <f>[3]GIS!S130</f>
        <v>17107</v>
      </c>
      <c r="E15" s="93">
        <f>[3]GIS!S155</f>
        <v>0</v>
      </c>
      <c r="F15" s="93">
        <v>0</v>
      </c>
      <c r="G15" s="93">
        <f>[3]GIS!S180</f>
        <v>0</v>
      </c>
      <c r="H15" s="93">
        <f>[3]GIS!S205</f>
        <v>0</v>
      </c>
      <c r="I15" s="93">
        <f>[3]GIS!S282</f>
        <v>0</v>
      </c>
      <c r="J15" s="97">
        <f>[3]GIS!S255</f>
        <v>0</v>
      </c>
      <c r="L15" s="94">
        <f>[3]GIS!V80</f>
        <v>0</v>
      </c>
      <c r="M15" s="95">
        <f>[3]GIS!V105</f>
        <v>1085323</v>
      </c>
      <c r="N15" s="94">
        <f>[3]GIS!V130</f>
        <v>0</v>
      </c>
      <c r="O15" s="94">
        <f>[3]GIS!V155</f>
        <v>0</v>
      </c>
      <c r="P15" s="94">
        <f>[3]GIS!V230</f>
        <v>0</v>
      </c>
      <c r="Q15" s="94">
        <f>[3]GIS!V180</f>
        <v>0</v>
      </c>
      <c r="R15" s="94">
        <f>[3]GIS!V205</f>
        <v>0</v>
      </c>
      <c r="S15" s="94">
        <f>[3]GIS!V282</f>
        <v>0</v>
      </c>
      <c r="T15" s="94">
        <f>[3]GIS!T255</f>
        <v>0</v>
      </c>
      <c r="V15" s="94">
        <f>[3]GIS!Y80</f>
        <v>0</v>
      </c>
      <c r="W15" s="94">
        <f>[3]GIS!Y105</f>
        <v>0</v>
      </c>
      <c r="X15" s="95">
        <f>[3]GIS!Y130</f>
        <v>0</v>
      </c>
      <c r="Y15" s="97">
        <f>[3]GIS!Y155</f>
        <v>0</v>
      </c>
      <c r="Z15" s="97">
        <f>[3]GIS!Y230</f>
        <v>0</v>
      </c>
      <c r="AA15" s="94">
        <f>[3]GIS!Y180</f>
        <v>0</v>
      </c>
      <c r="AB15" s="94">
        <f>[3]GIS!Y205</f>
        <v>0</v>
      </c>
      <c r="AC15" s="94">
        <f>[3]GIS!Y282</f>
        <v>0</v>
      </c>
      <c r="AD15" s="94">
        <f>[3]GIS!X255</f>
        <v>0</v>
      </c>
      <c r="AF15" s="94">
        <f>[3]GIS!AH80</f>
        <v>0</v>
      </c>
      <c r="AG15" s="94">
        <f>[3]GIS!AH105</f>
        <v>0</v>
      </c>
      <c r="AH15" s="94">
        <f>[3]GIS!AK130</f>
        <v>0</v>
      </c>
      <c r="AI15" s="94">
        <f>[3]GIS!AH155</f>
        <v>0</v>
      </c>
      <c r="AJ15" s="94">
        <f>[3]GIS!AH230</f>
        <v>0</v>
      </c>
      <c r="AK15" s="94">
        <f>[3]GIS!AH180</f>
        <v>0</v>
      </c>
      <c r="AL15" s="95">
        <f>[3]GIS!AH205</f>
        <v>0</v>
      </c>
      <c r="AM15" s="94">
        <f>[3]GIS!AH281</f>
        <v>0</v>
      </c>
      <c r="AN15" s="94">
        <f>[3]GIS!AH255</f>
        <v>0</v>
      </c>
      <c r="AP15" s="94">
        <f>[3]GIS!AB80</f>
        <v>0</v>
      </c>
      <c r="AQ15" s="98">
        <f>[3]GIS!AB105</f>
        <v>0</v>
      </c>
      <c r="AR15" s="94">
        <f>[3]GIS!AB130</f>
        <v>0</v>
      </c>
      <c r="AS15" s="95">
        <f>[3]GIS!AB155</f>
        <v>0</v>
      </c>
      <c r="AT15" s="94">
        <f>[3]GIS!AB230</f>
        <v>0</v>
      </c>
      <c r="AU15" s="94">
        <f>[3]GIS!AB180</f>
        <v>0</v>
      </c>
      <c r="AV15" s="94">
        <f>[3]GIS!AB205</f>
        <v>0</v>
      </c>
      <c r="AW15" s="94">
        <f>[3]GIS!AB281</f>
        <v>0</v>
      </c>
      <c r="AX15" s="94">
        <f>[3]GIS!AB255</f>
        <v>0</v>
      </c>
      <c r="AZ15" s="94">
        <f>[3]GIS!AE80</f>
        <v>0</v>
      </c>
      <c r="BA15" s="94">
        <f>[3]GIS!AE105</f>
        <v>0</v>
      </c>
      <c r="BB15" s="94">
        <f>[3]GIS!AH130</f>
        <v>0</v>
      </c>
      <c r="BC15" s="94">
        <f>[3]GIS!AE155</f>
        <v>0</v>
      </c>
      <c r="BD15" s="94">
        <f>[3]GIS!AE230</f>
        <v>0</v>
      </c>
      <c r="BE15" s="95">
        <f>[3]GIS!AE180</f>
        <v>0</v>
      </c>
      <c r="BF15" s="94">
        <f>[3]GIS!AE205</f>
        <v>0</v>
      </c>
      <c r="BG15" s="94">
        <f>[3]GIS!AE281</f>
        <v>0</v>
      </c>
      <c r="BH15" s="94">
        <f>[3]GIS!AE255</f>
        <v>0</v>
      </c>
    </row>
    <row r="16" spans="1:60" x14ac:dyDescent="0.25">
      <c r="A16" s="99" t="s">
        <v>95</v>
      </c>
      <c r="B16" s="96">
        <f>[3]GIS!S81</f>
        <v>4201895</v>
      </c>
      <c r="C16" s="93">
        <f>[3]GIS!S106</f>
        <v>0</v>
      </c>
      <c r="D16" s="93">
        <f>[3]GIS!S131</f>
        <v>0</v>
      </c>
      <c r="E16" s="93">
        <f>[3]GIS!S156</f>
        <v>0</v>
      </c>
      <c r="F16" s="93">
        <v>0</v>
      </c>
      <c r="G16" s="93">
        <f>[3]GIS!S181</f>
        <v>0</v>
      </c>
      <c r="H16" s="93">
        <f>[3]GIS!S206</f>
        <v>0</v>
      </c>
      <c r="I16" s="93">
        <f>[3]GIS!S283</f>
        <v>0</v>
      </c>
      <c r="J16" s="97">
        <f>[3]GIS!S256</f>
        <v>0</v>
      </c>
      <c r="L16" s="94">
        <f>[3]GIS!V81</f>
        <v>455649</v>
      </c>
      <c r="M16" s="95">
        <f>[3]GIS!V106</f>
        <v>0</v>
      </c>
      <c r="N16" s="94">
        <f>[3]GIS!V131</f>
        <v>0</v>
      </c>
      <c r="O16" s="94">
        <f>[3]GIS!V156</f>
        <v>1288661</v>
      </c>
      <c r="P16" s="94">
        <f>[3]GIS!V231</f>
        <v>0</v>
      </c>
      <c r="Q16" s="94">
        <f>[3]GIS!V181</f>
        <v>0</v>
      </c>
      <c r="R16" s="94">
        <f>[3]GIS!V206</f>
        <v>0</v>
      </c>
      <c r="S16" s="94">
        <f>[3]GIS!V283</f>
        <v>0</v>
      </c>
      <c r="T16" s="94">
        <f>[3]GIS!T256</f>
        <v>0</v>
      </c>
      <c r="V16" s="94">
        <f>[3]GIS!Y81</f>
        <v>0</v>
      </c>
      <c r="W16" s="94">
        <f>[3]GIS!Y106</f>
        <v>0</v>
      </c>
      <c r="X16" s="95">
        <f>[3]GIS!Y131</f>
        <v>0</v>
      </c>
      <c r="Y16" s="97">
        <f>[3]GIS!Y156</f>
        <v>0</v>
      </c>
      <c r="Z16" s="97">
        <f>[3]GIS!Y231</f>
        <v>0</v>
      </c>
      <c r="AA16" s="94">
        <f>[3]GIS!Y181</f>
        <v>0</v>
      </c>
      <c r="AB16" s="94">
        <f>[3]GIS!Y206</f>
        <v>0</v>
      </c>
      <c r="AC16" s="94">
        <f>[3]GIS!Y283</f>
        <v>0</v>
      </c>
      <c r="AD16" s="94">
        <f>[3]GIS!X256</f>
        <v>0</v>
      </c>
      <c r="AF16" s="94">
        <f>[3]GIS!AH81</f>
        <v>164286</v>
      </c>
      <c r="AG16" s="94">
        <f>[3]GIS!AH106</f>
        <v>0</v>
      </c>
      <c r="AH16" s="94">
        <f>[3]GIS!AK131</f>
        <v>0</v>
      </c>
      <c r="AI16" s="94">
        <f>[3]GIS!AH156</f>
        <v>1344458</v>
      </c>
      <c r="AJ16" s="94">
        <f>[3]GIS!AH231</f>
        <v>0</v>
      </c>
      <c r="AK16" s="94">
        <f>[3]GIS!AH181</f>
        <v>0</v>
      </c>
      <c r="AL16" s="95">
        <f>[3]GIS!AH206</f>
        <v>0</v>
      </c>
      <c r="AM16" s="94">
        <f>[3]GIS!AH282</f>
        <v>0</v>
      </c>
      <c r="AN16" s="94">
        <f>[3]GIS!AH256</f>
        <v>0</v>
      </c>
      <c r="AP16" s="94">
        <f>[3]GIS!AB81</f>
        <v>0</v>
      </c>
      <c r="AQ16" s="98">
        <f>[3]GIS!AB106</f>
        <v>0</v>
      </c>
      <c r="AR16" s="94">
        <f>[3]GIS!AB131</f>
        <v>0</v>
      </c>
      <c r="AS16" s="95">
        <f>[3]GIS!AB156</f>
        <v>36278</v>
      </c>
      <c r="AT16" s="94">
        <f>[3]GIS!AB231</f>
        <v>0</v>
      </c>
      <c r="AU16" s="94">
        <f>[3]GIS!AB181</f>
        <v>0</v>
      </c>
      <c r="AV16" s="94">
        <f>[3]GIS!AB206</f>
        <v>0</v>
      </c>
      <c r="AW16" s="94">
        <f>[3]GIS!AB282</f>
        <v>0</v>
      </c>
      <c r="AX16" s="94">
        <f>[3]GIS!AB256</f>
        <v>0</v>
      </c>
      <c r="AZ16" s="94">
        <f>[3]GIS!AE81</f>
        <v>0</v>
      </c>
      <c r="BA16" s="94">
        <f>[3]GIS!AE106</f>
        <v>0</v>
      </c>
      <c r="BB16" s="94">
        <f>[3]GIS!AH131</f>
        <v>0</v>
      </c>
      <c r="BC16" s="94">
        <f>[3]GIS!AE156</f>
        <v>0</v>
      </c>
      <c r="BD16" s="94">
        <f>[3]GIS!AE231</f>
        <v>0</v>
      </c>
      <c r="BE16" s="95">
        <f>[3]GIS!AE181</f>
        <v>0</v>
      </c>
      <c r="BF16" s="94">
        <f>[3]GIS!AE206</f>
        <v>0</v>
      </c>
      <c r="BG16" s="94">
        <f>[3]GIS!AE282</f>
        <v>0</v>
      </c>
      <c r="BH16" s="94">
        <f>[3]GIS!AE256</f>
        <v>0</v>
      </c>
    </row>
    <row r="17" spans="1:60" x14ac:dyDescent="0.25">
      <c r="A17" s="99" t="s">
        <v>96</v>
      </c>
      <c r="B17" s="96">
        <f>[3]GIS!S82</f>
        <v>0</v>
      </c>
      <c r="C17" s="93">
        <f>[3]GIS!S107</f>
        <v>0</v>
      </c>
      <c r="D17" s="93">
        <f>[3]GIS!S132</f>
        <v>0</v>
      </c>
      <c r="E17" s="93">
        <f>[3]GIS!S157</f>
        <v>0</v>
      </c>
      <c r="F17" s="93">
        <v>0</v>
      </c>
      <c r="G17" s="93">
        <f>[3]GIS!S182</f>
        <v>0</v>
      </c>
      <c r="H17" s="93">
        <f>[3]GIS!S207</f>
        <v>0</v>
      </c>
      <c r="I17" s="93">
        <f>[3]GIS!S284</f>
        <v>0</v>
      </c>
      <c r="J17" s="97">
        <f>[3]GIS!S257</f>
        <v>0</v>
      </c>
      <c r="L17" s="94">
        <f>[3]GIS!V82</f>
        <v>0</v>
      </c>
      <c r="M17" s="95">
        <f>[3]GIS!V107</f>
        <v>0</v>
      </c>
      <c r="N17" s="94">
        <f>[3]GIS!V132</f>
        <v>0</v>
      </c>
      <c r="O17" s="94">
        <f>[3]GIS!V157</f>
        <v>0</v>
      </c>
      <c r="P17" s="94">
        <f>[3]GIS!V232</f>
        <v>0</v>
      </c>
      <c r="Q17" s="94">
        <f>[3]GIS!V182</f>
        <v>0</v>
      </c>
      <c r="R17" s="94">
        <f>[3]GIS!V207</f>
        <v>0</v>
      </c>
      <c r="S17" s="94">
        <f>[3]GIS!V284</f>
        <v>0</v>
      </c>
      <c r="T17" s="94">
        <f>[3]GIS!T257</f>
        <v>0</v>
      </c>
      <c r="V17" s="94">
        <f>[3]GIS!Y82</f>
        <v>0</v>
      </c>
      <c r="W17" s="94">
        <f>[3]GIS!Y107</f>
        <v>0</v>
      </c>
      <c r="X17" s="95">
        <f>[3]GIS!Y132</f>
        <v>2810</v>
      </c>
      <c r="Y17" s="97">
        <f>[3]GIS!Y157</f>
        <v>0</v>
      </c>
      <c r="Z17" s="97">
        <f>[3]GIS!Y232</f>
        <v>0</v>
      </c>
      <c r="AA17" s="94">
        <f>[3]GIS!Y182</f>
        <v>0</v>
      </c>
      <c r="AB17" s="94">
        <f>[3]GIS!Y207</f>
        <v>0</v>
      </c>
      <c r="AC17" s="94">
        <f>[3]GIS!Y284</f>
        <v>0</v>
      </c>
      <c r="AD17" s="94">
        <f>[3]GIS!X257</f>
        <v>0</v>
      </c>
      <c r="AF17" s="94">
        <f>[3]GIS!AH82</f>
        <v>0</v>
      </c>
      <c r="AG17" s="94">
        <f>[3]GIS!AH107</f>
        <v>0</v>
      </c>
      <c r="AH17" s="94">
        <f>[3]GIS!AK132</f>
        <v>0</v>
      </c>
      <c r="AI17" s="94">
        <f>[3]GIS!AH157</f>
        <v>0</v>
      </c>
      <c r="AJ17" s="94">
        <f>[3]GIS!AH232</f>
        <v>0</v>
      </c>
      <c r="AK17" s="94">
        <f>[3]GIS!AH182</f>
        <v>0</v>
      </c>
      <c r="AL17" s="95">
        <f>[3]GIS!AH207</f>
        <v>0</v>
      </c>
      <c r="AM17" s="94">
        <f>[3]GIS!AH283</f>
        <v>0</v>
      </c>
      <c r="AN17" s="94">
        <f>[3]GIS!AH257</f>
        <v>0</v>
      </c>
      <c r="AP17" s="94">
        <f>[3]GIS!AB82</f>
        <v>0</v>
      </c>
      <c r="AQ17" s="98">
        <f>[3]GIS!AB107</f>
        <v>0</v>
      </c>
      <c r="AR17" s="94">
        <f>[3]GIS!AB132</f>
        <v>0</v>
      </c>
      <c r="AS17" s="95">
        <f>[3]GIS!AB157</f>
        <v>0</v>
      </c>
      <c r="AT17" s="94">
        <f>[3]GIS!AB232</f>
        <v>0</v>
      </c>
      <c r="AU17" s="94">
        <f>[3]GIS!AB182</f>
        <v>0</v>
      </c>
      <c r="AV17" s="94">
        <f>[3]GIS!AB207</f>
        <v>0</v>
      </c>
      <c r="AW17" s="94">
        <f>[3]GIS!AB283</f>
        <v>0</v>
      </c>
      <c r="AX17" s="94">
        <f>[3]GIS!AB257</f>
        <v>0</v>
      </c>
      <c r="AZ17" s="94">
        <f>[3]GIS!AE82</f>
        <v>0</v>
      </c>
      <c r="BA17" s="94">
        <f>[3]GIS!AE107</f>
        <v>0</v>
      </c>
      <c r="BB17" s="94">
        <f>[3]GIS!AH132</f>
        <v>0</v>
      </c>
      <c r="BC17" s="94">
        <f>[3]GIS!AE157</f>
        <v>0</v>
      </c>
      <c r="BD17" s="94">
        <f>[3]GIS!AE232</f>
        <v>0</v>
      </c>
      <c r="BE17" s="95">
        <f>[3]GIS!AE182</f>
        <v>0</v>
      </c>
      <c r="BF17" s="94">
        <f>[3]GIS!AE207</f>
        <v>0</v>
      </c>
      <c r="BG17" s="94">
        <f>[3]GIS!AE283</f>
        <v>0</v>
      </c>
      <c r="BH17" s="94">
        <f>[3]GIS!AE257</f>
        <v>0</v>
      </c>
    </row>
    <row r="18" spans="1:60" x14ac:dyDescent="0.25">
      <c r="A18" s="94" t="s">
        <v>97</v>
      </c>
      <c r="B18" s="96">
        <f>[3]GIS!S83</f>
        <v>528158</v>
      </c>
      <c r="C18" s="93">
        <f>[3]GIS!S108</f>
        <v>2174</v>
      </c>
      <c r="D18" s="93">
        <f>[3]GIS!S133</f>
        <v>0</v>
      </c>
      <c r="E18" s="93">
        <f>[3]GIS!S158</f>
        <v>420</v>
      </c>
      <c r="F18" s="93">
        <v>0</v>
      </c>
      <c r="G18" s="93">
        <f>[3]GIS!S183</f>
        <v>4950</v>
      </c>
      <c r="H18" s="93">
        <f>[3]GIS!S208</f>
        <v>50343</v>
      </c>
      <c r="I18" s="93">
        <f>[3]GIS!S285</f>
        <v>0</v>
      </c>
      <c r="J18" s="97">
        <f>[3]GIS!S258</f>
        <v>0</v>
      </c>
      <c r="L18" s="94">
        <f>[3]GIS!V83</f>
        <v>11845</v>
      </c>
      <c r="M18" s="95">
        <f>[3]GIS!V108</f>
        <v>1605561</v>
      </c>
      <c r="N18" s="94">
        <f>[3]GIS!V133</f>
        <v>15454</v>
      </c>
      <c r="O18" s="94">
        <f>[3]GIS!V158</f>
        <v>19164</v>
      </c>
      <c r="P18" s="94">
        <f>[3]GIS!V233</f>
        <v>0</v>
      </c>
      <c r="Q18" s="94">
        <f>[3]GIS!V183</f>
        <v>41906</v>
      </c>
      <c r="R18" s="94">
        <f>[3]GIS!V208</f>
        <v>127972</v>
      </c>
      <c r="S18" s="94">
        <f>[3]GIS!V285</f>
        <v>0</v>
      </c>
      <c r="T18" s="94">
        <f>[3]GIS!T258</f>
        <v>0</v>
      </c>
      <c r="V18" s="94">
        <f>[3]GIS!Y83</f>
        <v>0</v>
      </c>
      <c r="W18" s="94">
        <f>[3]GIS!Y108</f>
        <v>0</v>
      </c>
      <c r="X18" s="95">
        <f>[3]GIS!Y133</f>
        <v>32</v>
      </c>
      <c r="Y18" s="97">
        <f>[3]GIS!Y158</f>
        <v>0</v>
      </c>
      <c r="Z18" s="97">
        <f>[3]GIS!Y233</f>
        <v>0</v>
      </c>
      <c r="AA18" s="94">
        <f>[3]GIS!Y183</f>
        <v>0</v>
      </c>
      <c r="AB18" s="94">
        <f>[3]GIS!Y208</f>
        <v>0</v>
      </c>
      <c r="AC18" s="94">
        <f>[3]GIS!Y285</f>
        <v>0</v>
      </c>
      <c r="AD18" s="94">
        <f>[3]GIS!X258</f>
        <v>0</v>
      </c>
      <c r="AF18" s="94">
        <f>[3]GIS!AH83</f>
        <v>0</v>
      </c>
      <c r="AG18" s="94">
        <f>[3]GIS!AH108</f>
        <v>0</v>
      </c>
      <c r="AH18" s="94">
        <f>[3]GIS!AK133</f>
        <v>0</v>
      </c>
      <c r="AI18" s="94">
        <f>[3]GIS!AH158</f>
        <v>0</v>
      </c>
      <c r="AJ18" s="94">
        <f>[3]GIS!AH233</f>
        <v>0</v>
      </c>
      <c r="AK18" s="94">
        <f>[3]GIS!AH183</f>
        <v>0</v>
      </c>
      <c r="AL18" s="95">
        <f>[3]GIS!AH208</f>
        <v>99998</v>
      </c>
      <c r="AM18" s="94">
        <f>[3]GIS!AH284</f>
        <v>0</v>
      </c>
      <c r="AN18" s="94">
        <f>[3]GIS!AH258</f>
        <v>0</v>
      </c>
      <c r="AP18" s="94">
        <f>[3]GIS!AB83</f>
        <v>0</v>
      </c>
      <c r="AQ18" s="98">
        <f>[3]GIS!AB108</f>
        <v>667</v>
      </c>
      <c r="AR18" s="94">
        <f>[3]GIS!AB133</f>
        <v>0</v>
      </c>
      <c r="AS18" s="95">
        <f>[3]GIS!AB158</f>
        <v>150</v>
      </c>
      <c r="AT18" s="94">
        <f>[3]GIS!AB233</f>
        <v>0</v>
      </c>
      <c r="AU18" s="94">
        <f>[3]GIS!AB183</f>
        <v>0</v>
      </c>
      <c r="AV18" s="94">
        <f>[3]GIS!AB208</f>
        <v>0</v>
      </c>
      <c r="AW18" s="94">
        <f>[3]GIS!AB284</f>
        <v>0</v>
      </c>
      <c r="AX18" s="94">
        <f>[3]GIS!AB258</f>
        <v>0</v>
      </c>
      <c r="AZ18" s="94">
        <f>[3]GIS!AE83</f>
        <v>1891</v>
      </c>
      <c r="BA18" s="94">
        <f>[3]GIS!AE108</f>
        <v>41906</v>
      </c>
      <c r="BB18" s="94">
        <f>[3]GIS!AH133</f>
        <v>0</v>
      </c>
      <c r="BC18" s="94">
        <f>[3]GIS!AE158</f>
        <v>0</v>
      </c>
      <c r="BD18" s="94">
        <f>[3]GIS!AE233</f>
        <v>0</v>
      </c>
      <c r="BE18" s="95">
        <f>[3]GIS!AE183</f>
        <v>137650</v>
      </c>
      <c r="BF18" s="94">
        <f>[3]GIS!AE208</f>
        <v>20359</v>
      </c>
      <c r="BG18" s="94">
        <f>[3]GIS!AE284</f>
        <v>0</v>
      </c>
      <c r="BH18" s="94">
        <f>[3]GIS!AE258</f>
        <v>0</v>
      </c>
    </row>
    <row r="19" spans="1:60" x14ac:dyDescent="0.25">
      <c r="A19" s="99" t="s">
        <v>98</v>
      </c>
      <c r="B19" s="96">
        <f>[3]GIS!S84</f>
        <v>1061430</v>
      </c>
      <c r="C19" s="93">
        <f>[3]GIS!S109</f>
        <v>0</v>
      </c>
      <c r="D19" s="93">
        <f>[3]GIS!S134</f>
        <v>15726</v>
      </c>
      <c r="E19" s="93">
        <f>[3]GIS!S159</f>
        <v>0</v>
      </c>
      <c r="F19" s="93">
        <v>0</v>
      </c>
      <c r="G19" s="93">
        <f>[3]GIS!S184</f>
        <v>0</v>
      </c>
      <c r="H19" s="93">
        <f>[3]GIS!S209</f>
        <v>0</v>
      </c>
      <c r="I19" s="93">
        <f>[3]GIS!S286</f>
        <v>0</v>
      </c>
      <c r="J19" s="97">
        <f>[3]GIS!S259</f>
        <v>0</v>
      </c>
      <c r="L19" s="94">
        <f>[3]GIS!V84</f>
        <v>0</v>
      </c>
      <c r="M19" s="95">
        <f>[3]GIS!V109</f>
        <v>474570</v>
      </c>
      <c r="N19" s="94">
        <f>[3]GIS!V134</f>
        <v>0</v>
      </c>
      <c r="O19" s="94">
        <f>[3]GIS!V159</f>
        <v>0</v>
      </c>
      <c r="P19" s="94">
        <f>[3]GIS!V234</f>
        <v>0</v>
      </c>
      <c r="Q19" s="94">
        <f>[3]GIS!V184</f>
        <v>0</v>
      </c>
      <c r="R19" s="94">
        <f>[3]GIS!V209</f>
        <v>0</v>
      </c>
      <c r="S19" s="94">
        <f>[3]GIS!V286</f>
        <v>0</v>
      </c>
      <c r="T19" s="94">
        <f>[3]GIS!T259</f>
        <v>0</v>
      </c>
      <c r="V19" s="94">
        <f>[3]GIS!Y84</f>
        <v>0</v>
      </c>
      <c r="W19" s="94">
        <f>[3]GIS!Y109</f>
        <v>0</v>
      </c>
      <c r="X19" s="95">
        <f>[3]GIS!Y134</f>
        <v>215755</v>
      </c>
      <c r="Y19" s="97">
        <f>[3]GIS!Y159</f>
        <v>0</v>
      </c>
      <c r="Z19" s="97">
        <f>[3]GIS!Y234</f>
        <v>0</v>
      </c>
      <c r="AA19" s="94">
        <f>[3]GIS!Y184</f>
        <v>0</v>
      </c>
      <c r="AB19" s="94">
        <f>[3]GIS!Y209</f>
        <v>0</v>
      </c>
      <c r="AC19" s="94">
        <f>[3]GIS!Y286</f>
        <v>0</v>
      </c>
      <c r="AD19" s="94">
        <f>[3]GIS!X259</f>
        <v>0</v>
      </c>
      <c r="AF19" s="94">
        <f>[3]GIS!AH84</f>
        <v>0</v>
      </c>
      <c r="AG19" s="94">
        <f>[3]GIS!AH109</f>
        <v>0</v>
      </c>
      <c r="AH19" s="94">
        <f>[3]GIS!AK134</f>
        <v>0</v>
      </c>
      <c r="AI19" s="94">
        <f>[3]GIS!AH159</f>
        <v>0</v>
      </c>
      <c r="AJ19" s="94">
        <f>[3]GIS!AH234</f>
        <v>0</v>
      </c>
      <c r="AK19" s="94">
        <f>[3]GIS!AH184</f>
        <v>0</v>
      </c>
      <c r="AL19" s="95">
        <f>[3]GIS!AH209</f>
        <v>0</v>
      </c>
      <c r="AM19" s="94">
        <f>[3]GIS!AH285</f>
        <v>0</v>
      </c>
      <c r="AN19" s="94">
        <f>[3]GIS!AH259</f>
        <v>0</v>
      </c>
      <c r="AP19" s="94">
        <f>[3]GIS!AB84</f>
        <v>0</v>
      </c>
      <c r="AQ19" s="98">
        <f>[3]GIS!AB109</f>
        <v>0</v>
      </c>
      <c r="AR19" s="94">
        <f>[3]GIS!AB134</f>
        <v>0</v>
      </c>
      <c r="AS19" s="95">
        <f>[3]GIS!AB159</f>
        <v>20982</v>
      </c>
      <c r="AT19" s="94">
        <f>[3]GIS!AB234</f>
        <v>0</v>
      </c>
      <c r="AU19" s="94">
        <f>[3]GIS!AB184</f>
        <v>0</v>
      </c>
      <c r="AV19" s="94">
        <f>[3]GIS!AB209</f>
        <v>0</v>
      </c>
      <c r="AW19" s="94">
        <f>[3]GIS!AB285</f>
        <v>0</v>
      </c>
      <c r="AX19" s="94">
        <f>[3]GIS!AB259</f>
        <v>0</v>
      </c>
      <c r="AZ19" s="94">
        <f>[3]GIS!AE84</f>
        <v>0</v>
      </c>
      <c r="BA19" s="94">
        <f>[3]GIS!AE109</f>
        <v>0</v>
      </c>
      <c r="BB19" s="94">
        <f>[3]GIS!AH134</f>
        <v>0</v>
      </c>
      <c r="BC19" s="94">
        <f>[3]GIS!AE159</f>
        <v>0</v>
      </c>
      <c r="BD19" s="94">
        <f>[3]GIS!AE234</f>
        <v>0</v>
      </c>
      <c r="BE19" s="95">
        <f>[3]GIS!AE184</f>
        <v>0</v>
      </c>
      <c r="BF19" s="94">
        <f>[3]GIS!AE209</f>
        <v>0</v>
      </c>
      <c r="BG19" s="94">
        <f>[3]GIS!AE285</f>
        <v>0</v>
      </c>
      <c r="BH19" s="94">
        <f>[3]GIS!AE259</f>
        <v>0</v>
      </c>
    </row>
    <row r="20" spans="1:60" x14ac:dyDescent="0.25">
      <c r="A20" s="99" t="s">
        <v>99</v>
      </c>
      <c r="B20" s="96">
        <f>[3]GIS!S85</f>
        <v>12218</v>
      </c>
      <c r="C20" s="93">
        <f>[3]GIS!S110</f>
        <v>7498</v>
      </c>
      <c r="D20" s="93">
        <f>[3]GIS!S135</f>
        <v>0</v>
      </c>
      <c r="E20" s="93">
        <f>[3]GIS!S160</f>
        <v>41538</v>
      </c>
      <c r="F20" s="93">
        <v>464495</v>
      </c>
      <c r="G20" s="93">
        <f>[3]GIS!S185</f>
        <v>9447</v>
      </c>
      <c r="H20" s="93">
        <f>[3]GIS!S210</f>
        <v>84898</v>
      </c>
      <c r="I20" s="93">
        <f>[3]GIS!S287</f>
        <v>177117</v>
      </c>
      <c r="J20" s="97">
        <f>[3]GIS!S260</f>
        <v>18729</v>
      </c>
      <c r="L20" s="94">
        <f>[3]GIS!V85</f>
        <v>0</v>
      </c>
      <c r="M20" s="95">
        <f>[3]GIS!V110</f>
        <v>49101</v>
      </c>
      <c r="N20" s="94">
        <f>[3]GIS!V135</f>
        <v>753852</v>
      </c>
      <c r="O20" s="94">
        <f>[3]GIS!V160</f>
        <v>71345</v>
      </c>
      <c r="P20" s="94">
        <f>[3]GIS!V235</f>
        <v>546620</v>
      </c>
      <c r="Q20" s="94">
        <f>[3]GIS!V185</f>
        <v>8737</v>
      </c>
      <c r="R20" s="94">
        <f>[3]GIS!V210</f>
        <v>97470</v>
      </c>
      <c r="S20" s="94">
        <f>[3]GIS!V287</f>
        <v>137982</v>
      </c>
      <c r="T20" s="94">
        <f>[3]GIS!T260</f>
        <v>18729</v>
      </c>
      <c r="V20" s="94">
        <f>[3]GIS!Y85</f>
        <v>0</v>
      </c>
      <c r="W20" s="94">
        <f>[3]GIS!Y110</f>
        <v>0</v>
      </c>
      <c r="X20" s="95">
        <f>[3]GIS!Y135</f>
        <v>1280</v>
      </c>
      <c r="Y20" s="97">
        <f>[3]GIS!Y160</f>
        <v>69640</v>
      </c>
      <c r="Z20" s="97">
        <f>[3]GIS!Y235</f>
        <v>0</v>
      </c>
      <c r="AA20" s="94">
        <f>[3]GIS!Y185</f>
        <v>0</v>
      </c>
      <c r="AB20" s="94">
        <f>[3]GIS!Y210</f>
        <v>0</v>
      </c>
      <c r="AC20" s="94">
        <f>[3]GIS!Y287</f>
        <v>0</v>
      </c>
      <c r="AD20" s="94">
        <f>[3]GIS!X260</f>
        <v>0</v>
      </c>
      <c r="AF20" s="94">
        <f>[3]GIS!AH85</f>
        <v>0</v>
      </c>
      <c r="AG20" s="94">
        <f>[3]GIS!AH110</f>
        <v>0</v>
      </c>
      <c r="AH20" s="94">
        <f>[3]GIS!AK135</f>
        <v>6546</v>
      </c>
      <c r="AI20" s="94">
        <f>[3]GIS!AH160</f>
        <v>0</v>
      </c>
      <c r="AJ20" s="94">
        <f>[3]GIS!AH235</f>
        <v>0</v>
      </c>
      <c r="AK20" s="94">
        <f>[3]GIS!AH185</f>
        <v>0</v>
      </c>
      <c r="AL20" s="95">
        <f>[3]GIS!AH210</f>
        <v>0</v>
      </c>
      <c r="AM20" s="94">
        <f>[3]GIS!AH286</f>
        <v>0</v>
      </c>
      <c r="AN20" s="94">
        <f>[3]GIS!AH260</f>
        <v>0</v>
      </c>
      <c r="AP20" s="94">
        <f>[3]GIS!AB85</f>
        <v>0</v>
      </c>
      <c r="AQ20" s="98">
        <f>[3]GIS!AB110</f>
        <v>1263</v>
      </c>
      <c r="AR20" s="94">
        <f>[3]GIS!AB135</f>
        <v>230406</v>
      </c>
      <c r="AS20" s="95">
        <f>[3]GIS!AB160</f>
        <v>79918</v>
      </c>
      <c r="AT20" s="94">
        <f>[3]GIS!AB235</f>
        <v>71150</v>
      </c>
      <c r="AU20" s="94">
        <f>[3]GIS!AB185</f>
        <v>0</v>
      </c>
      <c r="AV20" s="94">
        <f>[3]GIS!AB210</f>
        <v>0</v>
      </c>
      <c r="AW20" s="94">
        <f>[3]GIS!AB286</f>
        <v>0</v>
      </c>
      <c r="AX20" s="94">
        <f>[3]GIS!AB260</f>
        <v>0</v>
      </c>
      <c r="AZ20" s="94">
        <f>[3]GIS!AE85</f>
        <v>0</v>
      </c>
      <c r="BA20" s="94">
        <f>[3]GIS!AE110</f>
        <v>8737</v>
      </c>
      <c r="BB20" s="94">
        <f>[3]GIS!AH135</f>
        <v>0</v>
      </c>
      <c r="BC20" s="94">
        <f>[3]GIS!AE160</f>
        <v>24082</v>
      </c>
      <c r="BD20" s="94">
        <f>[3]GIS!AE235</f>
        <v>216359</v>
      </c>
      <c r="BE20" s="95">
        <f>[3]GIS!AE185</f>
        <v>168722</v>
      </c>
      <c r="BF20" s="94">
        <f>[3]GIS!AE210</f>
        <v>7208</v>
      </c>
      <c r="BG20" s="94">
        <f>[3]GIS!AE286</f>
        <v>0</v>
      </c>
      <c r="BH20" s="94">
        <f>[3]GIS!AE260</f>
        <v>0</v>
      </c>
    </row>
    <row r="21" spans="1:60" x14ac:dyDescent="0.25">
      <c r="A21" s="99" t="s">
        <v>100</v>
      </c>
      <c r="B21" s="96">
        <f>[3]GIS!S86</f>
        <v>0</v>
      </c>
      <c r="C21" s="93">
        <f>[3]GIS!S111</f>
        <v>6038</v>
      </c>
      <c r="D21" s="93">
        <f>[3]GIS!S136</f>
        <v>393209</v>
      </c>
      <c r="E21" s="93">
        <f>[3]GIS!S161</f>
        <v>228105</v>
      </c>
      <c r="F21" s="93">
        <v>0</v>
      </c>
      <c r="G21" s="93">
        <f>[3]GIS!S186</f>
        <v>0</v>
      </c>
      <c r="H21" s="93">
        <f>[3]GIS!S211</f>
        <v>29632</v>
      </c>
      <c r="I21" s="93">
        <f>[3]GIS!S288</f>
        <v>0</v>
      </c>
      <c r="J21" s="97">
        <f>[3]GIS!S261</f>
        <v>0</v>
      </c>
      <c r="L21" s="94">
        <f>[3]GIS!V86</f>
        <v>0</v>
      </c>
      <c r="M21" s="95">
        <f>[3]GIS!V111</f>
        <v>4100</v>
      </c>
      <c r="N21" s="94">
        <f>[3]GIS!V136</f>
        <v>0</v>
      </c>
      <c r="O21" s="94">
        <f>[3]GIS!V161</f>
        <v>0</v>
      </c>
      <c r="P21" s="94">
        <f>[3]GIS!V236</f>
        <v>0</v>
      </c>
      <c r="Q21" s="94">
        <f>[3]GIS!V186</f>
        <v>0</v>
      </c>
      <c r="R21" s="94">
        <f>[3]GIS!V211</f>
        <v>0</v>
      </c>
      <c r="S21" s="94">
        <f>[3]GIS!V288</f>
        <v>0</v>
      </c>
      <c r="T21" s="94">
        <f>[3]GIS!T261</f>
        <v>0</v>
      </c>
      <c r="V21" s="94">
        <f>[3]GIS!Y86</f>
        <v>0</v>
      </c>
      <c r="W21" s="94">
        <f>[3]GIS!Y111</f>
        <v>0</v>
      </c>
      <c r="X21" s="95">
        <f>[3]GIS!Y136</f>
        <v>35527</v>
      </c>
      <c r="Y21" s="97">
        <f>[3]GIS!Y161</f>
        <v>0</v>
      </c>
      <c r="Z21" s="97">
        <f>[3]GIS!Y236</f>
        <v>0</v>
      </c>
      <c r="AA21" s="94">
        <f>[3]GIS!Y186</f>
        <v>0</v>
      </c>
      <c r="AB21" s="94">
        <f>[3]GIS!Y211</f>
        <v>0</v>
      </c>
      <c r="AC21" s="94">
        <f>[3]GIS!Y288</f>
        <v>0</v>
      </c>
      <c r="AD21" s="94">
        <f>[3]GIS!X261</f>
        <v>0</v>
      </c>
      <c r="AF21" s="94">
        <f>[3]GIS!AH86</f>
        <v>0</v>
      </c>
      <c r="AG21" s="94">
        <f>[3]GIS!AH111</f>
        <v>0</v>
      </c>
      <c r="AH21" s="94">
        <f>[3]GIS!AK136</f>
        <v>436127</v>
      </c>
      <c r="AI21" s="94">
        <f>[3]GIS!AH161</f>
        <v>0</v>
      </c>
      <c r="AJ21" s="94">
        <f>[3]GIS!AH236</f>
        <v>0</v>
      </c>
      <c r="AK21" s="94">
        <f>[3]GIS!AH186</f>
        <v>0</v>
      </c>
      <c r="AL21" s="95">
        <f>[3]GIS!AH211</f>
        <v>0</v>
      </c>
      <c r="AM21" s="94">
        <f>[3]GIS!AH287</f>
        <v>0</v>
      </c>
      <c r="AN21" s="94">
        <f>[3]GIS!AH261</f>
        <v>0</v>
      </c>
      <c r="AP21" s="94">
        <f>[3]GIS!AB86</f>
        <v>0</v>
      </c>
      <c r="AQ21" s="98">
        <f>[3]GIS!AB111</f>
        <v>85620</v>
      </c>
      <c r="AR21" s="94">
        <f>[3]GIS!AB136</f>
        <v>0</v>
      </c>
      <c r="AS21" s="95">
        <f>[3]GIS!AB161</f>
        <v>260500</v>
      </c>
      <c r="AT21" s="94">
        <f>[3]GIS!AB236</f>
        <v>0</v>
      </c>
      <c r="AU21" s="94">
        <f>[3]GIS!AB186</f>
        <v>0</v>
      </c>
      <c r="AV21" s="94">
        <f>[3]GIS!AB211</f>
        <v>101179</v>
      </c>
      <c r="AW21" s="94">
        <f>[3]GIS!AB287</f>
        <v>0</v>
      </c>
      <c r="AX21" s="94">
        <f>[3]GIS!AB261</f>
        <v>0</v>
      </c>
      <c r="AZ21" s="94">
        <f>[3]GIS!AE86</f>
        <v>0</v>
      </c>
      <c r="BA21" s="94">
        <f>[3]GIS!AE111</f>
        <v>0</v>
      </c>
      <c r="BB21" s="94">
        <f>[3]GIS!AH136</f>
        <v>0</v>
      </c>
      <c r="BC21" s="94">
        <f>[3]GIS!AE161</f>
        <v>4721</v>
      </c>
      <c r="BD21" s="94">
        <f>[3]GIS!AE236</f>
        <v>0</v>
      </c>
      <c r="BE21" s="95">
        <f>[3]GIS!AE186</f>
        <v>0</v>
      </c>
      <c r="BF21" s="94">
        <f>[3]GIS!AE211</f>
        <v>0</v>
      </c>
      <c r="BG21" s="94">
        <f>[3]GIS!AE287</f>
        <v>0</v>
      </c>
      <c r="BH21" s="94">
        <f>[3]GIS!AE261</f>
        <v>0</v>
      </c>
    </row>
    <row r="23" spans="1:60" x14ac:dyDescent="0.25">
      <c r="L23" t="s">
        <v>72</v>
      </c>
      <c r="R23" t="s">
        <v>73</v>
      </c>
      <c r="X23" t="s">
        <v>77</v>
      </c>
      <c r="AD23" t="s">
        <v>74</v>
      </c>
      <c r="AJ23" t="s">
        <v>76</v>
      </c>
    </row>
    <row r="24" spans="1:60" x14ac:dyDescent="0.25">
      <c r="A24" s="39"/>
      <c r="B24" s="101"/>
      <c r="C24" s="102"/>
      <c r="D24" s="102"/>
      <c r="E24" s="103"/>
      <c r="F24" s="103"/>
      <c r="G24" s="104"/>
      <c r="H24" s="104"/>
      <c r="I24" s="103"/>
      <c r="J24" s="105"/>
      <c r="L24" s="102" t="s">
        <v>72</v>
      </c>
      <c r="M24" s="103"/>
      <c r="N24" s="105"/>
      <c r="O24" s="106"/>
      <c r="P24" s="107"/>
      <c r="R24" s="102" t="s">
        <v>73</v>
      </c>
      <c r="S24" s="103"/>
      <c r="T24" s="105"/>
      <c r="U24" s="106"/>
      <c r="V24" s="107"/>
      <c r="X24" s="102" t="s">
        <v>77</v>
      </c>
      <c r="Y24" s="103"/>
      <c r="Z24" s="105"/>
      <c r="AA24" s="106"/>
      <c r="AB24" s="107"/>
      <c r="AD24" s="102" t="s">
        <v>74</v>
      </c>
      <c r="AE24" s="103"/>
      <c r="AF24" s="105"/>
      <c r="AG24" s="106"/>
      <c r="AH24" s="107"/>
      <c r="AJ24" s="102" t="s">
        <v>76</v>
      </c>
      <c r="AK24" s="103"/>
      <c r="AL24" s="105"/>
      <c r="AM24" s="106"/>
      <c r="AN24" s="107"/>
    </row>
    <row r="25" spans="1:60" x14ac:dyDescent="0.25">
      <c r="A25" t="s">
        <v>101</v>
      </c>
      <c r="B25" s="108" t="s">
        <v>102</v>
      </c>
      <c r="C25" s="109" t="s">
        <v>103</v>
      </c>
      <c r="D25" s="110" t="s">
        <v>104</v>
      </c>
      <c r="E25" s="111" t="s">
        <v>105</v>
      </c>
      <c r="F25" s="112" t="s">
        <v>106</v>
      </c>
      <c r="G25" s="113" t="s">
        <v>107</v>
      </c>
      <c r="H25" s="114" t="s">
        <v>108</v>
      </c>
      <c r="I25" s="115" t="s">
        <v>109</v>
      </c>
      <c r="J25" s="116" t="s">
        <v>110</v>
      </c>
      <c r="K25" s="61"/>
      <c r="L25" s="117" t="s">
        <v>111</v>
      </c>
      <c r="M25" s="115" t="s">
        <v>112</v>
      </c>
      <c r="N25" s="116" t="s">
        <v>113</v>
      </c>
      <c r="O25" s="118" t="s">
        <v>114</v>
      </c>
      <c r="P25" s="119" t="s">
        <v>115</v>
      </c>
      <c r="R25" s="117" t="s">
        <v>111</v>
      </c>
      <c r="S25" s="120" t="s">
        <v>112</v>
      </c>
      <c r="T25" s="121" t="s">
        <v>113</v>
      </c>
      <c r="U25" s="120" t="s">
        <v>114</v>
      </c>
      <c r="V25" s="121" t="s">
        <v>115</v>
      </c>
      <c r="X25" s="117" t="s">
        <v>111</v>
      </c>
      <c r="Y25" s="115" t="s">
        <v>112</v>
      </c>
      <c r="Z25" s="116" t="s">
        <v>113</v>
      </c>
      <c r="AA25" s="115" t="s">
        <v>114</v>
      </c>
      <c r="AB25" s="116" t="s">
        <v>115</v>
      </c>
      <c r="AD25" s="117" t="s">
        <v>111</v>
      </c>
      <c r="AE25" s="115" t="s">
        <v>112</v>
      </c>
      <c r="AF25" s="116" t="s">
        <v>113</v>
      </c>
      <c r="AG25" s="115" t="s">
        <v>114</v>
      </c>
      <c r="AH25" s="116" t="s">
        <v>115</v>
      </c>
      <c r="AI25" s="61"/>
      <c r="AJ25" s="117" t="s">
        <v>111</v>
      </c>
      <c r="AK25" s="115" t="s">
        <v>112</v>
      </c>
      <c r="AL25" s="116" t="s">
        <v>113</v>
      </c>
      <c r="AM25" s="115" t="s">
        <v>114</v>
      </c>
      <c r="AN25" s="116" t="s">
        <v>115</v>
      </c>
      <c r="AO25" s="61"/>
    </row>
    <row r="26" spans="1:60" x14ac:dyDescent="0.25">
      <c r="A26" t="s">
        <v>82</v>
      </c>
      <c r="B26" s="108">
        <v>0</v>
      </c>
      <c r="C26" s="109">
        <v>114.79469982339999</v>
      </c>
      <c r="D26" s="110">
        <v>0</v>
      </c>
      <c r="E26" s="111">
        <v>7.054792384E-3</v>
      </c>
      <c r="F26" s="112">
        <v>0</v>
      </c>
      <c r="G26" s="113">
        <v>1.3889122505999999E-3</v>
      </c>
      <c r="H26" s="114">
        <v>0</v>
      </c>
      <c r="I26" s="122">
        <v>0</v>
      </c>
      <c r="J26" s="116">
        <v>0</v>
      </c>
      <c r="K26" s="61"/>
      <c r="L26" s="117">
        <v>10568771.207086172</v>
      </c>
      <c r="M26" s="115">
        <v>649.51157792732386</v>
      </c>
      <c r="N26" s="116">
        <v>127.87259190444186</v>
      </c>
      <c r="O26" s="118">
        <v>16237.789448183097</v>
      </c>
      <c r="P26" s="119">
        <v>38106.032387523672</v>
      </c>
      <c r="R26" s="117">
        <v>295262.7291126569</v>
      </c>
      <c r="S26" s="120">
        <v>18.145587347042486</v>
      </c>
      <c r="T26" s="121">
        <v>3.5724125089489891</v>
      </c>
      <c r="U26" s="120">
        <v>453.63968367606213</v>
      </c>
      <c r="V26" s="121">
        <v>1064.5789276667988</v>
      </c>
      <c r="X26" s="117">
        <v>0</v>
      </c>
      <c r="Y26" s="115">
        <v>0</v>
      </c>
      <c r="Z26" s="116">
        <v>0</v>
      </c>
      <c r="AA26" s="115">
        <v>0</v>
      </c>
      <c r="AB26" s="116">
        <v>0</v>
      </c>
      <c r="AD26" s="117">
        <v>633595621.70836067</v>
      </c>
      <c r="AE26" s="115">
        <v>38938.083147047328</v>
      </c>
      <c r="AF26" s="116">
        <v>7665.9351195749423</v>
      </c>
      <c r="AG26" s="115">
        <v>973452.07867618324</v>
      </c>
      <c r="AH26" s="116">
        <v>2284448.6656333329</v>
      </c>
      <c r="AI26" s="61"/>
      <c r="AJ26" s="117">
        <v>0</v>
      </c>
      <c r="AK26" s="115">
        <v>0</v>
      </c>
      <c r="AL26" s="116">
        <v>0</v>
      </c>
      <c r="AM26" s="115">
        <v>0</v>
      </c>
      <c r="AN26" s="116">
        <v>0</v>
      </c>
      <c r="AO26" s="61"/>
    </row>
    <row r="27" spans="1:60" x14ac:dyDescent="0.25">
      <c r="A27" t="s">
        <v>83</v>
      </c>
      <c r="B27" s="108">
        <v>1655784</v>
      </c>
      <c r="C27" s="109">
        <v>206.79360175599999</v>
      </c>
      <c r="D27" s="110">
        <v>4726620786.1419048</v>
      </c>
      <c r="E27" s="111">
        <v>1.5873282863999999E-2</v>
      </c>
      <c r="F27" s="112">
        <v>362810.97718786477</v>
      </c>
      <c r="G27" s="113">
        <v>7.9366414319999995E-3</v>
      </c>
      <c r="H27" s="114">
        <v>181405.48859393239</v>
      </c>
      <c r="I27" s="115">
        <v>9070274.4296966195</v>
      </c>
      <c r="J27" s="116">
        <v>54058835.600991853</v>
      </c>
      <c r="K27" s="61"/>
      <c r="L27" s="117">
        <v>5334765.9452833589</v>
      </c>
      <c r="M27" s="115">
        <v>409.49162906226206</v>
      </c>
      <c r="N27" s="116">
        <v>204.74581453113103</v>
      </c>
      <c r="O27" s="118">
        <v>10237.290726556552</v>
      </c>
      <c r="P27" s="119">
        <v>61014.252730277047</v>
      </c>
      <c r="R27" s="117">
        <v>2361339798.5977387</v>
      </c>
      <c r="S27" s="120">
        <v>181254.22761091383</v>
      </c>
      <c r="T27" s="121">
        <v>90627.113805456916</v>
      </c>
      <c r="U27" s="120">
        <v>4531355.6902728463</v>
      </c>
      <c r="V27" s="121">
        <v>27006879.91402616</v>
      </c>
      <c r="X27" s="117">
        <v>1555982.45665253</v>
      </c>
      <c r="Y27" s="115">
        <v>119.4357536023264</v>
      </c>
      <c r="Z27" s="116">
        <v>59.7178768011632</v>
      </c>
      <c r="AA27" s="115">
        <v>2985.8938400581601</v>
      </c>
      <c r="AB27" s="116">
        <v>17795.927286746635</v>
      </c>
      <c r="AD27" s="117">
        <v>913781.45622409671</v>
      </c>
      <c r="AE27" s="115">
        <v>70.141007300783542</v>
      </c>
      <c r="AF27" s="116">
        <v>35.070503650391771</v>
      </c>
      <c r="AG27" s="115">
        <v>1753.5251825195885</v>
      </c>
      <c r="AH27" s="116">
        <v>10451.010087816749</v>
      </c>
      <c r="AI27" s="61"/>
      <c r="AJ27" s="117">
        <v>34649149.6475401</v>
      </c>
      <c r="AK27" s="115">
        <v>2659.6362202802638</v>
      </c>
      <c r="AL27" s="116">
        <v>1329.8181101401319</v>
      </c>
      <c r="AM27" s="115">
        <v>66490.905507006595</v>
      </c>
      <c r="AN27" s="116">
        <v>396285.79682175932</v>
      </c>
      <c r="AO27" s="61"/>
    </row>
    <row r="28" spans="1:60" x14ac:dyDescent="0.25">
      <c r="A28" t="s">
        <v>84</v>
      </c>
      <c r="B28" s="108">
        <v>0</v>
      </c>
      <c r="C28" s="109">
        <v>205.69104599999997</v>
      </c>
      <c r="D28" s="110">
        <v>0</v>
      </c>
      <c r="E28" s="111">
        <v>2.4250848819999997E-2</v>
      </c>
      <c r="F28" s="112">
        <v>0</v>
      </c>
      <c r="G28" s="113">
        <v>3.527396192E-3</v>
      </c>
      <c r="H28" s="114">
        <v>0</v>
      </c>
      <c r="I28" s="115">
        <v>0</v>
      </c>
      <c r="J28" s="116">
        <v>0</v>
      </c>
      <c r="K28" s="61"/>
      <c r="L28" s="117">
        <v>0</v>
      </c>
      <c r="M28" s="115">
        <v>0</v>
      </c>
      <c r="N28" s="116">
        <v>0</v>
      </c>
      <c r="O28" s="118">
        <v>0</v>
      </c>
      <c r="P28" s="119">
        <v>0</v>
      </c>
      <c r="R28" s="117">
        <v>0</v>
      </c>
      <c r="S28" s="120">
        <v>0</v>
      </c>
      <c r="T28" s="121">
        <v>0</v>
      </c>
      <c r="U28" s="120">
        <v>0</v>
      </c>
      <c r="V28" s="121">
        <v>0</v>
      </c>
      <c r="X28" s="117">
        <v>0</v>
      </c>
      <c r="Y28" s="115">
        <v>0</v>
      </c>
      <c r="Z28" s="116">
        <v>0</v>
      </c>
      <c r="AA28" s="115">
        <v>0</v>
      </c>
      <c r="AB28" s="116">
        <v>0</v>
      </c>
      <c r="AD28" s="117">
        <v>0</v>
      </c>
      <c r="AE28" s="115">
        <v>0</v>
      </c>
      <c r="AF28" s="116">
        <v>0</v>
      </c>
      <c r="AG28" s="115">
        <v>0</v>
      </c>
      <c r="AH28" s="116">
        <v>0</v>
      </c>
      <c r="AI28" s="61"/>
      <c r="AJ28" s="117">
        <v>0</v>
      </c>
      <c r="AK28" s="115">
        <v>0</v>
      </c>
      <c r="AL28" s="116">
        <v>0</v>
      </c>
      <c r="AM28" s="115">
        <v>0</v>
      </c>
      <c r="AN28" s="116">
        <v>0</v>
      </c>
      <c r="AO28" s="61"/>
    </row>
    <row r="29" spans="1:60" x14ac:dyDescent="0.25">
      <c r="A29" t="s">
        <v>116</v>
      </c>
      <c r="B29" s="108">
        <v>0</v>
      </c>
      <c r="C29" s="109">
        <v>161.28999919999998</v>
      </c>
      <c r="D29" s="110">
        <v>0</v>
      </c>
      <c r="E29" s="111">
        <v>6.6138678599999999E-3</v>
      </c>
      <c r="F29" s="112">
        <v>0</v>
      </c>
      <c r="G29" s="113">
        <v>1.3227735719999998E-3</v>
      </c>
      <c r="H29" s="114">
        <v>0</v>
      </c>
      <c r="I29" s="115">
        <v>0</v>
      </c>
      <c r="J29" s="116">
        <v>0</v>
      </c>
      <c r="K29" s="61"/>
      <c r="L29" s="117">
        <v>685534.52563199983</v>
      </c>
      <c r="M29" s="115">
        <v>28.111071910761289</v>
      </c>
      <c r="N29" s="116">
        <v>5.622214382152257</v>
      </c>
      <c r="O29" s="118">
        <v>702.77679776903221</v>
      </c>
      <c r="P29" s="119">
        <v>1675.4198858813727</v>
      </c>
      <c r="R29" s="117">
        <v>0</v>
      </c>
      <c r="S29" s="120">
        <v>0</v>
      </c>
      <c r="T29" s="121">
        <v>0</v>
      </c>
      <c r="U29" s="120">
        <v>0</v>
      </c>
      <c r="V29" s="121">
        <v>0</v>
      </c>
      <c r="X29" s="117">
        <v>0</v>
      </c>
      <c r="Y29" s="115">
        <v>0</v>
      </c>
      <c r="Z29" s="116">
        <v>0</v>
      </c>
      <c r="AA29" s="115">
        <v>0</v>
      </c>
      <c r="AB29" s="116">
        <v>0</v>
      </c>
      <c r="AD29" s="117">
        <v>0</v>
      </c>
      <c r="AE29" s="115">
        <v>0</v>
      </c>
      <c r="AF29" s="116">
        <v>0</v>
      </c>
      <c r="AG29" s="115">
        <v>0</v>
      </c>
      <c r="AH29" s="116">
        <v>0</v>
      </c>
      <c r="AI29" s="61"/>
      <c r="AJ29" s="117">
        <v>0</v>
      </c>
      <c r="AK29" s="115">
        <v>0</v>
      </c>
      <c r="AL29" s="116">
        <v>0</v>
      </c>
      <c r="AM29" s="115">
        <v>0</v>
      </c>
      <c r="AN29" s="116">
        <v>0</v>
      </c>
      <c r="AO29" s="61"/>
    </row>
    <row r="30" spans="1:60" x14ac:dyDescent="0.25">
      <c r="A30" t="s">
        <v>86</v>
      </c>
      <c r="B30" s="108">
        <v>11446</v>
      </c>
      <c r="C30" s="109">
        <v>114.79469982339999</v>
      </c>
      <c r="D30" s="110">
        <v>14530663.572258035</v>
      </c>
      <c r="E30" s="111">
        <v>7.054792384E-3</v>
      </c>
      <c r="F30" s="112">
        <v>892.99257597898429</v>
      </c>
      <c r="G30" s="113">
        <v>1.3889122505999999E-3</v>
      </c>
      <c r="H30" s="114">
        <v>175.80791339586253</v>
      </c>
      <c r="I30" s="115">
        <v>22324.814399474606</v>
      </c>
      <c r="J30" s="116">
        <v>52390.758191967034</v>
      </c>
      <c r="K30" s="61"/>
      <c r="L30" s="117">
        <v>65109554.903948218</v>
      </c>
      <c r="M30" s="115">
        <v>4001.3554002810506</v>
      </c>
      <c r="N30" s="116">
        <v>787.76684443033184</v>
      </c>
      <c r="O30" s="118">
        <v>100033.88500702627</v>
      </c>
      <c r="P30" s="119">
        <v>234754.5196402389</v>
      </c>
      <c r="R30" s="117">
        <v>0</v>
      </c>
      <c r="S30" s="120">
        <v>0</v>
      </c>
      <c r="T30" s="121">
        <v>0</v>
      </c>
      <c r="U30" s="120">
        <v>0</v>
      </c>
      <c r="V30" s="121">
        <v>0</v>
      </c>
      <c r="X30" s="117">
        <v>8617429.9712219909</v>
      </c>
      <c r="Y30" s="115">
        <v>529.59047259286297</v>
      </c>
      <c r="Z30" s="116">
        <v>104.26312429171989</v>
      </c>
      <c r="AA30" s="115">
        <v>13239.761814821573</v>
      </c>
      <c r="AB30" s="116">
        <v>31070.411038932529</v>
      </c>
      <c r="AD30" s="117">
        <v>8802493.5254296381</v>
      </c>
      <c r="AE30" s="115">
        <v>540.96368890675717</v>
      </c>
      <c r="AF30" s="116">
        <v>106.5022262535178</v>
      </c>
      <c r="AG30" s="115">
        <v>13524.092222668929</v>
      </c>
      <c r="AH30" s="116">
        <v>31737.663423548307</v>
      </c>
      <c r="AI30" s="61"/>
      <c r="AJ30" s="117">
        <v>0</v>
      </c>
      <c r="AK30" s="115">
        <v>0</v>
      </c>
      <c r="AL30" s="116">
        <v>0</v>
      </c>
      <c r="AM30" s="115">
        <v>0</v>
      </c>
      <c r="AN30" s="116">
        <v>0</v>
      </c>
      <c r="AO30" s="61"/>
    </row>
    <row r="31" spans="1:60" x14ac:dyDescent="0.25">
      <c r="A31" t="s">
        <v>87</v>
      </c>
      <c r="B31" s="108">
        <v>0</v>
      </c>
      <c r="C31" s="109">
        <v>0</v>
      </c>
      <c r="D31" s="110">
        <v>0</v>
      </c>
      <c r="E31" s="111">
        <v>0</v>
      </c>
      <c r="F31" s="112">
        <v>0</v>
      </c>
      <c r="G31" s="113">
        <v>0</v>
      </c>
      <c r="H31" s="114">
        <v>0</v>
      </c>
      <c r="I31" s="115">
        <v>0</v>
      </c>
      <c r="J31" s="116">
        <v>0</v>
      </c>
      <c r="K31" s="61"/>
      <c r="L31" s="117">
        <v>0</v>
      </c>
      <c r="M31" s="115">
        <v>0</v>
      </c>
      <c r="N31" s="116">
        <v>0</v>
      </c>
      <c r="O31" s="118">
        <v>0</v>
      </c>
      <c r="P31" s="119">
        <v>0</v>
      </c>
      <c r="R31" s="117">
        <v>0</v>
      </c>
      <c r="S31" s="120">
        <v>0</v>
      </c>
      <c r="T31" s="121">
        <v>0</v>
      </c>
      <c r="U31" s="120">
        <v>0</v>
      </c>
      <c r="V31" s="121">
        <v>0</v>
      </c>
      <c r="X31" s="117">
        <v>0</v>
      </c>
      <c r="Y31" s="115">
        <v>0</v>
      </c>
      <c r="Z31" s="116">
        <v>0</v>
      </c>
      <c r="AA31" s="115">
        <v>0</v>
      </c>
      <c r="AB31" s="116">
        <v>0</v>
      </c>
      <c r="AD31" s="117">
        <v>0</v>
      </c>
      <c r="AE31" s="115">
        <v>0</v>
      </c>
      <c r="AF31" s="116">
        <v>0</v>
      </c>
      <c r="AG31" s="115">
        <v>0</v>
      </c>
      <c r="AH31" s="116">
        <v>0</v>
      </c>
      <c r="AI31" s="61"/>
      <c r="AJ31" s="117">
        <v>0</v>
      </c>
      <c r="AK31" s="115">
        <v>0</v>
      </c>
      <c r="AL31" s="116">
        <v>0</v>
      </c>
      <c r="AM31" s="115">
        <v>0</v>
      </c>
      <c r="AN31" s="116">
        <v>0</v>
      </c>
      <c r="AO31" s="61"/>
    </row>
    <row r="32" spans="1:60" x14ac:dyDescent="0.25">
      <c r="A32" t="s">
        <v>88</v>
      </c>
      <c r="B32" s="108">
        <v>598111</v>
      </c>
      <c r="C32" s="109">
        <v>0</v>
      </c>
      <c r="D32" s="110">
        <v>0</v>
      </c>
      <c r="E32" s="111">
        <v>0</v>
      </c>
      <c r="F32" s="112">
        <v>0</v>
      </c>
      <c r="G32" s="113">
        <v>0</v>
      </c>
      <c r="H32" s="114">
        <v>0</v>
      </c>
      <c r="I32" s="115">
        <v>0</v>
      </c>
      <c r="J32" s="116">
        <v>0</v>
      </c>
      <c r="K32" s="61"/>
      <c r="L32" s="117">
        <v>0</v>
      </c>
      <c r="M32" s="115">
        <v>0</v>
      </c>
      <c r="N32" s="116">
        <v>0</v>
      </c>
      <c r="O32" s="118">
        <v>0</v>
      </c>
      <c r="P32" s="119">
        <v>0</v>
      </c>
      <c r="R32" s="117">
        <v>0</v>
      </c>
      <c r="S32" s="120">
        <v>0</v>
      </c>
      <c r="T32" s="121">
        <v>0</v>
      </c>
      <c r="U32" s="120">
        <v>0</v>
      </c>
      <c r="V32" s="121">
        <v>0</v>
      </c>
      <c r="X32" s="117">
        <v>0</v>
      </c>
      <c r="Y32" s="115">
        <v>0</v>
      </c>
      <c r="Z32" s="116">
        <v>0</v>
      </c>
      <c r="AA32" s="115">
        <v>0</v>
      </c>
      <c r="AB32" s="116">
        <v>0</v>
      </c>
      <c r="AD32" s="117">
        <v>0</v>
      </c>
      <c r="AE32" s="115">
        <v>0</v>
      </c>
      <c r="AF32" s="116">
        <v>0</v>
      </c>
      <c r="AG32" s="115">
        <v>0</v>
      </c>
      <c r="AH32" s="116">
        <v>0</v>
      </c>
      <c r="AI32" s="61"/>
      <c r="AJ32" s="117">
        <v>0</v>
      </c>
      <c r="AK32" s="115">
        <v>0</v>
      </c>
      <c r="AL32" s="116">
        <v>0</v>
      </c>
      <c r="AM32" s="115">
        <v>0</v>
      </c>
      <c r="AN32" s="116">
        <v>0</v>
      </c>
      <c r="AO32" s="61"/>
    </row>
    <row r="33" spans="1:41" x14ac:dyDescent="0.25">
      <c r="A33" t="s">
        <v>89</v>
      </c>
      <c r="B33" s="108">
        <v>424338</v>
      </c>
      <c r="C33" s="109">
        <v>0</v>
      </c>
      <c r="D33" s="110">
        <v>0</v>
      </c>
      <c r="E33" s="111">
        <v>0</v>
      </c>
      <c r="F33" s="112">
        <v>0</v>
      </c>
      <c r="G33" s="113">
        <v>0</v>
      </c>
      <c r="H33" s="114">
        <v>0</v>
      </c>
      <c r="I33" s="115">
        <v>0</v>
      </c>
      <c r="J33" s="116">
        <v>0</v>
      </c>
      <c r="K33" s="61"/>
      <c r="L33" s="117">
        <v>0</v>
      </c>
      <c r="M33" s="115">
        <v>0</v>
      </c>
      <c r="N33" s="116">
        <v>0</v>
      </c>
      <c r="O33" s="118">
        <v>0</v>
      </c>
      <c r="P33" s="119">
        <v>0</v>
      </c>
      <c r="R33" s="117">
        <v>0</v>
      </c>
      <c r="S33" s="120">
        <v>0</v>
      </c>
      <c r="T33" s="121">
        <v>0</v>
      </c>
      <c r="U33" s="120">
        <v>0</v>
      </c>
      <c r="V33" s="121">
        <v>0</v>
      </c>
      <c r="X33" s="117">
        <v>0</v>
      </c>
      <c r="Y33" s="115">
        <v>0</v>
      </c>
      <c r="Z33" s="116">
        <v>0</v>
      </c>
      <c r="AA33" s="115">
        <v>0</v>
      </c>
      <c r="AB33" s="116">
        <v>0</v>
      </c>
      <c r="AD33" s="117">
        <v>0</v>
      </c>
      <c r="AE33" s="115">
        <v>0</v>
      </c>
      <c r="AF33" s="116">
        <v>0</v>
      </c>
      <c r="AG33" s="115">
        <v>0</v>
      </c>
      <c r="AH33" s="116">
        <v>0</v>
      </c>
      <c r="AI33" s="61"/>
      <c r="AJ33" s="117">
        <v>0</v>
      </c>
      <c r="AK33" s="115">
        <v>0</v>
      </c>
      <c r="AL33" s="116">
        <v>0</v>
      </c>
      <c r="AM33" s="115">
        <v>0</v>
      </c>
      <c r="AN33" s="116">
        <v>0</v>
      </c>
      <c r="AO33" s="61"/>
    </row>
    <row r="34" spans="1:41" x14ac:dyDescent="0.25">
      <c r="A34" t="s">
        <v>90</v>
      </c>
      <c r="B34" s="108">
        <v>0</v>
      </c>
      <c r="C34" s="109">
        <v>0</v>
      </c>
      <c r="D34" s="110">
        <v>0</v>
      </c>
      <c r="E34" s="111">
        <v>0</v>
      </c>
      <c r="F34" s="112">
        <v>0</v>
      </c>
      <c r="G34" s="113">
        <v>0</v>
      </c>
      <c r="H34" s="114">
        <v>0</v>
      </c>
      <c r="I34" s="115">
        <v>0</v>
      </c>
      <c r="J34" s="116">
        <v>0</v>
      </c>
      <c r="K34" s="61"/>
      <c r="L34" s="117">
        <v>0</v>
      </c>
      <c r="M34" s="115">
        <v>0</v>
      </c>
      <c r="N34" s="116">
        <v>0</v>
      </c>
      <c r="O34" s="118">
        <v>0</v>
      </c>
      <c r="P34" s="119">
        <v>0</v>
      </c>
      <c r="R34" s="117">
        <v>0</v>
      </c>
      <c r="S34" s="120">
        <v>0</v>
      </c>
      <c r="T34" s="121">
        <v>0</v>
      </c>
      <c r="U34" s="120">
        <v>0</v>
      </c>
      <c r="V34" s="121">
        <v>0</v>
      </c>
      <c r="X34" s="117">
        <v>0</v>
      </c>
      <c r="Y34" s="115">
        <v>0</v>
      </c>
      <c r="Z34" s="116">
        <v>0</v>
      </c>
      <c r="AA34" s="115">
        <v>0</v>
      </c>
      <c r="AB34" s="116">
        <v>0</v>
      </c>
      <c r="AD34" s="117">
        <v>0</v>
      </c>
      <c r="AE34" s="115">
        <v>0</v>
      </c>
      <c r="AF34" s="116">
        <v>0</v>
      </c>
      <c r="AG34" s="115">
        <v>0</v>
      </c>
      <c r="AH34" s="116">
        <v>0</v>
      </c>
      <c r="AI34" s="61"/>
      <c r="AJ34" s="117">
        <v>0</v>
      </c>
      <c r="AK34" s="115">
        <v>0</v>
      </c>
      <c r="AL34" s="116">
        <v>0</v>
      </c>
      <c r="AM34" s="115">
        <v>0</v>
      </c>
      <c r="AN34" s="116">
        <v>0</v>
      </c>
      <c r="AO34" s="61"/>
    </row>
    <row r="35" spans="1:41" x14ac:dyDescent="0.25">
      <c r="A35" t="s">
        <v>91</v>
      </c>
      <c r="B35" s="108">
        <v>0</v>
      </c>
      <c r="C35" s="109">
        <v>156.307558</v>
      </c>
      <c r="D35" s="110">
        <v>0</v>
      </c>
      <c r="E35" s="111">
        <v>6.6138678599999999E-3</v>
      </c>
      <c r="F35" s="112">
        <v>0</v>
      </c>
      <c r="G35" s="113">
        <v>1.3227735719999998E-3</v>
      </c>
      <c r="H35" s="114">
        <v>0</v>
      </c>
      <c r="I35" s="115">
        <v>0</v>
      </c>
      <c r="J35" s="116">
        <v>0</v>
      </c>
      <c r="K35" s="61"/>
      <c r="L35" s="117">
        <v>0</v>
      </c>
      <c r="M35" s="115">
        <v>0</v>
      </c>
      <c r="N35" s="116">
        <v>0</v>
      </c>
      <c r="O35" s="118">
        <v>0</v>
      </c>
      <c r="P35" s="119">
        <v>0</v>
      </c>
      <c r="R35" s="117">
        <v>0</v>
      </c>
      <c r="S35" s="120">
        <v>0</v>
      </c>
      <c r="T35" s="121">
        <v>0</v>
      </c>
      <c r="U35" s="120">
        <v>0</v>
      </c>
      <c r="V35" s="121">
        <v>0</v>
      </c>
      <c r="X35" s="117">
        <v>0</v>
      </c>
      <c r="Y35" s="115">
        <v>0</v>
      </c>
      <c r="Z35" s="116">
        <v>0</v>
      </c>
      <c r="AA35" s="115">
        <v>0</v>
      </c>
      <c r="AB35" s="116">
        <v>0</v>
      </c>
      <c r="AD35" s="117">
        <v>0</v>
      </c>
      <c r="AE35" s="115">
        <v>0</v>
      </c>
      <c r="AF35" s="116">
        <v>0</v>
      </c>
      <c r="AG35" s="115">
        <v>0</v>
      </c>
      <c r="AH35" s="116">
        <v>0</v>
      </c>
      <c r="AI35" s="61"/>
      <c r="AJ35" s="117">
        <v>0</v>
      </c>
      <c r="AK35" s="115">
        <v>0</v>
      </c>
      <c r="AL35" s="116">
        <v>0</v>
      </c>
      <c r="AM35" s="115">
        <v>0</v>
      </c>
      <c r="AN35" s="116">
        <v>0</v>
      </c>
      <c r="AO35" s="61"/>
    </row>
    <row r="36" spans="1:41" x14ac:dyDescent="0.25">
      <c r="A36" t="s">
        <v>117</v>
      </c>
      <c r="B36" s="108">
        <v>384800</v>
      </c>
      <c r="C36" s="109">
        <v>114.79469982339999</v>
      </c>
      <c r="D36" s="110">
        <v>536896846.21006799</v>
      </c>
      <c r="E36" s="111">
        <v>7.054792384E-3</v>
      </c>
      <c r="F36" s="112">
        <v>32995.389050743564</v>
      </c>
      <c r="G36" s="113">
        <v>1.3889122505999999E-3</v>
      </c>
      <c r="H36" s="114">
        <v>6495.9672193651395</v>
      </c>
      <c r="I36" s="115">
        <v>824884.72626858915</v>
      </c>
      <c r="J36" s="116">
        <v>1935798.2313708116</v>
      </c>
      <c r="K36" s="61"/>
      <c r="L36" s="117">
        <v>153128630.19952142</v>
      </c>
      <c r="M36" s="115">
        <v>9410.6321612918873</v>
      </c>
      <c r="N36" s="116">
        <v>1852.7182067543401</v>
      </c>
      <c r="O36" s="118">
        <v>235265.80403229719</v>
      </c>
      <c r="P36" s="119">
        <v>552110.0256127934</v>
      </c>
      <c r="R36" s="117">
        <v>0</v>
      </c>
      <c r="S36" s="120">
        <v>0</v>
      </c>
      <c r="T36" s="121">
        <v>0</v>
      </c>
      <c r="U36" s="120">
        <v>0</v>
      </c>
      <c r="V36" s="121">
        <v>0</v>
      </c>
      <c r="X36" s="117">
        <v>2951219.3850407805</v>
      </c>
      <c r="Y36" s="115">
        <v>181.36934957039557</v>
      </c>
      <c r="Z36" s="116">
        <v>35.707090696671628</v>
      </c>
      <c r="AA36" s="115">
        <v>4534.2337392598893</v>
      </c>
      <c r="AB36" s="116">
        <v>10640.713027608144</v>
      </c>
      <c r="AD36" s="117">
        <v>482828919.26459956</v>
      </c>
      <c r="AE36" s="115">
        <v>29672.604986493541</v>
      </c>
      <c r="AF36" s="116">
        <v>5841.7941067159154</v>
      </c>
      <c r="AG36" s="115">
        <v>741815.12466233852</v>
      </c>
      <c r="AH36" s="116">
        <v>1740854.6438013427</v>
      </c>
      <c r="AI36" s="61"/>
      <c r="AJ36" s="117">
        <v>9173337.6672573164</v>
      </c>
      <c r="AK36" s="115">
        <v>563.75418734825075</v>
      </c>
      <c r="AL36" s="116">
        <v>110.98910563418686</v>
      </c>
      <c r="AM36" s="115">
        <v>14093.854683706269</v>
      </c>
      <c r="AN36" s="116">
        <v>33074.753478987681</v>
      </c>
      <c r="AO36" s="61"/>
    </row>
    <row r="37" spans="1:41" x14ac:dyDescent="0.25">
      <c r="A37" t="s">
        <v>93</v>
      </c>
      <c r="B37" s="108">
        <v>0</v>
      </c>
      <c r="C37" s="123">
        <v>209.33999930459942</v>
      </c>
      <c r="D37" s="110">
        <v>0</v>
      </c>
      <c r="E37" s="124">
        <v>6.280199979137982E-2</v>
      </c>
      <c r="F37" s="112">
        <v>0</v>
      </c>
      <c r="G37" s="125">
        <v>8.3735999721839764E-3</v>
      </c>
      <c r="H37" s="114">
        <v>0</v>
      </c>
      <c r="I37" s="115">
        <v>0</v>
      </c>
      <c r="J37" s="116">
        <v>0</v>
      </c>
      <c r="K37" s="61"/>
      <c r="L37" s="117">
        <v>1454907582.3817861</v>
      </c>
      <c r="M37" s="115">
        <v>436472.2747145358</v>
      </c>
      <c r="N37" s="116">
        <v>58196.303295271442</v>
      </c>
      <c r="O37" s="118">
        <v>10911806.867863394</v>
      </c>
      <c r="P37" s="119">
        <v>17342498.381990891</v>
      </c>
      <c r="R37" s="117">
        <v>75736678.491503343</v>
      </c>
      <c r="S37" s="120">
        <v>22721.003547451</v>
      </c>
      <c r="T37" s="121">
        <v>3029.4671396601334</v>
      </c>
      <c r="U37" s="120">
        <v>568025.08868627506</v>
      </c>
      <c r="V37" s="121">
        <v>902781.20761871978</v>
      </c>
      <c r="X37" s="117">
        <v>0</v>
      </c>
      <c r="Y37" s="115">
        <v>0</v>
      </c>
      <c r="Z37" s="116">
        <v>0</v>
      </c>
      <c r="AA37" s="115">
        <v>0</v>
      </c>
      <c r="AB37" s="116">
        <v>0</v>
      </c>
      <c r="AD37" s="117">
        <v>0</v>
      </c>
      <c r="AE37" s="115">
        <v>0</v>
      </c>
      <c r="AF37" s="116">
        <v>0</v>
      </c>
      <c r="AG37" s="115">
        <v>0</v>
      </c>
      <c r="AH37" s="116">
        <v>0</v>
      </c>
      <c r="AI37" s="61"/>
      <c r="AJ37" s="117">
        <v>0</v>
      </c>
      <c r="AK37" s="115">
        <v>0</v>
      </c>
      <c r="AL37" s="116">
        <v>0</v>
      </c>
      <c r="AM37" s="115">
        <v>0</v>
      </c>
      <c r="AN37" s="116">
        <v>0</v>
      </c>
      <c r="AO37" s="61"/>
    </row>
    <row r="38" spans="1:41" x14ac:dyDescent="0.25">
      <c r="A38" t="s">
        <v>118</v>
      </c>
      <c r="B38" s="108">
        <v>148526</v>
      </c>
      <c r="C38" s="123">
        <v>116.99918339999999</v>
      </c>
      <c r="D38" s="110">
        <v>126708178.99026659</v>
      </c>
      <c r="E38" s="124">
        <v>2.20462262E-3</v>
      </c>
      <c r="F38" s="112">
        <v>2387.5698053884921</v>
      </c>
      <c r="G38" s="125">
        <v>2.20462262E-4</v>
      </c>
      <c r="H38" s="114">
        <v>238.75698053884923</v>
      </c>
      <c r="I38" s="115">
        <v>59689.245134712306</v>
      </c>
      <c r="J38" s="116">
        <v>71149.580200577067</v>
      </c>
      <c r="K38" s="61"/>
      <c r="L38" s="117">
        <v>959908065.49535751</v>
      </c>
      <c r="M38" s="115">
        <v>18087.60516794775</v>
      </c>
      <c r="N38" s="116">
        <v>1808.7605167947752</v>
      </c>
      <c r="O38" s="118">
        <v>452190.12919869373</v>
      </c>
      <c r="P38" s="119">
        <v>539010.63400484296</v>
      </c>
      <c r="R38" s="117">
        <v>0</v>
      </c>
      <c r="S38" s="120">
        <v>0</v>
      </c>
      <c r="T38" s="121">
        <v>0</v>
      </c>
      <c r="U38" s="120">
        <v>0</v>
      </c>
      <c r="V38" s="121">
        <v>0</v>
      </c>
      <c r="X38" s="117">
        <v>0</v>
      </c>
      <c r="Y38" s="115">
        <v>0</v>
      </c>
      <c r="Z38" s="116">
        <v>0</v>
      </c>
      <c r="AA38" s="115">
        <v>0</v>
      </c>
      <c r="AB38" s="116">
        <v>0</v>
      </c>
      <c r="AD38" s="117">
        <v>0</v>
      </c>
      <c r="AE38" s="115">
        <v>0</v>
      </c>
      <c r="AF38" s="116">
        <v>0</v>
      </c>
      <c r="AG38" s="115">
        <v>0</v>
      </c>
      <c r="AH38" s="116">
        <v>0</v>
      </c>
      <c r="AI38" s="61"/>
      <c r="AJ38" s="117">
        <v>0</v>
      </c>
      <c r="AK38" s="115">
        <v>0</v>
      </c>
      <c r="AL38" s="116">
        <v>0</v>
      </c>
      <c r="AM38" s="115">
        <v>0</v>
      </c>
      <c r="AN38" s="116">
        <v>0</v>
      </c>
      <c r="AO38" s="61"/>
    </row>
    <row r="39" spans="1:41" x14ac:dyDescent="0.25">
      <c r="A39" t="s">
        <v>95</v>
      </c>
      <c r="B39" s="108">
        <v>4201895</v>
      </c>
      <c r="C39" s="123">
        <v>0</v>
      </c>
      <c r="D39" s="110">
        <v>0</v>
      </c>
      <c r="E39" s="124">
        <v>0</v>
      </c>
      <c r="F39" s="112">
        <v>0</v>
      </c>
      <c r="G39" s="125">
        <v>0</v>
      </c>
      <c r="H39" s="114">
        <v>0</v>
      </c>
      <c r="I39" s="115">
        <v>0</v>
      </c>
      <c r="J39" s="116">
        <v>0</v>
      </c>
      <c r="K39" s="61"/>
      <c r="L39" s="117">
        <v>0</v>
      </c>
      <c r="M39" s="115">
        <v>0</v>
      </c>
      <c r="N39" s="116">
        <v>0</v>
      </c>
      <c r="O39" s="118">
        <v>0</v>
      </c>
      <c r="P39" s="119">
        <v>0</v>
      </c>
      <c r="R39" s="117">
        <v>0</v>
      </c>
      <c r="S39" s="120">
        <v>0</v>
      </c>
      <c r="T39" s="121">
        <v>0</v>
      </c>
      <c r="U39" s="120">
        <v>0</v>
      </c>
      <c r="V39" s="121">
        <v>0</v>
      </c>
      <c r="X39" s="117">
        <v>0</v>
      </c>
      <c r="Y39" s="115">
        <v>0</v>
      </c>
      <c r="Z39" s="116">
        <v>0</v>
      </c>
      <c r="AA39" s="115">
        <v>0</v>
      </c>
      <c r="AB39" s="116">
        <v>0</v>
      </c>
      <c r="AD39" s="117">
        <v>0</v>
      </c>
      <c r="AE39" s="115">
        <v>0</v>
      </c>
      <c r="AF39" s="116">
        <v>0</v>
      </c>
      <c r="AG39" s="115">
        <v>0</v>
      </c>
      <c r="AH39" s="116">
        <v>0</v>
      </c>
      <c r="AI39" s="61"/>
      <c r="AJ39" s="117">
        <v>0</v>
      </c>
      <c r="AK39" s="115">
        <v>0</v>
      </c>
      <c r="AL39" s="116">
        <v>0</v>
      </c>
      <c r="AM39" s="115">
        <v>0</v>
      </c>
      <c r="AN39" s="116">
        <v>0</v>
      </c>
      <c r="AO39" s="61"/>
    </row>
    <row r="40" spans="1:41" x14ac:dyDescent="0.25">
      <c r="A40" t="s">
        <v>96</v>
      </c>
      <c r="B40" s="108">
        <v>0</v>
      </c>
      <c r="C40" s="123">
        <v>0</v>
      </c>
      <c r="D40" s="110">
        <v>0</v>
      </c>
      <c r="E40" s="124">
        <v>0</v>
      </c>
      <c r="F40" s="112">
        <v>0</v>
      </c>
      <c r="G40" s="125">
        <v>0</v>
      </c>
      <c r="H40" s="114">
        <v>0</v>
      </c>
      <c r="I40" s="115">
        <v>0</v>
      </c>
      <c r="J40" s="116">
        <v>0</v>
      </c>
      <c r="K40" s="61"/>
      <c r="L40" s="117">
        <v>0</v>
      </c>
      <c r="M40" s="115">
        <v>0</v>
      </c>
      <c r="N40" s="116">
        <v>0</v>
      </c>
      <c r="O40" s="118">
        <v>0</v>
      </c>
      <c r="P40" s="119">
        <v>0</v>
      </c>
      <c r="R40" s="117">
        <v>0</v>
      </c>
      <c r="S40" s="120">
        <v>0</v>
      </c>
      <c r="T40" s="121">
        <v>0</v>
      </c>
      <c r="U40" s="120">
        <v>0</v>
      </c>
      <c r="V40" s="121">
        <v>0</v>
      </c>
      <c r="X40" s="117">
        <v>0</v>
      </c>
      <c r="Y40" s="115">
        <v>0</v>
      </c>
      <c r="Z40" s="116">
        <v>0</v>
      </c>
      <c r="AA40" s="115">
        <v>0</v>
      </c>
      <c r="AB40" s="116">
        <v>0</v>
      </c>
      <c r="AD40" s="117">
        <v>0</v>
      </c>
      <c r="AE40" s="115">
        <v>0</v>
      </c>
      <c r="AF40" s="116">
        <v>0</v>
      </c>
      <c r="AG40" s="115">
        <v>0</v>
      </c>
      <c r="AH40" s="116">
        <v>0</v>
      </c>
      <c r="AI40" s="61"/>
      <c r="AJ40" s="117">
        <v>0</v>
      </c>
      <c r="AK40" s="115">
        <v>0</v>
      </c>
      <c r="AL40" s="116">
        <v>0</v>
      </c>
      <c r="AM40" s="115">
        <v>0</v>
      </c>
      <c r="AN40" s="116">
        <v>0</v>
      </c>
      <c r="AO40" s="61"/>
    </row>
    <row r="41" spans="1:41" x14ac:dyDescent="0.25">
      <c r="A41" t="s">
        <v>97</v>
      </c>
      <c r="B41" s="108">
        <v>586045</v>
      </c>
      <c r="C41" s="123">
        <v>0</v>
      </c>
      <c r="D41" s="110">
        <v>0</v>
      </c>
      <c r="E41" s="124">
        <v>0</v>
      </c>
      <c r="F41" s="112">
        <v>0</v>
      </c>
      <c r="G41" s="125">
        <v>0</v>
      </c>
      <c r="H41" s="114">
        <v>0</v>
      </c>
      <c r="I41" s="115">
        <v>0</v>
      </c>
      <c r="J41" s="116">
        <v>0</v>
      </c>
      <c r="K41" s="61"/>
      <c r="L41" s="117">
        <v>0</v>
      </c>
      <c r="M41" s="115">
        <v>0</v>
      </c>
      <c r="N41" s="116">
        <v>0</v>
      </c>
      <c r="O41" s="118">
        <v>0</v>
      </c>
      <c r="P41" s="119">
        <v>0</v>
      </c>
      <c r="R41" s="117">
        <v>0</v>
      </c>
      <c r="S41" s="120">
        <v>0</v>
      </c>
      <c r="T41" s="121">
        <v>0</v>
      </c>
      <c r="U41" s="120">
        <v>0</v>
      </c>
      <c r="V41" s="121">
        <v>0</v>
      </c>
      <c r="X41" s="117">
        <v>0</v>
      </c>
      <c r="Y41" s="115">
        <v>0</v>
      </c>
      <c r="Z41" s="116">
        <v>0</v>
      </c>
      <c r="AA41" s="115">
        <v>0</v>
      </c>
      <c r="AB41" s="116">
        <v>0</v>
      </c>
      <c r="AD41" s="117">
        <v>0</v>
      </c>
      <c r="AE41" s="115">
        <v>0</v>
      </c>
      <c r="AF41" s="116">
        <v>0</v>
      </c>
      <c r="AG41" s="115">
        <v>0</v>
      </c>
      <c r="AH41" s="116">
        <v>0</v>
      </c>
      <c r="AI41" s="61"/>
      <c r="AJ41" s="117">
        <v>0</v>
      </c>
      <c r="AK41" s="115">
        <v>0</v>
      </c>
      <c r="AL41" s="116">
        <v>0</v>
      </c>
      <c r="AM41" s="115">
        <v>0</v>
      </c>
      <c r="AN41" s="116">
        <v>0</v>
      </c>
      <c r="AO41" s="61"/>
    </row>
    <row r="42" spans="1:41" x14ac:dyDescent="0.25">
      <c r="A42" t="s">
        <v>98</v>
      </c>
      <c r="B42" s="108">
        <v>1077156</v>
      </c>
      <c r="C42" s="123">
        <v>209.33999930459942</v>
      </c>
      <c r="D42" s="110">
        <v>4189001228.1718898</v>
      </c>
      <c r="E42" s="124">
        <v>6.280199979137982E-2</v>
      </c>
      <c r="F42" s="112">
        <v>1256700.3684515669</v>
      </c>
      <c r="G42" s="125">
        <v>8.3735999721839764E-3</v>
      </c>
      <c r="H42" s="114">
        <v>167560.04912687559</v>
      </c>
      <c r="I42" s="115">
        <v>31417509.211289171</v>
      </c>
      <c r="J42" s="116">
        <v>49932894.639808923</v>
      </c>
      <c r="K42" s="61"/>
      <c r="L42" s="117">
        <v>1828241442.3806646</v>
      </c>
      <c r="M42" s="115">
        <v>548472.4327141993</v>
      </c>
      <c r="N42" s="116">
        <v>73129.657695226575</v>
      </c>
      <c r="O42" s="118">
        <v>13711810.817854982</v>
      </c>
      <c r="P42" s="119">
        <v>21792637.993177518</v>
      </c>
      <c r="R42" s="117">
        <v>1014879017.9451153</v>
      </c>
      <c r="S42" s="120">
        <v>304463.7053835346</v>
      </c>
      <c r="T42" s="121">
        <v>40595.160717804611</v>
      </c>
      <c r="U42" s="120">
        <v>7611592.6345883654</v>
      </c>
      <c r="V42" s="121">
        <v>12097357.893905774</v>
      </c>
      <c r="X42" s="117">
        <v>0</v>
      </c>
      <c r="Y42" s="115">
        <v>0</v>
      </c>
      <c r="Z42" s="116">
        <v>0</v>
      </c>
      <c r="AA42" s="115">
        <v>0</v>
      </c>
      <c r="AB42" s="116">
        <v>0</v>
      </c>
      <c r="AD42" s="117">
        <v>87463908.576330602</v>
      </c>
      <c r="AE42" s="115">
        <v>26239.172572899177</v>
      </c>
      <c r="AF42" s="116">
        <v>3498.5563430532238</v>
      </c>
      <c r="AG42" s="115">
        <v>655979.31432247942</v>
      </c>
      <c r="AH42" s="116">
        <v>1042569.7902298607</v>
      </c>
      <c r="AI42" s="61"/>
      <c r="AJ42" s="117">
        <v>0</v>
      </c>
      <c r="AK42" s="115">
        <v>0</v>
      </c>
      <c r="AL42" s="116">
        <v>0</v>
      </c>
      <c r="AM42" s="115">
        <v>0</v>
      </c>
      <c r="AN42" s="116">
        <v>0</v>
      </c>
      <c r="AO42" s="61"/>
    </row>
    <row r="43" spans="1:41" x14ac:dyDescent="0.25">
      <c r="A43" t="s">
        <v>99</v>
      </c>
      <c r="B43" s="108">
        <v>815940</v>
      </c>
      <c r="C43" s="123">
        <v>0</v>
      </c>
      <c r="D43" s="110">
        <v>0</v>
      </c>
      <c r="E43" s="124">
        <v>0</v>
      </c>
      <c r="F43" s="112">
        <v>0</v>
      </c>
      <c r="G43" s="125">
        <v>0</v>
      </c>
      <c r="H43" s="114">
        <v>0</v>
      </c>
      <c r="I43" s="115">
        <v>0</v>
      </c>
      <c r="J43" s="116">
        <v>0</v>
      </c>
      <c r="K43" s="61"/>
      <c r="L43" s="117">
        <v>0</v>
      </c>
      <c r="M43" s="115">
        <v>0</v>
      </c>
      <c r="N43" s="116">
        <v>0</v>
      </c>
      <c r="O43" s="118">
        <v>0</v>
      </c>
      <c r="P43" s="119">
        <v>0</v>
      </c>
      <c r="R43" s="117">
        <v>0</v>
      </c>
      <c r="S43" s="120">
        <v>0</v>
      </c>
      <c r="T43" s="121">
        <v>0</v>
      </c>
      <c r="U43" s="120">
        <v>0</v>
      </c>
      <c r="V43" s="121">
        <v>0</v>
      </c>
      <c r="X43" s="117">
        <v>0</v>
      </c>
      <c r="Y43" s="115">
        <v>0</v>
      </c>
      <c r="Z43" s="116">
        <v>0</v>
      </c>
      <c r="AA43" s="115">
        <v>0</v>
      </c>
      <c r="AB43" s="116">
        <v>0</v>
      </c>
      <c r="AD43" s="117">
        <v>0</v>
      </c>
      <c r="AE43" s="115">
        <v>0</v>
      </c>
      <c r="AF43" s="116">
        <v>0</v>
      </c>
      <c r="AG43" s="115">
        <v>0</v>
      </c>
      <c r="AH43" s="116">
        <v>0</v>
      </c>
      <c r="AI43" s="61"/>
      <c r="AJ43" s="117">
        <v>0</v>
      </c>
      <c r="AK43" s="115">
        <v>0</v>
      </c>
      <c r="AL43" s="116">
        <v>0</v>
      </c>
      <c r="AM43" s="115">
        <v>0</v>
      </c>
      <c r="AN43" s="116">
        <v>0</v>
      </c>
      <c r="AO43" s="61"/>
    </row>
    <row r="44" spans="1:41" x14ac:dyDescent="0.25">
      <c r="A44" t="s">
        <v>100</v>
      </c>
      <c r="B44" s="61">
        <v>656984</v>
      </c>
      <c r="C44" s="117">
        <v>206.79360175599999</v>
      </c>
      <c r="D44" s="117">
        <v>1947114693.666177</v>
      </c>
      <c r="E44" s="115">
        <v>1.5873282863999999E-2</v>
      </c>
      <c r="F44" s="115">
        <v>149458.6971684059</v>
      </c>
      <c r="G44" s="126">
        <v>7.9366414319999995E-3</v>
      </c>
      <c r="H44" s="126">
        <v>74729.348584202948</v>
      </c>
      <c r="I44" s="115">
        <v>3736467.4292101474</v>
      </c>
      <c r="J44" s="116">
        <v>22269345.878092479</v>
      </c>
      <c r="K44" s="127"/>
      <c r="L44" s="117">
        <v>16872097.059126019</v>
      </c>
      <c r="M44" s="115">
        <v>1295.0863414254513</v>
      </c>
      <c r="N44" s="116">
        <v>647.54317071272567</v>
      </c>
      <c r="O44" s="118">
        <v>32377.158535636285</v>
      </c>
      <c r="P44" s="119">
        <v>192967.86487239224</v>
      </c>
      <c r="Q44" s="39"/>
      <c r="R44" s="117">
        <v>100819608.05985555</v>
      </c>
      <c r="S44" s="120">
        <v>7738.8185291147111</v>
      </c>
      <c r="T44" s="121">
        <v>3869.4092645573555</v>
      </c>
      <c r="U44" s="120">
        <v>193470.46322786779</v>
      </c>
      <c r="V44" s="121">
        <v>1153083.960838092</v>
      </c>
      <c r="W44" s="39"/>
      <c r="X44" s="117">
        <v>1237654550.1821325</v>
      </c>
      <c r="Y44" s="115">
        <v>95001.202146176482</v>
      </c>
      <c r="Z44" s="116">
        <v>47500.601073088241</v>
      </c>
      <c r="AA44" s="115">
        <v>2375030.0536544118</v>
      </c>
      <c r="AB44" s="116">
        <v>14155179.119780296</v>
      </c>
      <c r="AC44" s="39"/>
      <c r="AD44" s="117">
        <v>1477914202.4490085</v>
      </c>
      <c r="AE44" s="115">
        <v>113443.30765067016</v>
      </c>
      <c r="AF44" s="116">
        <v>56721.653825335081</v>
      </c>
      <c r="AG44" s="115">
        <v>2836082.6912667542</v>
      </c>
      <c r="AH44" s="116">
        <v>16903052.839949854</v>
      </c>
      <c r="AI44" s="39"/>
      <c r="AJ44" s="117">
        <v>14826107.423825661</v>
      </c>
      <c r="AK44" s="115">
        <v>1138.0380964983451</v>
      </c>
      <c r="AL44" s="116">
        <v>569.01904824917256</v>
      </c>
      <c r="AM44" s="115">
        <v>28450.952412458628</v>
      </c>
      <c r="AN44" s="116">
        <v>169567.67637825341</v>
      </c>
      <c r="AO44" s="39"/>
    </row>
    <row r="45" spans="1:41" x14ac:dyDescent="0.25">
      <c r="B45" s="61"/>
      <c r="C45" s="61"/>
      <c r="D45" s="61"/>
      <c r="E45" s="128"/>
      <c r="F45" s="108"/>
      <c r="G45" s="61"/>
      <c r="H45" s="108"/>
      <c r="I45" s="115"/>
      <c r="J45" s="61"/>
      <c r="K45" s="127" t="s">
        <v>119</v>
      </c>
      <c r="L45" s="59">
        <v>0</v>
      </c>
      <c r="M45">
        <v>0</v>
      </c>
      <c r="N45">
        <v>0</v>
      </c>
      <c r="O45" s="129">
        <v>0</v>
      </c>
      <c r="P45" s="129">
        <v>0</v>
      </c>
      <c r="Q45" s="130" t="s">
        <v>119</v>
      </c>
      <c r="R45" s="59">
        <v>0</v>
      </c>
      <c r="S45">
        <v>0</v>
      </c>
      <c r="T45">
        <v>0</v>
      </c>
      <c r="U45">
        <v>0</v>
      </c>
      <c r="V45">
        <v>0</v>
      </c>
      <c r="W45" s="130" t="s">
        <v>119</v>
      </c>
      <c r="X45" s="59">
        <v>0</v>
      </c>
      <c r="Y45">
        <v>0</v>
      </c>
      <c r="Z45">
        <v>0</v>
      </c>
      <c r="AA45" s="59">
        <v>0</v>
      </c>
      <c r="AB45" s="59">
        <v>0</v>
      </c>
      <c r="AC45" s="130" t="s">
        <v>119</v>
      </c>
      <c r="AD45" s="61">
        <v>0</v>
      </c>
      <c r="AE45" s="61">
        <v>0</v>
      </c>
      <c r="AF45" s="61">
        <v>0</v>
      </c>
      <c r="AG45" s="61">
        <v>0</v>
      </c>
      <c r="AH45" s="61">
        <v>0</v>
      </c>
      <c r="AI45" s="127" t="s">
        <v>119</v>
      </c>
      <c r="AJ45" s="61">
        <v>0</v>
      </c>
      <c r="AK45" s="61">
        <v>0</v>
      </c>
      <c r="AL45" s="61">
        <v>0</v>
      </c>
      <c r="AM45" s="61">
        <v>0</v>
      </c>
      <c r="AN45" s="61">
        <v>0</v>
      </c>
      <c r="AO45" s="127" t="s">
        <v>119</v>
      </c>
    </row>
    <row r="46" spans="1:41" x14ac:dyDescent="0.25">
      <c r="A46" t="s">
        <v>120</v>
      </c>
      <c r="B46">
        <v>10561025</v>
      </c>
      <c r="D46" s="129">
        <v>11540872396.752565</v>
      </c>
      <c r="E46" s="129">
        <v>5.2348578878684604</v>
      </c>
      <c r="F46">
        <v>1805245.9942399485</v>
      </c>
      <c r="H46">
        <v>430605.41841831082</v>
      </c>
      <c r="I46">
        <v>45131149.855998717</v>
      </c>
      <c r="J46">
        <v>128320414.68865661</v>
      </c>
      <c r="K46">
        <v>11714323961.29722</v>
      </c>
      <c r="L46">
        <v>4494756444.0984058</v>
      </c>
      <c r="O46">
        <v>25470662.519464538</v>
      </c>
      <c r="P46">
        <v>40754775.12430235</v>
      </c>
      <c r="Q46">
        <v>4560981881.7421722</v>
      </c>
      <c r="R46">
        <v>3553070365.8233252</v>
      </c>
      <c r="U46">
        <v>12904897.516459031</v>
      </c>
      <c r="V46">
        <v>41161167.555316418</v>
      </c>
      <c r="W46">
        <v>3607136430.8951006</v>
      </c>
      <c r="X46">
        <v>1250779181.9950478</v>
      </c>
      <c r="AA46">
        <v>2395789.9430485512</v>
      </c>
      <c r="AB46">
        <v>14214686.171133583</v>
      </c>
      <c r="AC46">
        <v>1267389658.1092298</v>
      </c>
      <c r="AD46">
        <v>2691518926.9799528</v>
      </c>
      <c r="AG46">
        <v>5222606.8263329435</v>
      </c>
      <c r="AH46">
        <v>22013114.613125756</v>
      </c>
      <c r="AI46">
        <v>2718754648.4194117</v>
      </c>
      <c r="AJ46">
        <v>58648594.738623075</v>
      </c>
      <c r="AM46">
        <v>109035.7126031715</v>
      </c>
      <c r="AN46">
        <v>598928.22667900042</v>
      </c>
      <c r="AO46">
        <v>59356558.677905247</v>
      </c>
    </row>
    <row r="48" spans="1:41" ht="60" x14ac:dyDescent="0.25">
      <c r="A48" s="131" t="s">
        <v>121</v>
      </c>
      <c r="B48" s="132" t="s">
        <v>122</v>
      </c>
      <c r="C48" s="131" t="s">
        <v>123</v>
      </c>
      <c r="D48" s="133" t="s">
        <v>124</v>
      </c>
      <c r="E48" s="131" t="s">
        <v>125</v>
      </c>
      <c r="F48" s="133"/>
      <c r="G48" s="133"/>
      <c r="H48" s="131"/>
      <c r="K48" s="59"/>
    </row>
    <row r="49" spans="1:12" x14ac:dyDescent="0.25">
      <c r="A49" s="61">
        <v>125917584.002</v>
      </c>
      <c r="B49" s="134">
        <v>95558895.002000004</v>
      </c>
      <c r="C49" s="61">
        <v>23927943139.141041</v>
      </c>
      <c r="D49" s="135">
        <v>48810374785.982483</v>
      </c>
      <c r="E49" s="61">
        <v>510.78839688299979</v>
      </c>
      <c r="F49" s="61"/>
      <c r="G49" s="61"/>
      <c r="H49" s="61"/>
    </row>
    <row r="50" spans="1:12" x14ac:dyDescent="0.25">
      <c r="A50" s="61"/>
      <c r="B50" s="136"/>
      <c r="C50" s="61"/>
      <c r="D50" s="135"/>
      <c r="E50" s="61"/>
      <c r="F50" s="61"/>
    </row>
    <row r="51" spans="1:12" ht="75" x14ac:dyDescent="0.25">
      <c r="A51" s="131" t="s">
        <v>121</v>
      </c>
      <c r="B51" s="132" t="s">
        <v>122</v>
      </c>
      <c r="C51" s="133" t="s">
        <v>126</v>
      </c>
      <c r="D51" s="133" t="s">
        <v>127</v>
      </c>
      <c r="E51" s="61" t="s">
        <v>128</v>
      </c>
      <c r="F51" s="61"/>
    </row>
    <row r="52" spans="1:12" x14ac:dyDescent="0.25">
      <c r="A52" s="61">
        <v>125917584.002</v>
      </c>
      <c r="B52" s="134">
        <v>95558895.002000004</v>
      </c>
      <c r="C52" s="59">
        <v>5750028402.212389</v>
      </c>
      <c r="D52" s="43">
        <v>46051434204.716934</v>
      </c>
      <c r="E52" s="129">
        <v>481.91677188976598</v>
      </c>
      <c r="I52" s="137"/>
    </row>
    <row r="53" spans="1:12" x14ac:dyDescent="0.25">
      <c r="I53" s="138"/>
      <c r="J53" s="139"/>
    </row>
    <row r="54" spans="1:12" x14ac:dyDescent="0.25">
      <c r="A54" t="s">
        <v>129</v>
      </c>
      <c r="I54" s="140"/>
      <c r="J54" s="141"/>
      <c r="L54" s="142"/>
    </row>
    <row r="55" spans="1:12" x14ac:dyDescent="0.25">
      <c r="A55" t="s">
        <v>130</v>
      </c>
      <c r="I55" s="140"/>
      <c r="J55" s="141"/>
      <c r="L55" s="142"/>
    </row>
    <row r="56" spans="1:12" x14ac:dyDescent="0.25">
      <c r="A56" t="s">
        <v>131</v>
      </c>
      <c r="I56" s="140"/>
      <c r="J56" s="141"/>
      <c r="L56" s="142"/>
    </row>
    <row r="57" spans="1:12" x14ac:dyDescent="0.25">
      <c r="A57" s="194"/>
      <c r="B57" s="143" t="s">
        <v>132</v>
      </c>
      <c r="C57" s="144"/>
      <c r="I57" s="140"/>
      <c r="J57" s="141"/>
      <c r="L57" s="142"/>
    </row>
    <row r="58" spans="1:12" ht="60" x14ac:dyDescent="0.25">
      <c r="A58" s="145" t="s">
        <v>133</v>
      </c>
      <c r="B58" s="62">
        <v>10561025</v>
      </c>
      <c r="C58" s="62"/>
      <c r="I58" s="140"/>
      <c r="J58" s="141"/>
      <c r="L58" s="142"/>
    </row>
    <row r="59" spans="1:12" ht="30" x14ac:dyDescent="0.25">
      <c r="A59" s="145" t="s">
        <v>134</v>
      </c>
      <c r="B59" s="62">
        <v>30102108.987647846</v>
      </c>
      <c r="C59" s="62"/>
      <c r="I59" s="140"/>
      <c r="J59" s="141"/>
      <c r="L59" s="142"/>
    </row>
    <row r="60" spans="1:12" ht="30" x14ac:dyDescent="0.25">
      <c r="A60" s="145" t="s">
        <v>135</v>
      </c>
      <c r="B60" s="62">
        <v>19541083.987647846</v>
      </c>
      <c r="C60" s="62"/>
      <c r="I60" s="140"/>
      <c r="J60" s="141"/>
      <c r="L60" s="142"/>
    </row>
    <row r="61" spans="1:12" ht="30" x14ac:dyDescent="0.25">
      <c r="A61" s="145" t="s">
        <v>136</v>
      </c>
      <c r="B61" s="146">
        <v>510.78839688299979</v>
      </c>
      <c r="C61" s="146"/>
      <c r="I61" s="140"/>
      <c r="J61" s="141"/>
      <c r="L61" s="142"/>
    </row>
    <row r="62" spans="1:12" ht="30" x14ac:dyDescent="0.25">
      <c r="A62" s="145" t="s">
        <v>137</v>
      </c>
      <c r="B62" s="62">
        <v>9981358963.4067001</v>
      </c>
      <c r="C62" s="62"/>
      <c r="I62" s="140"/>
      <c r="J62" s="141"/>
      <c r="L62" s="142"/>
    </row>
    <row r="63" spans="1:12" ht="30" x14ac:dyDescent="0.25">
      <c r="A63" s="147" t="s">
        <v>138</v>
      </c>
      <c r="B63" s="148">
        <v>21695682924.703918</v>
      </c>
      <c r="C63" s="148"/>
      <c r="D63" s="129"/>
      <c r="I63" s="140"/>
      <c r="J63" s="141"/>
      <c r="L63" s="142"/>
    </row>
    <row r="64" spans="1:12" x14ac:dyDescent="0.25">
      <c r="A64" s="149" t="s">
        <v>139</v>
      </c>
      <c r="B64" s="150">
        <v>9.8410079400095789</v>
      </c>
      <c r="C64" s="150"/>
      <c r="I64" s="140"/>
      <c r="J64" s="141"/>
      <c r="L64" s="142"/>
    </row>
    <row r="65" spans="1:12" ht="30" x14ac:dyDescent="0.25">
      <c r="A65" s="149" t="s">
        <v>140</v>
      </c>
      <c r="B65" s="129">
        <v>1.0862009587234385</v>
      </c>
      <c r="I65" s="140"/>
      <c r="J65" s="141"/>
      <c r="L65" s="142"/>
    </row>
    <row r="66" spans="1:12" x14ac:dyDescent="0.25">
      <c r="A66" s="151" t="s">
        <v>141</v>
      </c>
      <c r="B66" s="129">
        <v>5.2348578878684604</v>
      </c>
      <c r="I66" s="140"/>
      <c r="J66" s="141"/>
      <c r="L66" s="142"/>
    </row>
    <row r="67" spans="1:12" ht="30" x14ac:dyDescent="0.25">
      <c r="A67" s="151" t="s">
        <v>142</v>
      </c>
      <c r="B67" s="152">
        <v>5.6923510108645567</v>
      </c>
      <c r="G67" s="194"/>
      <c r="H67" s="194"/>
      <c r="I67" s="140"/>
      <c r="J67" s="141"/>
      <c r="L67" s="142"/>
    </row>
  </sheetData>
  <mergeCells count="1">
    <mergeCell ref="B1:I1"/>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7064D4-9442-4772-B437-8D459F06FED0}">
  <dimension ref="A19:BH84"/>
  <sheetViews>
    <sheetView topLeftCell="A70" workbookViewId="0">
      <selection activeCell="B76" sqref="B76"/>
    </sheetView>
  </sheetViews>
  <sheetFormatPr defaultRowHeight="15" x14ac:dyDescent="0.25"/>
  <sheetData>
    <row r="19" spans="1:60" x14ac:dyDescent="0.25">
      <c r="A19" s="92" t="s">
        <v>70</v>
      </c>
      <c r="B19" s="93" t="s">
        <v>71</v>
      </c>
      <c r="C19" s="93" t="s">
        <v>72</v>
      </c>
      <c r="D19" s="93" t="s">
        <v>73</v>
      </c>
      <c r="E19" s="93" t="s">
        <v>74</v>
      </c>
      <c r="F19" s="93" t="s">
        <v>75</v>
      </c>
      <c r="G19" s="93" t="s">
        <v>76</v>
      </c>
      <c r="H19" s="93" t="s">
        <v>77</v>
      </c>
      <c r="I19" s="93" t="s">
        <v>78</v>
      </c>
      <c r="J19" s="93" t="s">
        <v>79</v>
      </c>
      <c r="L19" s="94" t="s">
        <v>71</v>
      </c>
      <c r="M19" s="95" t="s">
        <v>72</v>
      </c>
      <c r="N19" s="94" t="s">
        <v>73</v>
      </c>
      <c r="O19" s="94" t="s">
        <v>74</v>
      </c>
      <c r="P19" s="94" t="s">
        <v>75</v>
      </c>
      <c r="Q19" s="94" t="s">
        <v>76</v>
      </c>
      <c r="R19" s="94" t="s">
        <v>77</v>
      </c>
      <c r="S19" s="94" t="s">
        <v>80</v>
      </c>
      <c r="T19" s="94" t="s">
        <v>143</v>
      </c>
      <c r="V19" s="94" t="s">
        <v>71</v>
      </c>
      <c r="W19" s="94" t="s">
        <v>72</v>
      </c>
      <c r="X19" s="95" t="s">
        <v>73</v>
      </c>
      <c r="Y19" s="94" t="s">
        <v>74</v>
      </c>
      <c r="Z19" s="94" t="s">
        <v>75</v>
      </c>
      <c r="AA19" s="94" t="s">
        <v>76</v>
      </c>
      <c r="AB19" s="94" t="s">
        <v>77</v>
      </c>
      <c r="AC19" s="94" t="s">
        <v>78</v>
      </c>
      <c r="AD19" s="94" t="s">
        <v>79</v>
      </c>
      <c r="AF19" s="94" t="s">
        <v>71</v>
      </c>
      <c r="AG19" s="94" t="s">
        <v>72</v>
      </c>
      <c r="AH19" s="94" t="s">
        <v>73</v>
      </c>
      <c r="AI19" s="94" t="s">
        <v>74</v>
      </c>
      <c r="AJ19" s="94" t="s">
        <v>75</v>
      </c>
      <c r="AK19" s="94" t="s">
        <v>76</v>
      </c>
      <c r="AL19" s="95" t="s">
        <v>77</v>
      </c>
      <c r="AM19" s="94" t="s">
        <v>78</v>
      </c>
      <c r="AN19" s="94" t="s">
        <v>79</v>
      </c>
      <c r="AP19" s="94" t="s">
        <v>72</v>
      </c>
      <c r="AQ19" s="94" t="s">
        <v>73</v>
      </c>
      <c r="AR19" s="94" t="s">
        <v>74</v>
      </c>
      <c r="AS19" s="95" t="s">
        <v>75</v>
      </c>
      <c r="AT19" s="94" t="s">
        <v>76</v>
      </c>
      <c r="AU19" s="94" t="s">
        <v>77</v>
      </c>
      <c r="AV19" s="94" t="s">
        <v>78</v>
      </c>
      <c r="AW19" s="94" t="s">
        <v>79</v>
      </c>
      <c r="AX19" s="94" t="s">
        <v>81</v>
      </c>
      <c r="AZ19" s="94" t="s">
        <v>71</v>
      </c>
      <c r="BA19" s="94" t="s">
        <v>72</v>
      </c>
      <c r="BB19" s="94" t="s">
        <v>73</v>
      </c>
      <c r="BC19" s="94" t="s">
        <v>74</v>
      </c>
      <c r="BD19" s="94" t="s">
        <v>75</v>
      </c>
      <c r="BE19" s="95" t="s">
        <v>76</v>
      </c>
      <c r="BF19" s="94" t="s">
        <v>77</v>
      </c>
      <c r="BG19" s="94" t="s">
        <v>80</v>
      </c>
      <c r="BH19" s="94" t="s">
        <v>81</v>
      </c>
    </row>
    <row r="20" spans="1:60" x14ac:dyDescent="0.25">
      <c r="A20" s="94" t="s">
        <v>82</v>
      </c>
      <c r="B20">
        <v>292596</v>
      </c>
      <c r="C20" s="93"/>
      <c r="D20" s="93"/>
      <c r="E20" s="93"/>
      <c r="F20" s="93"/>
      <c r="G20" s="93"/>
      <c r="H20" s="93"/>
      <c r="I20" s="93"/>
      <c r="J20" s="97"/>
      <c r="L20" s="94"/>
      <c r="M20" s="95">
        <v>11981</v>
      </c>
      <c r="N20" s="94"/>
      <c r="O20" s="94"/>
      <c r="P20" s="94"/>
      <c r="Q20" s="94"/>
      <c r="R20" s="94"/>
      <c r="S20" s="94"/>
      <c r="T20" s="94"/>
      <c r="V20" s="94"/>
      <c r="W20" s="94"/>
      <c r="X20" s="95"/>
      <c r="Y20" s="97"/>
      <c r="Z20" s="97"/>
      <c r="AA20" s="94"/>
      <c r="AB20" s="94"/>
      <c r="AC20" s="94"/>
      <c r="AD20" s="94"/>
      <c r="AF20" s="94">
        <v>13795</v>
      </c>
      <c r="AG20" s="94"/>
      <c r="AH20" s="94"/>
      <c r="AI20" s="94"/>
      <c r="AJ20" s="94"/>
      <c r="AK20" s="94"/>
      <c r="AL20" s="95"/>
      <c r="AM20" s="94"/>
      <c r="AN20" s="94"/>
      <c r="AP20" s="94"/>
      <c r="AQ20" s="98"/>
      <c r="AR20" s="94"/>
      <c r="AS20" s="95"/>
      <c r="AT20" s="94"/>
      <c r="AU20" s="94"/>
      <c r="AV20" s="94"/>
      <c r="AW20" s="94"/>
      <c r="AX20" s="94"/>
      <c r="AZ20" s="94"/>
      <c r="BA20" s="94"/>
      <c r="BB20" s="94"/>
      <c r="BC20" s="94"/>
      <c r="BD20" s="94"/>
      <c r="BE20" s="95"/>
      <c r="BF20" s="94"/>
      <c r="BG20" s="94"/>
      <c r="BH20" s="94"/>
    </row>
    <row r="21" spans="1:60" x14ac:dyDescent="0.25">
      <c r="A21" s="99" t="s">
        <v>83</v>
      </c>
      <c r="B21" s="96"/>
      <c r="C21" s="93"/>
      <c r="D21" s="93"/>
      <c r="E21" s="93">
        <v>217104</v>
      </c>
      <c r="F21" s="93"/>
      <c r="G21" s="93"/>
      <c r="H21" s="93">
        <v>229719</v>
      </c>
      <c r="I21" s="93"/>
      <c r="J21" s="97"/>
      <c r="L21" s="94"/>
      <c r="M21" s="95">
        <v>2638</v>
      </c>
      <c r="N21" s="94">
        <v>6465</v>
      </c>
      <c r="O21" s="94"/>
      <c r="P21" s="94"/>
      <c r="Q21" s="94"/>
      <c r="R21" s="94"/>
      <c r="S21" s="94"/>
      <c r="T21" s="94"/>
      <c r="V21" s="94"/>
      <c r="W21" s="94"/>
      <c r="X21" s="95">
        <v>704394</v>
      </c>
      <c r="Y21" s="97"/>
      <c r="Z21" s="97"/>
      <c r="AA21" s="94"/>
      <c r="AB21" s="94"/>
      <c r="AC21" s="94">
        <v>43445</v>
      </c>
      <c r="AD21" s="94"/>
      <c r="AF21" s="94"/>
      <c r="AG21" s="94">
        <v>1</v>
      </c>
      <c r="AH21" s="94">
        <v>21</v>
      </c>
      <c r="AI21" s="94"/>
      <c r="AJ21" s="94"/>
      <c r="AK21" s="94"/>
      <c r="AL21" s="95">
        <v>157</v>
      </c>
      <c r="AM21" s="94"/>
      <c r="AN21" s="94"/>
      <c r="AP21" s="94"/>
      <c r="AQ21" s="98"/>
      <c r="AR21" s="94">
        <v>427912</v>
      </c>
      <c r="AS21" s="95"/>
      <c r="AT21" s="94"/>
      <c r="AU21" s="94"/>
      <c r="AV21" s="94"/>
      <c r="AW21" s="94"/>
      <c r="AX21" s="94"/>
      <c r="AZ21" s="94"/>
      <c r="BA21" s="94"/>
      <c r="BB21" s="94">
        <v>127657</v>
      </c>
      <c r="BC21" s="94">
        <v>2032</v>
      </c>
      <c r="BD21" s="94"/>
      <c r="BE21" s="95"/>
      <c r="BF21" s="94">
        <v>1017</v>
      </c>
      <c r="BG21" s="94"/>
      <c r="BH21" s="94"/>
    </row>
    <row r="22" spans="1:60" x14ac:dyDescent="0.25">
      <c r="A22" s="99" t="s">
        <v>84</v>
      </c>
      <c r="B22" s="96"/>
      <c r="C22" s="93"/>
      <c r="D22" s="93">
        <v>500</v>
      </c>
      <c r="E22" s="93"/>
      <c r="F22" s="93"/>
      <c r="G22" s="93"/>
      <c r="I22" s="93"/>
      <c r="J22" s="97"/>
      <c r="L22" s="94"/>
      <c r="M22" s="95">
        <v>2943</v>
      </c>
      <c r="N22" s="94">
        <v>5635</v>
      </c>
      <c r="O22" s="94"/>
      <c r="P22" s="94"/>
      <c r="Q22" s="94"/>
      <c r="R22" s="94"/>
      <c r="S22" s="94"/>
      <c r="T22" s="94"/>
      <c r="V22" s="94"/>
      <c r="W22" s="94"/>
      <c r="X22" s="95">
        <v>62847</v>
      </c>
      <c r="Y22" s="97"/>
      <c r="Z22" s="97"/>
      <c r="AA22" s="94"/>
      <c r="AB22" s="94"/>
      <c r="AC22" s="94"/>
      <c r="AD22" s="94"/>
      <c r="AF22" s="94"/>
      <c r="AG22" s="94"/>
      <c r="AH22" s="94"/>
      <c r="AI22" s="94"/>
      <c r="AJ22" s="94"/>
      <c r="AK22" s="94"/>
      <c r="AL22" s="95"/>
      <c r="AM22" s="94"/>
      <c r="AN22" s="94"/>
      <c r="AP22" s="94"/>
      <c r="AQ22" s="98"/>
      <c r="AR22" s="94"/>
      <c r="AS22" s="95"/>
      <c r="AT22" s="94"/>
      <c r="AU22" s="94"/>
      <c r="AV22" s="94"/>
      <c r="AW22" s="94"/>
      <c r="AX22" s="94"/>
      <c r="AZ22" s="94"/>
      <c r="BA22" s="94"/>
      <c r="BB22" s="94"/>
      <c r="BC22" s="94"/>
      <c r="BD22" s="94"/>
      <c r="BE22" s="95"/>
      <c r="BF22" s="94"/>
      <c r="BG22" s="94"/>
      <c r="BH22" s="94"/>
    </row>
    <row r="23" spans="1:60" x14ac:dyDescent="0.25">
      <c r="A23" s="99" t="s">
        <v>85</v>
      </c>
      <c r="B23" s="96"/>
      <c r="C23" s="93"/>
      <c r="D23" s="93"/>
      <c r="E23" s="93"/>
      <c r="F23" s="93"/>
      <c r="G23" s="93"/>
      <c r="H23" s="93">
        <v>4628</v>
      </c>
      <c r="I23" s="93"/>
      <c r="J23" s="97"/>
      <c r="L23" s="94"/>
      <c r="M23" s="95"/>
      <c r="N23" s="94"/>
      <c r="O23" s="94"/>
      <c r="P23" s="94"/>
      <c r="Q23" s="94"/>
      <c r="R23" s="94"/>
      <c r="S23" s="94"/>
      <c r="T23" s="94"/>
      <c r="V23" s="94"/>
      <c r="W23" s="94"/>
      <c r="X23" s="95"/>
      <c r="Y23" s="97"/>
      <c r="Z23" s="97"/>
      <c r="AA23" s="94"/>
      <c r="AB23" s="94"/>
      <c r="AC23" s="94"/>
      <c r="AD23" s="94"/>
      <c r="AF23" s="94"/>
      <c r="AG23" s="94"/>
      <c r="AH23" s="94"/>
      <c r="AI23" s="94"/>
      <c r="AJ23" s="94"/>
      <c r="AK23" s="94"/>
      <c r="AL23" s="95">
        <v>224</v>
      </c>
      <c r="AM23" s="94"/>
      <c r="AN23" s="94"/>
      <c r="AP23" s="94"/>
      <c r="AQ23" s="98"/>
      <c r="AR23" s="94"/>
      <c r="AS23" s="95"/>
      <c r="AT23" s="94"/>
      <c r="AU23" s="94"/>
      <c r="AV23" s="94"/>
      <c r="AW23" s="94"/>
      <c r="AX23" s="94"/>
      <c r="AZ23" s="94"/>
      <c r="BA23" s="94"/>
      <c r="BB23" s="94"/>
      <c r="BC23" s="94"/>
      <c r="BD23" s="94"/>
      <c r="BE23" s="95"/>
      <c r="BF23" s="94"/>
      <c r="BG23" s="94"/>
      <c r="BH23" s="94"/>
    </row>
    <row r="24" spans="1:60" x14ac:dyDescent="0.25">
      <c r="A24" s="99" t="s">
        <v>86</v>
      </c>
      <c r="B24" s="96">
        <v>4558</v>
      </c>
      <c r="C24" s="93"/>
      <c r="D24" s="93"/>
      <c r="E24" s="93"/>
      <c r="F24" s="93"/>
      <c r="G24" s="93"/>
      <c r="I24" s="93"/>
      <c r="J24" s="97"/>
      <c r="L24" s="94"/>
      <c r="M24" s="95">
        <v>63141</v>
      </c>
      <c r="N24" s="94">
        <v>12861</v>
      </c>
      <c r="O24" s="94"/>
      <c r="P24" s="94"/>
      <c r="Q24" s="94"/>
      <c r="R24" s="94">
        <v>2396</v>
      </c>
      <c r="S24" s="94"/>
      <c r="T24" s="94"/>
      <c r="V24" s="94"/>
      <c r="W24" s="94"/>
      <c r="X24" s="95"/>
      <c r="Y24" s="97"/>
      <c r="Z24" s="97"/>
      <c r="AA24" s="94"/>
      <c r="AB24" s="94"/>
      <c r="AC24" s="94"/>
      <c r="AD24" s="94"/>
      <c r="AF24" s="94"/>
      <c r="AG24" s="94"/>
      <c r="AH24" s="94"/>
      <c r="AI24" s="94"/>
      <c r="AJ24" s="94"/>
      <c r="AK24" s="94"/>
      <c r="AL24" s="95">
        <v>6772</v>
      </c>
      <c r="AM24" s="94"/>
      <c r="AN24" s="94"/>
      <c r="AP24" s="94"/>
      <c r="AQ24" s="98"/>
      <c r="AR24" s="94"/>
      <c r="AS24" s="95"/>
      <c r="AT24" s="94"/>
      <c r="AU24" s="94">
        <v>5287</v>
      </c>
      <c r="AV24" s="94"/>
      <c r="AW24" s="94"/>
      <c r="AX24" s="94"/>
      <c r="AZ24" s="94"/>
      <c r="BA24" s="94"/>
      <c r="BB24" s="94"/>
      <c r="BC24" s="94"/>
      <c r="BD24" s="94"/>
      <c r="BE24" s="95"/>
      <c r="BF24" s="94"/>
      <c r="BG24" s="94"/>
      <c r="BH24" s="94"/>
    </row>
    <row r="25" spans="1:60" x14ac:dyDescent="0.25">
      <c r="A25" s="99" t="s">
        <v>87</v>
      </c>
      <c r="B25" s="96"/>
      <c r="C25" s="93"/>
      <c r="D25" s="93"/>
      <c r="E25" s="93"/>
      <c r="F25" s="93"/>
      <c r="G25" s="93"/>
      <c r="I25" s="93"/>
      <c r="J25" s="97"/>
      <c r="L25" s="94"/>
      <c r="M25" s="95"/>
      <c r="N25" s="94"/>
      <c r="O25" s="94"/>
      <c r="P25" s="94"/>
      <c r="Q25" s="94"/>
      <c r="R25" s="94"/>
      <c r="S25" s="94"/>
      <c r="T25" s="94"/>
      <c r="V25" s="94"/>
      <c r="W25" s="94"/>
      <c r="X25" s="95"/>
      <c r="Y25" s="97"/>
      <c r="Z25" s="97"/>
      <c r="AA25" s="94"/>
      <c r="AB25" s="94"/>
      <c r="AC25" s="94"/>
      <c r="AD25" s="94"/>
      <c r="AF25" s="94"/>
      <c r="AG25" s="94"/>
      <c r="AH25" s="94"/>
      <c r="AI25" s="94"/>
      <c r="AJ25" s="94"/>
      <c r="AK25" s="94"/>
      <c r="AL25" s="95"/>
      <c r="AM25" s="94"/>
      <c r="AN25" s="94"/>
      <c r="AP25" s="94"/>
      <c r="AQ25" s="98"/>
      <c r="AR25" s="94"/>
      <c r="AS25" s="95"/>
      <c r="AT25" s="94"/>
      <c r="AU25" s="94"/>
      <c r="AV25" s="94"/>
      <c r="AW25" s="94"/>
      <c r="AX25" s="94"/>
      <c r="AZ25" s="94"/>
      <c r="BA25" s="94"/>
      <c r="BB25" s="94"/>
      <c r="BC25" s="94"/>
      <c r="BD25" s="94"/>
      <c r="BE25" s="95"/>
      <c r="BF25" s="94"/>
      <c r="BG25" s="94"/>
      <c r="BH25" s="94"/>
    </row>
    <row r="26" spans="1:60" x14ac:dyDescent="0.25">
      <c r="A26" s="99" t="s">
        <v>88</v>
      </c>
      <c r="B26" s="96">
        <v>263509</v>
      </c>
      <c r="C26">
        <v>18140</v>
      </c>
      <c r="D26" s="93"/>
      <c r="E26" s="93"/>
      <c r="F26" s="93"/>
      <c r="G26" s="93"/>
      <c r="I26" s="93"/>
      <c r="J26" s="97"/>
      <c r="L26" s="94"/>
      <c r="M26" s="95">
        <v>68111</v>
      </c>
      <c r="N26" s="94"/>
      <c r="O26" s="94"/>
      <c r="P26" s="94"/>
      <c r="Q26" s="94"/>
      <c r="R26" s="94"/>
      <c r="S26" s="94"/>
      <c r="T26" s="94"/>
      <c r="V26" s="94"/>
      <c r="W26" s="94"/>
      <c r="X26" s="95"/>
      <c r="Y26" s="97"/>
      <c r="Z26" s="97"/>
      <c r="AA26" s="94"/>
      <c r="AB26" s="94"/>
      <c r="AC26" s="94"/>
      <c r="AD26" s="94"/>
      <c r="AF26" s="94"/>
      <c r="AG26" s="94"/>
      <c r="AH26" s="94"/>
      <c r="AI26" s="94"/>
      <c r="AJ26" s="94"/>
      <c r="AK26" s="94"/>
      <c r="AL26" s="95"/>
      <c r="AM26" s="94"/>
      <c r="AN26" s="94"/>
      <c r="AP26" s="94"/>
      <c r="AQ26" s="98"/>
      <c r="AR26" s="94"/>
      <c r="AS26" s="95"/>
      <c r="AT26" s="94"/>
      <c r="AU26" s="94"/>
      <c r="AV26" s="94"/>
      <c r="AW26" s="94"/>
      <c r="AX26" s="94"/>
      <c r="AZ26" s="94"/>
      <c r="BA26" s="94"/>
      <c r="BB26" s="94"/>
      <c r="BC26" s="94"/>
      <c r="BD26" s="94"/>
      <c r="BE26" s="95"/>
      <c r="BF26" s="94"/>
      <c r="BG26" s="94"/>
      <c r="BH26" s="94"/>
    </row>
    <row r="27" spans="1:60" x14ac:dyDescent="0.25">
      <c r="A27" s="100" t="s">
        <v>89</v>
      </c>
      <c r="B27" s="96">
        <v>140036</v>
      </c>
      <c r="C27">
        <v>50884</v>
      </c>
      <c r="D27" s="93">
        <v>378766</v>
      </c>
      <c r="E27" s="93">
        <v>238990</v>
      </c>
      <c r="F27">
        <v>617756</v>
      </c>
      <c r="G27" s="93"/>
      <c r="H27" s="93">
        <v>32368</v>
      </c>
      <c r="I27" s="93"/>
      <c r="J27" s="97"/>
      <c r="L27" s="94">
        <v>136382</v>
      </c>
      <c r="M27" s="95">
        <v>546177</v>
      </c>
      <c r="N27" s="94">
        <v>587538</v>
      </c>
      <c r="O27" s="94">
        <v>409437</v>
      </c>
      <c r="P27" s="94">
        <v>470962</v>
      </c>
      <c r="Q27" s="94">
        <v>3376</v>
      </c>
      <c r="R27" s="94">
        <v>302997</v>
      </c>
      <c r="S27" s="94"/>
      <c r="T27" s="94"/>
      <c r="V27" s="94">
        <v>56148</v>
      </c>
      <c r="W27" s="94">
        <v>272912</v>
      </c>
      <c r="X27" s="95">
        <v>1531572</v>
      </c>
      <c r="Y27" s="97">
        <v>417628</v>
      </c>
      <c r="Z27" s="97">
        <v>1835</v>
      </c>
      <c r="AA27" s="94">
        <v>943</v>
      </c>
      <c r="AB27" s="94">
        <v>443906</v>
      </c>
      <c r="AC27" s="94">
        <v>187699</v>
      </c>
      <c r="AD27" s="94"/>
      <c r="AF27" s="94"/>
      <c r="AG27" s="94">
        <v>3539</v>
      </c>
      <c r="AH27" s="94">
        <v>62384</v>
      </c>
      <c r="AI27" s="94">
        <v>28877</v>
      </c>
      <c r="AJ27" s="94"/>
      <c r="AK27" s="94"/>
      <c r="AL27" s="95">
        <v>265590</v>
      </c>
      <c r="AM27" s="94"/>
      <c r="AN27" s="94"/>
      <c r="AP27" s="94">
        <v>2028</v>
      </c>
      <c r="AQ27" s="98">
        <v>73141</v>
      </c>
      <c r="AR27" s="94">
        <v>67645</v>
      </c>
      <c r="AS27" s="95"/>
      <c r="AT27" s="94"/>
      <c r="AU27" s="94">
        <v>11483</v>
      </c>
      <c r="AV27" s="94"/>
      <c r="AW27" s="94"/>
      <c r="AX27" s="94"/>
      <c r="AZ27" s="94">
        <v>2780</v>
      </c>
      <c r="BA27" s="94">
        <v>8880</v>
      </c>
      <c r="BB27" s="94">
        <v>170909</v>
      </c>
      <c r="BC27" s="94">
        <v>8244</v>
      </c>
      <c r="BD27" s="94">
        <v>7750</v>
      </c>
      <c r="BE27" s="95">
        <v>1374</v>
      </c>
      <c r="BF27" s="94">
        <v>3950</v>
      </c>
      <c r="BG27" s="94"/>
      <c r="BH27" s="94"/>
    </row>
    <row r="28" spans="1:60" x14ac:dyDescent="0.25">
      <c r="A28" s="100" t="s">
        <v>90</v>
      </c>
      <c r="B28" s="96"/>
      <c r="D28" s="93"/>
      <c r="F28" s="93"/>
      <c r="G28" s="93"/>
      <c r="I28" s="93"/>
      <c r="J28" s="97"/>
      <c r="L28" s="94"/>
      <c r="M28" s="95"/>
      <c r="N28" s="94"/>
      <c r="O28" s="94"/>
      <c r="P28" s="94"/>
      <c r="Q28" s="94"/>
      <c r="R28" s="94"/>
      <c r="S28" s="94"/>
      <c r="T28" s="94"/>
      <c r="V28" s="94"/>
      <c r="W28" s="94"/>
      <c r="X28" s="95"/>
      <c r="Y28" s="97"/>
      <c r="Z28" s="97"/>
      <c r="AA28" s="94"/>
      <c r="AB28" s="94"/>
      <c r="AC28" s="94"/>
      <c r="AD28" s="94"/>
      <c r="AF28" s="94"/>
      <c r="AG28" s="94"/>
      <c r="AH28" s="94"/>
      <c r="AI28" s="94"/>
      <c r="AJ28" s="94"/>
      <c r="AK28" s="94"/>
      <c r="AL28" s="95"/>
      <c r="AM28" s="94"/>
      <c r="AN28" s="94"/>
      <c r="AP28" s="94"/>
      <c r="AQ28" s="98"/>
      <c r="AR28" s="94"/>
      <c r="AS28" s="95"/>
      <c r="AT28" s="94"/>
      <c r="AU28" s="94"/>
      <c r="AV28" s="94"/>
      <c r="AW28" s="94"/>
      <c r="AX28" s="94"/>
      <c r="AZ28" s="94"/>
      <c r="BA28" s="94"/>
      <c r="BB28" s="94"/>
      <c r="BC28" s="94"/>
      <c r="BD28" s="94"/>
      <c r="BE28" s="95"/>
      <c r="BF28" s="94"/>
      <c r="BG28" s="94"/>
      <c r="BH28" s="94"/>
    </row>
    <row r="29" spans="1:60" x14ac:dyDescent="0.25">
      <c r="A29" s="99" t="s">
        <v>91</v>
      </c>
      <c r="B29" s="96"/>
      <c r="C29" s="93"/>
      <c r="D29" s="93"/>
      <c r="E29" s="93"/>
      <c r="F29" s="93"/>
      <c r="G29" s="93"/>
      <c r="H29" s="93"/>
      <c r="I29" s="93">
        <v>24908</v>
      </c>
      <c r="J29" s="97"/>
      <c r="L29" s="94"/>
      <c r="M29" s="95"/>
      <c r="N29" s="94"/>
      <c r="O29" s="94"/>
      <c r="P29" s="94"/>
      <c r="Q29" s="94"/>
      <c r="R29" s="94"/>
      <c r="S29" s="94"/>
      <c r="T29" s="94"/>
      <c r="V29" s="94"/>
      <c r="W29" s="94"/>
      <c r="X29" s="95"/>
      <c r="Y29" s="97"/>
      <c r="Z29" s="97"/>
      <c r="AA29" s="94"/>
      <c r="AB29" s="94"/>
      <c r="AC29" s="94"/>
      <c r="AD29" s="94"/>
      <c r="AF29" s="94"/>
      <c r="AG29" s="94"/>
      <c r="AH29" s="94"/>
      <c r="AI29" s="94"/>
      <c r="AJ29" s="94"/>
      <c r="AK29" s="94"/>
      <c r="AL29" s="95"/>
      <c r="AM29" s="94"/>
      <c r="AN29" s="94"/>
      <c r="AP29" s="94"/>
      <c r="AQ29" s="98"/>
      <c r="AR29" s="94"/>
      <c r="AS29" s="95"/>
      <c r="AT29" s="94"/>
      <c r="AU29" s="94"/>
      <c r="AV29" s="94"/>
      <c r="AW29" s="94"/>
      <c r="AX29" s="94"/>
      <c r="AZ29" s="94"/>
      <c r="BA29" s="94"/>
      <c r="BB29" s="94"/>
      <c r="BC29" s="94"/>
      <c r="BD29" s="94"/>
      <c r="BE29" s="95"/>
      <c r="BF29" s="94"/>
      <c r="BG29" s="94"/>
      <c r="BH29" s="94"/>
    </row>
    <row r="30" spans="1:60" x14ac:dyDescent="0.25">
      <c r="A30" s="99" t="s">
        <v>92</v>
      </c>
      <c r="B30" s="96">
        <v>223</v>
      </c>
      <c r="C30">
        <v>29829</v>
      </c>
      <c r="D30" s="93">
        <v>5049</v>
      </c>
      <c r="E30" s="93">
        <v>10782</v>
      </c>
      <c r="F30" s="93">
        <v>134367</v>
      </c>
      <c r="G30" s="93"/>
      <c r="H30" s="93">
        <v>1240</v>
      </c>
      <c r="I30" s="93"/>
      <c r="J30" s="97"/>
      <c r="L30" s="94"/>
      <c r="M30" s="95">
        <v>74242</v>
      </c>
      <c r="N30" s="94">
        <v>1612</v>
      </c>
      <c r="O30" s="94"/>
      <c r="P30" s="94">
        <v>345790</v>
      </c>
      <c r="Q30" s="94"/>
      <c r="R30" s="94">
        <v>6675</v>
      </c>
      <c r="S30" s="94">
        <v>34295</v>
      </c>
      <c r="T30" s="94"/>
      <c r="V30" s="94"/>
      <c r="W30" s="94"/>
      <c r="X30" s="95"/>
      <c r="Y30" s="97"/>
      <c r="Z30" s="97"/>
      <c r="AA30" s="94"/>
      <c r="AB30" s="94"/>
      <c r="AC30" s="94"/>
      <c r="AD30" s="94"/>
      <c r="AF30" s="94"/>
      <c r="AG30" s="94"/>
      <c r="AH30" s="94"/>
      <c r="AI30" s="94">
        <v>187</v>
      </c>
      <c r="AJ30" s="94"/>
      <c r="AK30" s="94"/>
      <c r="AL30" s="95"/>
      <c r="AM30" s="94"/>
      <c r="AN30" s="94"/>
      <c r="AP30" s="94">
        <v>2638</v>
      </c>
      <c r="AQ30" s="98"/>
      <c r="AR30" s="94">
        <v>5000</v>
      </c>
      <c r="AS30" s="95">
        <v>65344</v>
      </c>
      <c r="AT30" s="94"/>
      <c r="AU30" s="94"/>
      <c r="AV30" s="94"/>
      <c r="AW30" s="94"/>
      <c r="AX30" s="94"/>
      <c r="AZ30" s="94"/>
      <c r="BA30" s="94"/>
      <c r="BB30" s="94"/>
      <c r="BC30" s="94"/>
      <c r="BD30" s="94">
        <v>1400</v>
      </c>
      <c r="BE30" s="95">
        <v>208400</v>
      </c>
      <c r="BF30" s="94"/>
      <c r="BG30" s="94"/>
      <c r="BH30" s="94"/>
    </row>
    <row r="31" spans="1:60" x14ac:dyDescent="0.25">
      <c r="A31" s="99" t="s">
        <v>93</v>
      </c>
      <c r="B31" s="96"/>
      <c r="C31" s="93">
        <v>1692</v>
      </c>
      <c r="E31" s="93"/>
      <c r="F31" s="93"/>
      <c r="G31" s="93"/>
      <c r="H31" s="93"/>
      <c r="I31" s="93"/>
      <c r="J31" s="97"/>
      <c r="L31" s="94"/>
      <c r="M31" s="95">
        <v>535568</v>
      </c>
      <c r="N31" s="94"/>
      <c r="O31" s="94"/>
      <c r="P31" s="94"/>
      <c r="Q31" s="94"/>
      <c r="R31" s="94"/>
      <c r="S31" s="94"/>
      <c r="T31" s="94"/>
      <c r="V31" s="94"/>
      <c r="W31" s="94"/>
      <c r="X31" s="95">
        <v>14925</v>
      </c>
      <c r="Y31" s="97"/>
      <c r="Z31" s="97"/>
      <c r="AA31" s="94"/>
      <c r="AB31" s="94"/>
      <c r="AC31" s="94"/>
      <c r="AD31" s="94"/>
      <c r="AF31" s="94"/>
      <c r="AG31" s="94"/>
      <c r="AH31" s="94"/>
      <c r="AI31" s="94"/>
      <c r="AJ31" s="94"/>
      <c r="AK31" s="94"/>
      <c r="AL31" s="95"/>
      <c r="AM31" s="94"/>
      <c r="AN31" s="94"/>
      <c r="AP31" s="94"/>
      <c r="AQ31" s="98"/>
      <c r="AR31" s="94"/>
      <c r="AS31" s="95"/>
      <c r="AT31" s="94"/>
      <c r="AU31" s="94"/>
      <c r="AV31" s="94"/>
      <c r="AW31" s="94"/>
      <c r="AX31" s="94"/>
      <c r="AZ31" s="94"/>
      <c r="BA31" s="94"/>
      <c r="BB31" s="94"/>
      <c r="BC31" s="94"/>
      <c r="BD31" s="94"/>
      <c r="BE31" s="95"/>
      <c r="BF31" s="94"/>
      <c r="BG31" s="94"/>
      <c r="BH31" s="94"/>
    </row>
    <row r="32" spans="1:60" x14ac:dyDescent="0.25">
      <c r="A32" s="99" t="s">
        <v>94</v>
      </c>
      <c r="B32">
        <v>815937</v>
      </c>
      <c r="C32" s="93">
        <v>6998</v>
      </c>
      <c r="D32" s="93">
        <v>1056</v>
      </c>
      <c r="E32" s="93"/>
      <c r="F32" s="93"/>
      <c r="G32" s="93"/>
      <c r="H32" s="93"/>
      <c r="I32" s="93"/>
      <c r="J32" s="97"/>
      <c r="L32" s="94"/>
      <c r="M32" s="95">
        <v>1435867</v>
      </c>
      <c r="N32" s="94"/>
      <c r="O32" s="94"/>
      <c r="P32" s="94"/>
      <c r="Q32" s="94"/>
      <c r="R32" s="94"/>
      <c r="S32" s="94"/>
      <c r="T32" s="94"/>
      <c r="V32" s="94"/>
      <c r="W32" s="94"/>
      <c r="X32" s="95"/>
      <c r="Y32" s="97"/>
      <c r="Z32" s="97"/>
      <c r="AA32" s="94"/>
      <c r="AB32" s="94"/>
      <c r="AC32" s="94"/>
      <c r="AD32" s="94"/>
      <c r="AF32" s="94"/>
      <c r="AG32" s="94"/>
      <c r="AH32" s="94"/>
      <c r="AI32" s="94"/>
      <c r="AJ32" s="94"/>
      <c r="AK32" s="94"/>
      <c r="AL32" s="95"/>
      <c r="AM32" s="94"/>
      <c r="AN32" s="94"/>
      <c r="AP32" s="94">
        <v>2132</v>
      </c>
      <c r="AQ32" s="98"/>
      <c r="AR32" s="94"/>
      <c r="AS32" s="95"/>
      <c r="AT32" s="94"/>
      <c r="AU32" s="94"/>
      <c r="AV32" s="94"/>
      <c r="AW32" s="94"/>
      <c r="AX32" s="94"/>
      <c r="AZ32" s="94"/>
      <c r="BA32" s="94"/>
      <c r="BB32" s="94"/>
      <c r="BC32" s="94"/>
      <c r="BD32" s="94"/>
      <c r="BE32" s="95"/>
      <c r="BF32" s="94"/>
      <c r="BG32" s="94"/>
      <c r="BH32" s="94"/>
    </row>
    <row r="33" spans="1:60" x14ac:dyDescent="0.25">
      <c r="A33" s="99" t="s">
        <v>95</v>
      </c>
      <c r="B33" s="96">
        <v>15123119</v>
      </c>
      <c r="C33" s="93"/>
      <c r="D33" s="93"/>
      <c r="E33" s="93"/>
      <c r="F33" s="93"/>
      <c r="G33" s="93"/>
      <c r="H33" s="93"/>
      <c r="I33" s="93"/>
      <c r="J33" s="97"/>
      <c r="L33" s="94">
        <v>433078</v>
      </c>
      <c r="M33" s="95"/>
      <c r="N33" s="94"/>
      <c r="O33" s="94"/>
      <c r="P33" s="94">
        <v>1423667</v>
      </c>
      <c r="Q33" s="94"/>
      <c r="R33" s="94"/>
      <c r="S33" s="94"/>
      <c r="T33" s="94"/>
      <c r="V33" s="94"/>
      <c r="W33" s="94"/>
      <c r="X33" s="95"/>
      <c r="Y33" s="97"/>
      <c r="Z33" s="97"/>
      <c r="AA33" s="94"/>
      <c r="AB33" s="94"/>
      <c r="AC33" s="94"/>
      <c r="AD33" s="94"/>
      <c r="AF33" s="94">
        <v>140355</v>
      </c>
      <c r="AG33" s="94"/>
      <c r="AH33" s="94"/>
      <c r="AI33" s="94">
        <v>1284363</v>
      </c>
      <c r="AJ33" s="94"/>
      <c r="AK33" s="94"/>
      <c r="AL33" s="95">
        <v>53568</v>
      </c>
      <c r="AM33" s="94"/>
      <c r="AN33" s="94"/>
      <c r="AP33" s="94"/>
      <c r="AQ33" s="98"/>
      <c r="AR33" s="94"/>
      <c r="AS33" s="95"/>
      <c r="AT33" s="94"/>
      <c r="AU33" s="94"/>
      <c r="AV33" s="94"/>
      <c r="AW33" s="94"/>
      <c r="AX33" s="94"/>
      <c r="AZ33" s="94"/>
      <c r="BA33" s="94"/>
      <c r="BB33" s="94"/>
      <c r="BC33" s="94">
        <v>14924</v>
      </c>
      <c r="BD33" s="94"/>
      <c r="BE33" s="95"/>
      <c r="BF33" s="94"/>
      <c r="BG33" s="94"/>
      <c r="BH33" s="94"/>
    </row>
    <row r="34" spans="1:60" x14ac:dyDescent="0.25">
      <c r="A34" s="99" t="s">
        <v>96</v>
      </c>
      <c r="B34" s="96"/>
      <c r="C34" s="93"/>
      <c r="D34" s="93"/>
      <c r="E34" s="93"/>
      <c r="F34" s="93"/>
      <c r="G34" s="93"/>
      <c r="H34" s="93"/>
      <c r="I34" s="93"/>
      <c r="J34" s="97"/>
      <c r="L34" s="94"/>
      <c r="M34" s="95"/>
      <c r="N34" s="94"/>
      <c r="O34" s="94"/>
      <c r="P34" s="94"/>
      <c r="Q34" s="94"/>
      <c r="R34" s="94"/>
      <c r="S34" s="94"/>
      <c r="T34" s="94"/>
      <c r="V34" s="94"/>
      <c r="W34" s="94"/>
      <c r="X34" s="95">
        <v>11177</v>
      </c>
      <c r="Y34" s="97"/>
      <c r="Z34" s="97"/>
      <c r="AA34" s="94"/>
      <c r="AB34" s="94"/>
      <c r="AC34" s="94"/>
      <c r="AD34" s="94"/>
      <c r="AF34" s="94"/>
      <c r="AG34" s="94"/>
      <c r="AH34" s="94"/>
      <c r="AI34" s="94"/>
      <c r="AJ34" s="94"/>
      <c r="AK34" s="94"/>
      <c r="AL34" s="95">
        <v>555</v>
      </c>
      <c r="AM34" s="94"/>
      <c r="AN34" s="94"/>
      <c r="AP34" s="94">
        <v>195</v>
      </c>
      <c r="AQ34" s="98"/>
      <c r="AR34" s="94"/>
      <c r="AS34" s="95"/>
      <c r="AT34" s="94"/>
      <c r="AU34" s="94"/>
      <c r="AV34" s="94"/>
      <c r="AW34" s="94"/>
      <c r="AX34" s="94"/>
      <c r="AZ34" s="94"/>
      <c r="BA34" s="94"/>
      <c r="BB34" s="94"/>
      <c r="BC34" s="94"/>
      <c r="BD34" s="94"/>
      <c r="BE34" s="95"/>
      <c r="BF34" s="94"/>
      <c r="BG34" s="94"/>
      <c r="BH34" s="94"/>
    </row>
    <row r="35" spans="1:60" x14ac:dyDescent="0.25">
      <c r="A35" s="94" t="s">
        <v>97</v>
      </c>
      <c r="B35" s="96">
        <v>610303</v>
      </c>
      <c r="C35" s="93">
        <v>1382</v>
      </c>
      <c r="D35" s="93">
        <v>363</v>
      </c>
      <c r="E35" s="93"/>
      <c r="F35" s="93"/>
      <c r="G35" s="93"/>
      <c r="H35" s="93"/>
      <c r="I35" s="93"/>
      <c r="J35" s="97"/>
      <c r="L35" s="94">
        <v>66526</v>
      </c>
      <c r="M35" s="95">
        <v>2640938</v>
      </c>
      <c r="N35" s="94">
        <v>53917</v>
      </c>
      <c r="O35" s="94"/>
      <c r="P35" s="94">
        <v>58826</v>
      </c>
      <c r="Q35" s="94"/>
      <c r="R35" s="94"/>
      <c r="S35" s="94"/>
      <c r="T35" s="94"/>
      <c r="V35" s="94"/>
      <c r="W35" s="94"/>
      <c r="X35" s="95">
        <v>3883</v>
      </c>
      <c r="Y35" s="97"/>
      <c r="Z35" s="97"/>
      <c r="AA35" s="94"/>
      <c r="AB35" s="94"/>
      <c r="AC35" s="94"/>
      <c r="AD35" s="94"/>
      <c r="AF35" s="94"/>
      <c r="AG35" s="94"/>
      <c r="AH35" s="94">
        <v>1322</v>
      </c>
      <c r="AI35" s="94"/>
      <c r="AJ35" s="94"/>
      <c r="AK35" s="94"/>
      <c r="AL35" s="95">
        <v>103411</v>
      </c>
      <c r="AM35" s="94"/>
      <c r="AN35" s="94"/>
      <c r="AP35" s="94"/>
      <c r="AQ35" s="98"/>
      <c r="AR35" s="94">
        <v>22437</v>
      </c>
      <c r="AS35" s="95"/>
      <c r="AT35" s="94"/>
      <c r="AU35" s="94">
        <v>1320</v>
      </c>
      <c r="AV35" s="94"/>
      <c r="AW35" s="94"/>
      <c r="AX35" s="94"/>
      <c r="AZ35" s="94">
        <v>557</v>
      </c>
      <c r="BA35" s="94">
        <v>187</v>
      </c>
      <c r="BB35" s="94">
        <v>476</v>
      </c>
      <c r="BC35" s="94"/>
      <c r="BD35" s="94"/>
      <c r="BE35" s="95">
        <v>33007</v>
      </c>
      <c r="BF35" s="94">
        <v>863</v>
      </c>
      <c r="BG35" s="94"/>
      <c r="BH35" s="94"/>
    </row>
    <row r="36" spans="1:60" x14ac:dyDescent="0.25">
      <c r="A36" s="99" t="s">
        <v>98</v>
      </c>
      <c r="B36" s="96">
        <v>492351</v>
      </c>
      <c r="E36" s="93"/>
      <c r="F36" s="93"/>
      <c r="G36" s="93"/>
      <c r="H36" s="93">
        <v>5377</v>
      </c>
      <c r="J36" s="97"/>
      <c r="L36" s="94"/>
      <c r="M36" s="95">
        <v>339459</v>
      </c>
      <c r="N36" s="94"/>
      <c r="O36" s="94"/>
      <c r="P36" s="94"/>
      <c r="Q36" s="94"/>
      <c r="R36" s="94"/>
      <c r="S36" s="94"/>
      <c r="T36" s="94"/>
      <c r="V36" s="94"/>
      <c r="W36" s="94"/>
      <c r="X36" s="95">
        <v>270432</v>
      </c>
      <c r="Y36" s="97"/>
      <c r="Z36" s="97"/>
      <c r="AA36" s="94"/>
      <c r="AB36" s="94"/>
      <c r="AC36" s="94"/>
      <c r="AD36" s="94"/>
      <c r="AF36" s="94"/>
      <c r="AG36" s="94"/>
      <c r="AH36" s="94"/>
      <c r="AI36" s="94"/>
      <c r="AJ36" s="94"/>
      <c r="AK36" s="94"/>
      <c r="AL36" s="95"/>
      <c r="AM36" s="94"/>
      <c r="AN36" s="94"/>
      <c r="AP36" s="94"/>
      <c r="AQ36" s="98"/>
      <c r="AR36" s="94"/>
      <c r="AS36" s="95"/>
      <c r="AT36" s="94"/>
      <c r="AU36" s="94"/>
      <c r="AV36" s="94"/>
      <c r="AW36" s="94"/>
      <c r="AX36" s="94"/>
      <c r="AZ36" s="94"/>
      <c r="BA36" s="94"/>
      <c r="BB36" s="94">
        <v>5296</v>
      </c>
      <c r="BC36" s="94"/>
      <c r="BD36" s="94"/>
      <c r="BE36" s="95"/>
      <c r="BF36" s="94"/>
      <c r="BG36" s="94"/>
      <c r="BH36" s="94"/>
    </row>
    <row r="37" spans="1:60" x14ac:dyDescent="0.25">
      <c r="A37" s="99" t="s">
        <v>99</v>
      </c>
      <c r="B37" s="96">
        <v>6</v>
      </c>
      <c r="C37" s="93">
        <v>9966</v>
      </c>
      <c r="D37" s="93">
        <v>288464</v>
      </c>
      <c r="E37" s="93">
        <v>58790</v>
      </c>
      <c r="F37" s="93">
        <v>713084</v>
      </c>
      <c r="G37" s="93">
        <v>4375</v>
      </c>
      <c r="H37" s="93">
        <v>94821</v>
      </c>
      <c r="I37" s="93">
        <v>26190</v>
      </c>
      <c r="J37" s="97">
        <v>23985</v>
      </c>
      <c r="L37" s="94"/>
      <c r="M37" s="95">
        <v>192972</v>
      </c>
      <c r="N37" s="94">
        <v>1975098</v>
      </c>
      <c r="O37" s="94">
        <v>370065</v>
      </c>
      <c r="P37" s="94">
        <v>1166216</v>
      </c>
      <c r="Q37" s="94">
        <v>150040</v>
      </c>
      <c r="R37" s="94">
        <v>221273</v>
      </c>
      <c r="S37" s="94"/>
      <c r="T37" s="94"/>
      <c r="V37" s="94"/>
      <c r="W37" s="94"/>
      <c r="X37" s="95">
        <v>3731</v>
      </c>
      <c r="Y37" s="97"/>
      <c r="Z37" s="97"/>
      <c r="AA37" s="94"/>
      <c r="AB37" s="94"/>
      <c r="AC37" s="94"/>
      <c r="AD37" s="94"/>
      <c r="AF37" s="94"/>
      <c r="AG37" s="94"/>
      <c r="AH37" s="94"/>
      <c r="AI37" s="94"/>
      <c r="AJ37" s="94"/>
      <c r="AK37" s="94"/>
      <c r="AL37" s="95"/>
      <c r="AM37" s="94"/>
      <c r="AN37" s="94"/>
      <c r="AP37" s="94">
        <v>3463</v>
      </c>
      <c r="AQ37" s="98">
        <v>49678</v>
      </c>
      <c r="AR37" s="94">
        <v>92881</v>
      </c>
      <c r="AS37" s="95">
        <v>260229</v>
      </c>
      <c r="AT37" s="94"/>
      <c r="AU37" s="94">
        <v>24295</v>
      </c>
      <c r="AV37" s="94"/>
      <c r="AW37" s="94"/>
      <c r="AX37" s="94"/>
      <c r="AZ37" s="94"/>
      <c r="BA37" s="94">
        <v>36204</v>
      </c>
      <c r="BB37" s="94">
        <v>44209</v>
      </c>
      <c r="BC37" s="94"/>
      <c r="BD37" s="94">
        <v>261874</v>
      </c>
      <c r="BE37" s="95">
        <v>128305</v>
      </c>
      <c r="BF37" s="94">
        <v>43638</v>
      </c>
      <c r="BG37" s="94">
        <v>187</v>
      </c>
      <c r="BH37" s="94"/>
    </row>
    <row r="38" spans="1:60" x14ac:dyDescent="0.25">
      <c r="A38" s="99" t="s">
        <v>100</v>
      </c>
      <c r="B38" s="96"/>
      <c r="C38" s="93">
        <v>53631</v>
      </c>
      <c r="D38" s="93">
        <v>555540</v>
      </c>
      <c r="E38" s="93">
        <v>41479</v>
      </c>
      <c r="F38" s="93"/>
      <c r="G38" s="93">
        <v>3246</v>
      </c>
      <c r="H38" s="93">
        <v>133571</v>
      </c>
      <c r="I38" s="93">
        <v>204846</v>
      </c>
      <c r="J38" s="97"/>
      <c r="L38" s="94"/>
      <c r="M38" s="95">
        <v>4277</v>
      </c>
      <c r="N38" s="94"/>
      <c r="O38" s="94"/>
      <c r="P38" s="94"/>
      <c r="Q38" s="94">
        <v>31849</v>
      </c>
      <c r="R38" s="94">
        <v>246273</v>
      </c>
      <c r="S38" s="94">
        <v>208002</v>
      </c>
      <c r="T38" s="94">
        <v>312702</v>
      </c>
      <c r="V38" s="94"/>
      <c r="W38" s="94"/>
      <c r="X38" s="95">
        <v>100641</v>
      </c>
      <c r="Y38" s="97"/>
      <c r="Z38" s="97"/>
      <c r="AA38" s="94"/>
      <c r="AB38" s="94"/>
      <c r="AC38" s="94"/>
      <c r="AD38" s="94"/>
      <c r="AF38" s="94"/>
      <c r="AG38" s="94"/>
      <c r="AH38" s="94"/>
      <c r="AI38" s="94"/>
      <c r="AJ38" s="94"/>
      <c r="AK38" s="94"/>
      <c r="AL38" s="95"/>
      <c r="AM38" s="94"/>
      <c r="AN38" s="94"/>
      <c r="AP38" s="94">
        <v>51386</v>
      </c>
      <c r="AQ38" s="98"/>
      <c r="AR38" s="94">
        <v>81948</v>
      </c>
      <c r="AS38" s="95"/>
      <c r="AT38" s="94"/>
      <c r="AU38" s="94"/>
      <c r="AV38" s="94"/>
      <c r="AW38" s="94"/>
      <c r="AX38" s="94"/>
      <c r="AZ38" s="94"/>
      <c r="BA38" s="94"/>
      <c r="BB38" s="94"/>
      <c r="BC38" s="94">
        <v>9400</v>
      </c>
      <c r="BD38" s="94"/>
      <c r="BE38" s="95"/>
      <c r="BF38" s="94"/>
      <c r="BG38" s="94"/>
      <c r="BH38" s="94"/>
    </row>
    <row r="40" spans="1:60" x14ac:dyDescent="0.25">
      <c r="L40" t="s">
        <v>72</v>
      </c>
      <c r="R40" t="s">
        <v>73</v>
      </c>
      <c r="X40" t="s">
        <v>77</v>
      </c>
      <c r="AD40" t="s">
        <v>74</v>
      </c>
      <c r="AJ40" t="s">
        <v>76</v>
      </c>
    </row>
    <row r="41" spans="1:60" ht="60" x14ac:dyDescent="0.25">
      <c r="A41" s="39" t="s">
        <v>101</v>
      </c>
      <c r="B41" s="101" t="s">
        <v>102</v>
      </c>
      <c r="C41" s="102" t="s">
        <v>103</v>
      </c>
      <c r="D41" s="102" t="s">
        <v>104</v>
      </c>
      <c r="E41" s="103" t="s">
        <v>105</v>
      </c>
      <c r="F41" s="103" t="s">
        <v>106</v>
      </c>
      <c r="G41" s="104" t="s">
        <v>107</v>
      </c>
      <c r="H41" s="104" t="s">
        <v>108</v>
      </c>
      <c r="I41" s="103" t="s">
        <v>109</v>
      </c>
      <c r="J41" s="105" t="s">
        <v>110</v>
      </c>
      <c r="L41" s="102" t="s">
        <v>111</v>
      </c>
      <c r="M41" s="103" t="s">
        <v>112</v>
      </c>
      <c r="N41" s="105" t="s">
        <v>113</v>
      </c>
      <c r="O41" s="106" t="s">
        <v>144</v>
      </c>
      <c r="P41" s="107" t="s">
        <v>145</v>
      </c>
      <c r="R41" s="102" t="s">
        <v>111</v>
      </c>
      <c r="S41" s="103" t="s">
        <v>112</v>
      </c>
      <c r="T41" s="105" t="s">
        <v>113</v>
      </c>
      <c r="U41" s="106" t="s">
        <v>144</v>
      </c>
      <c r="V41" s="107" t="s">
        <v>145</v>
      </c>
      <c r="X41" s="102" t="s">
        <v>111</v>
      </c>
      <c r="Y41" s="103" t="s">
        <v>112</v>
      </c>
      <c r="Z41" s="105" t="s">
        <v>113</v>
      </c>
      <c r="AA41" s="106" t="s">
        <v>144</v>
      </c>
      <c r="AB41" s="107" t="s">
        <v>145</v>
      </c>
      <c r="AD41" s="102" t="s">
        <v>111</v>
      </c>
      <c r="AE41" s="103" t="s">
        <v>112</v>
      </c>
      <c r="AF41" s="105" t="s">
        <v>113</v>
      </c>
      <c r="AG41" s="106" t="s">
        <v>144</v>
      </c>
      <c r="AH41" s="107" t="s">
        <v>145</v>
      </c>
      <c r="AJ41" s="102" t="s">
        <v>111</v>
      </c>
      <c r="AK41" s="103" t="s">
        <v>112</v>
      </c>
      <c r="AL41" s="105" t="s">
        <v>113</v>
      </c>
      <c r="AM41" s="106" t="s">
        <v>144</v>
      </c>
      <c r="AN41" s="107" t="s">
        <v>145</v>
      </c>
    </row>
    <row r="42" spans="1:60" x14ac:dyDescent="0.25">
      <c r="A42" t="s">
        <v>82</v>
      </c>
      <c r="B42" s="108">
        <v>292596</v>
      </c>
      <c r="C42" s="109">
        <v>114.79469982339999</v>
      </c>
      <c r="D42" s="110">
        <v>380527336.77348107</v>
      </c>
      <c r="E42" s="111">
        <v>7.054792384E-3</v>
      </c>
      <c r="F42" s="112">
        <v>23385.586281450731</v>
      </c>
      <c r="G42" s="113">
        <v>1.3889122505999999E-3</v>
      </c>
      <c r="H42" s="114">
        <v>4604.0372991606127</v>
      </c>
      <c r="I42" s="115">
        <v>584639.65703626827</v>
      </c>
      <c r="J42" s="116">
        <v>1372003.1151498626</v>
      </c>
      <c r="K42" s="61"/>
      <c r="L42" s="117">
        <v>18605608.625432543</v>
      </c>
      <c r="M42" s="115">
        <v>1143.4213098018847</v>
      </c>
      <c r="N42" s="116">
        <v>225.11107036724604</v>
      </c>
      <c r="O42" s="118">
        <v>28585.53274504712</v>
      </c>
      <c r="P42" s="119">
        <v>67083.098969439321</v>
      </c>
      <c r="R42" s="117">
        <v>0</v>
      </c>
      <c r="S42" s="120">
        <v>0</v>
      </c>
      <c r="T42" s="121">
        <v>0</v>
      </c>
      <c r="U42" s="120">
        <v>0</v>
      </c>
      <c r="V42" s="121">
        <v>0</v>
      </c>
      <c r="X42" s="117">
        <v>17940691.638949856</v>
      </c>
      <c r="Y42" s="115">
        <v>1102.5583492344831</v>
      </c>
      <c r="Z42" s="116">
        <v>217.06617500553887</v>
      </c>
      <c r="AA42" s="115">
        <v>27563.958730862076</v>
      </c>
      <c r="AB42" s="116">
        <v>64685.720151650581</v>
      </c>
      <c r="AD42" s="117">
        <v>0</v>
      </c>
      <c r="AE42" s="115">
        <v>0</v>
      </c>
      <c r="AF42" s="116">
        <v>0</v>
      </c>
      <c r="AG42" s="115">
        <v>0</v>
      </c>
      <c r="AH42" s="116">
        <v>0</v>
      </c>
      <c r="AI42" s="61"/>
      <c r="AJ42" s="117">
        <v>0</v>
      </c>
      <c r="AK42" s="115">
        <v>0</v>
      </c>
      <c r="AL42" s="116">
        <v>0</v>
      </c>
      <c r="AM42" s="115">
        <v>0</v>
      </c>
      <c r="AN42" s="116">
        <v>0</v>
      </c>
      <c r="AO42" s="61"/>
    </row>
    <row r="43" spans="1:60" x14ac:dyDescent="0.25">
      <c r="A43" t="s">
        <v>83</v>
      </c>
      <c r="B43" s="108">
        <v>446823</v>
      </c>
      <c r="C43" s="109">
        <v>206.79360175599999</v>
      </c>
      <c r="D43" s="110">
        <v>1328019793.1567235</v>
      </c>
      <c r="E43" s="111">
        <v>1.5873282863999999E-2</v>
      </c>
      <c r="F43" s="112">
        <v>101937.55341927941</v>
      </c>
      <c r="G43" s="113">
        <v>7.9366414319999995E-3</v>
      </c>
      <c r="H43" s="114">
        <v>50968.776709639707</v>
      </c>
      <c r="I43" s="122">
        <v>2548438.8354819855</v>
      </c>
      <c r="J43" s="116">
        <v>15188695.459472632</v>
      </c>
      <c r="K43" s="61"/>
      <c r="L43" s="117">
        <v>29346932.063256666</v>
      </c>
      <c r="M43" s="115">
        <v>2252.6429728725798</v>
      </c>
      <c r="N43" s="116">
        <v>1126.3214864362899</v>
      </c>
      <c r="O43" s="118">
        <v>56316.074321814493</v>
      </c>
      <c r="P43" s="119">
        <v>335643.80295801436</v>
      </c>
      <c r="R43" s="117">
        <v>2140177129.9870026</v>
      </c>
      <c r="S43" s="120">
        <v>164277.98865571877</v>
      </c>
      <c r="T43" s="121">
        <v>82138.994327859386</v>
      </c>
      <c r="U43" s="120">
        <v>4106949.7163929692</v>
      </c>
      <c r="V43" s="121">
        <v>24477420.309702098</v>
      </c>
      <c r="X43" s="117">
        <v>535390.33074107626</v>
      </c>
      <c r="Y43" s="115">
        <v>41.09605950251332</v>
      </c>
      <c r="Z43" s="116">
        <v>20.54802975125666</v>
      </c>
      <c r="AA43" s="115">
        <v>1027.4014875628329</v>
      </c>
      <c r="AB43" s="116">
        <v>6123.3128658744845</v>
      </c>
      <c r="AD43" s="117">
        <v>1220317587.8507371</v>
      </c>
      <c r="AE43" s="115">
        <v>93670.433182572568</v>
      </c>
      <c r="AF43" s="116">
        <v>46835.216591286284</v>
      </c>
      <c r="AG43" s="115">
        <v>2341760.8295643143</v>
      </c>
      <c r="AH43" s="116">
        <v>13956894.544203313</v>
      </c>
      <c r="AI43" s="61"/>
      <c r="AJ43" s="117">
        <v>373079512.54688716</v>
      </c>
      <c r="AK43" s="115">
        <v>28637.233372468952</v>
      </c>
      <c r="AL43" s="116">
        <v>14318.616686234476</v>
      </c>
      <c r="AM43" s="115">
        <v>715930.83431172383</v>
      </c>
      <c r="AN43" s="116">
        <v>4266947.7724978738</v>
      </c>
      <c r="AO43" s="61"/>
    </row>
    <row r="44" spans="1:60" x14ac:dyDescent="0.25">
      <c r="A44" t="s">
        <v>84</v>
      </c>
      <c r="B44" s="108">
        <v>500</v>
      </c>
      <c r="C44" s="109">
        <v>205.69104599999997</v>
      </c>
      <c r="D44" s="110">
        <v>0</v>
      </c>
      <c r="E44" s="111">
        <v>2.4250848819999997E-2</v>
      </c>
      <c r="F44" s="112">
        <v>0</v>
      </c>
      <c r="G44" s="113">
        <v>3.527396192E-3</v>
      </c>
      <c r="H44" s="114">
        <v>0</v>
      </c>
      <c r="I44" s="115">
        <v>0</v>
      </c>
      <c r="J44" s="116">
        <v>0</v>
      </c>
      <c r="K44" s="61"/>
      <c r="L44" s="117">
        <v>0</v>
      </c>
      <c r="M44" s="115">
        <v>0</v>
      </c>
      <c r="N44" s="116">
        <v>0</v>
      </c>
      <c r="O44" s="118">
        <v>0</v>
      </c>
      <c r="P44" s="119">
        <v>0</v>
      </c>
      <c r="R44" s="117">
        <v>0</v>
      </c>
      <c r="S44" s="120">
        <v>0</v>
      </c>
      <c r="T44" s="121">
        <v>0</v>
      </c>
      <c r="U44" s="120">
        <v>0</v>
      </c>
      <c r="V44" s="121">
        <v>0</v>
      </c>
      <c r="X44" s="117">
        <v>0</v>
      </c>
      <c r="Y44" s="115">
        <v>0</v>
      </c>
      <c r="Z44" s="116">
        <v>0</v>
      </c>
      <c r="AA44" s="115">
        <v>0</v>
      </c>
      <c r="AB44" s="116">
        <v>0</v>
      </c>
      <c r="AD44" s="117">
        <v>0</v>
      </c>
      <c r="AE44" s="115">
        <v>0</v>
      </c>
      <c r="AF44" s="116">
        <v>0</v>
      </c>
      <c r="AG44" s="115">
        <v>0</v>
      </c>
      <c r="AH44" s="116">
        <v>0</v>
      </c>
      <c r="AI44" s="61"/>
      <c r="AJ44" s="117">
        <v>0</v>
      </c>
      <c r="AK44" s="115">
        <v>0</v>
      </c>
      <c r="AL44" s="116">
        <v>0</v>
      </c>
      <c r="AM44" s="115">
        <v>0</v>
      </c>
      <c r="AN44" s="116">
        <v>0</v>
      </c>
      <c r="AO44" s="61"/>
    </row>
    <row r="45" spans="1:60" x14ac:dyDescent="0.25">
      <c r="A45" t="s">
        <v>116</v>
      </c>
      <c r="B45" s="108">
        <v>4628</v>
      </c>
      <c r="C45" s="109">
        <v>161.28999919999998</v>
      </c>
      <c r="D45" s="110">
        <v>13980675.858940667</v>
      </c>
      <c r="E45" s="111">
        <v>6.6138678599999999E-3</v>
      </c>
      <c r="F45" s="112">
        <v>573.29247432053785</v>
      </c>
      <c r="G45" s="113">
        <v>1.3227735719999998E-3</v>
      </c>
      <c r="H45" s="114">
        <v>114.65849486410757</v>
      </c>
      <c r="I45" s="115">
        <v>14332.311858013447</v>
      </c>
      <c r="J45" s="116">
        <v>34168.231469504055</v>
      </c>
      <c r="K45" s="61"/>
      <c r="L45" s="117">
        <v>0</v>
      </c>
      <c r="M45" s="115">
        <v>0</v>
      </c>
      <c r="N45" s="116">
        <v>0</v>
      </c>
      <c r="O45" s="118">
        <v>0</v>
      </c>
      <c r="P45" s="119">
        <v>0</v>
      </c>
      <c r="R45" s="117">
        <v>0</v>
      </c>
      <c r="S45" s="120">
        <v>0</v>
      </c>
      <c r="T45" s="121">
        <v>0</v>
      </c>
      <c r="U45" s="120">
        <v>0</v>
      </c>
      <c r="V45" s="121">
        <v>0</v>
      </c>
      <c r="X45" s="117">
        <v>676679.21184155345</v>
      </c>
      <c r="Y45" s="115">
        <v>27.747950356050239</v>
      </c>
      <c r="Z45" s="116">
        <v>5.549590071210047</v>
      </c>
      <c r="AA45" s="115">
        <v>693.69875890125604</v>
      </c>
      <c r="AB45" s="116">
        <v>1653.7778412205939</v>
      </c>
      <c r="AD45" s="117">
        <v>0</v>
      </c>
      <c r="AE45" s="115">
        <v>0</v>
      </c>
      <c r="AF45" s="116">
        <v>0</v>
      </c>
      <c r="AG45" s="115">
        <v>0</v>
      </c>
      <c r="AH45" s="116">
        <v>0</v>
      </c>
      <c r="AI45" s="61"/>
      <c r="AJ45" s="117">
        <v>0</v>
      </c>
      <c r="AK45" s="115">
        <v>0</v>
      </c>
      <c r="AL45" s="116">
        <v>0</v>
      </c>
      <c r="AM45" s="115">
        <v>0</v>
      </c>
      <c r="AN45" s="116">
        <v>0</v>
      </c>
      <c r="AO45" s="61"/>
    </row>
    <row r="46" spans="1:60" x14ac:dyDescent="0.25">
      <c r="A46" t="s">
        <v>86</v>
      </c>
      <c r="B46" s="108">
        <v>4558</v>
      </c>
      <c r="C46" s="109">
        <v>114.79469982339999</v>
      </c>
      <c r="D46" s="110">
        <v>5927776.1863235543</v>
      </c>
      <c r="E46" s="111">
        <v>7.054792384E-3</v>
      </c>
      <c r="F46" s="112">
        <v>364.29582861984591</v>
      </c>
      <c r="G46" s="113">
        <v>1.3889122505999999E-3</v>
      </c>
      <c r="H46" s="114">
        <v>71.720741259532147</v>
      </c>
      <c r="I46" s="115">
        <v>9107.3957154961481</v>
      </c>
      <c r="J46" s="116">
        <v>21372.78089534058</v>
      </c>
      <c r="K46" s="61"/>
      <c r="L46" s="117">
        <v>117243093.33328871</v>
      </c>
      <c r="M46" s="115">
        <v>7205.2602010087176</v>
      </c>
      <c r="N46" s="116">
        <v>1418.5356020735912</v>
      </c>
      <c r="O46" s="118">
        <v>180131.50502521795</v>
      </c>
      <c r="P46" s="119">
        <v>422723.60941793019</v>
      </c>
      <c r="R46" s="117">
        <v>0</v>
      </c>
      <c r="S46" s="120">
        <v>0</v>
      </c>
      <c r="T46" s="121">
        <v>0</v>
      </c>
      <c r="U46" s="120">
        <v>0</v>
      </c>
      <c r="V46" s="121">
        <v>0</v>
      </c>
      <c r="X46" s="117">
        <v>8109844.2460206673</v>
      </c>
      <c r="Y46" s="115">
        <v>498.39641995901934</v>
      </c>
      <c r="Z46" s="116">
        <v>98.121795179431928</v>
      </c>
      <c r="AA46" s="115">
        <v>12459.910498975483</v>
      </c>
      <c r="AB46" s="116">
        <v>29240.294963470715</v>
      </c>
      <c r="AD46" s="117">
        <v>5966255.5070904894</v>
      </c>
      <c r="AE46" s="115">
        <v>366.66060347012802</v>
      </c>
      <c r="AF46" s="116">
        <v>72.186306308181457</v>
      </c>
      <c r="AG46" s="115">
        <v>9166.5150867532011</v>
      </c>
      <c r="AH46" s="116">
        <v>21511.519279838074</v>
      </c>
      <c r="AI46" s="61"/>
      <c r="AJ46" s="117">
        <v>0</v>
      </c>
      <c r="AK46" s="115">
        <v>0</v>
      </c>
      <c r="AL46" s="116">
        <v>0</v>
      </c>
      <c r="AM46" s="115">
        <v>0</v>
      </c>
      <c r="AN46" s="116">
        <v>0</v>
      </c>
      <c r="AO46" s="61"/>
    </row>
    <row r="47" spans="1:60" x14ac:dyDescent="0.25">
      <c r="A47" t="s">
        <v>87</v>
      </c>
      <c r="B47" s="108">
        <v>0</v>
      </c>
      <c r="C47" s="109">
        <v>0</v>
      </c>
      <c r="D47" s="110">
        <v>0</v>
      </c>
      <c r="E47" s="111">
        <v>0</v>
      </c>
      <c r="F47" s="112">
        <v>0</v>
      </c>
      <c r="G47" s="113">
        <v>0</v>
      </c>
      <c r="H47" s="114">
        <v>0</v>
      </c>
      <c r="I47" s="115">
        <v>0</v>
      </c>
      <c r="J47" s="116">
        <v>0</v>
      </c>
      <c r="K47" s="61"/>
      <c r="L47" s="117">
        <v>0</v>
      </c>
      <c r="M47" s="115">
        <v>0</v>
      </c>
      <c r="N47" s="116">
        <v>0</v>
      </c>
      <c r="O47" s="118">
        <v>0</v>
      </c>
      <c r="P47" s="119">
        <v>0</v>
      </c>
      <c r="R47" s="117">
        <v>0</v>
      </c>
      <c r="S47" s="120">
        <v>0</v>
      </c>
      <c r="T47" s="121">
        <v>0</v>
      </c>
      <c r="U47" s="120">
        <v>0</v>
      </c>
      <c r="V47" s="121">
        <v>0</v>
      </c>
      <c r="X47" s="117">
        <v>0</v>
      </c>
      <c r="Y47" s="115">
        <v>0</v>
      </c>
      <c r="Z47" s="116">
        <v>0</v>
      </c>
      <c r="AA47" s="115">
        <v>0</v>
      </c>
      <c r="AB47" s="116">
        <v>0</v>
      </c>
      <c r="AD47" s="117">
        <v>0</v>
      </c>
      <c r="AE47" s="115">
        <v>0</v>
      </c>
      <c r="AF47" s="116">
        <v>0</v>
      </c>
      <c r="AG47" s="115">
        <v>0</v>
      </c>
      <c r="AH47" s="116">
        <v>0</v>
      </c>
      <c r="AI47" s="61"/>
      <c r="AJ47" s="117">
        <v>0</v>
      </c>
      <c r="AK47" s="115">
        <v>0</v>
      </c>
      <c r="AL47" s="116">
        <v>0</v>
      </c>
      <c r="AM47" s="115">
        <v>0</v>
      </c>
      <c r="AN47" s="116">
        <v>0</v>
      </c>
      <c r="AO47" s="61"/>
    </row>
    <row r="48" spans="1:60" x14ac:dyDescent="0.25">
      <c r="A48" t="s">
        <v>88</v>
      </c>
      <c r="B48" s="108">
        <v>281649</v>
      </c>
      <c r="C48" s="109">
        <v>0</v>
      </c>
      <c r="D48" s="110">
        <v>0</v>
      </c>
      <c r="E48" s="111">
        <v>0</v>
      </c>
      <c r="F48" s="112">
        <v>0</v>
      </c>
      <c r="G48" s="113">
        <v>0</v>
      </c>
      <c r="H48" s="114">
        <v>0</v>
      </c>
      <c r="I48" s="115">
        <v>0</v>
      </c>
      <c r="J48" s="116">
        <v>0</v>
      </c>
      <c r="K48" s="61"/>
      <c r="L48" s="117">
        <v>0</v>
      </c>
      <c r="M48" s="115">
        <v>0</v>
      </c>
      <c r="N48" s="116">
        <v>0</v>
      </c>
      <c r="O48" s="118">
        <v>0</v>
      </c>
      <c r="P48" s="119">
        <v>0</v>
      </c>
      <c r="R48" s="117">
        <v>0</v>
      </c>
      <c r="S48" s="120">
        <v>0</v>
      </c>
      <c r="T48" s="121">
        <v>0</v>
      </c>
      <c r="U48" s="120">
        <v>0</v>
      </c>
      <c r="V48" s="121">
        <v>0</v>
      </c>
      <c r="X48" s="117">
        <v>0</v>
      </c>
      <c r="Y48" s="115">
        <v>0</v>
      </c>
      <c r="Z48" s="116">
        <v>0</v>
      </c>
      <c r="AA48" s="115">
        <v>0</v>
      </c>
      <c r="AB48" s="116">
        <v>0</v>
      </c>
      <c r="AD48" s="117">
        <v>0</v>
      </c>
      <c r="AE48" s="115">
        <v>0</v>
      </c>
      <c r="AF48" s="116">
        <v>0</v>
      </c>
      <c r="AG48" s="115">
        <v>0</v>
      </c>
      <c r="AH48" s="116">
        <v>0</v>
      </c>
      <c r="AI48" s="61"/>
      <c r="AJ48" s="117">
        <v>0</v>
      </c>
      <c r="AK48" s="115">
        <v>0</v>
      </c>
      <c r="AL48" s="116">
        <v>0</v>
      </c>
      <c r="AM48" s="115">
        <v>0</v>
      </c>
      <c r="AN48" s="116">
        <v>0</v>
      </c>
      <c r="AO48" s="61"/>
    </row>
    <row r="49" spans="1:41" x14ac:dyDescent="0.25">
      <c r="A49" t="s">
        <v>89</v>
      </c>
      <c r="B49" s="108">
        <v>1458800</v>
      </c>
      <c r="C49" s="109">
        <v>0</v>
      </c>
      <c r="D49" s="110">
        <v>0</v>
      </c>
      <c r="E49" s="111">
        <v>0</v>
      </c>
      <c r="F49" s="112">
        <v>0</v>
      </c>
      <c r="G49" s="113">
        <v>0</v>
      </c>
      <c r="H49" s="114">
        <v>0</v>
      </c>
      <c r="I49" s="115">
        <v>0</v>
      </c>
      <c r="J49" s="116">
        <v>0</v>
      </c>
      <c r="K49" s="61"/>
      <c r="L49" s="117">
        <v>0</v>
      </c>
      <c r="M49" s="115">
        <v>0</v>
      </c>
      <c r="N49" s="116">
        <v>0</v>
      </c>
      <c r="O49" s="118">
        <v>0</v>
      </c>
      <c r="P49" s="119">
        <v>0</v>
      </c>
      <c r="R49" s="117">
        <v>0</v>
      </c>
      <c r="S49" s="120">
        <v>0</v>
      </c>
      <c r="T49" s="121">
        <v>0</v>
      </c>
      <c r="U49" s="120">
        <v>0</v>
      </c>
      <c r="V49" s="121">
        <v>0</v>
      </c>
      <c r="X49" s="117">
        <v>0</v>
      </c>
      <c r="Y49" s="115">
        <v>0</v>
      </c>
      <c r="Z49" s="116">
        <v>0</v>
      </c>
      <c r="AA49" s="115">
        <v>0</v>
      </c>
      <c r="AB49" s="116">
        <v>0</v>
      </c>
      <c r="AD49" s="117">
        <v>0</v>
      </c>
      <c r="AE49" s="115">
        <v>0</v>
      </c>
      <c r="AF49" s="116">
        <v>0</v>
      </c>
      <c r="AG49" s="115">
        <v>0</v>
      </c>
      <c r="AH49" s="116">
        <v>0</v>
      </c>
      <c r="AI49" s="61"/>
      <c r="AJ49" s="117">
        <v>0</v>
      </c>
      <c r="AK49" s="115">
        <v>0</v>
      </c>
      <c r="AL49" s="116">
        <v>0</v>
      </c>
      <c r="AM49" s="115">
        <v>0</v>
      </c>
      <c r="AN49" s="116">
        <v>0</v>
      </c>
      <c r="AO49" s="61"/>
    </row>
    <row r="50" spans="1:41" x14ac:dyDescent="0.25">
      <c r="A50" t="s">
        <v>90</v>
      </c>
      <c r="B50" s="108">
        <v>0</v>
      </c>
      <c r="C50" s="109">
        <v>0</v>
      </c>
      <c r="D50" s="110">
        <v>0</v>
      </c>
      <c r="E50" s="111">
        <v>0</v>
      </c>
      <c r="F50" s="112">
        <v>0</v>
      </c>
      <c r="G50" s="113">
        <v>0</v>
      </c>
      <c r="H50" s="114">
        <v>0</v>
      </c>
      <c r="I50" s="115">
        <v>0</v>
      </c>
      <c r="J50" s="116">
        <v>0</v>
      </c>
      <c r="K50" s="61"/>
      <c r="L50" s="117">
        <v>0</v>
      </c>
      <c r="M50" s="115">
        <v>0</v>
      </c>
      <c r="N50" s="116">
        <v>0</v>
      </c>
      <c r="O50" s="118">
        <v>0</v>
      </c>
      <c r="P50" s="119">
        <v>0</v>
      </c>
      <c r="R50" s="117">
        <v>0</v>
      </c>
      <c r="S50" s="120">
        <v>0</v>
      </c>
      <c r="T50" s="121">
        <v>0</v>
      </c>
      <c r="U50" s="120">
        <v>0</v>
      </c>
      <c r="V50" s="121">
        <v>0</v>
      </c>
      <c r="X50" s="117">
        <v>0</v>
      </c>
      <c r="Y50" s="115">
        <v>0</v>
      </c>
      <c r="Z50" s="116">
        <v>0</v>
      </c>
      <c r="AA50" s="115">
        <v>0</v>
      </c>
      <c r="AB50" s="116">
        <v>0</v>
      </c>
      <c r="AD50" s="117">
        <v>0</v>
      </c>
      <c r="AE50" s="115">
        <v>0</v>
      </c>
      <c r="AF50" s="116">
        <v>0</v>
      </c>
      <c r="AG50" s="115">
        <v>0</v>
      </c>
      <c r="AH50" s="116">
        <v>0</v>
      </c>
      <c r="AI50" s="61"/>
      <c r="AJ50" s="117">
        <v>0</v>
      </c>
      <c r="AK50" s="115">
        <v>0</v>
      </c>
      <c r="AL50" s="116">
        <v>0</v>
      </c>
      <c r="AM50" s="115">
        <v>0</v>
      </c>
      <c r="AN50" s="116">
        <v>0</v>
      </c>
      <c r="AO50" s="61"/>
    </row>
    <row r="51" spans="1:41" x14ac:dyDescent="0.25">
      <c r="A51" t="s">
        <v>91</v>
      </c>
      <c r="B51" s="108">
        <v>24908</v>
      </c>
      <c r="C51" s="109">
        <v>156.307558</v>
      </c>
      <c r="D51" s="110">
        <v>0</v>
      </c>
      <c r="E51" s="111">
        <v>6.6138678599999999E-3</v>
      </c>
      <c r="F51" s="112">
        <v>0</v>
      </c>
      <c r="G51" s="113">
        <v>1.3227735719999998E-3</v>
      </c>
      <c r="H51" s="114">
        <v>0</v>
      </c>
      <c r="I51" s="115">
        <v>0</v>
      </c>
      <c r="J51" s="116">
        <v>0</v>
      </c>
      <c r="K51" s="61"/>
      <c r="L51" s="117">
        <v>0</v>
      </c>
      <c r="M51" s="115">
        <v>0</v>
      </c>
      <c r="N51" s="116">
        <v>0</v>
      </c>
      <c r="O51" s="118">
        <v>0</v>
      </c>
      <c r="P51" s="119">
        <v>0</v>
      </c>
      <c r="R51" s="117">
        <v>0</v>
      </c>
      <c r="S51" s="120">
        <v>0</v>
      </c>
      <c r="T51" s="121">
        <v>0</v>
      </c>
      <c r="U51" s="120">
        <v>0</v>
      </c>
      <c r="V51" s="121">
        <v>0</v>
      </c>
      <c r="X51" s="117">
        <v>0</v>
      </c>
      <c r="Y51" s="115">
        <v>0</v>
      </c>
      <c r="Z51" s="116">
        <v>0</v>
      </c>
      <c r="AA51" s="115">
        <v>0</v>
      </c>
      <c r="AB51" s="116">
        <v>0</v>
      </c>
      <c r="AD51" s="117">
        <v>0</v>
      </c>
      <c r="AE51" s="115">
        <v>0</v>
      </c>
      <c r="AF51" s="116">
        <v>0</v>
      </c>
      <c r="AG51" s="115">
        <v>0</v>
      </c>
      <c r="AH51" s="116">
        <v>0</v>
      </c>
      <c r="AI51" s="61"/>
      <c r="AJ51" s="117">
        <v>0</v>
      </c>
      <c r="AK51" s="115">
        <v>0</v>
      </c>
      <c r="AL51" s="116">
        <v>0</v>
      </c>
      <c r="AM51" s="115">
        <v>0</v>
      </c>
      <c r="AN51" s="116">
        <v>0</v>
      </c>
      <c r="AO51" s="61"/>
    </row>
    <row r="52" spans="1:41" x14ac:dyDescent="0.25">
      <c r="A52" t="s">
        <v>117</v>
      </c>
      <c r="B52" s="108">
        <v>181490</v>
      </c>
      <c r="C52" s="109">
        <v>114.79469982339999</v>
      </c>
      <c r="D52" s="110">
        <v>258794926.73432776</v>
      </c>
      <c r="E52" s="111">
        <v>7.054792384E-3</v>
      </c>
      <c r="F52" s="112">
        <v>15904.431833106373</v>
      </c>
      <c r="G52" s="113">
        <v>1.3889122505999999E-3</v>
      </c>
      <c r="H52" s="114">
        <v>3131.1850171428168</v>
      </c>
      <c r="I52" s="115">
        <v>397610.79582765931</v>
      </c>
      <c r="J52" s="116">
        <v>933093.13510855939</v>
      </c>
      <c r="K52" s="61"/>
      <c r="L52" s="117">
        <v>643419062.84747028</v>
      </c>
      <c r="M52" s="115">
        <v>39541.789919567986</v>
      </c>
      <c r="N52" s="116">
        <v>7784.789890414947</v>
      </c>
      <c r="O52" s="118">
        <v>988544.74798919959</v>
      </c>
      <c r="P52" s="119">
        <v>2319867.3873436544</v>
      </c>
      <c r="R52" s="117">
        <v>0</v>
      </c>
      <c r="S52" s="120">
        <v>0</v>
      </c>
      <c r="T52" s="121">
        <v>0</v>
      </c>
      <c r="U52" s="120">
        <v>0</v>
      </c>
      <c r="V52" s="121">
        <v>0</v>
      </c>
      <c r="X52" s="117">
        <v>364821.3005993141</v>
      </c>
      <c r="Y52" s="115">
        <v>22.420360321064052</v>
      </c>
      <c r="Z52" s="116">
        <v>4.4140084382094846</v>
      </c>
      <c r="AA52" s="115">
        <v>560.50900802660135</v>
      </c>
      <c r="AB52" s="116">
        <v>1315.3745145864264</v>
      </c>
      <c r="AD52" s="117">
        <v>137256367.1327472</v>
      </c>
      <c r="AE52" s="115">
        <v>8435.1906054309784</v>
      </c>
      <c r="AF52" s="116">
        <v>1660.6781504442238</v>
      </c>
      <c r="AG52" s="115">
        <v>210879.76513577445</v>
      </c>
      <c r="AH52" s="116">
        <v>494882.08883237868</v>
      </c>
      <c r="AI52" s="61"/>
      <c r="AJ52" s="117">
        <v>237083896.08722278</v>
      </c>
      <c r="AK52" s="115">
        <v>14570.164537720624</v>
      </c>
      <c r="AL52" s="116">
        <v>2868.5011433637478</v>
      </c>
      <c r="AM52" s="115">
        <v>364254.11344301561</v>
      </c>
      <c r="AN52" s="116">
        <v>854813.34072239685</v>
      </c>
      <c r="AO52" s="61"/>
    </row>
    <row r="53" spans="1:41" x14ac:dyDescent="0.25">
      <c r="A53" t="s">
        <v>93</v>
      </c>
      <c r="B53" s="108">
        <v>1692</v>
      </c>
      <c r="C53" s="109">
        <v>209.33999930459942</v>
      </c>
      <c r="D53" s="110">
        <v>6399668.0255778478</v>
      </c>
      <c r="E53" s="111">
        <v>6.280199979137982E-2</v>
      </c>
      <c r="F53" s="112">
        <v>1919.9004076733543</v>
      </c>
      <c r="G53" s="113">
        <v>8.3735999721839764E-3</v>
      </c>
      <c r="H53" s="114">
        <v>255.98672102311392</v>
      </c>
      <c r="I53" s="115">
        <v>47997.510191833855</v>
      </c>
      <c r="J53" s="116">
        <v>76284.042864887946</v>
      </c>
      <c r="K53" s="61"/>
      <c r="L53" s="117">
        <v>2025684045.5807784</v>
      </c>
      <c r="M53" s="115">
        <v>607705.21367423353</v>
      </c>
      <c r="N53" s="116">
        <v>81027.361823231127</v>
      </c>
      <c r="O53" s="118">
        <v>15192630.341855839</v>
      </c>
      <c r="P53" s="119">
        <v>24146153.823322877</v>
      </c>
      <c r="R53" s="117">
        <v>65519348.516713798</v>
      </c>
      <c r="S53" s="120">
        <v>19655.80455501414</v>
      </c>
      <c r="T53" s="121">
        <v>2620.7739406685519</v>
      </c>
      <c r="U53" s="120">
        <v>491395.11387535348</v>
      </c>
      <c r="V53" s="121">
        <v>780990.63431922847</v>
      </c>
      <c r="X53" s="117">
        <v>0</v>
      </c>
      <c r="Y53" s="115">
        <v>0</v>
      </c>
      <c r="Z53" s="116">
        <v>0</v>
      </c>
      <c r="AA53" s="115">
        <v>0</v>
      </c>
      <c r="AB53" s="116">
        <v>0</v>
      </c>
      <c r="AD53" s="117">
        <v>0</v>
      </c>
      <c r="AE53" s="115">
        <v>0</v>
      </c>
      <c r="AF53" s="116">
        <v>0</v>
      </c>
      <c r="AG53" s="115">
        <v>0</v>
      </c>
      <c r="AH53" s="116">
        <v>0</v>
      </c>
      <c r="AI53" s="61"/>
      <c r="AJ53" s="117">
        <v>0</v>
      </c>
      <c r="AK53" s="115">
        <v>0</v>
      </c>
      <c r="AL53" s="116">
        <v>0</v>
      </c>
      <c r="AM53" s="115">
        <v>0</v>
      </c>
      <c r="AN53" s="116">
        <v>0</v>
      </c>
      <c r="AO53" s="61"/>
    </row>
    <row r="54" spans="1:41" x14ac:dyDescent="0.25">
      <c r="A54" t="s">
        <v>118</v>
      </c>
      <c r="B54" s="108">
        <v>823991</v>
      </c>
      <c r="C54" s="123">
        <v>116.99918339999999</v>
      </c>
      <c r="D54" s="110">
        <v>691229888.73938668</v>
      </c>
      <c r="E54" s="124">
        <v>2.20462262E-3</v>
      </c>
      <c r="F54" s="112">
        <v>13024.886191940166</v>
      </c>
      <c r="G54" s="125">
        <v>2.20462262E-4</v>
      </c>
      <c r="H54" s="114">
        <v>1302.4886191940168</v>
      </c>
      <c r="I54" s="115">
        <v>325622.15479850414</v>
      </c>
      <c r="J54" s="116">
        <v>388141.608519817</v>
      </c>
      <c r="K54" s="61"/>
      <c r="L54" s="117">
        <v>1277784245.0275767</v>
      </c>
      <c r="M54" s="115">
        <v>24077.365056783961</v>
      </c>
      <c r="N54" s="116">
        <v>2407.736505678396</v>
      </c>
      <c r="O54" s="118">
        <v>601934.12641959905</v>
      </c>
      <c r="P54" s="119">
        <v>717505.47869216197</v>
      </c>
      <c r="R54" s="117">
        <v>0</v>
      </c>
      <c r="S54" s="120">
        <v>0</v>
      </c>
      <c r="T54" s="121">
        <v>0</v>
      </c>
      <c r="U54" s="120">
        <v>0</v>
      </c>
      <c r="V54" s="121">
        <v>0</v>
      </c>
      <c r="X54" s="117">
        <v>0</v>
      </c>
      <c r="Y54" s="115">
        <v>0</v>
      </c>
      <c r="Z54" s="116">
        <v>0</v>
      </c>
      <c r="AA54" s="115">
        <v>0</v>
      </c>
      <c r="AB54" s="116">
        <v>0</v>
      </c>
      <c r="AD54" s="117">
        <v>1787471.3707692695</v>
      </c>
      <c r="AE54" s="115">
        <v>33.681430092787629</v>
      </c>
      <c r="AF54" s="116">
        <v>3.368143009278763</v>
      </c>
      <c r="AG54" s="115">
        <v>842.03575231969069</v>
      </c>
      <c r="AH54" s="116">
        <v>1003.7066167650713</v>
      </c>
      <c r="AI54" s="61"/>
      <c r="AJ54" s="117">
        <v>0</v>
      </c>
      <c r="AK54" s="115">
        <v>0</v>
      </c>
      <c r="AL54" s="116">
        <v>0</v>
      </c>
      <c r="AM54" s="115">
        <v>0</v>
      </c>
      <c r="AN54" s="116">
        <v>0</v>
      </c>
      <c r="AO54" s="61"/>
    </row>
    <row r="55" spans="1:41" x14ac:dyDescent="0.25">
      <c r="A55" t="s">
        <v>95</v>
      </c>
      <c r="B55" s="108">
        <v>15123119</v>
      </c>
      <c r="C55" s="123">
        <v>0</v>
      </c>
      <c r="D55" s="110">
        <v>0</v>
      </c>
      <c r="E55" s="124">
        <v>0</v>
      </c>
      <c r="F55" s="112">
        <v>0</v>
      </c>
      <c r="G55" s="125">
        <v>0</v>
      </c>
      <c r="H55" s="114">
        <v>0</v>
      </c>
      <c r="I55" s="115">
        <v>0</v>
      </c>
      <c r="J55" s="116">
        <v>0</v>
      </c>
      <c r="K55" s="61"/>
      <c r="L55" s="117">
        <v>0</v>
      </c>
      <c r="M55" s="115">
        <v>0</v>
      </c>
      <c r="N55" s="116">
        <v>0</v>
      </c>
      <c r="O55" s="118">
        <v>0</v>
      </c>
      <c r="P55" s="119">
        <v>0</v>
      </c>
      <c r="R55" s="117">
        <v>0</v>
      </c>
      <c r="S55" s="120">
        <v>0</v>
      </c>
      <c r="T55" s="121">
        <v>0</v>
      </c>
      <c r="U55" s="120">
        <v>0</v>
      </c>
      <c r="V55" s="121">
        <v>0</v>
      </c>
      <c r="X55" s="117">
        <v>0</v>
      </c>
      <c r="Y55" s="115">
        <v>0</v>
      </c>
      <c r="Z55" s="116">
        <v>0</v>
      </c>
      <c r="AA55" s="115">
        <v>0</v>
      </c>
      <c r="AB55" s="116">
        <v>0</v>
      </c>
      <c r="AD55" s="117">
        <v>0</v>
      </c>
      <c r="AE55" s="115">
        <v>0</v>
      </c>
      <c r="AF55" s="116">
        <v>0</v>
      </c>
      <c r="AG55" s="115">
        <v>0</v>
      </c>
      <c r="AH55" s="116">
        <v>0</v>
      </c>
      <c r="AI55" s="61"/>
      <c r="AJ55" s="117">
        <v>0</v>
      </c>
      <c r="AK55" s="115">
        <v>0</v>
      </c>
      <c r="AL55" s="116">
        <v>0</v>
      </c>
      <c r="AM55" s="115">
        <v>0</v>
      </c>
      <c r="AN55" s="116">
        <v>0</v>
      </c>
      <c r="AO55" s="61"/>
    </row>
    <row r="56" spans="1:41" x14ac:dyDescent="0.25">
      <c r="A56" t="s">
        <v>96</v>
      </c>
      <c r="B56" s="108">
        <v>0</v>
      </c>
      <c r="C56" s="123">
        <v>0</v>
      </c>
      <c r="D56" s="110">
        <v>0</v>
      </c>
      <c r="E56" s="124">
        <v>0</v>
      </c>
      <c r="F56" s="112">
        <v>0</v>
      </c>
      <c r="G56" s="125">
        <v>0</v>
      </c>
      <c r="H56" s="114">
        <v>0</v>
      </c>
      <c r="I56" s="115">
        <v>0</v>
      </c>
      <c r="J56" s="116">
        <v>0</v>
      </c>
      <c r="K56" s="61"/>
      <c r="L56" s="117">
        <v>0</v>
      </c>
      <c r="M56" s="115">
        <v>0</v>
      </c>
      <c r="N56" s="116">
        <v>0</v>
      </c>
      <c r="O56" s="118">
        <v>0</v>
      </c>
      <c r="P56" s="119">
        <v>0</v>
      </c>
      <c r="R56" s="117">
        <v>0</v>
      </c>
      <c r="S56" s="120">
        <v>0</v>
      </c>
      <c r="T56" s="121">
        <v>0</v>
      </c>
      <c r="U56" s="120">
        <v>0</v>
      </c>
      <c r="V56" s="121">
        <v>0</v>
      </c>
      <c r="X56" s="117">
        <v>0</v>
      </c>
      <c r="Y56" s="115">
        <v>0</v>
      </c>
      <c r="Z56" s="116">
        <v>0</v>
      </c>
      <c r="AA56" s="115">
        <v>0</v>
      </c>
      <c r="AB56" s="116">
        <v>0</v>
      </c>
      <c r="AD56" s="117">
        <v>0</v>
      </c>
      <c r="AE56" s="115">
        <v>0</v>
      </c>
      <c r="AF56" s="116">
        <v>0</v>
      </c>
      <c r="AG56" s="115">
        <v>0</v>
      </c>
      <c r="AH56" s="116">
        <v>0</v>
      </c>
      <c r="AI56" s="61"/>
      <c r="AJ56" s="117">
        <v>0</v>
      </c>
      <c r="AK56" s="115">
        <v>0</v>
      </c>
      <c r="AL56" s="116">
        <v>0</v>
      </c>
      <c r="AM56" s="115">
        <v>0</v>
      </c>
      <c r="AN56" s="116">
        <v>0</v>
      </c>
      <c r="AO56" s="61"/>
    </row>
    <row r="57" spans="1:41" x14ac:dyDescent="0.25">
      <c r="A57" t="s">
        <v>97</v>
      </c>
      <c r="B57" s="108">
        <v>612048</v>
      </c>
      <c r="C57" s="123">
        <v>0</v>
      </c>
      <c r="D57" s="110">
        <v>0</v>
      </c>
      <c r="E57" s="124">
        <v>0</v>
      </c>
      <c r="F57" s="112">
        <v>0</v>
      </c>
      <c r="G57" s="125">
        <v>0</v>
      </c>
      <c r="H57" s="114">
        <v>0</v>
      </c>
      <c r="I57" s="115">
        <v>0</v>
      </c>
      <c r="J57" s="116">
        <v>0</v>
      </c>
      <c r="K57" s="61"/>
      <c r="L57" s="117">
        <v>0</v>
      </c>
      <c r="M57" s="115">
        <v>0</v>
      </c>
      <c r="N57" s="116">
        <v>0</v>
      </c>
      <c r="O57" s="118">
        <v>0</v>
      </c>
      <c r="P57" s="119">
        <v>0</v>
      </c>
      <c r="R57" s="117">
        <v>0</v>
      </c>
      <c r="S57" s="120">
        <v>0</v>
      </c>
      <c r="T57" s="121">
        <v>0</v>
      </c>
      <c r="U57" s="120">
        <v>0</v>
      </c>
      <c r="V57" s="121">
        <v>0</v>
      </c>
      <c r="X57" s="117">
        <v>0</v>
      </c>
      <c r="Y57" s="115">
        <v>0</v>
      </c>
      <c r="Z57" s="116">
        <v>0</v>
      </c>
      <c r="AA57" s="115">
        <v>0</v>
      </c>
      <c r="AB57" s="116">
        <v>0</v>
      </c>
      <c r="AD57" s="117">
        <v>0</v>
      </c>
      <c r="AE57" s="115">
        <v>0</v>
      </c>
      <c r="AF57" s="116">
        <v>0</v>
      </c>
      <c r="AG57" s="115">
        <v>0</v>
      </c>
      <c r="AH57" s="116">
        <v>0</v>
      </c>
      <c r="AI57" s="61"/>
      <c r="AJ57" s="117">
        <v>0</v>
      </c>
      <c r="AK57" s="115">
        <v>0</v>
      </c>
      <c r="AL57" s="116">
        <v>0</v>
      </c>
      <c r="AM57" s="115">
        <v>0</v>
      </c>
      <c r="AN57" s="116">
        <v>0</v>
      </c>
      <c r="AO57" s="61"/>
    </row>
    <row r="58" spans="1:41" x14ac:dyDescent="0.25">
      <c r="A58" t="s">
        <v>98</v>
      </c>
      <c r="B58" s="108">
        <v>497728</v>
      </c>
      <c r="C58" s="123">
        <v>209.33999930459942</v>
      </c>
      <c r="D58" s="110">
        <v>1949200747.9586751</v>
      </c>
      <c r="E58" s="124">
        <v>6.280199979137982E-2</v>
      </c>
      <c r="F58" s="112">
        <v>584760.22438760253</v>
      </c>
      <c r="G58" s="125">
        <v>8.3735999721839764E-3</v>
      </c>
      <c r="H58" s="114">
        <v>77968.029918347005</v>
      </c>
      <c r="I58" s="115">
        <v>14619005.609690063</v>
      </c>
      <c r="J58" s="116">
        <v>23234472.915667407</v>
      </c>
      <c r="K58" s="61"/>
      <c r="L58" s="117">
        <v>1283939071.0961175</v>
      </c>
      <c r="M58" s="115">
        <v>385181.72132883518</v>
      </c>
      <c r="N58" s="116">
        <v>51357.562843844695</v>
      </c>
      <c r="O58" s="118">
        <v>9629543.0332208797</v>
      </c>
      <c r="P58" s="119">
        <v>15304553.727465719</v>
      </c>
      <c r="R58" s="117">
        <v>1187171085.9679697</v>
      </c>
      <c r="S58" s="120">
        <v>356151.32579039084</v>
      </c>
      <c r="T58" s="121">
        <v>47486.843438718781</v>
      </c>
      <c r="U58" s="120">
        <v>8903783.1447597705</v>
      </c>
      <c r="V58" s="121">
        <v>14151079.344738197</v>
      </c>
      <c r="X58" s="117">
        <v>0</v>
      </c>
      <c r="Y58" s="115">
        <v>0</v>
      </c>
      <c r="Z58" s="116">
        <v>0</v>
      </c>
      <c r="AA58" s="115">
        <v>0</v>
      </c>
      <c r="AB58" s="116">
        <v>0</v>
      </c>
      <c r="AD58" s="117">
        <v>0</v>
      </c>
      <c r="AE58" s="115">
        <v>0</v>
      </c>
      <c r="AF58" s="116">
        <v>0</v>
      </c>
      <c r="AG58" s="115">
        <v>0</v>
      </c>
      <c r="AH58" s="116">
        <v>0</v>
      </c>
      <c r="AI58" s="61"/>
      <c r="AJ58" s="117">
        <v>23248942.696450002</v>
      </c>
      <c r="AK58" s="115">
        <v>6974.6828089350001</v>
      </c>
      <c r="AL58" s="116">
        <v>929.95770785800016</v>
      </c>
      <c r="AM58" s="115">
        <v>174367.07022337499</v>
      </c>
      <c r="AN58" s="116">
        <v>277127.39694168407</v>
      </c>
      <c r="AO58" s="61"/>
    </row>
    <row r="59" spans="1:41" x14ac:dyDescent="0.25">
      <c r="A59" t="s">
        <v>99</v>
      </c>
      <c r="B59" s="108">
        <v>1219681</v>
      </c>
      <c r="C59" s="123">
        <v>0</v>
      </c>
      <c r="D59" s="110">
        <v>0</v>
      </c>
      <c r="E59" s="124">
        <v>0</v>
      </c>
      <c r="F59" s="112">
        <v>0</v>
      </c>
      <c r="G59" s="125">
        <v>0</v>
      </c>
      <c r="H59" s="114">
        <v>0</v>
      </c>
      <c r="I59" s="115">
        <v>0</v>
      </c>
      <c r="J59" s="116">
        <v>0</v>
      </c>
      <c r="K59" s="61"/>
      <c r="L59" s="117">
        <v>0</v>
      </c>
      <c r="M59" s="115">
        <v>0</v>
      </c>
      <c r="N59" s="116">
        <v>0</v>
      </c>
      <c r="O59" s="118">
        <v>0</v>
      </c>
      <c r="P59" s="119">
        <v>0</v>
      </c>
      <c r="R59" s="117">
        <v>0</v>
      </c>
      <c r="S59" s="120">
        <v>0</v>
      </c>
      <c r="T59" s="121">
        <v>0</v>
      </c>
      <c r="U59" s="120">
        <v>0</v>
      </c>
      <c r="V59" s="121">
        <v>0</v>
      </c>
      <c r="X59" s="117">
        <v>0</v>
      </c>
      <c r="Y59" s="115">
        <v>0</v>
      </c>
      <c r="Z59" s="116">
        <v>0</v>
      </c>
      <c r="AA59" s="115">
        <v>0</v>
      </c>
      <c r="AB59" s="116">
        <v>0</v>
      </c>
      <c r="AD59" s="117">
        <v>0</v>
      </c>
      <c r="AE59" s="115">
        <v>0</v>
      </c>
      <c r="AF59" s="116">
        <v>0</v>
      </c>
      <c r="AG59" s="115">
        <v>0</v>
      </c>
      <c r="AH59" s="116">
        <v>0</v>
      </c>
      <c r="AI59" s="61"/>
      <c r="AJ59" s="117">
        <v>0</v>
      </c>
      <c r="AK59" s="115">
        <v>0</v>
      </c>
      <c r="AL59" s="116">
        <v>0</v>
      </c>
      <c r="AM59" s="115">
        <v>0</v>
      </c>
      <c r="AN59" s="116">
        <v>0</v>
      </c>
      <c r="AO59" s="61"/>
    </row>
    <row r="60" spans="1:41" x14ac:dyDescent="0.25">
      <c r="A60" t="s">
        <v>100</v>
      </c>
      <c r="B60" s="108">
        <v>992313</v>
      </c>
      <c r="C60" s="123">
        <v>206.79360175599999</v>
      </c>
      <c r="D60" s="110">
        <v>2329071331.7098722</v>
      </c>
      <c r="E60" s="124">
        <v>1.5873282863999999E-2</v>
      </c>
      <c r="F60" s="112">
        <v>178777.33036578976</v>
      </c>
      <c r="G60" s="125">
        <v>7.9366414319999995E-3</v>
      </c>
      <c r="H60" s="114">
        <v>89388.665182894882</v>
      </c>
      <c r="I60" s="115">
        <v>4469433.2591447439</v>
      </c>
      <c r="J60" s="116">
        <v>26637822.224502675</v>
      </c>
      <c r="K60" s="61"/>
      <c r="L60" s="117">
        <v>821747820.74591064</v>
      </c>
      <c r="M60" s="115">
        <v>63076.59178433429</v>
      </c>
      <c r="N60" s="116">
        <v>31538.295892167145</v>
      </c>
      <c r="O60" s="118">
        <v>1576914.7946083574</v>
      </c>
      <c r="P60" s="119">
        <v>9398412.1758658085</v>
      </c>
      <c r="R60" s="117">
        <v>287007567.81507885</v>
      </c>
      <c r="S60" s="120">
        <v>22030.43164465424</v>
      </c>
      <c r="T60" s="121">
        <v>11015.21582232712</v>
      </c>
      <c r="U60" s="120">
        <v>550760.79111635603</v>
      </c>
      <c r="V60" s="121">
        <v>3282534.3150534816</v>
      </c>
      <c r="X60" s="117">
        <v>0</v>
      </c>
      <c r="Y60" s="115">
        <v>0</v>
      </c>
      <c r="Z60" s="116">
        <v>0</v>
      </c>
      <c r="AA60" s="115">
        <v>0</v>
      </c>
      <c r="AB60" s="116">
        <v>0</v>
      </c>
      <c r="AD60" s="117">
        <v>360485942.36411744</v>
      </c>
      <c r="AE60" s="115">
        <v>27670.562740102832</v>
      </c>
      <c r="AF60" s="116">
        <v>13835.281370051416</v>
      </c>
      <c r="AG60" s="115">
        <v>691764.06850257085</v>
      </c>
      <c r="AH60" s="116">
        <v>4122913.848275322</v>
      </c>
      <c r="AI60" s="61"/>
      <c r="AJ60" s="117">
        <v>27637741.187260821</v>
      </c>
      <c r="AK60" s="115">
        <v>2121.4470847364382</v>
      </c>
      <c r="AL60" s="116">
        <v>1060.7235423682191</v>
      </c>
      <c r="AM60" s="115">
        <v>53036.177118410953</v>
      </c>
      <c r="AN60" s="116">
        <v>316095.61562572932</v>
      </c>
      <c r="AO60" s="61"/>
    </row>
    <row r="61" spans="1:41" x14ac:dyDescent="0.25">
      <c r="B61" s="61"/>
      <c r="C61" s="117"/>
      <c r="D61" s="117"/>
      <c r="E61" s="115"/>
      <c r="F61" s="115"/>
      <c r="G61" s="126"/>
      <c r="H61" s="126"/>
      <c r="I61" s="115"/>
      <c r="J61" s="116"/>
      <c r="K61" s="127" t="s">
        <v>119</v>
      </c>
      <c r="L61" s="117">
        <v>0</v>
      </c>
      <c r="M61" s="115">
        <v>0</v>
      </c>
      <c r="N61" s="116">
        <v>0</v>
      </c>
      <c r="O61" s="118">
        <v>0</v>
      </c>
      <c r="P61" s="119">
        <v>0</v>
      </c>
      <c r="Q61" s="39" t="s">
        <v>119</v>
      </c>
      <c r="R61" s="117">
        <v>0</v>
      </c>
      <c r="S61" s="120">
        <v>0</v>
      </c>
      <c r="T61" s="121">
        <v>0</v>
      </c>
      <c r="U61" s="120">
        <v>0</v>
      </c>
      <c r="V61" s="121">
        <v>0</v>
      </c>
      <c r="W61" s="39" t="s">
        <v>119</v>
      </c>
      <c r="X61" s="117">
        <v>0</v>
      </c>
      <c r="Y61" s="115">
        <v>0</v>
      </c>
      <c r="Z61" s="116">
        <v>0</v>
      </c>
      <c r="AA61" s="115">
        <v>0</v>
      </c>
      <c r="AB61" s="116">
        <v>0</v>
      </c>
      <c r="AC61" s="39" t="s">
        <v>119</v>
      </c>
      <c r="AD61" s="117">
        <v>0</v>
      </c>
      <c r="AE61" s="115">
        <v>0</v>
      </c>
      <c r="AF61" s="116">
        <v>0</v>
      </c>
      <c r="AG61" s="115">
        <v>0</v>
      </c>
      <c r="AH61" s="116">
        <v>0</v>
      </c>
      <c r="AI61" s="39" t="s">
        <v>119</v>
      </c>
      <c r="AJ61" s="117">
        <v>0</v>
      </c>
      <c r="AK61" s="115">
        <v>0</v>
      </c>
      <c r="AL61" s="116">
        <v>0</v>
      </c>
      <c r="AM61" s="115">
        <v>0</v>
      </c>
      <c r="AN61" s="116">
        <v>0</v>
      </c>
      <c r="AO61" s="39" t="s">
        <v>119</v>
      </c>
    </row>
    <row r="62" spans="1:41" x14ac:dyDescent="0.25">
      <c r="A62" t="s">
        <v>120</v>
      </c>
      <c r="B62" s="61">
        <v>21966524</v>
      </c>
      <c r="C62" s="61"/>
      <c r="D62" s="61">
        <v>6963152145.1433086</v>
      </c>
      <c r="E62" s="128"/>
      <c r="F62" s="108">
        <v>920647.50118978275</v>
      </c>
      <c r="G62" s="61"/>
      <c r="H62" s="108">
        <v>227805.5487035258</v>
      </c>
      <c r="I62" s="115">
        <v>23016187.529744565</v>
      </c>
      <c r="J62" s="61">
        <v>67886053.513650686</v>
      </c>
      <c r="K62" s="127">
        <v>7054054386.1867037</v>
      </c>
      <c r="L62" s="59">
        <v>6217769879.3198318</v>
      </c>
      <c r="O62" s="129">
        <v>28254600.156185955</v>
      </c>
      <c r="P62" s="129">
        <v>52711943.104035608</v>
      </c>
      <c r="Q62" s="130">
        <v>6298736422.5800533</v>
      </c>
      <c r="R62" s="59">
        <v>3679875132.2867651</v>
      </c>
      <c r="U62">
        <v>14052888.766144451</v>
      </c>
      <c r="V62">
        <v>42692024.603813007</v>
      </c>
      <c r="W62" s="130">
        <v>3736620045.6567225</v>
      </c>
      <c r="X62" s="59">
        <v>27627426.728152469</v>
      </c>
      <c r="AA62" s="59">
        <v>42305.478484328254</v>
      </c>
      <c r="AB62" s="59">
        <v>103018.48033680281</v>
      </c>
      <c r="AC62" s="130">
        <v>27772750.686973602</v>
      </c>
      <c r="AD62" s="61">
        <v>1725813624.2254615</v>
      </c>
      <c r="AE62" s="61"/>
      <c r="AF62" s="61"/>
      <c r="AG62" s="61">
        <v>3254413.2140417327</v>
      </c>
      <c r="AH62" s="61">
        <v>18597205.707207616</v>
      </c>
      <c r="AI62" s="127">
        <v>1747665243.1467109</v>
      </c>
      <c r="AJ62" s="61">
        <v>661050092.51782084</v>
      </c>
      <c r="AK62" s="61"/>
      <c r="AL62" s="61"/>
      <c r="AM62" s="61">
        <v>1307588.1950965254</v>
      </c>
      <c r="AN62" s="61">
        <v>5714984.1257876847</v>
      </c>
      <c r="AO62" s="127">
        <v>668072664.83870506</v>
      </c>
    </row>
    <row r="63" spans="1:41" x14ac:dyDescent="0.25">
      <c r="D63" s="129">
        <v>1756732503.7621195</v>
      </c>
      <c r="E63" s="129">
        <v>0.79684140748161569</v>
      </c>
    </row>
    <row r="65" spans="1:12" ht="120" x14ac:dyDescent="0.25">
      <c r="A65" s="131" t="s">
        <v>121</v>
      </c>
      <c r="B65" s="132" t="s">
        <v>122</v>
      </c>
      <c r="C65" s="131" t="s">
        <v>123</v>
      </c>
      <c r="D65" s="133" t="s">
        <v>124</v>
      </c>
      <c r="E65" s="131" t="s">
        <v>125</v>
      </c>
      <c r="F65" s="133"/>
      <c r="G65" s="133"/>
      <c r="H65" s="131"/>
      <c r="K65" s="59">
        <v>12478867126.909166</v>
      </c>
    </row>
    <row r="66" spans="1:12" x14ac:dyDescent="0.25">
      <c r="A66" s="61">
        <v>124232896</v>
      </c>
      <c r="B66" s="134">
        <v>78836904</v>
      </c>
      <c r="C66" s="61">
        <v>19532921513.095871</v>
      </c>
      <c r="D66" s="135">
        <v>54267796569.121872</v>
      </c>
      <c r="E66" s="61">
        <v>688.35524755160191</v>
      </c>
      <c r="F66" s="61"/>
      <c r="G66" s="61"/>
      <c r="H66" s="61"/>
    </row>
    <row r="67" spans="1:12" x14ac:dyDescent="0.25">
      <c r="A67" s="61"/>
      <c r="B67" s="136"/>
      <c r="C67" s="61"/>
      <c r="D67" s="135"/>
      <c r="E67" s="61"/>
      <c r="F67" s="61"/>
    </row>
    <row r="68" spans="1:12" ht="135" x14ac:dyDescent="0.25">
      <c r="A68" s="131" t="s">
        <v>121</v>
      </c>
      <c r="B68" s="132" t="s">
        <v>122</v>
      </c>
      <c r="C68" s="133" t="s">
        <v>126</v>
      </c>
      <c r="D68" s="133" t="s">
        <v>127</v>
      </c>
      <c r="E68" s="61" t="s">
        <v>128</v>
      </c>
      <c r="F68" s="61"/>
    </row>
    <row r="69" spans="1:12" x14ac:dyDescent="0.25">
      <c r="A69" s="61">
        <v>124232896</v>
      </c>
      <c r="B69" s="134">
        <v>78836904</v>
      </c>
      <c r="C69" s="59">
        <v>5499016272.933403</v>
      </c>
      <c r="D69" s="43">
        <v>47999275731.240402</v>
      </c>
      <c r="E69" s="129">
        <v>608.84272841612858</v>
      </c>
      <c r="I69" s="137" t="s">
        <v>146</v>
      </c>
    </row>
    <row r="70" spans="1:12" ht="24.75" x14ac:dyDescent="0.25">
      <c r="I70" s="138" t="s">
        <v>147</v>
      </c>
      <c r="J70" s="139" t="s">
        <v>148</v>
      </c>
      <c r="K70" t="s">
        <v>149</v>
      </c>
      <c r="L70" t="s">
        <v>150</v>
      </c>
    </row>
    <row r="71" spans="1:12" x14ac:dyDescent="0.25">
      <c r="A71" t="s">
        <v>129</v>
      </c>
      <c r="I71" s="140" t="s">
        <v>151</v>
      </c>
      <c r="J71" s="141">
        <v>205.69104599999997</v>
      </c>
      <c r="K71">
        <v>2.4250848819999997E-2</v>
      </c>
      <c r="L71" s="142">
        <v>3.527396192E-3</v>
      </c>
    </row>
    <row r="72" spans="1:12" x14ac:dyDescent="0.25">
      <c r="A72" t="s">
        <v>130</v>
      </c>
      <c r="I72" s="140" t="s">
        <v>152</v>
      </c>
      <c r="J72" s="141">
        <v>214.289064</v>
      </c>
      <c r="K72">
        <v>2.4250848819999997E-2</v>
      </c>
      <c r="L72" s="142">
        <v>3.527396192E-3</v>
      </c>
    </row>
    <row r="73" spans="1:12" x14ac:dyDescent="0.25">
      <c r="A73" t="s">
        <v>131</v>
      </c>
      <c r="I73" s="140" t="s">
        <v>153</v>
      </c>
      <c r="J73" s="141">
        <v>161.28999919999998</v>
      </c>
      <c r="K73">
        <v>6.6138678599999999E-3</v>
      </c>
      <c r="L73" s="142">
        <v>1.3227735719999998E-3</v>
      </c>
    </row>
    <row r="74" spans="1:12" x14ac:dyDescent="0.25">
      <c r="A74" s="194"/>
      <c r="B74" s="143" t="s">
        <v>132</v>
      </c>
      <c r="C74" s="144"/>
      <c r="I74" s="140" t="s">
        <v>154</v>
      </c>
      <c r="J74" s="141">
        <v>116.99918339999999</v>
      </c>
      <c r="K74">
        <v>2.20462262E-3</v>
      </c>
      <c r="L74" s="142">
        <v>2.20462262E-4</v>
      </c>
    </row>
    <row r="75" spans="1:12" ht="105" x14ac:dyDescent="0.25">
      <c r="A75" s="145" t="s">
        <v>133</v>
      </c>
      <c r="B75" s="62">
        <v>21966524</v>
      </c>
      <c r="C75" s="62"/>
      <c r="I75" s="140" t="s">
        <v>155</v>
      </c>
      <c r="J75" s="141">
        <v>202.62948932689085</v>
      </c>
      <c r="K75">
        <v>6.6290999779789792E-2</v>
      </c>
      <c r="L75" s="142">
        <v>8.838799970638642E-3</v>
      </c>
    </row>
    <row r="76" spans="1:12" ht="60" x14ac:dyDescent="0.25">
      <c r="A76" s="145" t="s">
        <v>134</v>
      </c>
      <c r="B76" s="62">
        <v>29509495.454836726</v>
      </c>
      <c r="C76" s="62"/>
      <c r="I76" s="140" t="s">
        <v>156</v>
      </c>
      <c r="J76" s="141">
        <v>179.14351195860297</v>
      </c>
      <c r="K76">
        <v>2.4473862989538703E-2</v>
      </c>
      <c r="L76" s="142">
        <v>4.0930358207813284E-3</v>
      </c>
    </row>
    <row r="77" spans="1:12" ht="75" x14ac:dyDescent="0.25">
      <c r="A77" s="145" t="s">
        <v>135</v>
      </c>
      <c r="B77" s="62">
        <v>7542971.4548367262</v>
      </c>
      <c r="C77" s="62"/>
      <c r="I77" s="140" t="s">
        <v>157</v>
      </c>
      <c r="J77" s="141">
        <v>189.53118139999998</v>
      </c>
      <c r="K77">
        <v>7.0547923839999999E-2</v>
      </c>
      <c r="L77" s="142">
        <v>9.2594150039999983E-3</v>
      </c>
    </row>
    <row r="78" spans="1:12" ht="60" x14ac:dyDescent="0.25">
      <c r="A78" s="145" t="s">
        <v>136</v>
      </c>
      <c r="B78" s="146">
        <v>688.35524755160191</v>
      </c>
      <c r="C78" s="146"/>
      <c r="I78" s="140" t="s">
        <v>158</v>
      </c>
      <c r="J78" s="141">
        <v>225.09170199999997</v>
      </c>
      <c r="K78">
        <v>6.6138678599999999E-3</v>
      </c>
      <c r="L78" s="142">
        <v>1.3227735719999998E-3</v>
      </c>
    </row>
    <row r="79" spans="1:12" ht="60" x14ac:dyDescent="0.25">
      <c r="A79" s="145" t="s">
        <v>137</v>
      </c>
      <c r="B79" s="62">
        <v>5192243983.0688019</v>
      </c>
      <c r="C79" s="62"/>
      <c r="I79" s="140" t="s">
        <v>159</v>
      </c>
      <c r="J79" s="141">
        <v>173.70200979999998</v>
      </c>
      <c r="K79">
        <v>6.6138678599999999E-3</v>
      </c>
      <c r="L79" s="142">
        <v>1.3227735719999998E-3</v>
      </c>
    </row>
    <row r="80" spans="1:12" ht="60" x14ac:dyDescent="0.25">
      <c r="A80" s="147" t="s">
        <v>138</v>
      </c>
      <c r="B80" s="148">
        <v>12246298369.255505</v>
      </c>
      <c r="C80" s="148"/>
      <c r="D80" s="129">
        <v>6.3516755146091501</v>
      </c>
      <c r="I80" s="140" t="s">
        <v>160</v>
      </c>
      <c r="J80" s="141">
        <v>156.307558</v>
      </c>
      <c r="K80">
        <v>6.6138678599999999E-3</v>
      </c>
      <c r="L80" s="142">
        <v>1.3227735719999998E-3</v>
      </c>
    </row>
    <row r="81" spans="1:12" ht="30" x14ac:dyDescent="0.25">
      <c r="A81" s="149" t="s">
        <v>139</v>
      </c>
      <c r="B81" s="150">
        <v>5.554834107127534</v>
      </c>
      <c r="C81" s="150"/>
      <c r="I81" s="140" t="s">
        <v>161</v>
      </c>
      <c r="J81" s="141">
        <v>159.39402599999997</v>
      </c>
      <c r="K81">
        <v>6.6138678599999999E-3</v>
      </c>
      <c r="L81" s="142">
        <v>1.3227735719999998E-3</v>
      </c>
    </row>
    <row r="82" spans="1:12" ht="60" x14ac:dyDescent="0.25">
      <c r="A82" s="149" t="s">
        <v>140</v>
      </c>
      <c r="B82" s="129">
        <v>0.79684140748161569</v>
      </c>
      <c r="I82" s="140" t="s">
        <v>162</v>
      </c>
      <c r="J82" s="141">
        <v>205.69104599999997</v>
      </c>
      <c r="K82">
        <v>6.6290999779789792E-2</v>
      </c>
      <c r="L82" s="142">
        <v>8.838799970638642E-3</v>
      </c>
    </row>
    <row r="83" spans="1:12" ht="30" x14ac:dyDescent="0.25">
      <c r="A83" s="151" t="s">
        <v>141</v>
      </c>
      <c r="B83" s="129">
        <v>3.1584364403585692</v>
      </c>
      <c r="I83" s="140" t="s">
        <v>163</v>
      </c>
      <c r="J83" s="141">
        <v>139.04538339999999</v>
      </c>
      <c r="K83">
        <v>2.20462262E-3</v>
      </c>
      <c r="L83" s="142">
        <v>2.20462262E-4</v>
      </c>
    </row>
    <row r="84" spans="1:12" ht="45" x14ac:dyDescent="0.25">
      <c r="A84" s="151" t="s">
        <v>142</v>
      </c>
      <c r="B84" s="152">
        <v>3.193239074250581</v>
      </c>
      <c r="G84" s="194"/>
      <c r="H84" s="194"/>
      <c r="I84" s="140"/>
      <c r="J84" s="141"/>
      <c r="L84" s="142"/>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CBA659-CD45-4DDD-9BCD-B9A332E2FE50}">
  <dimension ref="A1:BH67"/>
  <sheetViews>
    <sheetView topLeftCell="A46" workbookViewId="0">
      <selection activeCell="B58" sqref="B58"/>
    </sheetView>
  </sheetViews>
  <sheetFormatPr defaultRowHeight="15" x14ac:dyDescent="0.25"/>
  <cols>
    <col min="1" max="1" width="13.42578125" customWidth="1"/>
    <col min="2" max="2" width="12.7109375" customWidth="1"/>
    <col min="4" max="4" width="17.7109375" customWidth="1"/>
    <col min="10" max="10" width="15" customWidth="1"/>
  </cols>
  <sheetData>
    <row r="1" spans="1:60" x14ac:dyDescent="0.25">
      <c r="A1" s="92" t="s">
        <v>70</v>
      </c>
      <c r="B1" s="93" t="s">
        <v>71</v>
      </c>
      <c r="C1" s="93" t="s">
        <v>72</v>
      </c>
      <c r="D1" s="93" t="s">
        <v>73</v>
      </c>
      <c r="E1" s="93" t="s">
        <v>74</v>
      </c>
      <c r="F1" s="93" t="s">
        <v>75</v>
      </c>
      <c r="G1" s="93" t="s">
        <v>76</v>
      </c>
      <c r="H1" s="93" t="s">
        <v>77</v>
      </c>
      <c r="I1" s="93" t="s">
        <v>78</v>
      </c>
      <c r="J1" s="93" t="s">
        <v>79</v>
      </c>
      <c r="L1" s="94" t="s">
        <v>71</v>
      </c>
      <c r="M1" s="95" t="s">
        <v>72</v>
      </c>
      <c r="N1" s="94" t="s">
        <v>73</v>
      </c>
      <c r="O1" s="94" t="s">
        <v>74</v>
      </c>
      <c r="P1" s="94" t="s">
        <v>75</v>
      </c>
      <c r="Q1" s="94" t="s">
        <v>76</v>
      </c>
      <c r="R1" s="94" t="s">
        <v>77</v>
      </c>
      <c r="S1" s="94" t="s">
        <v>80</v>
      </c>
      <c r="T1" s="94" t="s">
        <v>143</v>
      </c>
      <c r="V1" s="94" t="s">
        <v>71</v>
      </c>
      <c r="W1" s="94" t="s">
        <v>72</v>
      </c>
      <c r="X1" s="95" t="s">
        <v>73</v>
      </c>
      <c r="Y1" s="94" t="s">
        <v>74</v>
      </c>
      <c r="Z1" s="94" t="s">
        <v>75</v>
      </c>
      <c r="AA1" s="94" t="s">
        <v>76</v>
      </c>
      <c r="AB1" s="94" t="s">
        <v>77</v>
      </c>
      <c r="AC1" s="94" t="s">
        <v>78</v>
      </c>
      <c r="AD1" s="94" t="s">
        <v>79</v>
      </c>
      <c r="AF1" s="94" t="s">
        <v>71</v>
      </c>
      <c r="AG1" s="94" t="s">
        <v>72</v>
      </c>
      <c r="AH1" s="94" t="s">
        <v>73</v>
      </c>
      <c r="AI1" s="94" t="s">
        <v>74</v>
      </c>
      <c r="AJ1" s="94" t="s">
        <v>75</v>
      </c>
      <c r="AK1" s="94" t="s">
        <v>76</v>
      </c>
      <c r="AL1" s="95" t="s">
        <v>77</v>
      </c>
      <c r="AM1" s="94" t="s">
        <v>78</v>
      </c>
      <c r="AN1" s="94" t="s">
        <v>79</v>
      </c>
      <c r="AP1" s="94" t="s">
        <v>72</v>
      </c>
      <c r="AQ1" s="94" t="s">
        <v>73</v>
      </c>
      <c r="AR1" s="94" t="s">
        <v>74</v>
      </c>
      <c r="AS1" s="95" t="s">
        <v>75</v>
      </c>
      <c r="AT1" s="94" t="s">
        <v>76</v>
      </c>
      <c r="AU1" s="94" t="s">
        <v>77</v>
      </c>
      <c r="AV1" s="94" t="s">
        <v>78</v>
      </c>
      <c r="AW1" s="94" t="s">
        <v>79</v>
      </c>
      <c r="AX1" s="94" t="s">
        <v>81</v>
      </c>
      <c r="AZ1" s="94" t="s">
        <v>71</v>
      </c>
      <c r="BA1" s="94" t="s">
        <v>72</v>
      </c>
      <c r="BB1" s="94" t="s">
        <v>73</v>
      </c>
      <c r="BC1" s="94" t="s">
        <v>74</v>
      </c>
      <c r="BD1" s="94" t="s">
        <v>75</v>
      </c>
      <c r="BE1" s="95" t="s">
        <v>76</v>
      </c>
      <c r="BF1" s="94" t="s">
        <v>77</v>
      </c>
      <c r="BG1" s="94" t="s">
        <v>80</v>
      </c>
      <c r="BH1" s="94" t="s">
        <v>81</v>
      </c>
    </row>
    <row r="2" spans="1:60" x14ac:dyDescent="0.25">
      <c r="A2" s="94" t="s">
        <v>82</v>
      </c>
      <c r="C2" s="93"/>
      <c r="D2" s="93"/>
      <c r="E2" s="93"/>
      <c r="F2" s="93"/>
      <c r="G2" s="93"/>
      <c r="H2" s="93"/>
      <c r="I2" s="93"/>
      <c r="J2" s="97"/>
      <c r="L2" s="94"/>
      <c r="M2" s="95">
        <v>9213</v>
      </c>
      <c r="N2" s="94"/>
      <c r="O2" s="94"/>
      <c r="P2" s="94"/>
      <c r="Q2" s="94"/>
      <c r="R2" s="94"/>
      <c r="S2" s="94"/>
      <c r="T2" s="94"/>
      <c r="V2" s="94"/>
      <c r="W2" s="94"/>
      <c r="X2" s="95"/>
      <c r="Y2" s="97"/>
      <c r="Z2" s="97"/>
      <c r="AA2" s="94"/>
      <c r="AB2" s="94"/>
      <c r="AC2" s="94"/>
      <c r="AD2" s="94"/>
      <c r="AF2" s="94">
        <v>13795</v>
      </c>
      <c r="AG2" s="94"/>
      <c r="AH2" s="94"/>
      <c r="AI2" s="94"/>
      <c r="AJ2" s="94"/>
      <c r="AK2" s="94"/>
      <c r="AL2" s="95"/>
      <c r="AM2" s="94"/>
      <c r="AN2" s="94"/>
      <c r="AP2" s="94"/>
      <c r="AQ2" s="98"/>
      <c r="AR2" s="94"/>
      <c r="AS2" s="95"/>
      <c r="AT2" s="94"/>
      <c r="AU2" s="94"/>
      <c r="AV2" s="94"/>
      <c r="AW2" s="94"/>
      <c r="AX2" s="94"/>
      <c r="AZ2" s="94"/>
      <c r="BA2" s="94"/>
      <c r="BB2" s="94"/>
      <c r="BC2" s="94"/>
      <c r="BD2" s="94"/>
      <c r="BE2" s="95"/>
      <c r="BF2" s="94"/>
      <c r="BG2" s="94"/>
      <c r="BH2" s="94"/>
    </row>
    <row r="3" spans="1:60" x14ac:dyDescent="0.25">
      <c r="A3" s="99" t="s">
        <v>83</v>
      </c>
      <c r="B3">
        <v>283361</v>
      </c>
      <c r="C3" s="93"/>
      <c r="D3" s="93"/>
      <c r="E3" s="93">
        <v>186908</v>
      </c>
      <c r="F3" s="93"/>
      <c r="G3" s="93"/>
      <c r="H3">
        <v>273082</v>
      </c>
      <c r="I3">
        <v>125641</v>
      </c>
      <c r="J3" s="97"/>
      <c r="L3" s="94"/>
      <c r="M3" s="95">
        <v>1845</v>
      </c>
      <c r="N3" s="94"/>
      <c r="O3" s="94"/>
      <c r="P3" s="94"/>
      <c r="Q3" s="94"/>
      <c r="R3" s="94"/>
      <c r="S3" s="94"/>
      <c r="T3" s="94"/>
      <c r="V3" s="94"/>
      <c r="W3" s="94"/>
      <c r="X3" s="95">
        <v>704394</v>
      </c>
      <c r="Y3" s="97"/>
      <c r="Z3" s="97"/>
      <c r="AA3" s="94"/>
      <c r="AB3" s="94"/>
      <c r="AC3" s="94">
        <v>43445</v>
      </c>
      <c r="AD3" s="94"/>
      <c r="AF3" s="94"/>
      <c r="AG3" s="94">
        <v>1</v>
      </c>
      <c r="AH3" s="94">
        <v>21</v>
      </c>
      <c r="AI3" s="94"/>
      <c r="AJ3" s="94"/>
      <c r="AK3" s="94"/>
      <c r="AL3" s="95">
        <v>157</v>
      </c>
      <c r="AM3" s="94"/>
      <c r="AN3" s="94"/>
      <c r="AP3" s="94"/>
      <c r="AQ3" s="98"/>
      <c r="AR3" s="94">
        <v>427912</v>
      </c>
      <c r="AS3" s="95"/>
      <c r="AT3" s="94"/>
      <c r="AU3" s="94"/>
      <c r="AV3" s="94"/>
      <c r="AW3" s="94"/>
      <c r="AX3" s="94"/>
      <c r="AZ3" s="94"/>
      <c r="BA3" s="94"/>
      <c r="BB3" s="94">
        <v>127657</v>
      </c>
      <c r="BC3" s="94">
        <v>2032</v>
      </c>
      <c r="BD3" s="94"/>
      <c r="BE3" s="95"/>
      <c r="BF3" s="94">
        <v>1017</v>
      </c>
      <c r="BG3" s="94"/>
      <c r="BH3" s="94"/>
    </row>
    <row r="4" spans="1:60" x14ac:dyDescent="0.25">
      <c r="A4" s="99" t="s">
        <v>84</v>
      </c>
      <c r="B4" s="96"/>
      <c r="C4" s="93"/>
      <c r="D4" s="93"/>
      <c r="E4" s="93"/>
      <c r="F4" s="93"/>
      <c r="G4" s="93"/>
      <c r="I4" s="93"/>
      <c r="J4" s="97"/>
      <c r="L4" s="94"/>
      <c r="M4" s="95">
        <v>3181</v>
      </c>
      <c r="N4" s="94"/>
      <c r="O4" s="94"/>
      <c r="P4" s="94"/>
      <c r="Q4" s="94"/>
      <c r="R4" s="94"/>
      <c r="S4" s="94"/>
      <c r="T4" s="94"/>
      <c r="V4" s="94"/>
      <c r="W4" s="94"/>
      <c r="X4" s="95">
        <v>62847</v>
      </c>
      <c r="Y4" s="97"/>
      <c r="Z4" s="97"/>
      <c r="AA4" s="94"/>
      <c r="AB4" s="94"/>
      <c r="AC4" s="94"/>
      <c r="AD4" s="94"/>
      <c r="AF4" s="94"/>
      <c r="AG4" s="94"/>
      <c r="AH4" s="94"/>
      <c r="AI4" s="94"/>
      <c r="AJ4" s="94"/>
      <c r="AK4" s="94"/>
      <c r="AL4" s="95"/>
      <c r="AM4" s="94"/>
      <c r="AN4" s="94"/>
      <c r="AP4" s="94"/>
      <c r="AQ4" s="98"/>
      <c r="AR4" s="94"/>
      <c r="AS4" s="95"/>
      <c r="AT4" s="94"/>
      <c r="AU4" s="94"/>
      <c r="AV4" s="94"/>
      <c r="AW4" s="94"/>
      <c r="AX4" s="94"/>
      <c r="AZ4" s="94"/>
      <c r="BA4" s="94"/>
      <c r="BB4" s="94"/>
      <c r="BC4" s="94"/>
      <c r="BD4" s="94"/>
      <c r="BE4" s="95"/>
      <c r="BF4" s="94"/>
      <c r="BG4" s="94"/>
      <c r="BH4" s="94"/>
    </row>
    <row r="5" spans="1:60" x14ac:dyDescent="0.25">
      <c r="A5" s="99" t="s">
        <v>85</v>
      </c>
      <c r="B5" s="96"/>
      <c r="C5" s="93"/>
      <c r="D5" s="93"/>
      <c r="E5" s="93"/>
      <c r="F5" s="93"/>
      <c r="G5" s="93"/>
      <c r="H5">
        <v>2603</v>
      </c>
      <c r="I5" s="93"/>
      <c r="J5" s="97"/>
      <c r="L5" s="94"/>
      <c r="M5" s="95"/>
      <c r="N5" s="94"/>
      <c r="O5" s="94"/>
      <c r="P5" s="94"/>
      <c r="Q5" s="94"/>
      <c r="R5" s="94"/>
      <c r="S5" s="94"/>
      <c r="T5" s="94"/>
      <c r="V5" s="94"/>
      <c r="W5" s="94"/>
      <c r="X5" s="95"/>
      <c r="Y5" s="97"/>
      <c r="Z5" s="97"/>
      <c r="AA5" s="94"/>
      <c r="AB5" s="94"/>
      <c r="AC5" s="94"/>
      <c r="AD5" s="94"/>
      <c r="AF5" s="94"/>
      <c r="AG5" s="94"/>
      <c r="AH5" s="94"/>
      <c r="AI5" s="94"/>
      <c r="AJ5" s="94"/>
      <c r="AK5" s="94"/>
      <c r="AL5" s="95">
        <v>224</v>
      </c>
      <c r="AM5" s="94"/>
      <c r="AN5" s="94"/>
      <c r="AP5" s="94"/>
      <c r="AQ5" s="98"/>
      <c r="AR5" s="94"/>
      <c r="AS5" s="95"/>
      <c r="AT5" s="94"/>
      <c r="AU5" s="94"/>
      <c r="AV5" s="94"/>
      <c r="AW5" s="94"/>
      <c r="AX5" s="94"/>
      <c r="AZ5" s="94"/>
      <c r="BA5" s="94"/>
      <c r="BB5" s="94"/>
      <c r="BC5" s="94"/>
      <c r="BD5" s="94"/>
      <c r="BE5" s="95"/>
      <c r="BF5" s="94"/>
      <c r="BG5" s="94"/>
      <c r="BH5" s="94"/>
    </row>
    <row r="6" spans="1:60" x14ac:dyDescent="0.25">
      <c r="A6" s="99" t="s">
        <v>86</v>
      </c>
      <c r="B6" s="96">
        <v>4416</v>
      </c>
      <c r="C6" s="93"/>
      <c r="D6" s="93"/>
      <c r="E6" s="93"/>
      <c r="F6" s="93"/>
      <c r="G6" s="93"/>
      <c r="I6" s="93"/>
      <c r="J6" s="97"/>
      <c r="L6" s="94"/>
      <c r="M6" s="95">
        <v>103560</v>
      </c>
      <c r="N6" s="94">
        <v>1696</v>
      </c>
      <c r="O6" s="94"/>
      <c r="P6" s="94"/>
      <c r="Q6" s="94"/>
      <c r="R6" s="94">
        <v>1877</v>
      </c>
      <c r="S6" s="94"/>
      <c r="T6" s="94"/>
      <c r="V6" s="94"/>
      <c r="W6" s="94"/>
      <c r="X6" s="95"/>
      <c r="Y6" s="97"/>
      <c r="Z6" s="97"/>
      <c r="AA6" s="94"/>
      <c r="AB6" s="94"/>
      <c r="AC6" s="94"/>
      <c r="AD6" s="94"/>
      <c r="AF6" s="94"/>
      <c r="AG6" s="94"/>
      <c r="AH6" s="94"/>
      <c r="AI6" s="94"/>
      <c r="AJ6" s="94"/>
      <c r="AK6" s="94"/>
      <c r="AL6" s="95">
        <v>6772</v>
      </c>
      <c r="AM6" s="94"/>
      <c r="AN6" s="94"/>
      <c r="AP6" s="94"/>
      <c r="AQ6" s="98"/>
      <c r="AR6" s="94"/>
      <c r="AS6" s="95"/>
      <c r="AT6" s="94"/>
      <c r="AU6" s="94">
        <v>5287</v>
      </c>
      <c r="AV6" s="94"/>
      <c r="AW6" s="94"/>
      <c r="AX6" s="94"/>
      <c r="AZ6" s="94"/>
      <c r="BA6" s="94"/>
      <c r="BB6" s="94"/>
      <c r="BC6" s="94"/>
      <c r="BD6" s="94"/>
      <c r="BE6" s="95"/>
      <c r="BF6" s="94"/>
      <c r="BG6" s="94"/>
      <c r="BH6" s="94"/>
    </row>
    <row r="7" spans="1:60" x14ac:dyDescent="0.25">
      <c r="A7" s="99" t="s">
        <v>87</v>
      </c>
      <c r="B7" s="96"/>
      <c r="C7" s="93"/>
      <c r="D7" s="93"/>
      <c r="E7" s="93"/>
      <c r="F7" s="93"/>
      <c r="G7" s="93"/>
      <c r="I7" s="93"/>
      <c r="J7" s="97"/>
      <c r="L7" s="94"/>
      <c r="M7" s="95"/>
      <c r="N7" s="94"/>
      <c r="O7" s="94"/>
      <c r="P7" s="94"/>
      <c r="Q7" s="94"/>
      <c r="R7" s="94"/>
      <c r="S7" s="94"/>
      <c r="T7" s="94"/>
      <c r="V7" s="94"/>
      <c r="W7" s="94"/>
      <c r="X7" s="95"/>
      <c r="Y7" s="97"/>
      <c r="Z7" s="97"/>
      <c r="AA7" s="94"/>
      <c r="AB7" s="94"/>
      <c r="AC7" s="94"/>
      <c r="AD7" s="94"/>
      <c r="AF7" s="94"/>
      <c r="AG7" s="94"/>
      <c r="AH7" s="94"/>
      <c r="AI7" s="94"/>
      <c r="AJ7" s="94"/>
      <c r="AK7" s="94"/>
      <c r="AL7" s="95"/>
      <c r="AM7" s="94"/>
      <c r="AN7" s="94"/>
      <c r="AP7" s="94"/>
      <c r="AQ7" s="98"/>
      <c r="AR7" s="94"/>
      <c r="AS7" s="95"/>
      <c r="AT7" s="94"/>
      <c r="AU7" s="94"/>
      <c r="AV7" s="94"/>
      <c r="AW7" s="94"/>
      <c r="AX7" s="94"/>
      <c r="AZ7" s="94"/>
      <c r="BA7" s="94"/>
      <c r="BB7" s="94"/>
      <c r="BC7" s="94"/>
      <c r="BD7" s="94"/>
      <c r="BE7" s="95"/>
      <c r="BF7" s="94"/>
      <c r="BG7" s="94"/>
      <c r="BH7" s="94"/>
    </row>
    <row r="8" spans="1:60" x14ac:dyDescent="0.25">
      <c r="A8" s="99" t="s">
        <v>88</v>
      </c>
      <c r="B8" s="96">
        <v>402597</v>
      </c>
      <c r="C8">
        <v>16531</v>
      </c>
      <c r="D8" s="93"/>
      <c r="E8" s="93"/>
      <c r="F8" s="93"/>
      <c r="G8" s="93"/>
      <c r="I8" s="93"/>
      <c r="J8" s="97"/>
      <c r="L8" s="94"/>
      <c r="M8" s="95">
        <v>65286</v>
      </c>
      <c r="N8" s="94"/>
      <c r="O8" s="94"/>
      <c r="P8" s="94"/>
      <c r="Q8" s="94"/>
      <c r="R8" s="94"/>
      <c r="S8" s="94"/>
      <c r="T8" s="94"/>
      <c r="V8" s="94"/>
      <c r="W8" s="94"/>
      <c r="X8" s="95"/>
      <c r="Y8" s="97"/>
      <c r="Z8" s="97"/>
      <c r="AA8" s="94"/>
      <c r="AB8" s="94"/>
      <c r="AC8" s="94"/>
      <c r="AD8" s="94"/>
      <c r="AF8" s="94"/>
      <c r="AG8" s="94"/>
      <c r="AH8" s="94"/>
      <c r="AI8" s="94"/>
      <c r="AJ8" s="94"/>
      <c r="AK8" s="94"/>
      <c r="AL8" s="95"/>
      <c r="AM8" s="94"/>
      <c r="AN8" s="94"/>
      <c r="AP8" s="94"/>
      <c r="AQ8" s="98"/>
      <c r="AR8" s="94"/>
      <c r="AS8" s="95"/>
      <c r="AT8" s="94"/>
      <c r="AU8" s="94"/>
      <c r="AV8" s="94"/>
      <c r="AW8" s="94"/>
      <c r="AX8" s="94"/>
      <c r="AZ8" s="94"/>
      <c r="BA8" s="94"/>
      <c r="BB8" s="94"/>
      <c r="BC8" s="94"/>
      <c r="BD8" s="94"/>
      <c r="BE8" s="95"/>
      <c r="BF8" s="94"/>
      <c r="BG8" s="94"/>
      <c r="BH8" s="94"/>
    </row>
    <row r="9" spans="1:60" x14ac:dyDescent="0.25">
      <c r="A9" s="100" t="s">
        <v>89</v>
      </c>
      <c r="B9" s="96">
        <v>182859</v>
      </c>
      <c r="C9">
        <v>114512</v>
      </c>
      <c r="D9" s="93">
        <v>131929</v>
      </c>
      <c r="E9">
        <v>270800</v>
      </c>
      <c r="F9">
        <v>16619</v>
      </c>
      <c r="G9">
        <v>2348</v>
      </c>
      <c r="H9">
        <v>42839</v>
      </c>
      <c r="I9">
        <v>8586</v>
      </c>
      <c r="J9" s="97"/>
      <c r="L9" s="94">
        <v>136382</v>
      </c>
      <c r="M9">
        <v>913855</v>
      </c>
      <c r="N9" s="94">
        <v>496440</v>
      </c>
      <c r="O9" s="94">
        <v>306170</v>
      </c>
      <c r="P9" s="94">
        <v>673266</v>
      </c>
      <c r="Q9" s="94">
        <v>6116</v>
      </c>
      <c r="R9" s="94">
        <v>431348</v>
      </c>
      <c r="S9" s="94">
        <v>587950</v>
      </c>
      <c r="T9" s="94"/>
      <c r="V9" s="94">
        <v>56148</v>
      </c>
      <c r="W9" s="94">
        <v>272912</v>
      </c>
      <c r="X9" s="95">
        <v>1531572</v>
      </c>
      <c r="Y9" s="97">
        <v>417628</v>
      </c>
      <c r="Z9" s="97">
        <v>1835</v>
      </c>
      <c r="AA9" s="94">
        <v>943</v>
      </c>
      <c r="AB9" s="94">
        <v>443906</v>
      </c>
      <c r="AC9" s="94">
        <v>187699</v>
      </c>
      <c r="AD9" s="94"/>
      <c r="AF9" s="94"/>
      <c r="AG9" s="94">
        <v>3539</v>
      </c>
      <c r="AH9" s="94">
        <v>62384</v>
      </c>
      <c r="AI9" s="94">
        <v>28877</v>
      </c>
      <c r="AJ9" s="94"/>
      <c r="AK9" s="94"/>
      <c r="AL9" s="95">
        <v>265590</v>
      </c>
      <c r="AM9" s="94"/>
      <c r="AN9" s="94"/>
      <c r="AP9" s="94">
        <v>2028</v>
      </c>
      <c r="AQ9" s="98">
        <v>73141</v>
      </c>
      <c r="AR9" s="94">
        <v>67645</v>
      </c>
      <c r="AS9" s="95"/>
      <c r="AT9" s="94"/>
      <c r="AU9" s="94">
        <v>11483</v>
      </c>
      <c r="AV9" s="94"/>
      <c r="AW9" s="94"/>
      <c r="AX9" s="94"/>
      <c r="AZ9" s="94">
        <v>2780</v>
      </c>
      <c r="BA9" s="94">
        <v>8880</v>
      </c>
      <c r="BB9" s="94">
        <v>170909</v>
      </c>
      <c r="BC9" s="94">
        <v>8244</v>
      </c>
      <c r="BD9" s="94">
        <v>7750</v>
      </c>
      <c r="BE9" s="95">
        <v>1374</v>
      </c>
      <c r="BF9" s="94">
        <v>3950</v>
      </c>
      <c r="BG9" s="94"/>
      <c r="BH9" s="94"/>
    </row>
    <row r="10" spans="1:60" x14ac:dyDescent="0.25">
      <c r="A10" s="100" t="s">
        <v>90</v>
      </c>
      <c r="B10" s="96"/>
      <c r="D10" s="93"/>
      <c r="F10" s="93"/>
      <c r="G10" s="93"/>
      <c r="I10" s="93"/>
      <c r="J10" s="97"/>
      <c r="L10" s="94"/>
      <c r="M10" s="95"/>
      <c r="N10" s="94"/>
      <c r="O10" s="94"/>
      <c r="P10" s="94"/>
      <c r="Q10" s="94"/>
      <c r="R10" s="94"/>
      <c r="S10" s="94"/>
      <c r="T10" s="94"/>
      <c r="V10" s="94"/>
      <c r="W10" s="94"/>
      <c r="X10" s="95"/>
      <c r="Y10" s="97"/>
      <c r="Z10" s="97"/>
      <c r="AA10" s="94"/>
      <c r="AB10" s="94"/>
      <c r="AC10" s="94"/>
      <c r="AD10" s="94"/>
      <c r="AF10" s="94"/>
      <c r="AG10" s="94"/>
      <c r="AH10" s="94"/>
      <c r="AI10" s="94"/>
      <c r="AJ10" s="94"/>
      <c r="AK10" s="94"/>
      <c r="AL10" s="95"/>
      <c r="AM10" s="94"/>
      <c r="AN10" s="94"/>
      <c r="AP10" s="94"/>
      <c r="AQ10" s="98"/>
      <c r="AR10" s="94"/>
      <c r="AS10" s="95"/>
      <c r="AT10" s="94"/>
      <c r="AU10" s="94"/>
      <c r="AV10" s="94"/>
      <c r="AW10" s="94"/>
      <c r="AX10" s="94"/>
      <c r="AZ10" s="94"/>
      <c r="BA10" s="94"/>
      <c r="BB10" s="94"/>
      <c r="BC10" s="94"/>
      <c r="BD10" s="94"/>
      <c r="BE10" s="95"/>
      <c r="BF10" s="94"/>
      <c r="BG10" s="94"/>
      <c r="BH10" s="94"/>
    </row>
    <row r="11" spans="1:60" x14ac:dyDescent="0.25">
      <c r="A11" s="99" t="s">
        <v>91</v>
      </c>
      <c r="B11" s="96"/>
      <c r="C11" s="93"/>
      <c r="D11" s="93"/>
      <c r="E11" s="93"/>
      <c r="F11" s="93"/>
      <c r="G11" s="93"/>
      <c r="H11" s="93"/>
      <c r="I11" s="93"/>
      <c r="J11" s="97"/>
      <c r="L11" s="94"/>
      <c r="M11" s="95"/>
      <c r="N11" s="94"/>
      <c r="O11" s="94"/>
      <c r="P11" s="94"/>
      <c r="Q11" s="94"/>
      <c r="R11" s="94"/>
      <c r="S11" s="94"/>
      <c r="T11" s="94"/>
      <c r="V11" s="94"/>
      <c r="W11" s="94"/>
      <c r="X11" s="95"/>
      <c r="Y11" s="97"/>
      <c r="Z11" s="97"/>
      <c r="AA11" s="94"/>
      <c r="AB11" s="94"/>
      <c r="AC11" s="94"/>
      <c r="AD11" s="94"/>
      <c r="AF11" s="94"/>
      <c r="AG11" s="94"/>
      <c r="AH11" s="94"/>
      <c r="AI11" s="94"/>
      <c r="AJ11" s="94"/>
      <c r="AK11" s="94"/>
      <c r="AL11" s="95"/>
      <c r="AM11" s="94"/>
      <c r="AN11" s="94"/>
      <c r="AP11" s="94"/>
      <c r="AQ11" s="98"/>
      <c r="AR11" s="94"/>
      <c r="AS11" s="95"/>
      <c r="AT11" s="94"/>
      <c r="AU11" s="94"/>
      <c r="AV11" s="94"/>
      <c r="AW11" s="94"/>
      <c r="AX11" s="94"/>
      <c r="AZ11" s="94"/>
      <c r="BA11" s="94"/>
      <c r="BB11" s="94"/>
      <c r="BC11" s="94"/>
      <c r="BD11" s="94"/>
      <c r="BE11" s="95"/>
      <c r="BF11" s="94"/>
      <c r="BG11" s="94"/>
      <c r="BH11" s="94"/>
    </row>
    <row r="12" spans="1:60" x14ac:dyDescent="0.25">
      <c r="A12" s="99" t="s">
        <v>92</v>
      </c>
      <c r="B12" s="96">
        <v>5340</v>
      </c>
      <c r="C12">
        <v>67839</v>
      </c>
      <c r="D12" s="93">
        <v>14312</v>
      </c>
      <c r="E12">
        <v>82135</v>
      </c>
      <c r="F12">
        <v>293142</v>
      </c>
      <c r="G12">
        <v>9805</v>
      </c>
      <c r="H12">
        <v>1984</v>
      </c>
      <c r="I12">
        <v>35516</v>
      </c>
      <c r="J12" s="97"/>
      <c r="L12" s="94"/>
      <c r="M12" s="95">
        <v>67545</v>
      </c>
      <c r="N12" s="94">
        <v>5699</v>
      </c>
      <c r="O12" s="94">
        <v>43866</v>
      </c>
      <c r="P12" s="94">
        <v>11183</v>
      </c>
      <c r="Q12" s="94"/>
      <c r="R12" s="94">
        <v>6058</v>
      </c>
      <c r="S12" s="94">
        <v>30715</v>
      </c>
      <c r="T12" s="94"/>
      <c r="V12" s="94"/>
      <c r="W12" s="94"/>
      <c r="X12" s="95"/>
      <c r="Y12" s="97"/>
      <c r="Z12" s="97"/>
      <c r="AA12" s="94"/>
      <c r="AB12" s="94"/>
      <c r="AC12" s="94"/>
      <c r="AD12" s="94"/>
      <c r="AF12" s="94"/>
      <c r="AG12" s="94"/>
      <c r="AH12" s="94"/>
      <c r="AI12" s="94">
        <v>187</v>
      </c>
      <c r="AJ12" s="94"/>
      <c r="AK12" s="94"/>
      <c r="AL12" s="95"/>
      <c r="AM12" s="94"/>
      <c r="AN12" s="94"/>
      <c r="AP12" s="94">
        <v>2638</v>
      </c>
      <c r="AQ12" s="98"/>
      <c r="AR12" s="94">
        <v>5000</v>
      </c>
      <c r="AS12" s="95">
        <v>65344</v>
      </c>
      <c r="AT12" s="94"/>
      <c r="AU12" s="94"/>
      <c r="AV12" s="94"/>
      <c r="AW12" s="94"/>
      <c r="AX12" s="94"/>
      <c r="AZ12" s="94"/>
      <c r="BA12" s="94"/>
      <c r="BB12" s="94"/>
      <c r="BC12" s="94"/>
      <c r="BD12" s="94">
        <v>1400</v>
      </c>
      <c r="BE12" s="95">
        <v>208400</v>
      </c>
      <c r="BF12" s="94"/>
      <c r="BG12" s="94"/>
      <c r="BH12" s="94"/>
    </row>
    <row r="13" spans="1:60" x14ac:dyDescent="0.25">
      <c r="A13" s="99" t="s">
        <v>93</v>
      </c>
      <c r="B13" s="96"/>
      <c r="C13" s="93"/>
      <c r="E13" s="93"/>
      <c r="F13" s="93"/>
      <c r="G13" s="93"/>
      <c r="H13" s="93"/>
      <c r="I13" s="93"/>
      <c r="J13" s="97"/>
      <c r="L13" s="94"/>
      <c r="M13" s="95">
        <v>758210</v>
      </c>
      <c r="N13" s="94"/>
      <c r="O13" s="94"/>
      <c r="P13" s="94"/>
      <c r="Q13" s="94"/>
      <c r="R13" s="94"/>
      <c r="S13" s="94"/>
      <c r="T13" s="94"/>
      <c r="V13" s="94"/>
      <c r="W13" s="94"/>
      <c r="X13" s="95">
        <v>14925</v>
      </c>
      <c r="Y13" s="97"/>
      <c r="Z13" s="97"/>
      <c r="AA13" s="94"/>
      <c r="AB13" s="94"/>
      <c r="AC13" s="94"/>
      <c r="AD13" s="94"/>
      <c r="AF13" s="94"/>
      <c r="AG13" s="94"/>
      <c r="AH13" s="94"/>
      <c r="AI13" s="94"/>
      <c r="AJ13" s="94"/>
      <c r="AK13" s="94"/>
      <c r="AL13" s="95"/>
      <c r="AM13" s="94"/>
      <c r="AN13" s="94"/>
      <c r="AP13" s="94"/>
      <c r="AQ13" s="98"/>
      <c r="AR13" s="94"/>
      <c r="AS13" s="95"/>
      <c r="AT13" s="94"/>
      <c r="AU13" s="94"/>
      <c r="AV13" s="94"/>
      <c r="AW13" s="94"/>
      <c r="AX13" s="94"/>
      <c r="AZ13" s="94"/>
      <c r="BA13" s="94"/>
      <c r="BB13" s="94"/>
      <c r="BC13" s="94"/>
      <c r="BD13" s="94"/>
      <c r="BE13" s="95"/>
      <c r="BF13" s="94"/>
      <c r="BG13" s="94"/>
      <c r="BH13" s="94"/>
    </row>
    <row r="14" spans="1:60" x14ac:dyDescent="0.25">
      <c r="A14" s="99" t="s">
        <v>94</v>
      </c>
      <c r="B14">
        <v>1163639</v>
      </c>
      <c r="C14" s="93"/>
      <c r="D14" s="93"/>
      <c r="E14" s="93"/>
      <c r="F14" s="93"/>
      <c r="G14" s="93"/>
      <c r="H14" s="93"/>
      <c r="I14" s="93"/>
      <c r="J14" s="97"/>
      <c r="L14" s="94"/>
      <c r="M14" s="95">
        <v>1711965</v>
      </c>
      <c r="N14" s="94"/>
      <c r="O14" s="94"/>
      <c r="P14" s="94"/>
      <c r="Q14" s="94"/>
      <c r="R14" s="94"/>
      <c r="S14" s="94"/>
      <c r="T14" s="94"/>
      <c r="V14" s="94"/>
      <c r="W14" s="94"/>
      <c r="X14" s="95"/>
      <c r="Y14" s="97"/>
      <c r="Z14" s="97"/>
      <c r="AA14" s="94"/>
      <c r="AB14" s="94"/>
      <c r="AC14" s="94"/>
      <c r="AD14" s="94"/>
      <c r="AF14" s="94"/>
      <c r="AG14" s="94"/>
      <c r="AH14" s="94"/>
      <c r="AI14" s="94"/>
      <c r="AJ14" s="94"/>
      <c r="AK14" s="94"/>
      <c r="AL14" s="95"/>
      <c r="AM14" s="94"/>
      <c r="AN14" s="94"/>
      <c r="AP14" s="94">
        <v>2132</v>
      </c>
      <c r="AQ14" s="98"/>
      <c r="AR14" s="94"/>
      <c r="AS14" s="95"/>
      <c r="AT14" s="94"/>
      <c r="AU14" s="94"/>
      <c r="AV14" s="94"/>
      <c r="AW14" s="94"/>
      <c r="AX14" s="94"/>
      <c r="AZ14" s="94"/>
      <c r="BA14" s="94"/>
      <c r="BB14" s="94"/>
      <c r="BC14" s="94"/>
      <c r="BD14" s="94"/>
      <c r="BE14" s="95"/>
      <c r="BF14" s="94"/>
      <c r="BG14" s="94"/>
      <c r="BH14" s="94"/>
    </row>
    <row r="15" spans="1:60" x14ac:dyDescent="0.25">
      <c r="A15" s="99" t="s">
        <v>95</v>
      </c>
      <c r="B15" s="96">
        <v>15449589</v>
      </c>
      <c r="C15" s="93"/>
      <c r="D15" s="93"/>
      <c r="E15" s="93"/>
      <c r="F15" s="93"/>
      <c r="G15" s="93"/>
      <c r="H15" s="93"/>
      <c r="I15" s="93"/>
      <c r="J15" s="97"/>
      <c r="L15" s="94">
        <v>1431097</v>
      </c>
      <c r="M15" s="95"/>
      <c r="N15" s="94"/>
      <c r="O15" s="94">
        <v>2526527</v>
      </c>
      <c r="P15" s="94"/>
      <c r="Q15" s="94"/>
      <c r="R15" s="94"/>
      <c r="S15" s="94"/>
      <c r="T15" s="94"/>
      <c r="V15" s="94"/>
      <c r="W15" s="94"/>
      <c r="X15" s="95"/>
      <c r="Y15" s="97"/>
      <c r="Z15" s="97"/>
      <c r="AA15" s="94"/>
      <c r="AB15" s="94"/>
      <c r="AC15" s="94"/>
      <c r="AD15" s="94"/>
      <c r="AF15" s="94">
        <v>140355</v>
      </c>
      <c r="AG15" s="94"/>
      <c r="AH15" s="94"/>
      <c r="AI15" s="94">
        <v>1284363</v>
      </c>
      <c r="AJ15" s="94"/>
      <c r="AK15" s="94"/>
      <c r="AL15" s="95">
        <v>53568</v>
      </c>
      <c r="AM15" s="94"/>
      <c r="AN15" s="94"/>
      <c r="AP15" s="94"/>
      <c r="AQ15" s="98"/>
      <c r="AR15" s="94"/>
      <c r="AS15" s="95"/>
      <c r="AT15" s="94"/>
      <c r="AU15" s="94"/>
      <c r="AV15" s="94"/>
      <c r="AW15" s="94"/>
      <c r="AX15" s="94"/>
      <c r="AZ15" s="94"/>
      <c r="BA15" s="94"/>
      <c r="BB15" s="94"/>
      <c r="BC15" s="94">
        <v>14924</v>
      </c>
      <c r="BD15" s="94"/>
      <c r="BE15" s="95"/>
      <c r="BF15" s="94"/>
      <c r="BG15" s="94"/>
      <c r="BH15" s="94"/>
    </row>
    <row r="16" spans="1:60" x14ac:dyDescent="0.25">
      <c r="A16" s="99" t="s">
        <v>96</v>
      </c>
      <c r="B16" s="96"/>
      <c r="C16" s="93"/>
      <c r="D16" s="93"/>
      <c r="E16" s="93"/>
      <c r="F16" s="93"/>
      <c r="G16" s="93"/>
      <c r="H16" s="93"/>
      <c r="I16" s="93"/>
      <c r="J16" s="97"/>
      <c r="L16" s="94"/>
      <c r="M16" s="95"/>
      <c r="N16" s="94"/>
      <c r="O16" s="94"/>
      <c r="P16" s="94"/>
      <c r="Q16" s="94"/>
      <c r="R16" s="94"/>
      <c r="S16" s="94"/>
      <c r="T16" s="94"/>
      <c r="V16" s="94"/>
      <c r="W16" s="94"/>
      <c r="X16" s="95">
        <v>11177</v>
      </c>
      <c r="Y16" s="97"/>
      <c r="Z16" s="97"/>
      <c r="AA16" s="94"/>
      <c r="AB16" s="94"/>
      <c r="AC16" s="94"/>
      <c r="AD16" s="94"/>
      <c r="AF16" s="94"/>
      <c r="AG16" s="94"/>
      <c r="AH16" s="94"/>
      <c r="AI16" s="94"/>
      <c r="AJ16" s="94"/>
      <c r="AK16" s="94"/>
      <c r="AL16" s="95">
        <v>555</v>
      </c>
      <c r="AM16" s="94"/>
      <c r="AN16" s="94"/>
      <c r="AP16" s="94">
        <v>195</v>
      </c>
      <c r="AQ16" s="98"/>
      <c r="AR16" s="94"/>
      <c r="AS16" s="95"/>
      <c r="AT16" s="94"/>
      <c r="AU16" s="94"/>
      <c r="AV16" s="94"/>
      <c r="AW16" s="94"/>
      <c r="AX16" s="94"/>
      <c r="AZ16" s="94"/>
      <c r="BA16" s="94"/>
      <c r="BB16" s="94"/>
      <c r="BC16" s="94"/>
      <c r="BD16" s="94"/>
      <c r="BE16" s="95"/>
      <c r="BF16" s="94"/>
      <c r="BG16" s="94"/>
      <c r="BH16" s="94"/>
    </row>
    <row r="17" spans="1:60" x14ac:dyDescent="0.25">
      <c r="A17" s="94" t="s">
        <v>97</v>
      </c>
      <c r="B17" s="96">
        <v>594979</v>
      </c>
      <c r="C17" s="93">
        <v>2800</v>
      </c>
      <c r="D17" s="93">
        <v>20394</v>
      </c>
      <c r="E17">
        <v>13</v>
      </c>
      <c r="F17" s="93"/>
      <c r="G17">
        <v>7559</v>
      </c>
      <c r="H17" s="93"/>
      <c r="I17" s="93"/>
      <c r="J17" s="97"/>
      <c r="L17" s="94">
        <v>98431</v>
      </c>
      <c r="M17" s="95">
        <v>3390740</v>
      </c>
      <c r="N17" s="94">
        <v>142061</v>
      </c>
      <c r="O17" s="94">
        <v>54640</v>
      </c>
      <c r="P17" s="94"/>
      <c r="Q17" s="94">
        <v>140018</v>
      </c>
      <c r="R17" s="94"/>
      <c r="S17" s="94"/>
      <c r="T17" s="94"/>
      <c r="V17" s="94"/>
      <c r="W17" s="94"/>
      <c r="X17" s="95">
        <v>3883</v>
      </c>
      <c r="Y17" s="97"/>
      <c r="Z17" s="97"/>
      <c r="AA17" s="94"/>
      <c r="AB17" s="94"/>
      <c r="AC17" s="94"/>
      <c r="AD17" s="94"/>
      <c r="AF17" s="94"/>
      <c r="AG17" s="94"/>
      <c r="AH17" s="94">
        <v>1322</v>
      </c>
      <c r="AI17" s="94"/>
      <c r="AJ17" s="94"/>
      <c r="AK17" s="94"/>
      <c r="AL17" s="95">
        <v>103411</v>
      </c>
      <c r="AM17" s="94"/>
      <c r="AN17" s="94"/>
      <c r="AP17" s="94"/>
      <c r="AQ17" s="98"/>
      <c r="AR17" s="94">
        <v>22437</v>
      </c>
      <c r="AS17" s="95"/>
      <c r="AT17" s="94"/>
      <c r="AU17" s="94">
        <v>1320</v>
      </c>
      <c r="AV17" s="94"/>
      <c r="AW17" s="94"/>
      <c r="AX17" s="94"/>
      <c r="AZ17" s="94">
        <v>557</v>
      </c>
      <c r="BA17" s="94">
        <v>187</v>
      </c>
      <c r="BB17" s="94">
        <v>476</v>
      </c>
      <c r="BC17" s="94"/>
      <c r="BD17" s="94"/>
      <c r="BE17" s="95">
        <v>33007</v>
      </c>
      <c r="BF17" s="94">
        <v>863</v>
      </c>
      <c r="BG17" s="94"/>
      <c r="BH17" s="94"/>
    </row>
    <row r="18" spans="1:60" x14ac:dyDescent="0.25">
      <c r="A18" s="99" t="s">
        <v>98</v>
      </c>
      <c r="B18" s="96">
        <v>1011485</v>
      </c>
      <c r="E18" s="93"/>
      <c r="F18" s="93"/>
      <c r="G18" s="93"/>
      <c r="H18">
        <v>1893</v>
      </c>
      <c r="J18" s="97"/>
      <c r="L18" s="94">
        <v>100</v>
      </c>
      <c r="M18" s="95">
        <v>1272730</v>
      </c>
      <c r="N18" s="94"/>
      <c r="P18" s="94"/>
      <c r="Q18" s="94"/>
      <c r="R18" s="94"/>
      <c r="S18" s="94"/>
      <c r="T18" s="94"/>
      <c r="V18" s="94"/>
      <c r="W18" s="94"/>
      <c r="X18" s="95">
        <v>270432</v>
      </c>
      <c r="Y18" s="97"/>
      <c r="Z18" s="97"/>
      <c r="AA18" s="94"/>
      <c r="AB18" s="94"/>
      <c r="AC18" s="94"/>
      <c r="AD18" s="94"/>
      <c r="AF18" s="94"/>
      <c r="AG18" s="94"/>
      <c r="AH18" s="94"/>
      <c r="AI18" s="94"/>
      <c r="AJ18" s="94"/>
      <c r="AK18" s="94"/>
      <c r="AL18" s="95"/>
      <c r="AM18" s="94"/>
      <c r="AN18" s="94"/>
      <c r="AP18" s="94"/>
      <c r="AQ18" s="98"/>
      <c r="AR18" s="94"/>
      <c r="AS18" s="95"/>
      <c r="AT18" s="94"/>
      <c r="AU18" s="94"/>
      <c r="AV18" s="94"/>
      <c r="AW18" s="94"/>
      <c r="AX18" s="94"/>
      <c r="AZ18" s="94"/>
      <c r="BA18" s="94"/>
      <c r="BB18" s="94">
        <v>5296</v>
      </c>
      <c r="BC18" s="94"/>
      <c r="BD18" s="94"/>
      <c r="BE18" s="95"/>
      <c r="BF18" s="94"/>
      <c r="BG18" s="94"/>
      <c r="BH18" s="94"/>
    </row>
    <row r="19" spans="1:60" x14ac:dyDescent="0.25">
      <c r="A19" s="99" t="s">
        <v>99</v>
      </c>
      <c r="B19" s="96">
        <v>11179</v>
      </c>
      <c r="C19" s="93">
        <v>2885</v>
      </c>
      <c r="D19" s="93">
        <v>383058</v>
      </c>
      <c r="E19">
        <v>101175</v>
      </c>
      <c r="F19">
        <v>734045</v>
      </c>
      <c r="G19">
        <v>6651</v>
      </c>
      <c r="H19">
        <v>91950</v>
      </c>
      <c r="I19">
        <v>46251</v>
      </c>
      <c r="J19">
        <v>29583</v>
      </c>
      <c r="L19" s="94"/>
      <c r="M19" s="95">
        <v>276944</v>
      </c>
      <c r="N19" s="94">
        <v>1795717</v>
      </c>
      <c r="O19" s="94">
        <v>263381</v>
      </c>
      <c r="P19" s="94">
        <v>1222585</v>
      </c>
      <c r="Q19" s="94">
        <v>46071</v>
      </c>
      <c r="R19" s="94">
        <v>330583</v>
      </c>
      <c r="S19" s="94">
        <v>220633</v>
      </c>
      <c r="T19" s="94">
        <v>32388</v>
      </c>
      <c r="V19" s="94"/>
      <c r="W19" s="94"/>
      <c r="X19" s="95">
        <v>3731</v>
      </c>
      <c r="Y19" s="97"/>
      <c r="Z19" s="97"/>
      <c r="AA19" s="94"/>
      <c r="AB19" s="94"/>
      <c r="AC19" s="94"/>
      <c r="AD19" s="94"/>
      <c r="AF19" s="94"/>
      <c r="AG19" s="94"/>
      <c r="AH19" s="94"/>
      <c r="AI19" s="94"/>
      <c r="AJ19" s="94"/>
      <c r="AK19" s="94"/>
      <c r="AL19" s="95"/>
      <c r="AM19" s="94"/>
      <c r="AN19" s="94"/>
      <c r="AP19" s="94">
        <v>3463</v>
      </c>
      <c r="AQ19" s="98">
        <v>49678</v>
      </c>
      <c r="AR19" s="94">
        <v>92881</v>
      </c>
      <c r="AS19" s="95">
        <v>260229</v>
      </c>
      <c r="AT19" s="94"/>
      <c r="AU19" s="94">
        <v>24295</v>
      </c>
      <c r="AV19" s="94"/>
      <c r="AW19" s="94"/>
      <c r="AX19" s="94"/>
      <c r="AZ19" s="94"/>
      <c r="BA19" s="94">
        <v>36204</v>
      </c>
      <c r="BB19" s="94">
        <v>44209</v>
      </c>
      <c r="BC19" s="94"/>
      <c r="BD19" s="94">
        <v>261874</v>
      </c>
      <c r="BE19" s="95">
        <v>128305</v>
      </c>
      <c r="BF19" s="94">
        <v>43638</v>
      </c>
      <c r="BG19" s="94">
        <v>187</v>
      </c>
      <c r="BH19" s="94"/>
    </row>
    <row r="20" spans="1:60" x14ac:dyDescent="0.25">
      <c r="A20" s="99" t="s">
        <v>100</v>
      </c>
      <c r="B20" s="96"/>
      <c r="C20" s="93">
        <v>73862</v>
      </c>
      <c r="D20">
        <v>643388</v>
      </c>
      <c r="E20">
        <v>126791</v>
      </c>
      <c r="F20" s="93"/>
      <c r="G20" s="93"/>
      <c r="H20">
        <v>131948</v>
      </c>
      <c r="I20" s="93">
        <v>204846</v>
      </c>
      <c r="J20" s="97"/>
      <c r="L20" s="94"/>
      <c r="M20" s="95">
        <v>5105</v>
      </c>
      <c r="N20" s="94"/>
      <c r="O20" s="94"/>
      <c r="P20" s="94"/>
      <c r="Q20" s="94"/>
      <c r="R20" s="94"/>
      <c r="S20" s="94"/>
      <c r="T20" s="94"/>
      <c r="V20" s="94"/>
      <c r="W20" s="94"/>
      <c r="X20" s="95">
        <v>100641</v>
      </c>
      <c r="Y20" s="97"/>
      <c r="Z20" s="97"/>
      <c r="AA20" s="94"/>
      <c r="AB20" s="94"/>
      <c r="AC20" s="94"/>
      <c r="AD20" s="94"/>
      <c r="AF20" s="94"/>
      <c r="AG20" s="94"/>
      <c r="AH20" s="94"/>
      <c r="AI20" s="94"/>
      <c r="AJ20" s="94"/>
      <c r="AK20" s="94"/>
      <c r="AL20" s="95"/>
      <c r="AM20" s="94"/>
      <c r="AN20" s="94"/>
      <c r="AP20" s="94">
        <v>51386</v>
      </c>
      <c r="AQ20" s="98"/>
      <c r="AR20" s="94">
        <v>81948</v>
      </c>
      <c r="AS20" s="95"/>
      <c r="AT20" s="94"/>
      <c r="AU20" s="94"/>
      <c r="AV20" s="94"/>
      <c r="AW20" s="94"/>
      <c r="AX20" s="94"/>
      <c r="AZ20" s="94"/>
      <c r="BA20" s="94"/>
      <c r="BB20" s="94"/>
      <c r="BC20" s="94">
        <v>9400</v>
      </c>
      <c r="BD20" s="94"/>
      <c r="BE20" s="95"/>
      <c r="BF20" s="94"/>
      <c r="BG20" s="94"/>
      <c r="BH20" s="94"/>
    </row>
    <row r="22" spans="1:60" x14ac:dyDescent="0.25">
      <c r="L22" t="s">
        <v>72</v>
      </c>
      <c r="R22" t="s">
        <v>73</v>
      </c>
      <c r="X22" t="s">
        <v>77</v>
      </c>
      <c r="AD22" t="s">
        <v>74</v>
      </c>
      <c r="AJ22" t="s">
        <v>76</v>
      </c>
    </row>
    <row r="23" spans="1:60" ht="60" x14ac:dyDescent="0.25">
      <c r="A23" s="39" t="s">
        <v>101</v>
      </c>
      <c r="B23" s="101" t="s">
        <v>102</v>
      </c>
      <c r="C23" s="102" t="s">
        <v>103</v>
      </c>
      <c r="D23" s="102" t="s">
        <v>104</v>
      </c>
      <c r="E23" s="103" t="s">
        <v>105</v>
      </c>
      <c r="F23" s="103" t="s">
        <v>106</v>
      </c>
      <c r="G23" s="104" t="s">
        <v>107</v>
      </c>
      <c r="H23" s="104" t="s">
        <v>108</v>
      </c>
      <c r="I23" s="103" t="s">
        <v>109</v>
      </c>
      <c r="J23" s="105" t="s">
        <v>110</v>
      </c>
      <c r="L23" s="102" t="s">
        <v>111</v>
      </c>
      <c r="M23" s="103" t="s">
        <v>112</v>
      </c>
      <c r="N23" s="105" t="s">
        <v>113</v>
      </c>
      <c r="O23" s="106" t="s">
        <v>144</v>
      </c>
      <c r="P23" s="107" t="s">
        <v>145</v>
      </c>
      <c r="R23" s="102" t="s">
        <v>111</v>
      </c>
      <c r="S23" s="103" t="s">
        <v>112</v>
      </c>
      <c r="T23" s="105" t="s">
        <v>113</v>
      </c>
      <c r="U23" s="106" t="s">
        <v>144</v>
      </c>
      <c r="V23" s="107" t="s">
        <v>145</v>
      </c>
      <c r="X23" s="102" t="s">
        <v>111</v>
      </c>
      <c r="Y23" s="103" t="s">
        <v>112</v>
      </c>
      <c r="Z23" s="105" t="s">
        <v>113</v>
      </c>
      <c r="AA23" s="106" t="s">
        <v>144</v>
      </c>
      <c r="AB23" s="107" t="s">
        <v>145</v>
      </c>
      <c r="AD23" s="102" t="s">
        <v>111</v>
      </c>
      <c r="AE23" s="103" t="s">
        <v>112</v>
      </c>
      <c r="AF23" s="105" t="s">
        <v>113</v>
      </c>
      <c r="AG23" s="106" t="s">
        <v>144</v>
      </c>
      <c r="AH23" s="107" t="s">
        <v>145</v>
      </c>
      <c r="AJ23" s="102" t="s">
        <v>111</v>
      </c>
      <c r="AK23" s="103" t="s">
        <v>112</v>
      </c>
      <c r="AL23" s="105" t="s">
        <v>113</v>
      </c>
      <c r="AM23" s="106" t="s">
        <v>144</v>
      </c>
      <c r="AN23" s="107" t="s">
        <v>145</v>
      </c>
    </row>
    <row r="24" spans="1:60" x14ac:dyDescent="0.25">
      <c r="A24" t="s">
        <v>82</v>
      </c>
      <c r="B24" s="108">
        <v>0</v>
      </c>
      <c r="C24" s="109">
        <v>114.79469982339999</v>
      </c>
      <c r="D24" s="110">
        <v>0</v>
      </c>
      <c r="E24" s="111">
        <v>7.054792384E-3</v>
      </c>
      <c r="F24" s="112">
        <v>0</v>
      </c>
      <c r="G24" s="113">
        <v>1.3889122505999999E-3</v>
      </c>
      <c r="H24" s="114">
        <v>0</v>
      </c>
      <c r="I24" s="115">
        <v>0</v>
      </c>
      <c r="J24" s="116">
        <v>0</v>
      </c>
      <c r="K24" s="61"/>
      <c r="L24" s="117">
        <v>14307108.944671566</v>
      </c>
      <c r="M24" s="115">
        <v>879.25386254943362</v>
      </c>
      <c r="N24" s="116">
        <v>173.10310418941972</v>
      </c>
      <c r="O24" s="118">
        <v>21981.346563735842</v>
      </c>
      <c r="P24" s="119">
        <v>51584.725048447079</v>
      </c>
      <c r="R24" s="117">
        <v>0</v>
      </c>
      <c r="S24" s="120">
        <v>0</v>
      </c>
      <c r="T24" s="121">
        <v>0</v>
      </c>
      <c r="U24" s="120">
        <v>0</v>
      </c>
      <c r="V24" s="121">
        <v>0</v>
      </c>
      <c r="X24" s="117">
        <v>17940691.638949856</v>
      </c>
      <c r="Y24" s="115">
        <v>1102.5583492344831</v>
      </c>
      <c r="Z24" s="116">
        <v>217.06617500553887</v>
      </c>
      <c r="AA24" s="115">
        <v>27563.958730862076</v>
      </c>
      <c r="AB24" s="116">
        <v>64685.720151650581</v>
      </c>
      <c r="AD24" s="117">
        <v>0</v>
      </c>
      <c r="AE24" s="115">
        <v>0</v>
      </c>
      <c r="AF24" s="116">
        <v>0</v>
      </c>
      <c r="AG24" s="115">
        <v>0</v>
      </c>
      <c r="AH24" s="116">
        <v>0</v>
      </c>
      <c r="AI24" s="61"/>
      <c r="AJ24" s="117">
        <v>0</v>
      </c>
      <c r="AK24" s="115">
        <v>0</v>
      </c>
      <c r="AL24" s="116">
        <v>0</v>
      </c>
      <c r="AM24" s="115">
        <v>0</v>
      </c>
      <c r="AN24" s="116">
        <v>0</v>
      </c>
      <c r="AO24" s="61"/>
    </row>
    <row r="25" spans="1:60" x14ac:dyDescent="0.25">
      <c r="A25" t="s">
        <v>83</v>
      </c>
      <c r="B25" s="108">
        <v>868992</v>
      </c>
      <c r="C25" s="109">
        <v>206.79360175599999</v>
      </c>
      <c r="D25" s="110">
        <v>2448549841.1138997</v>
      </c>
      <c r="E25" s="111">
        <v>1.5873282863999999E-2</v>
      </c>
      <c r="F25" s="112">
        <v>187948.38865693047</v>
      </c>
      <c r="G25" s="113">
        <v>7.9366414319999995E-3</v>
      </c>
      <c r="H25" s="114">
        <v>93974.194328465237</v>
      </c>
      <c r="I25" s="122">
        <v>4698709.7164232619</v>
      </c>
      <c r="J25" s="116">
        <v>28004309.909882642</v>
      </c>
      <c r="K25" s="61"/>
      <c r="L25" s="117">
        <v>7630433.9705992201</v>
      </c>
      <c r="M25" s="115">
        <v>585.7049529671043</v>
      </c>
      <c r="N25" s="116">
        <v>292.85247648355215</v>
      </c>
      <c r="O25" s="118">
        <v>14642.623824177608</v>
      </c>
      <c r="P25" s="119">
        <v>87270.037992098543</v>
      </c>
      <c r="R25" s="117">
        <v>2140177129.9870026</v>
      </c>
      <c r="S25" s="120">
        <v>164277.98865571877</v>
      </c>
      <c r="T25" s="121">
        <v>82138.994327859386</v>
      </c>
      <c r="U25" s="120">
        <v>4106949.7163929692</v>
      </c>
      <c r="V25" s="121">
        <v>24477420.309702098</v>
      </c>
      <c r="X25" s="117">
        <v>535390.33074107626</v>
      </c>
      <c r="Y25" s="115">
        <v>41.09605950251332</v>
      </c>
      <c r="Z25" s="116">
        <v>20.54802975125666</v>
      </c>
      <c r="AA25" s="115">
        <v>1027.4014875628329</v>
      </c>
      <c r="AB25" s="116">
        <v>6123.3128658744845</v>
      </c>
      <c r="AD25" s="117">
        <v>1220317587.8507371</v>
      </c>
      <c r="AE25" s="115">
        <v>93670.433182572568</v>
      </c>
      <c r="AF25" s="116">
        <v>46835.216591286284</v>
      </c>
      <c r="AG25" s="115">
        <v>2341760.8295643143</v>
      </c>
      <c r="AH25" s="116">
        <v>13956894.544203313</v>
      </c>
      <c r="AI25" s="61"/>
      <c r="AJ25" s="117">
        <v>373079512.54688716</v>
      </c>
      <c r="AK25" s="115">
        <v>28637.233372468952</v>
      </c>
      <c r="AL25" s="116">
        <v>14318.616686234476</v>
      </c>
      <c r="AM25" s="115">
        <v>715930.83431172383</v>
      </c>
      <c r="AN25" s="116">
        <v>4266947.7724978738</v>
      </c>
      <c r="AO25" s="61"/>
    </row>
    <row r="26" spans="1:60" x14ac:dyDescent="0.25">
      <c r="A26" t="s">
        <v>84</v>
      </c>
      <c r="B26" s="108">
        <v>0</v>
      </c>
      <c r="C26" s="109">
        <v>205.69104599999997</v>
      </c>
      <c r="D26" s="110">
        <v>0</v>
      </c>
      <c r="E26" s="111">
        <v>2.4250848819999997E-2</v>
      </c>
      <c r="F26" s="112">
        <v>0</v>
      </c>
      <c r="G26" s="113">
        <v>3.527396192E-3</v>
      </c>
      <c r="H26" s="114">
        <v>0</v>
      </c>
      <c r="I26" s="115">
        <v>0</v>
      </c>
      <c r="J26" s="116">
        <v>0</v>
      </c>
      <c r="K26" s="61"/>
      <c r="L26" s="117">
        <v>0</v>
      </c>
      <c r="M26" s="115">
        <v>0</v>
      </c>
      <c r="N26" s="116">
        <v>0</v>
      </c>
      <c r="O26" s="118">
        <v>0</v>
      </c>
      <c r="P26" s="119">
        <v>0</v>
      </c>
      <c r="R26" s="117">
        <v>0</v>
      </c>
      <c r="S26" s="120">
        <v>0</v>
      </c>
      <c r="T26" s="121">
        <v>0</v>
      </c>
      <c r="U26" s="120">
        <v>0</v>
      </c>
      <c r="V26" s="121">
        <v>0</v>
      </c>
      <c r="X26" s="117">
        <v>0</v>
      </c>
      <c r="Y26" s="115">
        <v>0</v>
      </c>
      <c r="Z26" s="116">
        <v>0</v>
      </c>
      <c r="AA26" s="115">
        <v>0</v>
      </c>
      <c r="AB26" s="116">
        <v>0</v>
      </c>
      <c r="AD26" s="117">
        <v>0</v>
      </c>
      <c r="AE26" s="115">
        <v>0</v>
      </c>
      <c r="AF26" s="116">
        <v>0</v>
      </c>
      <c r="AG26" s="115">
        <v>0</v>
      </c>
      <c r="AH26" s="116">
        <v>0</v>
      </c>
      <c r="AI26" s="61"/>
      <c r="AJ26" s="117">
        <v>0</v>
      </c>
      <c r="AK26" s="115">
        <v>0</v>
      </c>
      <c r="AL26" s="116">
        <v>0</v>
      </c>
      <c r="AM26" s="115">
        <v>0</v>
      </c>
      <c r="AN26" s="116">
        <v>0</v>
      </c>
      <c r="AO26" s="61"/>
    </row>
    <row r="27" spans="1:60" x14ac:dyDescent="0.25">
      <c r="A27" t="s">
        <v>116</v>
      </c>
      <c r="B27" s="108">
        <v>2603</v>
      </c>
      <c r="C27" s="109">
        <v>161.28999919999998</v>
      </c>
      <c r="D27" s="110">
        <v>7863374.9483194798</v>
      </c>
      <c r="E27" s="111">
        <v>6.6138678599999999E-3</v>
      </c>
      <c r="F27" s="112">
        <v>322.44604811070877</v>
      </c>
      <c r="G27" s="113">
        <v>1.3227735719999998E-3</v>
      </c>
      <c r="H27" s="114">
        <v>64.489209622141743</v>
      </c>
      <c r="I27" s="115">
        <v>8061.151202767719</v>
      </c>
      <c r="J27" s="116">
        <v>19217.78446739824</v>
      </c>
      <c r="K27" s="61"/>
      <c r="L27" s="117">
        <v>0</v>
      </c>
      <c r="M27" s="115">
        <v>0</v>
      </c>
      <c r="N27" s="116">
        <v>0</v>
      </c>
      <c r="O27" s="118">
        <v>0</v>
      </c>
      <c r="P27" s="119">
        <v>0</v>
      </c>
      <c r="R27" s="117">
        <v>0</v>
      </c>
      <c r="S27" s="120">
        <v>0</v>
      </c>
      <c r="T27" s="121">
        <v>0</v>
      </c>
      <c r="U27" s="120">
        <v>0</v>
      </c>
      <c r="V27" s="121">
        <v>0</v>
      </c>
      <c r="X27" s="117">
        <v>676679.21184155345</v>
      </c>
      <c r="Y27" s="115">
        <v>27.747950356050239</v>
      </c>
      <c r="Z27" s="116">
        <v>5.549590071210047</v>
      </c>
      <c r="AA27" s="115">
        <v>693.69875890125604</v>
      </c>
      <c r="AB27" s="116">
        <v>1653.7778412205939</v>
      </c>
      <c r="AD27" s="117">
        <v>0</v>
      </c>
      <c r="AE27" s="115">
        <v>0</v>
      </c>
      <c r="AF27" s="116">
        <v>0</v>
      </c>
      <c r="AG27" s="115">
        <v>0</v>
      </c>
      <c r="AH27" s="116">
        <v>0</v>
      </c>
      <c r="AI27" s="61"/>
      <c r="AJ27" s="117">
        <v>0</v>
      </c>
      <c r="AK27" s="115">
        <v>0</v>
      </c>
      <c r="AL27" s="116">
        <v>0</v>
      </c>
      <c r="AM27" s="115">
        <v>0</v>
      </c>
      <c r="AN27" s="116">
        <v>0</v>
      </c>
      <c r="AO27" s="61"/>
    </row>
    <row r="28" spans="1:60" x14ac:dyDescent="0.25">
      <c r="A28" t="s">
        <v>86</v>
      </c>
      <c r="B28" s="108">
        <v>4416</v>
      </c>
      <c r="C28" s="109">
        <v>114.79469982339999</v>
      </c>
      <c r="D28" s="110">
        <v>5743102.1585793803</v>
      </c>
      <c r="E28" s="111">
        <v>7.054792384E-3</v>
      </c>
      <c r="F28" s="112">
        <v>352.94655094015781</v>
      </c>
      <c r="G28" s="113">
        <v>1.3889122505999999E-3</v>
      </c>
      <c r="H28" s="114">
        <v>69.486352216343562</v>
      </c>
      <c r="I28" s="115">
        <v>8823.6637735039458</v>
      </c>
      <c r="J28" s="116">
        <v>20706.932960470382</v>
      </c>
      <c r="K28" s="61"/>
      <c r="L28" s="117">
        <v>165221048.51094672</v>
      </c>
      <c r="M28" s="115">
        <v>10153.780588343183</v>
      </c>
      <c r="N28" s="116">
        <v>1999.025553330064</v>
      </c>
      <c r="O28" s="118">
        <v>253844.51470857958</v>
      </c>
      <c r="P28" s="119">
        <v>595709.61489235912</v>
      </c>
      <c r="R28" s="117">
        <v>0</v>
      </c>
      <c r="S28" s="120">
        <v>0</v>
      </c>
      <c r="T28" s="121">
        <v>0</v>
      </c>
      <c r="U28" s="120">
        <v>0</v>
      </c>
      <c r="V28" s="121">
        <v>0</v>
      </c>
      <c r="X28" s="117">
        <v>8109844.2460206673</v>
      </c>
      <c r="Y28" s="115">
        <v>498.39641995901934</v>
      </c>
      <c r="Z28" s="116">
        <v>98.121795179431928</v>
      </c>
      <c r="AA28" s="115">
        <v>12459.910498975483</v>
      </c>
      <c r="AB28" s="116">
        <v>29240.294963470715</v>
      </c>
      <c r="AD28" s="117">
        <v>5966255.5070904894</v>
      </c>
      <c r="AE28" s="115">
        <v>366.66060347012802</v>
      </c>
      <c r="AF28" s="116">
        <v>72.186306308181457</v>
      </c>
      <c r="AG28" s="115">
        <v>9166.5150867532011</v>
      </c>
      <c r="AH28" s="116">
        <v>21511.519279838074</v>
      </c>
      <c r="AI28" s="61"/>
      <c r="AJ28" s="117">
        <v>0</v>
      </c>
      <c r="AK28" s="115">
        <v>0</v>
      </c>
      <c r="AL28" s="116">
        <v>0</v>
      </c>
      <c r="AM28" s="115">
        <v>0</v>
      </c>
      <c r="AN28" s="116">
        <v>0</v>
      </c>
      <c r="AO28" s="61"/>
    </row>
    <row r="29" spans="1:60" x14ac:dyDescent="0.25">
      <c r="A29" t="s">
        <v>87</v>
      </c>
      <c r="B29" s="108">
        <v>0</v>
      </c>
      <c r="C29" s="109">
        <v>0</v>
      </c>
      <c r="D29" s="110">
        <v>0</v>
      </c>
      <c r="E29" s="111">
        <v>0</v>
      </c>
      <c r="F29" s="112">
        <v>0</v>
      </c>
      <c r="G29" s="113">
        <v>0</v>
      </c>
      <c r="H29" s="114">
        <v>0</v>
      </c>
      <c r="I29" s="115">
        <v>0</v>
      </c>
      <c r="J29" s="116">
        <v>0</v>
      </c>
      <c r="K29" s="61"/>
      <c r="L29" s="117">
        <v>0</v>
      </c>
      <c r="M29" s="115">
        <v>0</v>
      </c>
      <c r="N29" s="116">
        <v>0</v>
      </c>
      <c r="O29" s="118">
        <v>0</v>
      </c>
      <c r="P29" s="119">
        <v>0</v>
      </c>
      <c r="R29" s="117">
        <v>0</v>
      </c>
      <c r="S29" s="120">
        <v>0</v>
      </c>
      <c r="T29" s="121">
        <v>0</v>
      </c>
      <c r="U29" s="120">
        <v>0</v>
      </c>
      <c r="V29" s="121">
        <v>0</v>
      </c>
      <c r="X29" s="117">
        <v>0</v>
      </c>
      <c r="Y29" s="115">
        <v>0</v>
      </c>
      <c r="Z29" s="116">
        <v>0</v>
      </c>
      <c r="AA29" s="115">
        <v>0</v>
      </c>
      <c r="AB29" s="116">
        <v>0</v>
      </c>
      <c r="AD29" s="117">
        <v>0</v>
      </c>
      <c r="AE29" s="115">
        <v>0</v>
      </c>
      <c r="AF29" s="116">
        <v>0</v>
      </c>
      <c r="AG29" s="115">
        <v>0</v>
      </c>
      <c r="AH29" s="116">
        <v>0</v>
      </c>
      <c r="AI29" s="61"/>
      <c r="AJ29" s="117">
        <v>0</v>
      </c>
      <c r="AK29" s="115">
        <v>0</v>
      </c>
      <c r="AL29" s="116">
        <v>0</v>
      </c>
      <c r="AM29" s="115">
        <v>0</v>
      </c>
      <c r="AN29" s="116">
        <v>0</v>
      </c>
      <c r="AO29" s="61"/>
    </row>
    <row r="30" spans="1:60" x14ac:dyDescent="0.25">
      <c r="A30" t="s">
        <v>88</v>
      </c>
      <c r="B30" s="108">
        <v>419128</v>
      </c>
      <c r="C30" s="109">
        <v>0</v>
      </c>
      <c r="D30" s="110">
        <v>0</v>
      </c>
      <c r="E30" s="111">
        <v>0</v>
      </c>
      <c r="F30" s="112">
        <v>0</v>
      </c>
      <c r="G30" s="113">
        <v>0</v>
      </c>
      <c r="H30" s="114">
        <v>0</v>
      </c>
      <c r="I30" s="115">
        <v>0</v>
      </c>
      <c r="J30" s="116">
        <v>0</v>
      </c>
      <c r="K30" s="61"/>
      <c r="L30" s="117">
        <v>0</v>
      </c>
      <c r="M30" s="115">
        <v>0</v>
      </c>
      <c r="N30" s="116">
        <v>0</v>
      </c>
      <c r="O30" s="118">
        <v>0</v>
      </c>
      <c r="P30" s="119">
        <v>0</v>
      </c>
      <c r="R30" s="117">
        <v>0</v>
      </c>
      <c r="S30" s="120">
        <v>0</v>
      </c>
      <c r="T30" s="121">
        <v>0</v>
      </c>
      <c r="U30" s="120">
        <v>0</v>
      </c>
      <c r="V30" s="121">
        <v>0</v>
      </c>
      <c r="X30" s="117">
        <v>0</v>
      </c>
      <c r="Y30" s="115">
        <v>0</v>
      </c>
      <c r="Z30" s="116">
        <v>0</v>
      </c>
      <c r="AA30" s="115">
        <v>0</v>
      </c>
      <c r="AB30" s="116">
        <v>0</v>
      </c>
      <c r="AD30" s="117">
        <v>0</v>
      </c>
      <c r="AE30" s="115">
        <v>0</v>
      </c>
      <c r="AF30" s="116">
        <v>0</v>
      </c>
      <c r="AG30" s="115">
        <v>0</v>
      </c>
      <c r="AH30" s="116">
        <v>0</v>
      </c>
      <c r="AI30" s="61"/>
      <c r="AJ30" s="117">
        <v>0</v>
      </c>
      <c r="AK30" s="115">
        <v>0</v>
      </c>
      <c r="AL30" s="116">
        <v>0</v>
      </c>
      <c r="AM30" s="115">
        <v>0</v>
      </c>
      <c r="AN30" s="116">
        <v>0</v>
      </c>
      <c r="AO30" s="61"/>
    </row>
    <row r="31" spans="1:60" x14ac:dyDescent="0.25">
      <c r="A31" t="s">
        <v>89</v>
      </c>
      <c r="B31" s="108">
        <v>770492</v>
      </c>
      <c r="C31" s="109">
        <v>0</v>
      </c>
      <c r="D31" s="110">
        <v>0</v>
      </c>
      <c r="E31" s="111">
        <v>0</v>
      </c>
      <c r="F31" s="112">
        <v>0</v>
      </c>
      <c r="G31" s="113">
        <v>0</v>
      </c>
      <c r="H31" s="114">
        <v>0</v>
      </c>
      <c r="I31" s="115">
        <v>0</v>
      </c>
      <c r="J31" s="116">
        <v>0</v>
      </c>
      <c r="K31" s="61"/>
      <c r="L31" s="117">
        <v>0</v>
      </c>
      <c r="M31" s="115">
        <v>0</v>
      </c>
      <c r="N31" s="116">
        <v>0</v>
      </c>
      <c r="O31" s="118">
        <v>0</v>
      </c>
      <c r="P31" s="119">
        <v>0</v>
      </c>
      <c r="R31" s="117">
        <v>0</v>
      </c>
      <c r="S31" s="120">
        <v>0</v>
      </c>
      <c r="T31" s="121">
        <v>0</v>
      </c>
      <c r="U31" s="120">
        <v>0</v>
      </c>
      <c r="V31" s="121">
        <v>0</v>
      </c>
      <c r="X31" s="117">
        <v>0</v>
      </c>
      <c r="Y31" s="115">
        <v>0</v>
      </c>
      <c r="Z31" s="116">
        <v>0</v>
      </c>
      <c r="AA31" s="115">
        <v>0</v>
      </c>
      <c r="AB31" s="116">
        <v>0</v>
      </c>
      <c r="AD31" s="117">
        <v>0</v>
      </c>
      <c r="AE31" s="115">
        <v>0</v>
      </c>
      <c r="AF31" s="116">
        <v>0</v>
      </c>
      <c r="AG31" s="115">
        <v>0</v>
      </c>
      <c r="AH31" s="116">
        <v>0</v>
      </c>
      <c r="AI31" s="61"/>
      <c r="AJ31" s="117">
        <v>0</v>
      </c>
      <c r="AK31" s="115">
        <v>0</v>
      </c>
      <c r="AL31" s="116">
        <v>0</v>
      </c>
      <c r="AM31" s="115">
        <v>0</v>
      </c>
      <c r="AN31" s="116">
        <v>0</v>
      </c>
      <c r="AO31" s="61"/>
    </row>
    <row r="32" spans="1:60" x14ac:dyDescent="0.25">
      <c r="A32" t="s">
        <v>90</v>
      </c>
      <c r="B32" s="108">
        <v>0</v>
      </c>
      <c r="C32" s="109">
        <v>0</v>
      </c>
      <c r="D32" s="110">
        <v>0</v>
      </c>
      <c r="E32" s="111">
        <v>0</v>
      </c>
      <c r="F32" s="112">
        <v>0</v>
      </c>
      <c r="G32" s="113">
        <v>0</v>
      </c>
      <c r="H32" s="114">
        <v>0</v>
      </c>
      <c r="I32" s="115">
        <v>0</v>
      </c>
      <c r="J32" s="116">
        <v>0</v>
      </c>
      <c r="K32" s="61"/>
      <c r="L32" s="117">
        <v>0</v>
      </c>
      <c r="M32" s="115">
        <v>0</v>
      </c>
      <c r="N32" s="116">
        <v>0</v>
      </c>
      <c r="O32" s="118">
        <v>0</v>
      </c>
      <c r="P32" s="119">
        <v>0</v>
      </c>
      <c r="R32" s="117">
        <v>0</v>
      </c>
      <c r="S32" s="120">
        <v>0</v>
      </c>
      <c r="T32" s="121">
        <v>0</v>
      </c>
      <c r="U32" s="120">
        <v>0</v>
      </c>
      <c r="V32" s="121">
        <v>0</v>
      </c>
      <c r="X32" s="117">
        <v>0</v>
      </c>
      <c r="Y32" s="115">
        <v>0</v>
      </c>
      <c r="Z32" s="116">
        <v>0</v>
      </c>
      <c r="AA32" s="115">
        <v>0</v>
      </c>
      <c r="AB32" s="116">
        <v>0</v>
      </c>
      <c r="AD32" s="117">
        <v>0</v>
      </c>
      <c r="AE32" s="115">
        <v>0</v>
      </c>
      <c r="AF32" s="116">
        <v>0</v>
      </c>
      <c r="AG32" s="115">
        <v>0</v>
      </c>
      <c r="AH32" s="116">
        <v>0</v>
      </c>
      <c r="AI32" s="61"/>
      <c r="AJ32" s="117">
        <v>0</v>
      </c>
      <c r="AK32" s="115">
        <v>0</v>
      </c>
      <c r="AL32" s="116">
        <v>0</v>
      </c>
      <c r="AM32" s="115">
        <v>0</v>
      </c>
      <c r="AN32" s="116">
        <v>0</v>
      </c>
      <c r="AO32" s="61"/>
    </row>
    <row r="33" spans="1:41" x14ac:dyDescent="0.25">
      <c r="A33" t="s">
        <v>91</v>
      </c>
      <c r="B33" s="108"/>
      <c r="C33" s="109">
        <v>156.307558</v>
      </c>
      <c r="D33" s="110">
        <v>0</v>
      </c>
      <c r="E33" s="111">
        <v>6.6138678599999999E-3</v>
      </c>
      <c r="F33" s="112">
        <v>0</v>
      </c>
      <c r="G33" s="113">
        <v>1.3227735719999998E-3</v>
      </c>
      <c r="H33" s="114">
        <v>0</v>
      </c>
      <c r="I33" s="115">
        <v>0</v>
      </c>
      <c r="J33" s="116">
        <v>0</v>
      </c>
      <c r="K33" s="61"/>
      <c r="L33" s="117">
        <v>0</v>
      </c>
      <c r="M33" s="115">
        <v>0</v>
      </c>
      <c r="N33" s="116">
        <v>0</v>
      </c>
      <c r="O33" s="118">
        <v>0</v>
      </c>
      <c r="P33" s="119">
        <v>0</v>
      </c>
      <c r="R33" s="117">
        <v>0</v>
      </c>
      <c r="S33" s="120">
        <v>0</v>
      </c>
      <c r="T33" s="121">
        <v>0</v>
      </c>
      <c r="U33" s="120">
        <v>0</v>
      </c>
      <c r="V33" s="121">
        <v>0</v>
      </c>
      <c r="X33" s="117">
        <v>0</v>
      </c>
      <c r="Y33" s="115">
        <v>0</v>
      </c>
      <c r="Z33" s="116">
        <v>0</v>
      </c>
      <c r="AA33" s="115">
        <v>0</v>
      </c>
      <c r="AB33" s="116">
        <v>0</v>
      </c>
      <c r="AD33" s="117">
        <v>0</v>
      </c>
      <c r="AE33" s="115">
        <v>0</v>
      </c>
      <c r="AF33" s="116">
        <v>0</v>
      </c>
      <c r="AG33" s="115">
        <v>0</v>
      </c>
      <c r="AH33" s="116">
        <v>0</v>
      </c>
      <c r="AI33" s="61"/>
      <c r="AJ33" s="117">
        <v>0</v>
      </c>
      <c r="AK33" s="115">
        <v>0</v>
      </c>
      <c r="AL33" s="116">
        <v>0</v>
      </c>
      <c r="AM33" s="115">
        <v>0</v>
      </c>
      <c r="AN33" s="116">
        <v>0</v>
      </c>
      <c r="AO33" s="61"/>
    </row>
    <row r="34" spans="1:41" x14ac:dyDescent="0.25">
      <c r="A34" t="s">
        <v>117</v>
      </c>
      <c r="B34" s="108">
        <v>510073</v>
      </c>
      <c r="C34" s="109">
        <v>114.79469982339999</v>
      </c>
      <c r="D34" s="110">
        <v>752073268.5968864</v>
      </c>
      <c r="E34" s="111">
        <v>7.054792384E-3</v>
      </c>
      <c r="F34" s="112">
        <v>46219.213741310472</v>
      </c>
      <c r="G34" s="113">
        <v>1.3889122505999999E-3</v>
      </c>
      <c r="H34" s="114">
        <v>9099.4077053205001</v>
      </c>
      <c r="I34" s="115">
        <v>1155480.3435327618</v>
      </c>
      <c r="J34" s="116">
        <v>2711623.496185509</v>
      </c>
      <c r="K34" s="61"/>
      <c r="L34" s="117">
        <v>261840916.79669616</v>
      </c>
      <c r="M34" s="115">
        <v>16091.62538408734</v>
      </c>
      <c r="N34" s="116">
        <v>3168.0387474921945</v>
      </c>
      <c r="O34" s="118">
        <v>402290.63460218348</v>
      </c>
      <c r="P34" s="119">
        <v>944075.54675267392</v>
      </c>
      <c r="R34" s="117">
        <v>0</v>
      </c>
      <c r="S34" s="120">
        <v>0</v>
      </c>
      <c r="T34" s="121">
        <v>0</v>
      </c>
      <c r="U34" s="120">
        <v>0</v>
      </c>
      <c r="V34" s="121">
        <v>0</v>
      </c>
      <c r="X34" s="117">
        <v>364821.3005993141</v>
      </c>
      <c r="Y34" s="115">
        <v>22.420360321064052</v>
      </c>
      <c r="Z34" s="116">
        <v>4.4140084382094846</v>
      </c>
      <c r="AA34" s="115">
        <v>560.50900802660135</v>
      </c>
      <c r="AB34" s="116">
        <v>1315.3745145864264</v>
      </c>
      <c r="AD34" s="117">
        <v>137256367.1327472</v>
      </c>
      <c r="AE34" s="115">
        <v>8435.1906054309784</v>
      </c>
      <c r="AF34" s="116">
        <v>1660.6781504442238</v>
      </c>
      <c r="AG34" s="115">
        <v>210879.76513577445</v>
      </c>
      <c r="AH34" s="116">
        <v>494882.08883237868</v>
      </c>
      <c r="AI34" s="61"/>
      <c r="AJ34" s="117">
        <v>237083896.08722278</v>
      </c>
      <c r="AK34" s="115">
        <v>14570.164537720624</v>
      </c>
      <c r="AL34" s="116">
        <v>2868.5011433637478</v>
      </c>
      <c r="AM34" s="115">
        <v>364254.11344301561</v>
      </c>
      <c r="AN34" s="116">
        <v>854813.34072239685</v>
      </c>
      <c r="AO34" s="61"/>
    </row>
    <row r="35" spans="1:41" x14ac:dyDescent="0.25">
      <c r="A35" t="s">
        <v>93</v>
      </c>
      <c r="B35" s="108">
        <v>0</v>
      </c>
      <c r="C35" s="109">
        <v>209.33999930459942</v>
      </c>
      <c r="D35" s="110">
        <v>0</v>
      </c>
      <c r="E35" s="111">
        <v>6.280199979137982E-2</v>
      </c>
      <c r="F35" s="112">
        <v>0</v>
      </c>
      <c r="G35" s="113">
        <v>8.3735999721839764E-3</v>
      </c>
      <c r="H35" s="114">
        <v>0</v>
      </c>
      <c r="I35" s="115">
        <v>0</v>
      </c>
      <c r="J35" s="116">
        <v>0</v>
      </c>
      <c r="K35" s="61"/>
      <c r="L35" s="117">
        <v>2867785043.5421872</v>
      </c>
      <c r="M35" s="115">
        <v>860335.51306265604</v>
      </c>
      <c r="N35" s="116">
        <v>114711.40174168748</v>
      </c>
      <c r="O35" s="118">
        <v>21508387.826566402</v>
      </c>
      <c r="P35" s="119">
        <v>34183997.71902287</v>
      </c>
      <c r="R35" s="117">
        <v>65519348.516713798</v>
      </c>
      <c r="S35" s="120">
        <v>19655.80455501414</v>
      </c>
      <c r="T35" s="121">
        <v>2620.7739406685519</v>
      </c>
      <c r="U35" s="120">
        <v>491395.11387535348</v>
      </c>
      <c r="V35" s="121">
        <v>780990.63431922847</v>
      </c>
      <c r="X35" s="117">
        <v>0</v>
      </c>
      <c r="Y35" s="115">
        <v>0</v>
      </c>
      <c r="Z35" s="116">
        <v>0</v>
      </c>
      <c r="AA35" s="115">
        <v>0</v>
      </c>
      <c r="AB35" s="116">
        <v>0</v>
      </c>
      <c r="AD35" s="117">
        <v>0</v>
      </c>
      <c r="AE35" s="115">
        <v>0</v>
      </c>
      <c r="AF35" s="116">
        <v>0</v>
      </c>
      <c r="AG35" s="115">
        <v>0</v>
      </c>
      <c r="AH35" s="116">
        <v>0</v>
      </c>
      <c r="AI35" s="61"/>
      <c r="AJ35" s="117">
        <v>0</v>
      </c>
      <c r="AK35" s="115">
        <v>0</v>
      </c>
      <c r="AL35" s="116">
        <v>0</v>
      </c>
      <c r="AM35" s="115">
        <v>0</v>
      </c>
      <c r="AN35" s="116">
        <v>0</v>
      </c>
      <c r="AO35" s="61"/>
    </row>
    <row r="36" spans="1:41" x14ac:dyDescent="0.25">
      <c r="A36" t="s">
        <v>118</v>
      </c>
      <c r="B36" s="108">
        <v>1163639</v>
      </c>
      <c r="C36" s="123">
        <v>116.99918339999999</v>
      </c>
      <c r="D36" s="110">
        <v>975596340.71790898</v>
      </c>
      <c r="E36" s="124">
        <v>2.20462262E-3</v>
      </c>
      <c r="F36" s="112">
        <v>18383.220277552206</v>
      </c>
      <c r="G36" s="125">
        <v>2.20462262E-4</v>
      </c>
      <c r="H36" s="114">
        <v>1838.3220277552205</v>
      </c>
      <c r="I36" s="115">
        <v>459580.50693880516</v>
      </c>
      <c r="J36" s="116">
        <v>547819.96427105565</v>
      </c>
      <c r="K36" s="61"/>
      <c r="L36" s="117">
        <v>1523485047.7367578</v>
      </c>
      <c r="M36" s="115">
        <v>28707.119997490823</v>
      </c>
      <c r="N36" s="116">
        <v>2870.7119997490822</v>
      </c>
      <c r="O36" s="118">
        <v>717677.99993727054</v>
      </c>
      <c r="P36" s="119">
        <v>855472.17592522653</v>
      </c>
      <c r="R36" s="117">
        <v>0</v>
      </c>
      <c r="S36" s="120">
        <v>0</v>
      </c>
      <c r="T36" s="121">
        <v>0</v>
      </c>
      <c r="U36" s="120">
        <v>0</v>
      </c>
      <c r="V36" s="121">
        <v>0</v>
      </c>
      <c r="X36" s="117">
        <v>0</v>
      </c>
      <c r="Y36" s="115">
        <v>0</v>
      </c>
      <c r="Z36" s="116">
        <v>0</v>
      </c>
      <c r="AA36" s="115">
        <v>0</v>
      </c>
      <c r="AB36" s="116">
        <v>0</v>
      </c>
      <c r="AD36" s="117">
        <v>1787471.3707692695</v>
      </c>
      <c r="AE36" s="115">
        <v>33.681430092787629</v>
      </c>
      <c r="AF36" s="116">
        <v>3.368143009278763</v>
      </c>
      <c r="AG36" s="115">
        <v>842.03575231969069</v>
      </c>
      <c r="AH36" s="116">
        <v>1003.7066167650713</v>
      </c>
      <c r="AI36" s="61"/>
      <c r="AJ36" s="117">
        <v>0</v>
      </c>
      <c r="AK36" s="115">
        <v>0</v>
      </c>
      <c r="AL36" s="116">
        <v>0</v>
      </c>
      <c r="AM36" s="115">
        <v>0</v>
      </c>
      <c r="AN36" s="116">
        <v>0</v>
      </c>
      <c r="AO36" s="61"/>
    </row>
    <row r="37" spans="1:41" x14ac:dyDescent="0.25">
      <c r="A37" t="s">
        <v>95</v>
      </c>
      <c r="B37" s="108">
        <v>15449589</v>
      </c>
      <c r="C37" s="123">
        <v>0</v>
      </c>
      <c r="D37" s="110">
        <v>0</v>
      </c>
      <c r="E37" s="124">
        <v>0</v>
      </c>
      <c r="F37" s="112">
        <v>0</v>
      </c>
      <c r="G37" s="125">
        <v>0</v>
      </c>
      <c r="H37" s="114">
        <v>0</v>
      </c>
      <c r="I37" s="115">
        <v>0</v>
      </c>
      <c r="J37" s="116">
        <v>0</v>
      </c>
      <c r="K37" s="61"/>
      <c r="L37" s="117">
        <v>0</v>
      </c>
      <c r="M37" s="115">
        <v>0</v>
      </c>
      <c r="N37" s="116">
        <v>0</v>
      </c>
      <c r="O37" s="118">
        <v>0</v>
      </c>
      <c r="P37" s="119">
        <v>0</v>
      </c>
      <c r="R37" s="117">
        <v>0</v>
      </c>
      <c r="S37" s="120">
        <v>0</v>
      </c>
      <c r="T37" s="121">
        <v>0</v>
      </c>
      <c r="U37" s="120">
        <v>0</v>
      </c>
      <c r="V37" s="121">
        <v>0</v>
      </c>
      <c r="X37" s="117">
        <v>0</v>
      </c>
      <c r="Y37" s="115">
        <v>0</v>
      </c>
      <c r="Z37" s="116">
        <v>0</v>
      </c>
      <c r="AA37" s="115">
        <v>0</v>
      </c>
      <c r="AB37" s="116">
        <v>0</v>
      </c>
      <c r="AD37" s="117">
        <v>0</v>
      </c>
      <c r="AE37" s="115">
        <v>0</v>
      </c>
      <c r="AF37" s="116">
        <v>0</v>
      </c>
      <c r="AG37" s="115">
        <v>0</v>
      </c>
      <c r="AH37" s="116">
        <v>0</v>
      </c>
      <c r="AI37" s="61"/>
      <c r="AJ37" s="117">
        <v>0</v>
      </c>
      <c r="AK37" s="115">
        <v>0</v>
      </c>
      <c r="AL37" s="116">
        <v>0</v>
      </c>
      <c r="AM37" s="115">
        <v>0</v>
      </c>
      <c r="AN37" s="116">
        <v>0</v>
      </c>
      <c r="AO37" s="61"/>
    </row>
    <row r="38" spans="1:41" x14ac:dyDescent="0.25">
      <c r="A38" t="s">
        <v>96</v>
      </c>
      <c r="B38" s="108">
        <v>0</v>
      </c>
      <c r="C38" s="123">
        <v>0</v>
      </c>
      <c r="D38" s="110">
        <v>0</v>
      </c>
      <c r="E38" s="124">
        <v>0</v>
      </c>
      <c r="F38" s="112">
        <v>0</v>
      </c>
      <c r="G38" s="125">
        <v>0</v>
      </c>
      <c r="H38" s="114">
        <v>0</v>
      </c>
      <c r="I38" s="115">
        <v>0</v>
      </c>
      <c r="J38" s="116">
        <v>0</v>
      </c>
      <c r="K38" s="61"/>
      <c r="L38" s="117">
        <v>0</v>
      </c>
      <c r="M38" s="115">
        <v>0</v>
      </c>
      <c r="N38" s="116">
        <v>0</v>
      </c>
      <c r="O38" s="118">
        <v>0</v>
      </c>
      <c r="P38" s="119">
        <v>0</v>
      </c>
      <c r="R38" s="117">
        <v>0</v>
      </c>
      <c r="S38" s="120">
        <v>0</v>
      </c>
      <c r="T38" s="121">
        <v>0</v>
      </c>
      <c r="U38" s="120">
        <v>0</v>
      </c>
      <c r="V38" s="121">
        <v>0</v>
      </c>
      <c r="X38" s="117">
        <v>0</v>
      </c>
      <c r="Y38" s="115">
        <v>0</v>
      </c>
      <c r="Z38" s="116">
        <v>0</v>
      </c>
      <c r="AA38" s="115">
        <v>0</v>
      </c>
      <c r="AB38" s="116">
        <v>0</v>
      </c>
      <c r="AD38" s="117">
        <v>0</v>
      </c>
      <c r="AE38" s="115">
        <v>0</v>
      </c>
      <c r="AF38" s="116">
        <v>0</v>
      </c>
      <c r="AG38" s="115">
        <v>0</v>
      </c>
      <c r="AH38" s="116">
        <v>0</v>
      </c>
      <c r="AI38" s="61"/>
      <c r="AJ38" s="117">
        <v>0</v>
      </c>
      <c r="AK38" s="115">
        <v>0</v>
      </c>
      <c r="AL38" s="116">
        <v>0</v>
      </c>
      <c r="AM38" s="115">
        <v>0</v>
      </c>
      <c r="AN38" s="116">
        <v>0</v>
      </c>
      <c r="AO38" s="61"/>
    </row>
    <row r="39" spans="1:41" x14ac:dyDescent="0.25">
      <c r="A39" t="s">
        <v>97</v>
      </c>
      <c r="B39" s="108">
        <v>625745</v>
      </c>
      <c r="C39" s="123">
        <v>0</v>
      </c>
      <c r="D39" s="110">
        <v>0</v>
      </c>
      <c r="E39" s="124">
        <v>0</v>
      </c>
      <c r="F39" s="112">
        <v>0</v>
      </c>
      <c r="G39" s="125">
        <v>0</v>
      </c>
      <c r="H39" s="114">
        <v>0</v>
      </c>
      <c r="I39" s="115">
        <v>0</v>
      </c>
      <c r="J39" s="116">
        <v>0</v>
      </c>
      <c r="K39" s="61"/>
      <c r="L39" s="117">
        <v>0</v>
      </c>
      <c r="M39" s="115">
        <v>0</v>
      </c>
      <c r="N39" s="116">
        <v>0</v>
      </c>
      <c r="O39" s="118">
        <v>0</v>
      </c>
      <c r="P39" s="119">
        <v>0</v>
      </c>
      <c r="R39" s="117">
        <v>0</v>
      </c>
      <c r="S39" s="120">
        <v>0</v>
      </c>
      <c r="T39" s="121">
        <v>0</v>
      </c>
      <c r="U39" s="120">
        <v>0</v>
      </c>
      <c r="V39" s="121">
        <v>0</v>
      </c>
      <c r="X39" s="117">
        <v>0</v>
      </c>
      <c r="Y39" s="115">
        <v>0</v>
      </c>
      <c r="Z39" s="116">
        <v>0</v>
      </c>
      <c r="AA39" s="115">
        <v>0</v>
      </c>
      <c r="AB39" s="116">
        <v>0</v>
      </c>
      <c r="AD39" s="117">
        <v>0</v>
      </c>
      <c r="AE39" s="115">
        <v>0</v>
      </c>
      <c r="AF39" s="116">
        <v>0</v>
      </c>
      <c r="AG39" s="115">
        <v>0</v>
      </c>
      <c r="AH39" s="116">
        <v>0</v>
      </c>
      <c r="AI39" s="61"/>
      <c r="AJ39" s="117">
        <v>0</v>
      </c>
      <c r="AK39" s="115">
        <v>0</v>
      </c>
      <c r="AL39" s="116">
        <v>0</v>
      </c>
      <c r="AM39" s="115">
        <v>0</v>
      </c>
      <c r="AN39" s="116">
        <v>0</v>
      </c>
      <c r="AO39" s="61"/>
    </row>
    <row r="40" spans="1:41" x14ac:dyDescent="0.25">
      <c r="A40" t="s">
        <v>98</v>
      </c>
      <c r="B40" s="108">
        <v>1013378</v>
      </c>
      <c r="C40" s="123">
        <v>209.33999930459942</v>
      </c>
      <c r="D40" s="110">
        <v>4004434475.7073317</v>
      </c>
      <c r="E40" s="124">
        <v>6.280199979137982E-2</v>
      </c>
      <c r="F40" s="112">
        <v>1201330.3427121995</v>
      </c>
      <c r="G40" s="125">
        <v>8.3735999721839764E-3</v>
      </c>
      <c r="H40" s="114">
        <v>160177.37902829328</v>
      </c>
      <c r="I40" s="115">
        <v>30033258.567804988</v>
      </c>
      <c r="J40" s="116">
        <v>47732858.950431399</v>
      </c>
      <c r="K40" s="61"/>
      <c r="L40" s="117">
        <v>5867173874.4696426</v>
      </c>
      <c r="M40" s="115">
        <v>1760152.1623408927</v>
      </c>
      <c r="N40" s="116">
        <v>234686.95497878568</v>
      </c>
      <c r="O40" s="118">
        <v>44003804.058522321</v>
      </c>
      <c r="P40" s="119">
        <v>69936712.583678126</v>
      </c>
      <c r="R40" s="117">
        <v>1187171085.9679697</v>
      </c>
      <c r="S40" s="120">
        <v>356151.32579039084</v>
      </c>
      <c r="T40" s="121">
        <v>47486.843438718781</v>
      </c>
      <c r="U40" s="120">
        <v>8903783.1447597705</v>
      </c>
      <c r="V40" s="121">
        <v>14151079.344738197</v>
      </c>
      <c r="X40" s="117">
        <v>0</v>
      </c>
      <c r="Y40" s="115">
        <v>0</v>
      </c>
      <c r="Z40" s="116">
        <v>0</v>
      </c>
      <c r="AA40" s="115">
        <v>0</v>
      </c>
      <c r="AB40" s="116">
        <v>0</v>
      </c>
      <c r="AD40" s="117">
        <v>0</v>
      </c>
      <c r="AE40" s="115">
        <v>0</v>
      </c>
      <c r="AF40" s="116">
        <v>0</v>
      </c>
      <c r="AG40" s="115">
        <v>0</v>
      </c>
      <c r="AH40" s="116">
        <v>0</v>
      </c>
      <c r="AI40" s="61"/>
      <c r="AJ40" s="117">
        <v>23248942.696450002</v>
      </c>
      <c r="AK40" s="115">
        <v>6974.6828089350001</v>
      </c>
      <c r="AL40" s="116">
        <v>929.95770785800016</v>
      </c>
      <c r="AM40" s="115">
        <v>174367.07022337499</v>
      </c>
      <c r="AN40" s="116">
        <v>277127.39694168407</v>
      </c>
      <c r="AO40" s="61"/>
    </row>
    <row r="41" spans="1:41" x14ac:dyDescent="0.25">
      <c r="A41" t="s">
        <v>99</v>
      </c>
      <c r="B41" s="108">
        <v>1406777</v>
      </c>
      <c r="C41" s="123">
        <v>0</v>
      </c>
      <c r="D41" s="110">
        <v>0</v>
      </c>
      <c r="E41" s="124">
        <v>0</v>
      </c>
      <c r="F41" s="112">
        <v>0</v>
      </c>
      <c r="G41" s="125">
        <v>0</v>
      </c>
      <c r="H41" s="114">
        <v>0</v>
      </c>
      <c r="I41" s="115">
        <v>0</v>
      </c>
      <c r="J41" s="116">
        <v>0</v>
      </c>
      <c r="K41" s="61"/>
      <c r="L41" s="117">
        <v>0</v>
      </c>
      <c r="M41" s="115">
        <v>0</v>
      </c>
      <c r="N41" s="116"/>
      <c r="O41" s="118">
        <v>0</v>
      </c>
      <c r="P41" s="119">
        <v>0</v>
      </c>
      <c r="R41" s="117">
        <v>0</v>
      </c>
      <c r="S41" s="120">
        <v>0</v>
      </c>
      <c r="T41" s="121">
        <v>0</v>
      </c>
      <c r="U41" s="120">
        <v>0</v>
      </c>
      <c r="V41" s="121">
        <v>0</v>
      </c>
      <c r="X41" s="117">
        <v>0</v>
      </c>
      <c r="Y41" s="115">
        <v>0</v>
      </c>
      <c r="Z41" s="116">
        <v>0</v>
      </c>
      <c r="AA41" s="115">
        <v>0</v>
      </c>
      <c r="AB41" s="116">
        <v>0</v>
      </c>
      <c r="AD41" s="117">
        <v>0</v>
      </c>
      <c r="AE41" s="115">
        <v>0</v>
      </c>
      <c r="AF41" s="116">
        <v>0</v>
      </c>
      <c r="AG41" s="115">
        <v>0</v>
      </c>
      <c r="AH41" s="116">
        <v>0</v>
      </c>
      <c r="AI41" s="61"/>
      <c r="AJ41" s="117">
        <v>0</v>
      </c>
      <c r="AK41" s="115">
        <v>0</v>
      </c>
      <c r="AL41" s="116">
        <v>0</v>
      </c>
      <c r="AM41" s="115">
        <v>0</v>
      </c>
      <c r="AN41" s="116">
        <v>0</v>
      </c>
      <c r="AO41" s="61"/>
    </row>
    <row r="42" spans="1:41" x14ac:dyDescent="0.25">
      <c r="A42" t="s">
        <v>100</v>
      </c>
      <c r="B42" s="108">
        <v>1180835</v>
      </c>
      <c r="C42" s="123">
        <v>206.79360175599999</v>
      </c>
      <c r="D42" s="110">
        <v>2909226253.9480271</v>
      </c>
      <c r="E42" s="124">
        <v>1.5873282863999999E-2</v>
      </c>
      <c r="F42" s="112">
        <v>223309.47791498713</v>
      </c>
      <c r="G42" s="125">
        <v>7.9366414319999995E-3</v>
      </c>
      <c r="H42" s="114">
        <v>111654.73895749357</v>
      </c>
      <c r="I42" s="115">
        <v>5582736.9478746783</v>
      </c>
      <c r="J42" s="116">
        <v>33273112.209333085</v>
      </c>
      <c r="K42" s="61"/>
      <c r="L42" s="117">
        <v>21112935.186942555</v>
      </c>
      <c r="M42" s="115">
        <v>1620.6090975051857</v>
      </c>
      <c r="N42" s="116">
        <v>810.30454875259284</v>
      </c>
      <c r="O42" s="118">
        <v>40515.227437629641</v>
      </c>
      <c r="P42" s="119">
        <v>241470.75552827265</v>
      </c>
      <c r="R42" s="117">
        <v>287007567.81507885</v>
      </c>
      <c r="S42" s="120">
        <v>22030.43164465424</v>
      </c>
      <c r="T42" s="121">
        <v>11015.21582232712</v>
      </c>
      <c r="U42" s="120">
        <v>550760.79111635603</v>
      </c>
      <c r="V42" s="121">
        <v>3282534.3150534816</v>
      </c>
      <c r="X42" s="117">
        <v>0</v>
      </c>
      <c r="Y42" s="115">
        <v>0</v>
      </c>
      <c r="Z42" s="116">
        <v>0</v>
      </c>
      <c r="AA42" s="115">
        <v>0</v>
      </c>
      <c r="AB42" s="116">
        <v>0</v>
      </c>
      <c r="AD42" s="117">
        <v>360485942.36411744</v>
      </c>
      <c r="AE42" s="115">
        <v>27670.562740102832</v>
      </c>
      <c r="AF42" s="116">
        <v>13835.281370051416</v>
      </c>
      <c r="AG42" s="115">
        <v>691764.06850257085</v>
      </c>
      <c r="AH42" s="116">
        <v>4122913.848275322</v>
      </c>
      <c r="AI42" s="61"/>
      <c r="AJ42" s="117">
        <v>27637741.187260821</v>
      </c>
      <c r="AK42" s="115">
        <v>2121.4470847364382</v>
      </c>
      <c r="AL42" s="116">
        <v>1060.7235423682191</v>
      </c>
      <c r="AM42" s="115">
        <v>53036.177118410953</v>
      </c>
      <c r="AN42" s="116">
        <v>316095.61562572932</v>
      </c>
      <c r="AO42" s="61"/>
    </row>
    <row r="43" spans="1:41" x14ac:dyDescent="0.25">
      <c r="B43" s="61"/>
      <c r="C43" s="117"/>
      <c r="D43" s="117"/>
      <c r="E43" s="115"/>
      <c r="F43" s="115"/>
      <c r="G43" s="126"/>
      <c r="H43" s="126"/>
      <c r="I43" s="115"/>
      <c r="J43" s="116"/>
      <c r="K43" s="127" t="s">
        <v>119</v>
      </c>
      <c r="L43" s="117">
        <v>0</v>
      </c>
      <c r="M43" s="115">
        <v>0</v>
      </c>
      <c r="N43" s="116">
        <v>0</v>
      </c>
      <c r="O43" s="118">
        <v>0</v>
      </c>
      <c r="P43" s="119">
        <v>0</v>
      </c>
      <c r="Q43" s="39" t="s">
        <v>119</v>
      </c>
      <c r="R43" s="117">
        <v>0</v>
      </c>
      <c r="S43" s="120">
        <v>0</v>
      </c>
      <c r="T43" s="121">
        <v>0</v>
      </c>
      <c r="U43" s="120">
        <v>0</v>
      </c>
      <c r="V43" s="121">
        <v>0</v>
      </c>
      <c r="W43" s="39" t="s">
        <v>119</v>
      </c>
      <c r="X43" s="117">
        <v>0</v>
      </c>
      <c r="Y43" s="115">
        <v>0</v>
      </c>
      <c r="Z43" s="116">
        <v>0</v>
      </c>
      <c r="AA43" s="115">
        <v>0</v>
      </c>
      <c r="AB43" s="116">
        <v>0</v>
      </c>
      <c r="AC43" s="39" t="s">
        <v>119</v>
      </c>
      <c r="AD43" s="117">
        <v>0</v>
      </c>
      <c r="AE43" s="115">
        <v>0</v>
      </c>
      <c r="AF43" s="116">
        <v>0</v>
      </c>
      <c r="AG43" s="115">
        <v>0</v>
      </c>
      <c r="AH43" s="116">
        <v>0</v>
      </c>
      <c r="AI43" s="39" t="s">
        <v>119</v>
      </c>
      <c r="AJ43" s="117">
        <v>0</v>
      </c>
      <c r="AK43" s="115">
        <v>0</v>
      </c>
      <c r="AL43" s="116">
        <v>0</v>
      </c>
      <c r="AM43" s="115">
        <v>0</v>
      </c>
      <c r="AN43" s="116">
        <v>0</v>
      </c>
      <c r="AO43" s="39" t="s">
        <v>119</v>
      </c>
    </row>
    <row r="44" spans="1:41" x14ac:dyDescent="0.25">
      <c r="A44" t="s">
        <v>120</v>
      </c>
      <c r="B44" s="61">
        <v>23440575</v>
      </c>
      <c r="C44" s="61"/>
      <c r="D44" s="61">
        <v>11103486657.190952</v>
      </c>
      <c r="E44" s="128"/>
      <c r="F44" s="108">
        <v>1677866.0359020308</v>
      </c>
      <c r="G44" s="61"/>
      <c r="H44" s="108">
        <v>376878.01760916627</v>
      </c>
      <c r="I44" s="115">
        <v>41946650.897550769</v>
      </c>
      <c r="J44" s="61">
        <v>112309649.24753156</v>
      </c>
      <c r="K44" s="127">
        <v>11257742957.336035</v>
      </c>
      <c r="L44" s="59">
        <v>10728556409.158443</v>
      </c>
      <c r="O44" s="129">
        <v>66963144.232162297</v>
      </c>
      <c r="P44" s="129">
        <v>106896293.15884008</v>
      </c>
      <c r="Q44" s="130">
        <v>10902415846.549446</v>
      </c>
      <c r="R44" s="59">
        <v>3679875132.2867651</v>
      </c>
      <c r="U44">
        <v>14052888.766144451</v>
      </c>
      <c r="V44">
        <v>42692024.603813007</v>
      </c>
      <c r="W44" s="130">
        <v>3736620045.6567225</v>
      </c>
      <c r="X44" s="59">
        <v>27627426.728152469</v>
      </c>
      <c r="AA44" s="59">
        <v>42305.478484328254</v>
      </c>
      <c r="AB44" s="59">
        <v>103018.48033680281</v>
      </c>
      <c r="AC44" s="130">
        <v>27772750.686973602</v>
      </c>
      <c r="AD44" s="61">
        <v>1725813624.2254615</v>
      </c>
      <c r="AE44" s="61"/>
      <c r="AF44" s="61"/>
      <c r="AG44" s="61">
        <v>3254413.2140417327</v>
      </c>
      <c r="AH44" s="61">
        <v>18597205.707207616</v>
      </c>
      <c r="AI44" s="127">
        <v>1747665243.1467109</v>
      </c>
      <c r="AJ44" s="61">
        <v>661050092.51782084</v>
      </c>
      <c r="AK44" s="61"/>
      <c r="AL44" s="61"/>
      <c r="AM44" s="61">
        <v>1307588.1950965254</v>
      </c>
      <c r="AN44" s="61">
        <v>5714984.1257876847</v>
      </c>
      <c r="AO44" s="127">
        <v>668072664.83870506</v>
      </c>
    </row>
    <row r="45" spans="1:41" x14ac:dyDescent="0.25">
      <c r="D45" s="129">
        <v>3132069878.7166567</v>
      </c>
      <c r="E45" s="129">
        <v>1.4206846888428195</v>
      </c>
    </row>
    <row r="46" spans="1:41" x14ac:dyDescent="0.25">
      <c r="A46" t="s">
        <v>164</v>
      </c>
      <c r="B46">
        <v>69086000000</v>
      </c>
    </row>
    <row r="47" spans="1:41" ht="60" x14ac:dyDescent="0.25">
      <c r="A47" s="131" t="s">
        <v>121</v>
      </c>
      <c r="B47" s="132" t="s">
        <v>122</v>
      </c>
      <c r="C47" s="131" t="s">
        <v>123</v>
      </c>
      <c r="D47" s="133" t="s">
        <v>124</v>
      </c>
      <c r="E47" s="131" t="s">
        <v>125</v>
      </c>
      <c r="F47" s="133"/>
      <c r="G47" s="133"/>
      <c r="H47" s="131"/>
      <c r="K47" s="59">
        <v>17082546550.878559</v>
      </c>
      <c r="M47" t="s">
        <v>82</v>
      </c>
      <c r="N47" s="108">
        <v>0</v>
      </c>
    </row>
    <row r="48" spans="1:41" x14ac:dyDescent="0.25">
      <c r="A48" s="61">
        <v>123789000</v>
      </c>
      <c r="B48" s="134">
        <v>72258047</v>
      </c>
      <c r="C48" s="61">
        <v>28340289508.214592</v>
      </c>
      <c r="D48" s="135">
        <v>40745710491.785408</v>
      </c>
      <c r="E48" s="61">
        <v>563.89166582076882</v>
      </c>
      <c r="F48" s="61"/>
      <c r="G48" s="61"/>
      <c r="H48" s="61"/>
      <c r="M48" t="s">
        <v>83</v>
      </c>
      <c r="N48" s="108">
        <v>868992</v>
      </c>
    </row>
    <row r="49" spans="1:18" x14ac:dyDescent="0.25">
      <c r="A49" s="61"/>
      <c r="B49" s="136"/>
      <c r="C49" s="61"/>
      <c r="D49" s="135"/>
      <c r="E49" s="61"/>
      <c r="F49" s="61"/>
      <c r="M49" t="s">
        <v>84</v>
      </c>
      <c r="N49" s="108">
        <v>0</v>
      </c>
    </row>
    <row r="50" spans="1:18" ht="75" x14ac:dyDescent="0.25">
      <c r="A50" s="131" t="s">
        <v>121</v>
      </c>
      <c r="B50" s="132" t="s">
        <v>122</v>
      </c>
      <c r="C50" s="133" t="s">
        <v>126</v>
      </c>
      <c r="D50" s="133" t="s">
        <v>127</v>
      </c>
      <c r="E50" s="61" t="s">
        <v>128</v>
      </c>
      <c r="F50" s="61"/>
      <c r="G50" s="129">
        <f>(B39+B41)/B58</f>
        <v>6.8865940237641671E-2</v>
      </c>
      <c r="M50" t="s">
        <v>116</v>
      </c>
      <c r="N50" s="108">
        <v>2603</v>
      </c>
    </row>
    <row r="51" spans="1:18" x14ac:dyDescent="0.25">
      <c r="A51" s="61">
        <v>123789000</v>
      </c>
      <c r="B51" s="134">
        <v>72258047</v>
      </c>
      <c r="C51" s="59">
        <v>9922415411.3825798</v>
      </c>
      <c r="D51" s="43">
        <v>42666618206.003723</v>
      </c>
      <c r="E51" s="129">
        <v>590.47566295285731</v>
      </c>
      <c r="I51" s="137" t="s">
        <v>146</v>
      </c>
      <c r="M51" t="s">
        <v>86</v>
      </c>
      <c r="N51" s="108">
        <v>4416</v>
      </c>
    </row>
    <row r="52" spans="1:18" ht="24.75" x14ac:dyDescent="0.25">
      <c r="I52" s="138" t="s">
        <v>147</v>
      </c>
      <c r="J52" s="139" t="s">
        <v>148</v>
      </c>
      <c r="K52" t="s">
        <v>149</v>
      </c>
      <c r="L52" t="s">
        <v>150</v>
      </c>
      <c r="M52" t="s">
        <v>87</v>
      </c>
      <c r="N52" s="108">
        <v>0</v>
      </c>
    </row>
    <row r="53" spans="1:18" x14ac:dyDescent="0.25">
      <c r="A53" t="s">
        <v>129</v>
      </c>
      <c r="I53" s="140" t="s">
        <v>151</v>
      </c>
      <c r="J53" s="141">
        <v>205.69104599999997</v>
      </c>
      <c r="K53">
        <v>2.4250848819999997E-2</v>
      </c>
      <c r="L53" s="142">
        <v>3.527396192E-3</v>
      </c>
      <c r="M53" t="s">
        <v>88</v>
      </c>
      <c r="N53" s="108">
        <v>419128</v>
      </c>
    </row>
    <row r="54" spans="1:18" x14ac:dyDescent="0.25">
      <c r="A54" t="s">
        <v>130</v>
      </c>
      <c r="I54" s="140" t="s">
        <v>152</v>
      </c>
      <c r="J54" s="141">
        <v>214.289064</v>
      </c>
      <c r="K54">
        <v>2.4250848819999997E-2</v>
      </c>
      <c r="L54" s="142">
        <v>3.527396192E-3</v>
      </c>
      <c r="M54" t="s">
        <v>89</v>
      </c>
      <c r="N54" s="108">
        <v>770492</v>
      </c>
    </row>
    <row r="55" spans="1:18" x14ac:dyDescent="0.25">
      <c r="A55" t="s">
        <v>131</v>
      </c>
      <c r="I55" s="140" t="s">
        <v>153</v>
      </c>
      <c r="J55" s="141">
        <v>161.28999919999998</v>
      </c>
      <c r="K55">
        <v>6.6138678599999999E-3</v>
      </c>
      <c r="L55" s="142">
        <v>1.3227735719999998E-3</v>
      </c>
      <c r="M55" t="s">
        <v>90</v>
      </c>
      <c r="N55" s="108">
        <v>0</v>
      </c>
    </row>
    <row r="56" spans="1:18" x14ac:dyDescent="0.25">
      <c r="A56" s="194"/>
      <c r="B56" s="143" t="s">
        <v>132</v>
      </c>
      <c r="C56" s="144"/>
      <c r="I56" s="140" t="s">
        <v>154</v>
      </c>
      <c r="J56" s="141">
        <v>116.99918339999999</v>
      </c>
      <c r="K56">
        <v>2.20462262E-3</v>
      </c>
      <c r="L56" s="142">
        <v>2.20462262E-4</v>
      </c>
      <c r="M56" t="s">
        <v>91</v>
      </c>
      <c r="N56" s="108"/>
    </row>
    <row r="57" spans="1:18" ht="75" x14ac:dyDescent="0.25">
      <c r="A57" s="145" t="s">
        <v>133</v>
      </c>
      <c r="B57" s="62">
        <v>23440575</v>
      </c>
      <c r="C57" s="62"/>
      <c r="I57" s="140" t="s">
        <v>155</v>
      </c>
      <c r="J57" s="141">
        <v>202.62948932689085</v>
      </c>
      <c r="K57">
        <v>6.6290999779789792E-2</v>
      </c>
      <c r="L57" s="142">
        <v>8.838799970638642E-3</v>
      </c>
      <c r="M57" t="s">
        <v>117</v>
      </c>
      <c r="N57" s="108">
        <v>510073</v>
      </c>
    </row>
    <row r="58" spans="1:18" ht="60" x14ac:dyDescent="0.25">
      <c r="A58" s="145" t="s">
        <v>134</v>
      </c>
      <c r="B58" s="62">
        <v>29514183.542491399</v>
      </c>
      <c r="C58" s="62"/>
      <c r="I58" s="140" t="s">
        <v>156</v>
      </c>
      <c r="J58" s="141">
        <v>179.14351195860297</v>
      </c>
      <c r="K58">
        <v>2.4473862989538703E-2</v>
      </c>
      <c r="L58" s="142">
        <v>4.0930358207813284E-3</v>
      </c>
      <c r="M58" t="s">
        <v>93</v>
      </c>
      <c r="N58" s="108">
        <v>0</v>
      </c>
    </row>
    <row r="59" spans="1:18" ht="45" x14ac:dyDescent="0.25">
      <c r="A59" s="145" t="s">
        <v>135</v>
      </c>
      <c r="B59" s="62">
        <v>6073608.5424913988</v>
      </c>
      <c r="C59" s="62"/>
      <c r="I59" s="140" t="s">
        <v>157</v>
      </c>
      <c r="J59" s="141">
        <v>189.53118139999998</v>
      </c>
      <c r="K59">
        <v>7.0547923839999999E-2</v>
      </c>
      <c r="L59" s="142">
        <v>9.2594150039999983E-3</v>
      </c>
      <c r="M59" t="s">
        <v>118</v>
      </c>
      <c r="N59" s="108">
        <v>1163639</v>
      </c>
      <c r="P59">
        <f>17/29</f>
        <v>0.58620689655172409</v>
      </c>
    </row>
    <row r="60" spans="1:18" ht="45" x14ac:dyDescent="0.25">
      <c r="A60" s="145" t="s">
        <v>136</v>
      </c>
      <c r="B60" s="146">
        <v>563.89166582076882</v>
      </c>
      <c r="C60" s="146"/>
      <c r="I60" s="140" t="s">
        <v>158</v>
      </c>
      <c r="J60" s="141">
        <v>225.09170199999997</v>
      </c>
      <c r="K60">
        <v>6.6138678599999999E-3</v>
      </c>
      <c r="L60" s="142">
        <v>1.3227735719999998E-3</v>
      </c>
      <c r="M60" t="s">
        <v>95</v>
      </c>
      <c r="N60" s="108">
        <v>15449589</v>
      </c>
    </row>
    <row r="61" spans="1:18" ht="45" x14ac:dyDescent="0.25">
      <c r="A61" s="145" t="s">
        <v>137</v>
      </c>
      <c r="B61" s="62">
        <v>3424857238.5687265</v>
      </c>
      <c r="C61" s="62"/>
      <c r="I61" s="140" t="s">
        <v>159</v>
      </c>
      <c r="J61" s="141">
        <v>173.70200979999998</v>
      </c>
      <c r="K61">
        <v>6.6138678599999999E-3</v>
      </c>
      <c r="L61" s="142">
        <v>1.3227735719999998E-3</v>
      </c>
      <c r="M61" t="s">
        <v>96</v>
      </c>
      <c r="N61" s="108">
        <v>0</v>
      </c>
      <c r="R61">
        <f>17.2/29.5</f>
        <v>0.58305084745762714</v>
      </c>
    </row>
    <row r="62" spans="1:18" ht="45" x14ac:dyDescent="0.25">
      <c r="A62" s="147" t="s">
        <v>138</v>
      </c>
      <c r="B62" s="148">
        <v>14682600195.904762</v>
      </c>
      <c r="C62" s="148"/>
      <c r="D62" s="129">
        <v>8.0806080297835532</v>
      </c>
      <c r="I62" s="140" t="s">
        <v>160</v>
      </c>
      <c r="J62" s="141">
        <v>156.307558</v>
      </c>
      <c r="K62">
        <v>6.6138678599999999E-3</v>
      </c>
      <c r="L62" s="142">
        <v>1.3227735719999998E-3</v>
      </c>
      <c r="M62" t="s">
        <v>97</v>
      </c>
      <c r="N62" s="108">
        <v>625745</v>
      </c>
    </row>
    <row r="63" spans="1:18" x14ac:dyDescent="0.25">
      <c r="A63" s="149" t="s">
        <v>139</v>
      </c>
      <c r="B63" s="150">
        <v>6.6599233409407343</v>
      </c>
      <c r="C63" s="150"/>
      <c r="I63" s="140" t="s">
        <v>161</v>
      </c>
      <c r="J63" s="141">
        <v>159.39402599999997</v>
      </c>
      <c r="K63">
        <v>6.6138678599999999E-3</v>
      </c>
      <c r="L63" s="142">
        <v>1.3227735719999998E-3</v>
      </c>
      <c r="M63" t="s">
        <v>98</v>
      </c>
      <c r="N63" s="108">
        <v>1013378</v>
      </c>
    </row>
    <row r="64" spans="1:18" ht="45" x14ac:dyDescent="0.25">
      <c r="A64" s="149" t="s">
        <v>140</v>
      </c>
      <c r="B64" s="129">
        <v>1.4206846888428195</v>
      </c>
      <c r="I64" s="140" t="s">
        <v>162</v>
      </c>
      <c r="J64" s="141">
        <v>205.69104599999997</v>
      </c>
      <c r="K64">
        <v>6.6290999779789792E-2</v>
      </c>
      <c r="L64" s="142">
        <v>8.838799970638642E-3</v>
      </c>
      <c r="M64" t="s">
        <v>99</v>
      </c>
      <c r="N64" s="108">
        <v>1406777</v>
      </c>
    </row>
    <row r="65" spans="1:14" ht="30" x14ac:dyDescent="0.25">
      <c r="A65" s="151" t="s">
        <v>141</v>
      </c>
      <c r="B65" s="129">
        <v>5.0364628177150497</v>
      </c>
      <c r="I65" s="140" t="s">
        <v>163</v>
      </c>
      <c r="J65" s="141">
        <v>139.04538339999999</v>
      </c>
      <c r="K65">
        <v>2.20462262E-3</v>
      </c>
      <c r="L65" s="142">
        <v>2.20462262E-4</v>
      </c>
      <c r="M65" t="s">
        <v>100</v>
      </c>
      <c r="N65" s="108">
        <v>1180835</v>
      </c>
    </row>
    <row r="66" spans="1:14" ht="30" x14ac:dyDescent="0.25">
      <c r="A66" s="151" t="s">
        <v>142</v>
      </c>
      <c r="B66" s="152">
        <v>3.0441452120685035</v>
      </c>
      <c r="G66" s="194"/>
      <c r="H66" s="194"/>
      <c r="I66" s="140"/>
      <c r="J66" s="141"/>
      <c r="L66" s="142"/>
      <c r="M66" t="s">
        <v>165</v>
      </c>
      <c r="N66" s="62">
        <v>6073608.5424913988</v>
      </c>
    </row>
    <row r="67" spans="1:14" x14ac:dyDescent="0.25">
      <c r="D67" s="129">
        <f>B66*2204.6</f>
        <v>6711.1225345262228</v>
      </c>
    </row>
  </sheetData>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268444-0DC0-4565-9759-E46AEA90F34A}">
  <dimension ref="A1:K57"/>
  <sheetViews>
    <sheetView topLeftCell="A52" workbookViewId="0">
      <selection activeCell="D58" sqref="D58"/>
    </sheetView>
  </sheetViews>
  <sheetFormatPr defaultRowHeight="15" x14ac:dyDescent="0.25"/>
  <cols>
    <col min="1" max="1" width="20.5703125" customWidth="1"/>
    <col min="2" max="2" width="19" customWidth="1"/>
    <col min="3" max="3" width="18.85546875" customWidth="1"/>
    <col min="4" max="4" width="18.28515625" customWidth="1"/>
    <col min="10" max="10" width="15.7109375" customWidth="1"/>
  </cols>
  <sheetData>
    <row r="1" spans="1:11" ht="60" x14ac:dyDescent="0.25">
      <c r="A1" s="39" t="s">
        <v>101</v>
      </c>
      <c r="B1" s="101" t="s">
        <v>102</v>
      </c>
      <c r="C1" s="102" t="s">
        <v>103</v>
      </c>
      <c r="D1" s="102" t="s">
        <v>104</v>
      </c>
      <c r="E1" s="103" t="s">
        <v>105</v>
      </c>
      <c r="F1" s="103" t="s">
        <v>106</v>
      </c>
      <c r="G1" s="104" t="s">
        <v>107</v>
      </c>
      <c r="H1" s="104" t="s">
        <v>108</v>
      </c>
      <c r="I1" s="103" t="s">
        <v>109</v>
      </c>
      <c r="J1" s="105" t="s">
        <v>110</v>
      </c>
    </row>
    <row r="2" spans="1:11" x14ac:dyDescent="0.25">
      <c r="A2" t="s">
        <v>82</v>
      </c>
      <c r="B2" s="108">
        <v>0</v>
      </c>
      <c r="C2" s="109">
        <v>114.79469982339999</v>
      </c>
      <c r="D2" s="110">
        <v>0</v>
      </c>
      <c r="E2" s="111">
        <v>7.054792384E-3</v>
      </c>
      <c r="F2" s="112">
        <v>0</v>
      </c>
      <c r="G2" s="113">
        <v>1.3889122505999999E-3</v>
      </c>
      <c r="H2" s="114">
        <v>0</v>
      </c>
      <c r="I2" s="115">
        <v>0</v>
      </c>
      <c r="J2" s="116">
        <v>0</v>
      </c>
      <c r="K2" s="61"/>
    </row>
    <row r="3" spans="1:11" x14ac:dyDescent="0.25">
      <c r="A3" t="s">
        <v>83</v>
      </c>
      <c r="B3" s="108">
        <v>868992</v>
      </c>
      <c r="C3" s="109">
        <v>206.79360175599999</v>
      </c>
      <c r="D3" s="110">
        <v>2448549841.1138997</v>
      </c>
      <c r="E3" s="111">
        <v>1.5873282863999999E-2</v>
      </c>
      <c r="F3" s="112">
        <v>187948.38865693047</v>
      </c>
      <c r="G3" s="113">
        <v>7.9366414319999995E-3</v>
      </c>
      <c r="H3" s="114">
        <v>93974.194328465237</v>
      </c>
      <c r="I3" s="122">
        <v>4698709.7164232619</v>
      </c>
      <c r="J3" s="116">
        <v>28004309.909882642</v>
      </c>
      <c r="K3" s="61"/>
    </row>
    <row r="4" spans="1:11" x14ac:dyDescent="0.25">
      <c r="A4" t="s">
        <v>84</v>
      </c>
      <c r="B4" s="108">
        <v>0</v>
      </c>
      <c r="C4" s="109">
        <v>205.69104599999997</v>
      </c>
      <c r="D4" s="110">
        <v>0</v>
      </c>
      <c r="E4" s="111">
        <v>2.4250848819999997E-2</v>
      </c>
      <c r="F4" s="112">
        <v>0</v>
      </c>
      <c r="G4" s="113">
        <v>3.527396192E-3</v>
      </c>
      <c r="H4" s="114">
        <v>0</v>
      </c>
      <c r="I4" s="115">
        <v>0</v>
      </c>
      <c r="J4" s="116">
        <v>0</v>
      </c>
      <c r="K4" s="61"/>
    </row>
    <row r="5" spans="1:11" x14ac:dyDescent="0.25">
      <c r="A5" t="s">
        <v>116</v>
      </c>
      <c r="B5" s="108">
        <v>2603</v>
      </c>
      <c r="C5" s="109">
        <v>161.28999919999998</v>
      </c>
      <c r="D5" s="110">
        <v>7863374.9483194798</v>
      </c>
      <c r="E5" s="111">
        <v>6.6138678599999999E-3</v>
      </c>
      <c r="F5" s="112">
        <v>322.44604811070877</v>
      </c>
      <c r="G5" s="113">
        <v>1.3227735719999998E-3</v>
      </c>
      <c r="H5" s="114">
        <v>64.489209622141743</v>
      </c>
      <c r="I5" s="115">
        <v>8061.151202767719</v>
      </c>
      <c r="J5" s="116">
        <v>19217.78446739824</v>
      </c>
      <c r="K5" s="61"/>
    </row>
    <row r="6" spans="1:11" x14ac:dyDescent="0.25">
      <c r="A6" t="s">
        <v>86</v>
      </c>
      <c r="B6" s="108">
        <v>4416</v>
      </c>
      <c r="C6" s="109">
        <v>114.79469982339999</v>
      </c>
      <c r="D6" s="110">
        <v>5743102.1585793803</v>
      </c>
      <c r="E6" s="111">
        <v>7.054792384E-3</v>
      </c>
      <c r="F6" s="112">
        <v>352.94655094015781</v>
      </c>
      <c r="G6" s="113">
        <v>1.3889122505999999E-3</v>
      </c>
      <c r="H6" s="114">
        <v>69.486352216343562</v>
      </c>
      <c r="I6" s="115">
        <v>8823.6637735039458</v>
      </c>
      <c r="J6" s="116">
        <v>20706.932960470382</v>
      </c>
      <c r="K6" s="61"/>
    </row>
    <row r="7" spans="1:11" x14ac:dyDescent="0.25">
      <c r="A7" t="s">
        <v>87</v>
      </c>
      <c r="B7" s="108">
        <v>0</v>
      </c>
      <c r="C7" s="109">
        <v>0</v>
      </c>
      <c r="D7" s="110">
        <v>0</v>
      </c>
      <c r="E7" s="111">
        <v>0</v>
      </c>
      <c r="F7" s="112">
        <v>0</v>
      </c>
      <c r="G7" s="113">
        <v>0</v>
      </c>
      <c r="H7" s="114">
        <v>0</v>
      </c>
      <c r="I7" s="115">
        <v>0</v>
      </c>
      <c r="J7" s="116">
        <v>0</v>
      </c>
      <c r="K7" s="61"/>
    </row>
    <row r="8" spans="1:11" x14ac:dyDescent="0.25">
      <c r="A8" t="s">
        <v>88</v>
      </c>
      <c r="B8" s="108">
        <v>419128</v>
      </c>
      <c r="C8" s="109">
        <v>0</v>
      </c>
      <c r="D8" s="110">
        <v>0</v>
      </c>
      <c r="E8" s="111">
        <v>0</v>
      </c>
      <c r="F8" s="112">
        <v>0</v>
      </c>
      <c r="G8" s="113">
        <v>0</v>
      </c>
      <c r="H8" s="114">
        <v>0</v>
      </c>
      <c r="I8" s="115">
        <v>0</v>
      </c>
      <c r="J8" s="116">
        <v>0</v>
      </c>
      <c r="K8" s="61"/>
    </row>
    <row r="9" spans="1:11" x14ac:dyDescent="0.25">
      <c r="A9" t="s">
        <v>89</v>
      </c>
      <c r="B9" s="108">
        <v>770492</v>
      </c>
      <c r="C9" s="109">
        <v>0</v>
      </c>
      <c r="D9" s="110">
        <v>0</v>
      </c>
      <c r="E9" s="111">
        <v>0</v>
      </c>
      <c r="F9" s="112">
        <v>0</v>
      </c>
      <c r="G9" s="113">
        <v>0</v>
      </c>
      <c r="H9" s="114">
        <v>0</v>
      </c>
      <c r="I9" s="115">
        <v>0</v>
      </c>
      <c r="J9" s="116">
        <v>0</v>
      </c>
      <c r="K9" s="61"/>
    </row>
    <row r="10" spans="1:11" x14ac:dyDescent="0.25">
      <c r="A10" t="s">
        <v>90</v>
      </c>
      <c r="B10" s="108">
        <v>0</v>
      </c>
      <c r="C10" s="109">
        <v>0</v>
      </c>
      <c r="D10" s="110">
        <v>0</v>
      </c>
      <c r="E10" s="111">
        <v>0</v>
      </c>
      <c r="F10" s="112">
        <v>0</v>
      </c>
      <c r="G10" s="113">
        <v>0</v>
      </c>
      <c r="H10" s="114">
        <v>0</v>
      </c>
      <c r="I10" s="115">
        <v>0</v>
      </c>
      <c r="J10" s="116">
        <v>0</v>
      </c>
      <c r="K10" s="61"/>
    </row>
    <row r="11" spans="1:11" x14ac:dyDescent="0.25">
      <c r="A11" t="s">
        <v>91</v>
      </c>
      <c r="B11" s="108"/>
      <c r="C11" s="109">
        <v>156.307558</v>
      </c>
      <c r="D11" s="110">
        <v>0</v>
      </c>
      <c r="E11" s="111">
        <v>6.6138678599999999E-3</v>
      </c>
      <c r="F11" s="112">
        <v>0</v>
      </c>
      <c r="G11" s="113">
        <v>1.3227735719999998E-3</v>
      </c>
      <c r="H11" s="114">
        <v>0</v>
      </c>
      <c r="I11" s="115">
        <v>0</v>
      </c>
      <c r="J11" s="116">
        <v>0</v>
      </c>
      <c r="K11" s="61"/>
    </row>
    <row r="12" spans="1:11" x14ac:dyDescent="0.25">
      <c r="A12" t="s">
        <v>117</v>
      </c>
      <c r="B12" s="108">
        <v>510073</v>
      </c>
      <c r="C12" s="109">
        <v>114.79469982339999</v>
      </c>
      <c r="D12" s="110">
        <v>752073268.5968864</v>
      </c>
      <c r="E12" s="111">
        <v>7.054792384E-3</v>
      </c>
      <c r="F12" s="112">
        <v>46219.213741310472</v>
      </c>
      <c r="G12" s="113">
        <v>1.3889122505999999E-3</v>
      </c>
      <c r="H12" s="114">
        <v>9099.4077053205001</v>
      </c>
      <c r="I12" s="115">
        <v>1155480.3435327618</v>
      </c>
      <c r="J12" s="116">
        <v>2711623.496185509</v>
      </c>
      <c r="K12" s="61"/>
    </row>
    <row r="13" spans="1:11" x14ac:dyDescent="0.25">
      <c r="A13" t="s">
        <v>93</v>
      </c>
      <c r="B13" s="108">
        <v>0</v>
      </c>
      <c r="C13" s="109">
        <v>209.33999930459942</v>
      </c>
      <c r="D13" s="110">
        <v>0</v>
      </c>
      <c r="E13" s="111">
        <v>6.280199979137982E-2</v>
      </c>
      <c r="F13" s="112">
        <v>0</v>
      </c>
      <c r="G13" s="113">
        <v>8.3735999721839764E-3</v>
      </c>
      <c r="H13" s="114">
        <v>0</v>
      </c>
      <c r="I13" s="115">
        <v>0</v>
      </c>
      <c r="J13" s="116">
        <v>0</v>
      </c>
      <c r="K13" s="61"/>
    </row>
    <row r="14" spans="1:11" x14ac:dyDescent="0.25">
      <c r="A14" t="s">
        <v>118</v>
      </c>
      <c r="B14" s="108">
        <v>1163639</v>
      </c>
      <c r="C14" s="123">
        <v>116.99918339999999</v>
      </c>
      <c r="D14" s="110">
        <v>975596340.71790898</v>
      </c>
      <c r="E14" s="124">
        <v>2.20462262E-3</v>
      </c>
      <c r="F14" s="112">
        <v>18383.220277552206</v>
      </c>
      <c r="G14" s="125">
        <v>2.20462262E-4</v>
      </c>
      <c r="H14" s="114">
        <v>1838.3220277552205</v>
      </c>
      <c r="I14" s="115">
        <v>459580.50693880516</v>
      </c>
      <c r="J14" s="116">
        <v>547819.96427105565</v>
      </c>
      <c r="K14" s="61"/>
    </row>
    <row r="15" spans="1:11" x14ac:dyDescent="0.25">
      <c r="A15" t="s">
        <v>95</v>
      </c>
      <c r="B15" s="108">
        <v>15449589</v>
      </c>
      <c r="C15" s="123">
        <v>0</v>
      </c>
      <c r="D15" s="110">
        <v>0</v>
      </c>
      <c r="E15" s="124">
        <v>0</v>
      </c>
      <c r="F15" s="112">
        <v>0</v>
      </c>
      <c r="G15" s="125">
        <v>0</v>
      </c>
      <c r="H15" s="114">
        <v>0</v>
      </c>
      <c r="I15" s="115">
        <v>0</v>
      </c>
      <c r="J15" s="116">
        <v>0</v>
      </c>
      <c r="K15" s="61"/>
    </row>
    <row r="16" spans="1:11" x14ac:dyDescent="0.25">
      <c r="A16" t="s">
        <v>96</v>
      </c>
      <c r="B16" s="108">
        <v>0</v>
      </c>
      <c r="C16" s="123">
        <v>0</v>
      </c>
      <c r="D16" s="110">
        <v>0</v>
      </c>
      <c r="E16" s="124">
        <v>0</v>
      </c>
      <c r="F16" s="112">
        <v>0</v>
      </c>
      <c r="G16" s="125">
        <v>0</v>
      </c>
      <c r="H16" s="114">
        <v>0</v>
      </c>
      <c r="I16" s="115">
        <v>0</v>
      </c>
      <c r="J16" s="116">
        <v>0</v>
      </c>
      <c r="K16" s="61"/>
    </row>
    <row r="17" spans="1:11" x14ac:dyDescent="0.25">
      <c r="A17" t="s">
        <v>97</v>
      </c>
      <c r="B17" s="108">
        <v>625745</v>
      </c>
      <c r="C17" s="123">
        <v>0</v>
      </c>
      <c r="D17" s="110">
        <v>0</v>
      </c>
      <c r="E17" s="124">
        <v>0</v>
      </c>
      <c r="F17" s="112">
        <v>0</v>
      </c>
      <c r="G17" s="125">
        <v>0</v>
      </c>
      <c r="H17" s="114">
        <v>0</v>
      </c>
      <c r="I17" s="115">
        <v>0</v>
      </c>
      <c r="J17" s="116">
        <v>0</v>
      </c>
      <c r="K17" s="61"/>
    </row>
    <row r="18" spans="1:11" x14ac:dyDescent="0.25">
      <c r="A18" t="s">
        <v>98</v>
      </c>
      <c r="B18" s="108">
        <v>1013378</v>
      </c>
      <c r="C18" s="123">
        <v>209.33999930459942</v>
      </c>
      <c r="D18" s="110">
        <v>4004434475.7073317</v>
      </c>
      <c r="E18" s="124">
        <v>6.280199979137982E-2</v>
      </c>
      <c r="F18" s="112">
        <v>1201330.3427121995</v>
      </c>
      <c r="G18" s="125">
        <v>8.3735999721839764E-3</v>
      </c>
      <c r="H18" s="114">
        <v>160177.37902829328</v>
      </c>
      <c r="I18" s="115">
        <v>30033258.567804988</v>
      </c>
      <c r="J18" s="116">
        <v>47732858.950431399</v>
      </c>
      <c r="K18" s="61"/>
    </row>
    <row r="19" spans="1:11" x14ac:dyDescent="0.25">
      <c r="A19" t="s">
        <v>99</v>
      </c>
      <c r="B19" s="108">
        <v>1406777</v>
      </c>
      <c r="C19" s="123">
        <v>0</v>
      </c>
      <c r="D19" s="110">
        <v>0</v>
      </c>
      <c r="E19" s="124">
        <v>0</v>
      </c>
      <c r="F19" s="112">
        <v>0</v>
      </c>
      <c r="G19" s="125">
        <v>0</v>
      </c>
      <c r="H19" s="114">
        <v>0</v>
      </c>
      <c r="I19" s="115">
        <v>0</v>
      </c>
      <c r="J19" s="116">
        <v>0</v>
      </c>
      <c r="K19" s="61"/>
    </row>
    <row r="20" spans="1:11" x14ac:dyDescent="0.25">
      <c r="A20" t="s">
        <v>100</v>
      </c>
      <c r="B20" s="108">
        <v>1180835</v>
      </c>
      <c r="C20" s="123">
        <v>206.79360175599999</v>
      </c>
      <c r="D20" s="110">
        <v>2909226253.9480271</v>
      </c>
      <c r="E20" s="124">
        <v>1.5873282863999999E-2</v>
      </c>
      <c r="F20" s="112">
        <v>223309.47791498713</v>
      </c>
      <c r="G20" s="125">
        <v>7.9366414319999995E-3</v>
      </c>
      <c r="H20" s="114">
        <v>111654.73895749357</v>
      </c>
      <c r="I20" s="115">
        <v>5582736.9478746783</v>
      </c>
      <c r="J20" s="116">
        <v>33273112.209333085</v>
      </c>
      <c r="K20" s="61"/>
    </row>
    <row r="21" spans="1:11" x14ac:dyDescent="0.25">
      <c r="B21" s="61"/>
      <c r="C21" s="117"/>
      <c r="D21" s="117"/>
      <c r="E21" s="115"/>
      <c r="F21" s="115"/>
      <c r="G21" s="126"/>
      <c r="H21" s="126"/>
      <c r="I21" s="115"/>
      <c r="J21" s="116"/>
      <c r="K21" s="127" t="s">
        <v>119</v>
      </c>
    </row>
    <row r="22" spans="1:11" x14ac:dyDescent="0.25">
      <c r="A22" t="s">
        <v>120</v>
      </c>
      <c r="B22" s="61">
        <v>23440575</v>
      </c>
      <c r="C22" s="61"/>
      <c r="D22" s="61">
        <v>11103486657.190952</v>
      </c>
      <c r="E22" s="128"/>
      <c r="F22" s="108">
        <v>1677866.0359020308</v>
      </c>
      <c r="G22" s="61"/>
      <c r="H22" s="108">
        <v>376878.01760916627</v>
      </c>
      <c r="I22" s="115">
        <v>41946650.897550769</v>
      </c>
      <c r="J22" s="61">
        <v>112309649.24753156</v>
      </c>
      <c r="K22" s="127">
        <v>11257742957.336035</v>
      </c>
    </row>
    <row r="30" spans="1:11" x14ac:dyDescent="0.25">
      <c r="A30" s="39" t="s">
        <v>101</v>
      </c>
      <c r="B30" s="101" t="s">
        <v>102</v>
      </c>
      <c r="C30" t="s">
        <v>166</v>
      </c>
      <c r="D30" t="s">
        <v>167</v>
      </c>
    </row>
    <row r="31" spans="1:11" x14ac:dyDescent="0.25">
      <c r="A31" t="s">
        <v>82</v>
      </c>
      <c r="B31" s="108">
        <v>0</v>
      </c>
      <c r="C31" s="59">
        <f>D2+I2+J2</f>
        <v>0</v>
      </c>
      <c r="D31">
        <f>IF(B31 &lt;&gt;0, C31/B31, )</f>
        <v>0</v>
      </c>
    </row>
    <row r="32" spans="1:11" x14ac:dyDescent="0.25">
      <c r="A32" t="s">
        <v>83</v>
      </c>
      <c r="B32" s="108">
        <v>868992</v>
      </c>
      <c r="C32" s="59">
        <f t="shared" ref="C32:C49" si="0">D3+I3+J3</f>
        <v>2481252860.7402053</v>
      </c>
      <c r="D32">
        <f t="shared" ref="D32:D49" si="1">IF(B32 &lt;&gt;0, C32/B32, )</f>
        <v>2855.3230187852191</v>
      </c>
    </row>
    <row r="33" spans="1:4" x14ac:dyDescent="0.25">
      <c r="A33" t="s">
        <v>84</v>
      </c>
      <c r="B33" s="108">
        <v>0</v>
      </c>
      <c r="C33" s="59">
        <f t="shared" si="0"/>
        <v>0</v>
      </c>
      <c r="D33">
        <f t="shared" si="1"/>
        <v>0</v>
      </c>
    </row>
    <row r="34" spans="1:4" x14ac:dyDescent="0.25">
      <c r="A34" t="s">
        <v>116</v>
      </c>
      <c r="B34" s="108">
        <v>2603</v>
      </c>
      <c r="C34" s="59">
        <f t="shared" si="0"/>
        <v>7890653.8839896461</v>
      </c>
      <c r="D34">
        <f t="shared" si="1"/>
        <v>3031.3691448289073</v>
      </c>
    </row>
    <row r="35" spans="1:4" x14ac:dyDescent="0.25">
      <c r="A35" t="s">
        <v>86</v>
      </c>
      <c r="B35" s="108">
        <v>4416</v>
      </c>
      <c r="C35" s="59">
        <f t="shared" si="0"/>
        <v>5772632.7553133545</v>
      </c>
      <c r="D35">
        <f t="shared" si="1"/>
        <v>1307.2085043734951</v>
      </c>
    </row>
    <row r="36" spans="1:4" x14ac:dyDescent="0.25">
      <c r="A36" t="s">
        <v>87</v>
      </c>
      <c r="B36" s="108">
        <v>0</v>
      </c>
      <c r="C36" s="59">
        <f t="shared" si="0"/>
        <v>0</v>
      </c>
      <c r="D36">
        <f t="shared" si="1"/>
        <v>0</v>
      </c>
    </row>
    <row r="37" spans="1:4" x14ac:dyDescent="0.25">
      <c r="A37" t="s">
        <v>88</v>
      </c>
      <c r="B37" s="108">
        <v>419128</v>
      </c>
      <c r="C37" s="59">
        <f t="shared" si="0"/>
        <v>0</v>
      </c>
      <c r="D37">
        <f t="shared" si="1"/>
        <v>0</v>
      </c>
    </row>
    <row r="38" spans="1:4" x14ac:dyDescent="0.25">
      <c r="A38" t="s">
        <v>89</v>
      </c>
      <c r="B38" s="108">
        <v>770492</v>
      </c>
      <c r="C38" s="59">
        <f t="shared" si="0"/>
        <v>0</v>
      </c>
      <c r="D38">
        <f t="shared" si="1"/>
        <v>0</v>
      </c>
    </row>
    <row r="39" spans="1:4" x14ac:dyDescent="0.25">
      <c r="A39" t="s">
        <v>90</v>
      </c>
      <c r="B39" s="108">
        <v>0</v>
      </c>
      <c r="C39" s="59">
        <f t="shared" si="0"/>
        <v>0</v>
      </c>
      <c r="D39">
        <f t="shared" si="1"/>
        <v>0</v>
      </c>
    </row>
    <row r="40" spans="1:4" x14ac:dyDescent="0.25">
      <c r="A40" t="s">
        <v>91</v>
      </c>
      <c r="B40" s="108"/>
      <c r="C40" s="59">
        <f t="shared" si="0"/>
        <v>0</v>
      </c>
      <c r="D40">
        <f t="shared" si="1"/>
        <v>0</v>
      </c>
    </row>
    <row r="41" spans="1:4" x14ac:dyDescent="0.25">
      <c r="A41" t="s">
        <v>117</v>
      </c>
      <c r="B41" s="108">
        <v>510073</v>
      </c>
      <c r="C41" s="59">
        <f t="shared" si="0"/>
        <v>755940372.43660474</v>
      </c>
      <c r="D41">
        <f t="shared" si="1"/>
        <v>1482.0238915539633</v>
      </c>
    </row>
    <row r="42" spans="1:4" x14ac:dyDescent="0.25">
      <c r="A42" t="s">
        <v>93</v>
      </c>
      <c r="B42" s="108">
        <v>0</v>
      </c>
      <c r="C42" s="59">
        <f t="shared" si="0"/>
        <v>0</v>
      </c>
      <c r="D42">
        <f t="shared" si="1"/>
        <v>0</v>
      </c>
    </row>
    <row r="43" spans="1:4" x14ac:dyDescent="0.25">
      <c r="A43" t="s">
        <v>118</v>
      </c>
      <c r="B43" s="108">
        <v>1163639</v>
      </c>
      <c r="C43" s="59">
        <f t="shared" si="0"/>
        <v>976603741.18911886</v>
      </c>
      <c r="D43">
        <f t="shared" si="1"/>
        <v>839.26693862024126</v>
      </c>
    </row>
    <row r="44" spans="1:4" x14ac:dyDescent="0.25">
      <c r="A44" t="s">
        <v>95</v>
      </c>
      <c r="B44" s="108">
        <v>15449589</v>
      </c>
      <c r="C44" s="59">
        <f t="shared" si="0"/>
        <v>0</v>
      </c>
      <c r="D44">
        <f t="shared" si="1"/>
        <v>0</v>
      </c>
    </row>
    <row r="45" spans="1:4" x14ac:dyDescent="0.25">
      <c r="A45" t="s">
        <v>96</v>
      </c>
      <c r="B45" s="108">
        <v>0</v>
      </c>
      <c r="C45" s="59">
        <f t="shared" si="0"/>
        <v>0</v>
      </c>
      <c r="D45">
        <f t="shared" si="1"/>
        <v>0</v>
      </c>
    </row>
    <row r="46" spans="1:4" x14ac:dyDescent="0.25">
      <c r="A46" t="s">
        <v>97</v>
      </c>
      <c r="B46" s="108">
        <v>625745</v>
      </c>
      <c r="C46" s="59">
        <f t="shared" si="0"/>
        <v>0</v>
      </c>
      <c r="D46">
        <f t="shared" si="1"/>
        <v>0</v>
      </c>
    </row>
    <row r="47" spans="1:4" x14ac:dyDescent="0.25">
      <c r="A47" t="s">
        <v>98</v>
      </c>
      <c r="B47" s="108">
        <v>1013378</v>
      </c>
      <c r="C47" s="59">
        <f t="shared" si="0"/>
        <v>4082200593.2255678</v>
      </c>
      <c r="D47">
        <f t="shared" si="1"/>
        <v>4028.3098638667584</v>
      </c>
    </row>
    <row r="48" spans="1:4" x14ac:dyDescent="0.25">
      <c r="A48" t="s">
        <v>99</v>
      </c>
      <c r="B48" s="108">
        <v>1406777</v>
      </c>
      <c r="C48" s="59">
        <f t="shared" si="0"/>
        <v>0</v>
      </c>
      <c r="D48">
        <f t="shared" si="1"/>
        <v>0</v>
      </c>
    </row>
    <row r="49" spans="1:4" x14ac:dyDescent="0.25">
      <c r="A49" t="s">
        <v>100</v>
      </c>
      <c r="B49" s="108">
        <v>1180835</v>
      </c>
      <c r="C49" s="59">
        <f t="shared" si="0"/>
        <v>2948082103.1052346</v>
      </c>
      <c r="D49">
        <f t="shared" si="1"/>
        <v>2496.6079961258215</v>
      </c>
    </row>
    <row r="54" spans="1:4" x14ac:dyDescent="0.25">
      <c r="A54" t="s">
        <v>168</v>
      </c>
      <c r="B54" t="s">
        <v>169</v>
      </c>
      <c r="C54" t="s">
        <v>170</v>
      </c>
      <c r="D54" t="s">
        <v>171</v>
      </c>
    </row>
    <row r="55" spans="1:4" x14ac:dyDescent="0.25">
      <c r="B55" s="59">
        <f>B32+B35+B37+B38+B41+B43+B46+B48+B49</f>
        <v>6950097</v>
      </c>
      <c r="C55" s="59">
        <f>C32+C35+C41+C43+C46+C48+C49</f>
        <v>7167651710.2264767</v>
      </c>
      <c r="D55">
        <f>C55/B55</f>
        <v>1031.3023991214045</v>
      </c>
    </row>
    <row r="57" spans="1:4" x14ac:dyDescent="0.25">
      <c r="A57" t="s">
        <v>172</v>
      </c>
      <c r="B57" s="59">
        <f>B47</f>
        <v>1013378</v>
      </c>
      <c r="C57" s="59">
        <f>C47</f>
        <v>4082200593.2255678</v>
      </c>
      <c r="D57">
        <f>C57/B57</f>
        <v>4028.3098638667584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2791CA-6484-4F27-A702-B235E469A513}">
  <dimension ref="A1:AN25"/>
  <sheetViews>
    <sheetView tabSelected="1" workbookViewId="0">
      <pane xSplit="1" topLeftCell="X1" activePane="topRight" state="frozen"/>
      <selection pane="topRight" activeCell="AR21" sqref="AR21"/>
    </sheetView>
  </sheetViews>
  <sheetFormatPr defaultRowHeight="15" x14ac:dyDescent="0.25"/>
  <cols>
    <col min="1" max="1" width="16.140625" customWidth="1"/>
  </cols>
  <sheetData>
    <row r="1" spans="1:40" ht="60" x14ac:dyDescent="0.25">
      <c r="A1" s="4" t="s">
        <v>13</v>
      </c>
      <c r="B1" s="5">
        <v>1990</v>
      </c>
      <c r="C1" s="5">
        <v>1991</v>
      </c>
      <c r="D1" s="5">
        <v>1992</v>
      </c>
      <c r="E1" s="5">
        <v>1993</v>
      </c>
      <c r="F1" s="5">
        <v>1994</v>
      </c>
      <c r="G1" s="5">
        <v>1995</v>
      </c>
      <c r="H1" s="5">
        <v>1996</v>
      </c>
      <c r="I1" s="5">
        <v>1997</v>
      </c>
      <c r="J1" s="5">
        <v>1998</v>
      </c>
      <c r="K1" s="5">
        <v>1999</v>
      </c>
      <c r="L1" s="5">
        <v>2000</v>
      </c>
      <c r="M1" s="5">
        <v>2001</v>
      </c>
      <c r="N1" s="5">
        <v>2002</v>
      </c>
      <c r="O1" s="5">
        <v>2003</v>
      </c>
      <c r="P1" s="5">
        <v>2004</v>
      </c>
      <c r="Q1" s="5">
        <v>2005</v>
      </c>
      <c r="R1" s="5">
        <v>2006</v>
      </c>
      <c r="S1" s="5">
        <v>2007</v>
      </c>
      <c r="T1" s="5">
        <v>2008</v>
      </c>
      <c r="U1" s="5">
        <v>2009</v>
      </c>
      <c r="V1" s="5">
        <v>2010</v>
      </c>
      <c r="W1" s="5">
        <v>2011</v>
      </c>
      <c r="X1" s="5">
        <v>2012</v>
      </c>
      <c r="Y1" s="5">
        <v>2013</v>
      </c>
      <c r="Z1" s="5">
        <v>2014</v>
      </c>
      <c r="AA1" s="5">
        <v>2015</v>
      </c>
      <c r="AB1" s="5">
        <v>2016</v>
      </c>
      <c r="AC1" s="5">
        <v>2017</v>
      </c>
      <c r="AD1" s="5">
        <v>2018</v>
      </c>
      <c r="AE1" s="5">
        <v>2019</v>
      </c>
      <c r="AF1" s="5">
        <v>2020</v>
      </c>
      <c r="AG1" s="5">
        <v>2021</v>
      </c>
      <c r="AH1" s="5">
        <v>2022</v>
      </c>
      <c r="AI1" s="6" t="s">
        <v>14</v>
      </c>
      <c r="AJ1" s="7" t="s">
        <v>15</v>
      </c>
      <c r="AK1" s="8" t="s">
        <v>16</v>
      </c>
      <c r="AL1" s="8" t="s">
        <v>17</v>
      </c>
    </row>
    <row r="2" spans="1:40" x14ac:dyDescent="0.25">
      <c r="A2" s="9" t="s">
        <v>18</v>
      </c>
      <c r="B2" s="10">
        <v>0.31118321576774721</v>
      </c>
      <c r="C2" s="10">
        <v>0.30107500668830006</v>
      </c>
      <c r="D2" s="10">
        <v>0.33013205604846874</v>
      </c>
      <c r="E2" s="10">
        <v>0.3355307021044891</v>
      </c>
      <c r="F2" s="10">
        <v>0.33242599519019689</v>
      </c>
      <c r="G2" s="10">
        <v>0.32346120983579313</v>
      </c>
      <c r="H2" s="10">
        <v>0.28260825687195457</v>
      </c>
      <c r="I2" s="10">
        <v>0.27255560640681586</v>
      </c>
      <c r="J2" s="10">
        <v>0.28368995579182338</v>
      </c>
      <c r="K2" s="10">
        <v>0.28202049869194318</v>
      </c>
      <c r="L2" s="10">
        <v>0.28150899428031817</v>
      </c>
      <c r="M2" s="10">
        <v>0.27344020100346028</v>
      </c>
      <c r="N2" s="10">
        <v>0.26698457293291084</v>
      </c>
      <c r="O2" s="10">
        <v>0.25419030265489129</v>
      </c>
      <c r="P2" s="10">
        <v>0.24140516838394357</v>
      </c>
      <c r="Q2" s="10">
        <v>0.31637411133722371</v>
      </c>
      <c r="R2" s="10">
        <v>0.23801773371321638</v>
      </c>
      <c r="S2" s="10">
        <v>0.31912922879631533</v>
      </c>
      <c r="T2" s="10">
        <v>0.31632705070074529</v>
      </c>
      <c r="U2" s="10">
        <v>0.24937779245734895</v>
      </c>
      <c r="V2" s="10">
        <v>0.24602210533568844</v>
      </c>
      <c r="W2" s="10">
        <v>0.25179928489820552</v>
      </c>
      <c r="X2" s="10">
        <v>0.25923995553058304</v>
      </c>
      <c r="Y2" s="10">
        <v>0.26438363538431253</v>
      </c>
      <c r="Z2" s="10">
        <v>0.2462247040296365</v>
      </c>
      <c r="AA2" s="10">
        <v>0.25745416919739211</v>
      </c>
      <c r="AB2" s="10">
        <v>0.26742716655022514</v>
      </c>
      <c r="AC2" s="10">
        <v>0.26644745509323498</v>
      </c>
      <c r="AD2" s="10">
        <v>0.28405275555233095</v>
      </c>
      <c r="AE2" s="11">
        <v>0.26737804821089567</v>
      </c>
      <c r="AF2" s="11">
        <v>0.26921271599650753</v>
      </c>
      <c r="AG2" s="11">
        <v>0.25326525306772757</v>
      </c>
      <c r="AH2" s="11">
        <v>0.20984744583115167</v>
      </c>
      <c r="AI2" s="12">
        <v>1.007534448922032E-2</v>
      </c>
      <c r="AJ2" s="13">
        <v>-6.7316217962365962E-2</v>
      </c>
      <c r="AK2" s="13">
        <v>1.147978127464761E-2</v>
      </c>
      <c r="AL2" s="14">
        <v>-6.2703682251351672E-2</v>
      </c>
    </row>
    <row r="3" spans="1:40" x14ac:dyDescent="0.25">
      <c r="A3" s="9" t="s">
        <v>19</v>
      </c>
      <c r="B3" s="10">
        <v>0.79415506780533041</v>
      </c>
      <c r="C3" s="10">
        <v>0.76227693802299012</v>
      </c>
      <c r="D3" s="10">
        <v>0.74767893716522837</v>
      </c>
      <c r="E3" s="10">
        <v>0.72033969261999142</v>
      </c>
      <c r="F3" s="10">
        <v>0.69520358481226074</v>
      </c>
      <c r="G3" s="10">
        <v>0.66848498183623295</v>
      </c>
      <c r="H3" s="10">
        <v>0.63866214308164893</v>
      </c>
      <c r="I3" s="10">
        <v>0.61430280123129899</v>
      </c>
      <c r="J3" s="10">
        <v>0.5881976041043584</v>
      </c>
      <c r="K3" s="10">
        <v>0.56412206281174482</v>
      </c>
      <c r="L3" s="10">
        <v>0.5402611906345206</v>
      </c>
      <c r="M3" s="10">
        <v>0.51283102584394058</v>
      </c>
      <c r="N3" s="10">
        <v>0.48118271807523127</v>
      </c>
      <c r="O3" s="10">
        <v>0.45830681511040705</v>
      </c>
      <c r="P3" s="10">
        <v>0.43242360086572462</v>
      </c>
      <c r="Q3" s="10">
        <v>0.41073252514360115</v>
      </c>
      <c r="R3" s="10">
        <v>0.3976319619252503</v>
      </c>
      <c r="S3" s="10">
        <v>0.37464334020305617</v>
      </c>
      <c r="T3" s="10">
        <v>0.35323144141103391</v>
      </c>
      <c r="U3" s="10">
        <v>0.33276401615219531</v>
      </c>
      <c r="V3" s="10">
        <v>0.31280063944726527</v>
      </c>
      <c r="W3" s="10">
        <v>0.29335162286400795</v>
      </c>
      <c r="X3" s="10">
        <v>0.27469553809816294</v>
      </c>
      <c r="Y3" s="10">
        <v>0.26411121054516284</v>
      </c>
      <c r="Z3" s="10">
        <v>0.24637173500739634</v>
      </c>
      <c r="AA3" s="10">
        <v>0.24696571691436137</v>
      </c>
      <c r="AB3" s="10">
        <v>0.24591895385088119</v>
      </c>
      <c r="AC3" s="10">
        <v>0.2433630105605448</v>
      </c>
      <c r="AD3" s="10">
        <v>0.24043754193530101</v>
      </c>
      <c r="AE3" s="11">
        <v>0.24121712285618011</v>
      </c>
      <c r="AF3" s="11">
        <v>0.24</v>
      </c>
      <c r="AG3" s="11">
        <v>0.24</v>
      </c>
      <c r="AH3" s="11">
        <v>0.24</v>
      </c>
      <c r="AI3" s="12">
        <v>6.908807649751077E-3</v>
      </c>
      <c r="AJ3" s="13">
        <v>-0.69779201854966855</v>
      </c>
      <c r="AK3" s="13">
        <v>0</v>
      </c>
      <c r="AL3" s="14">
        <v>-0.53200959398849967</v>
      </c>
    </row>
    <row r="4" spans="1:40" x14ac:dyDescent="0.25">
      <c r="A4" s="9" t="s">
        <v>20</v>
      </c>
      <c r="B4" s="15">
        <v>3.8285684224454402</v>
      </c>
      <c r="C4" s="15">
        <v>3.6623311076637992</v>
      </c>
      <c r="D4" s="15">
        <v>4.3129550815441373</v>
      </c>
      <c r="E4" s="15">
        <v>3.8434738486172288</v>
      </c>
      <c r="F4" s="15">
        <v>4.1722716381351193</v>
      </c>
      <c r="G4" s="15">
        <v>3.8417998026266549</v>
      </c>
      <c r="H4" s="15">
        <v>4.1334270267787163</v>
      </c>
      <c r="I4" s="15">
        <v>4.3018097329078921</v>
      </c>
      <c r="J4" s="15">
        <v>4.0365926505409702</v>
      </c>
      <c r="K4" s="15">
        <v>4.2905783234582291</v>
      </c>
      <c r="L4" s="15">
        <v>4.5482418480619717</v>
      </c>
      <c r="M4" s="15">
        <v>4.3193464925289424</v>
      </c>
      <c r="N4" s="15">
        <v>4.1289693536149041</v>
      </c>
      <c r="O4" s="15">
        <v>4.9683861645578338</v>
      </c>
      <c r="P4" s="15">
        <v>3.9426267081710766</v>
      </c>
      <c r="Q4" s="15">
        <v>3.7498448237317046</v>
      </c>
      <c r="R4" s="15">
        <v>3.325105077214507</v>
      </c>
      <c r="S4" s="15">
        <v>3.3584024404707273</v>
      </c>
      <c r="T4" s="15">
        <v>3.379057972679024</v>
      </c>
      <c r="U4" s="15">
        <v>3.2941534083527908</v>
      </c>
      <c r="V4" s="15">
        <v>3.3682486060887618</v>
      </c>
      <c r="W4" s="15">
        <v>3.6042925632474874</v>
      </c>
      <c r="X4" s="15">
        <v>3.253953212390976</v>
      </c>
      <c r="Y4" s="15">
        <v>3.5807831062814572</v>
      </c>
      <c r="Z4" s="15">
        <v>3.8238153135479527</v>
      </c>
      <c r="AA4" s="15">
        <v>4.3430280018462346</v>
      </c>
      <c r="AB4" s="15">
        <v>3.9076774838649584</v>
      </c>
      <c r="AC4" s="15">
        <v>3.9208703014808122</v>
      </c>
      <c r="AD4" s="15">
        <v>4.3296118816860218</v>
      </c>
      <c r="AE4" s="11">
        <v>4.1965983044709425</v>
      </c>
      <c r="AF4" s="11">
        <v>3.8245047700082679</v>
      </c>
      <c r="AG4" s="11">
        <f>SUM(AG5:AG6)</f>
        <v>4.2876604463198795</v>
      </c>
      <c r="AH4" s="11">
        <f>SUM(AH5:AH6)</f>
        <v>4.3647310406749567</v>
      </c>
      <c r="AI4" s="12">
        <v>0.11518854401382131</v>
      </c>
      <c r="AJ4" s="13">
        <v>4.5155754300711268E-2</v>
      </c>
      <c r="AK4" s="13">
        <v>4.6266264022517538E-2</v>
      </c>
      <c r="AL4" s="14">
        <v>-7.3598211124287133E-2</v>
      </c>
    </row>
    <row r="5" spans="1:40" x14ac:dyDescent="0.25">
      <c r="A5" s="16" t="s">
        <v>21</v>
      </c>
      <c r="B5" s="17">
        <v>3.8026316109423615</v>
      </c>
      <c r="C5" s="17">
        <v>3.6358258483993176</v>
      </c>
      <c r="D5" s="17">
        <v>4.2829421905255005</v>
      </c>
      <c r="E5" s="17">
        <v>3.8158627806261509</v>
      </c>
      <c r="F5" s="17">
        <v>4.1452661339091517</v>
      </c>
      <c r="G5" s="17">
        <v>3.8169217012905534</v>
      </c>
      <c r="H5" s="17">
        <v>4.1070675074873568</v>
      </c>
      <c r="I5" s="17">
        <v>4.2768990684208301</v>
      </c>
      <c r="J5" s="17">
        <v>4.0120830216268262</v>
      </c>
      <c r="K5" s="17">
        <v>4.2678633883426915</v>
      </c>
      <c r="L5" s="17">
        <v>4.5385938988087897</v>
      </c>
      <c r="M5" s="17">
        <v>4.309005861467976</v>
      </c>
      <c r="N5" s="17">
        <v>4.1188084645168006</v>
      </c>
      <c r="O5" s="17">
        <v>4.9533182570889078</v>
      </c>
      <c r="P5" s="17">
        <v>3.9350329054294759</v>
      </c>
      <c r="Q5" s="17">
        <v>3.7452134186998594</v>
      </c>
      <c r="R5" s="17">
        <v>3.3190245660520814</v>
      </c>
      <c r="S5" s="17">
        <v>3.3485882238716127</v>
      </c>
      <c r="T5" s="17">
        <v>3.3693031890273404</v>
      </c>
      <c r="U5" s="17">
        <v>3.2819344625968592</v>
      </c>
      <c r="V5" s="17">
        <v>3.3575492491044452</v>
      </c>
      <c r="W5" s="17">
        <v>3.593683408889357</v>
      </c>
      <c r="X5" s="17">
        <v>3.2442491956028348</v>
      </c>
      <c r="Y5" s="17">
        <v>3.5677302843858176</v>
      </c>
      <c r="Z5" s="17">
        <v>3.8073902702609668</v>
      </c>
      <c r="AA5" s="17">
        <v>4.318518447819149</v>
      </c>
      <c r="AB5" s="17">
        <v>3.8864012014579354</v>
      </c>
      <c r="AC5" s="17">
        <v>3.8998158021996372</v>
      </c>
      <c r="AD5" s="17">
        <v>4.3083366687879296</v>
      </c>
      <c r="AE5" s="18">
        <v>4.1743356145730726</v>
      </c>
      <c r="AF5" s="18">
        <v>3.8042871516424026</v>
      </c>
      <c r="AG5" s="18">
        <v>4.2656604463198793</v>
      </c>
      <c r="AH5" s="18">
        <v>4.264731040674957</v>
      </c>
      <c r="AI5" s="12">
        <v>0.11455523664592746</v>
      </c>
      <c r="AJ5" s="13">
        <v>4.6501635880110685E-2</v>
      </c>
      <c r="AK5" s="13">
        <v>4.6350020779947293E-2</v>
      </c>
      <c r="AL5" s="14">
        <v>-7.2990155956431824E-2</v>
      </c>
    </row>
    <row r="6" spans="1:40" x14ac:dyDescent="0.25">
      <c r="A6" s="16" t="s">
        <v>22</v>
      </c>
      <c r="B6" s="17">
        <v>2.5946256350000006E-2</v>
      </c>
      <c r="C6" s="17">
        <v>2.5881672269999996E-2</v>
      </c>
      <c r="D6" s="17">
        <v>2.9739962619999998E-2</v>
      </c>
      <c r="E6" s="17">
        <v>2.9404141100000003E-2</v>
      </c>
      <c r="F6" s="17">
        <v>2.9440599339999991E-2</v>
      </c>
      <c r="G6" s="17">
        <v>2.7823162410000001E-2</v>
      </c>
      <c r="H6" s="17">
        <v>2.9663943739999993E-2</v>
      </c>
      <c r="I6" s="17">
        <v>2.8686894330000001E-2</v>
      </c>
      <c r="J6" s="17">
        <v>2.5879961309999998E-2</v>
      </c>
      <c r="K6" s="17">
        <v>2.6943499999999999E-2</v>
      </c>
      <c r="L6" s="17">
        <v>2.8932119849999993E-2</v>
      </c>
      <c r="M6" s="17">
        <v>2.6565414719999996E-2</v>
      </c>
      <c r="N6" s="17">
        <v>2.6355309099999998E-2</v>
      </c>
      <c r="O6" s="17">
        <v>3.1924291679999994E-2</v>
      </c>
      <c r="P6" s="17">
        <v>2.6234909229999995E-2</v>
      </c>
      <c r="Q6" s="17">
        <v>1.916017029E-2</v>
      </c>
      <c r="R6" s="17">
        <v>1.694094593E-2</v>
      </c>
      <c r="S6" s="17">
        <v>1.683141891E-2</v>
      </c>
      <c r="T6" s="17">
        <v>1.689878131E-2</v>
      </c>
      <c r="U6" s="17">
        <v>1.952156117E-2</v>
      </c>
      <c r="V6" s="17">
        <v>1.9673438830000001E-2</v>
      </c>
      <c r="W6" s="17">
        <v>2.0113777189999998E-2</v>
      </c>
      <c r="X6" s="17">
        <v>1.7622596339999998E-2</v>
      </c>
      <c r="Y6" s="17">
        <v>2.0296985279999999E-2</v>
      </c>
      <c r="Z6" s="17">
        <v>2.1192329509999996E-2</v>
      </c>
      <c r="AA6" s="17">
        <v>2.5806624399999999E-2</v>
      </c>
      <c r="AB6" s="17">
        <v>2.224185649E-2</v>
      </c>
      <c r="AC6" s="17">
        <v>2.2492109880000003E-2</v>
      </c>
      <c r="AD6" s="17">
        <v>2.337764673E-2</v>
      </c>
      <c r="AE6" s="18">
        <v>2.2896275169999997E-2</v>
      </c>
      <c r="AF6" s="18">
        <v>2.1331607659999998E-2</v>
      </c>
      <c r="AG6" s="18">
        <v>2.1999999999999999E-2</v>
      </c>
      <c r="AH6" s="18">
        <v>0.1</v>
      </c>
      <c r="AI6" s="12">
        <v>6.3330736789384869E-4</v>
      </c>
      <c r="AJ6" s="13">
        <v>-0.15209347725418607</v>
      </c>
      <c r="AK6" s="13">
        <v>3.1333425527666055E-2</v>
      </c>
      <c r="AL6" s="14">
        <v>-0.17185557869581786</v>
      </c>
    </row>
    <row r="7" spans="1:40" x14ac:dyDescent="0.25">
      <c r="A7" s="9" t="s">
        <v>23</v>
      </c>
      <c r="B7" s="15">
        <v>11.908703011635628</v>
      </c>
      <c r="C7" s="15">
        <v>12.015808424267215</v>
      </c>
      <c r="D7" s="15">
        <v>11.282675657441759</v>
      </c>
      <c r="E7" s="15">
        <v>10.22866671361591</v>
      </c>
      <c r="F7" s="15">
        <v>10.395885380019983</v>
      </c>
      <c r="G7" s="15">
        <v>10.320433330320103</v>
      </c>
      <c r="H7" s="15">
        <v>10.734700429507201</v>
      </c>
      <c r="I7" s="15">
        <v>13.201969739517997</v>
      </c>
      <c r="J7" s="15">
        <v>12.948870196922446</v>
      </c>
      <c r="K7" s="15">
        <v>12.210133852255002</v>
      </c>
      <c r="L7" s="15">
        <v>11.989900612431979</v>
      </c>
      <c r="M7" s="15">
        <v>12.343415698509945</v>
      </c>
      <c r="N7" s="15">
        <v>11.983738560961358</v>
      </c>
      <c r="O7" s="15">
        <v>12.355896167381317</v>
      </c>
      <c r="P7" s="15">
        <v>12.228978878725954</v>
      </c>
      <c r="Q7" s="15">
        <v>12.670138824478334</v>
      </c>
      <c r="R7" s="15">
        <v>11.08142070071079</v>
      </c>
      <c r="S7" s="15">
        <v>11.291854503543206</v>
      </c>
      <c r="T7" s="15">
        <v>10.093072782062062</v>
      </c>
      <c r="U7" s="15">
        <v>11.454199128109076</v>
      </c>
      <c r="V7" s="15">
        <v>11.964953399116686</v>
      </c>
      <c r="W7" s="15">
        <v>10.461509104253894</v>
      </c>
      <c r="X7" s="15">
        <v>9.6302283298383689</v>
      </c>
      <c r="Y7" s="15">
        <v>9.4730563839953703</v>
      </c>
      <c r="Z7" s="15">
        <v>9.8116989039421867</v>
      </c>
      <c r="AA7" s="15">
        <v>10.185914706607635</v>
      </c>
      <c r="AB7" s="15">
        <v>9.2891614699273113</v>
      </c>
      <c r="AC7" s="15">
        <v>8.5011455702160905</v>
      </c>
      <c r="AD7" s="15">
        <v>8.0669762263933187</v>
      </c>
      <c r="AE7" s="11">
        <v>5.69</v>
      </c>
      <c r="AF7" s="11">
        <v>3.2</v>
      </c>
      <c r="AG7" s="11">
        <v>3.04</v>
      </c>
      <c r="AH7" s="11">
        <v>2.5</v>
      </c>
      <c r="AI7" s="12">
        <v>8.7511563563513639E-2</v>
      </c>
      <c r="AJ7" s="13">
        <v>-0.74472450971111548</v>
      </c>
      <c r="AK7" s="13">
        <v>-5.0000000000000044E-2</v>
      </c>
      <c r="AL7" s="14">
        <v>-0.75371484893221419</v>
      </c>
    </row>
    <row r="8" spans="1:40" x14ac:dyDescent="0.25">
      <c r="A8" s="19" t="s">
        <v>24</v>
      </c>
      <c r="B8" s="20">
        <v>12.125818318670358</v>
      </c>
      <c r="C8" s="20">
        <v>11.775871623202862</v>
      </c>
      <c r="D8" s="20">
        <v>9.7717566187600919</v>
      </c>
      <c r="E8" s="20">
        <v>8.650563455900194</v>
      </c>
      <c r="F8" s="20">
        <v>8.5133784486393971</v>
      </c>
      <c r="G8" s="20">
        <v>9.7371091643132477</v>
      </c>
      <c r="H8" s="20">
        <v>11.311066582135453</v>
      </c>
      <c r="I8" s="20">
        <v>14.507412730672725</v>
      </c>
      <c r="J8" s="20">
        <v>13.348239632998851</v>
      </c>
      <c r="K8" s="20">
        <v>12.146722771787049</v>
      </c>
      <c r="L8" s="20">
        <v>12.658000309744708</v>
      </c>
      <c r="M8" s="20">
        <v>11.4161904295231</v>
      </c>
      <c r="N8" s="20">
        <v>10.379244521541946</v>
      </c>
      <c r="O8" s="20">
        <v>9.6495186825455992</v>
      </c>
      <c r="P8" s="20">
        <v>10.419510091413237</v>
      </c>
      <c r="Q8" s="20">
        <v>11.673338551268115</v>
      </c>
      <c r="R8" s="20">
        <v>11.167101318595286</v>
      </c>
      <c r="S8" s="20">
        <v>10.468341000866527</v>
      </c>
      <c r="T8" s="20">
        <v>9.4607271683125802</v>
      </c>
      <c r="U8" s="20">
        <v>8.0427514376120239</v>
      </c>
      <c r="V8" s="20">
        <v>9.2013502092070993</v>
      </c>
      <c r="W8" s="20">
        <v>8.1826821884639784</v>
      </c>
      <c r="X8" s="20">
        <v>8.9720275682224653</v>
      </c>
      <c r="Y8" s="20">
        <v>8.716353443222582</v>
      </c>
      <c r="Z8" s="20">
        <v>7.9570686470230498</v>
      </c>
      <c r="AA8" s="20">
        <v>9.0405069119331802</v>
      </c>
      <c r="AB8" s="20">
        <v>8.5747167648076665</v>
      </c>
      <c r="AC8" s="20">
        <v>7.8662818933743539</v>
      </c>
      <c r="AD8" s="20">
        <v>9.5898953284689128</v>
      </c>
      <c r="AE8" s="21">
        <v>9.5237736115500002</v>
      </c>
      <c r="AF8" s="21">
        <v>10.206</v>
      </c>
      <c r="AG8" s="21">
        <v>10.955</v>
      </c>
      <c r="AH8" s="21">
        <v>10.76</v>
      </c>
      <c r="AI8" s="12">
        <v>0.31535828251259607</v>
      </c>
      <c r="AJ8" s="13">
        <v>-9.655581898894415E-2</v>
      </c>
      <c r="AK8" s="13">
        <v>7.3388203017832707E-2</v>
      </c>
      <c r="AL8" s="14">
        <v>-4.0397927169332069E-2</v>
      </c>
    </row>
    <row r="9" spans="1:40" x14ac:dyDescent="0.25">
      <c r="A9" s="16" t="s">
        <v>25</v>
      </c>
      <c r="B9" s="17">
        <v>12.084446855240358</v>
      </c>
      <c r="C9" s="17">
        <v>11.736217089112863</v>
      </c>
      <c r="D9" s="17">
        <v>9.7388050094800924</v>
      </c>
      <c r="E9" s="17">
        <v>8.6215683600801949</v>
      </c>
      <c r="F9" s="17">
        <v>8.485521405049397</v>
      </c>
      <c r="G9" s="17">
        <v>9.7074680625232475</v>
      </c>
      <c r="H9" s="17">
        <v>11.276328591775453</v>
      </c>
      <c r="I9" s="17">
        <v>14.462552998702725</v>
      </c>
      <c r="J9" s="17">
        <v>13.30856250963885</v>
      </c>
      <c r="K9" s="17">
        <v>12.115241053787049</v>
      </c>
      <c r="L9" s="17">
        <v>12.621054458364707</v>
      </c>
      <c r="M9" s="17">
        <v>11.382370502853099</v>
      </c>
      <c r="N9" s="17">
        <v>10.353656707731945</v>
      </c>
      <c r="O9" s="17">
        <v>9.6222232856455996</v>
      </c>
      <c r="P9" s="17">
        <v>10.391202300623236</v>
      </c>
      <c r="Q9" s="17">
        <v>11.641714424708114</v>
      </c>
      <c r="R9" s="17">
        <v>11.137823791855286</v>
      </c>
      <c r="S9" s="17">
        <v>10.442080288666528</v>
      </c>
      <c r="T9" s="17">
        <v>9.4347685914125794</v>
      </c>
      <c r="U9" s="17">
        <v>8.0258402237120237</v>
      </c>
      <c r="V9" s="17">
        <v>9.1821815827670985</v>
      </c>
      <c r="W9" s="17">
        <v>8.173720553083978</v>
      </c>
      <c r="X9" s="17">
        <v>8.9613160399524645</v>
      </c>
      <c r="Y9" s="17">
        <v>8.7063600273425816</v>
      </c>
      <c r="Z9" s="17">
        <v>7.9433325530930494</v>
      </c>
      <c r="AA9" s="17">
        <v>9.0250928876631811</v>
      </c>
      <c r="AB9" s="17">
        <v>8.5587182915876667</v>
      </c>
      <c r="AC9" s="17">
        <v>7.8543647676243538</v>
      </c>
      <c r="AD9" s="17">
        <v>9.5742805199989132</v>
      </c>
      <c r="AE9" s="18">
        <v>9.51</v>
      </c>
      <c r="AF9" s="18">
        <v>10.186</v>
      </c>
      <c r="AG9" s="18">
        <v>10.94</v>
      </c>
      <c r="AH9" s="18"/>
      <c r="AI9" s="12">
        <v>0.31492648203448659</v>
      </c>
      <c r="AJ9" s="13">
        <v>-9.4704115873046793E-2</v>
      </c>
      <c r="AK9" s="13">
        <v>7.4023169055566426E-2</v>
      </c>
      <c r="AL9" s="14">
        <v>-3.886453201837136E-2</v>
      </c>
    </row>
    <row r="10" spans="1:40" x14ac:dyDescent="0.25">
      <c r="A10" s="16" t="s">
        <v>26</v>
      </c>
      <c r="B10" s="17">
        <v>4.1371463429999991E-2</v>
      </c>
      <c r="C10" s="17">
        <v>3.9654534089999999E-2</v>
      </c>
      <c r="D10" s="17">
        <v>3.2951609280000002E-2</v>
      </c>
      <c r="E10" s="17">
        <v>2.8995095819999997E-2</v>
      </c>
      <c r="F10" s="17">
        <v>2.7857043590000002E-2</v>
      </c>
      <c r="G10" s="17">
        <v>2.9641101789999992E-2</v>
      </c>
      <c r="H10" s="17">
        <v>3.4737990359999998E-2</v>
      </c>
      <c r="I10" s="17">
        <v>4.4859731969999997E-2</v>
      </c>
      <c r="J10" s="17">
        <v>3.9677123360000004E-2</v>
      </c>
      <c r="K10" s="17">
        <v>3.1481717999999999E-2</v>
      </c>
      <c r="L10" s="17">
        <v>3.6945851379999999E-2</v>
      </c>
      <c r="M10" s="17">
        <v>3.381992667E-2</v>
      </c>
      <c r="N10" s="17">
        <v>2.5587813810000002E-2</v>
      </c>
      <c r="O10" s="17">
        <v>2.7295396899999998E-2</v>
      </c>
      <c r="P10" s="17">
        <v>2.8307790790000002E-2</v>
      </c>
      <c r="Q10" s="17">
        <v>3.1624126559999993E-2</v>
      </c>
      <c r="R10" s="17">
        <v>2.927752674E-2</v>
      </c>
      <c r="S10" s="17">
        <v>2.6260712200000001E-2</v>
      </c>
      <c r="T10" s="17">
        <v>2.5958576899999995E-2</v>
      </c>
      <c r="U10" s="17">
        <v>1.6911213899999999E-2</v>
      </c>
      <c r="V10" s="17">
        <v>1.9168626439999996E-2</v>
      </c>
      <c r="W10" s="17">
        <v>8.9616353799999993E-3</v>
      </c>
      <c r="X10" s="17">
        <v>1.0711528269999999E-2</v>
      </c>
      <c r="Y10" s="17">
        <v>9.9934158799999985E-3</v>
      </c>
      <c r="Z10" s="17">
        <v>1.3736093929999998E-2</v>
      </c>
      <c r="AA10" s="17">
        <v>1.541402427E-2</v>
      </c>
      <c r="AB10" s="17">
        <v>1.5998473220000003E-2</v>
      </c>
      <c r="AC10" s="17">
        <v>1.191712575E-2</v>
      </c>
      <c r="AD10" s="17">
        <v>1.5614808469999998E-2</v>
      </c>
      <c r="AE10" s="18">
        <v>1.3773611549999997E-2</v>
      </c>
      <c r="AF10" s="18">
        <v>0.02</v>
      </c>
      <c r="AG10" s="18">
        <v>1.4999999999999999E-2</v>
      </c>
      <c r="AH10" s="18"/>
      <c r="AI10" s="12">
        <v>4.3180047810944232E-4</v>
      </c>
      <c r="AJ10" s="13">
        <v>-0.63743124471823875</v>
      </c>
      <c r="AK10" s="13">
        <v>-0.25000000000000006</v>
      </c>
      <c r="AL10" s="14">
        <v>-0.55647449663734005</v>
      </c>
    </row>
    <row r="11" spans="1:40" x14ac:dyDescent="0.25">
      <c r="A11" s="9" t="s">
        <v>27</v>
      </c>
      <c r="B11" s="15">
        <f>SUM(B12:B14)</f>
        <v>2.9990259268792534</v>
      </c>
      <c r="C11" s="15">
        <f t="shared" ref="C11:AH11" si="0">SUM(C12:C14)</f>
        <v>3.0977561994850675</v>
      </c>
      <c r="D11" s="15">
        <f t="shared" si="0"/>
        <v>3.3529114510538616</v>
      </c>
      <c r="E11" s="15">
        <f t="shared" si="0"/>
        <v>3.4467107496811002</v>
      </c>
      <c r="F11" s="15">
        <f t="shared" si="0"/>
        <v>3.1489979230071308</v>
      </c>
      <c r="G11" s="15">
        <f t="shared" si="0"/>
        <v>3.1029621649187207</v>
      </c>
      <c r="H11" s="15">
        <f t="shared" si="0"/>
        <v>3.2572421582664486</v>
      </c>
      <c r="I11" s="15">
        <f t="shared" si="0"/>
        <v>3.2662086463995101</v>
      </c>
      <c r="J11" s="15">
        <f t="shared" si="0"/>
        <v>3.1171304757594882</v>
      </c>
      <c r="K11" s="15">
        <f t="shared" si="0"/>
        <v>3.2355668054554094</v>
      </c>
      <c r="L11" s="15">
        <f t="shared" si="0"/>
        <v>3.421391035256037</v>
      </c>
      <c r="M11" s="15">
        <f t="shared" si="0"/>
        <v>3.3426714308585743</v>
      </c>
      <c r="N11" s="15">
        <f t="shared" si="0"/>
        <v>3.3067045048037023</v>
      </c>
      <c r="O11" s="15">
        <f t="shared" si="0"/>
        <v>3.7929948041708563</v>
      </c>
      <c r="P11" s="15">
        <f t="shared" si="0"/>
        <v>3.5711196130973142</v>
      </c>
      <c r="Q11" s="15">
        <f t="shared" si="0"/>
        <v>3.6492209834041227</v>
      </c>
      <c r="R11" s="15">
        <f t="shared" si="0"/>
        <v>3.6104384001066614</v>
      </c>
      <c r="S11" s="15">
        <f t="shared" si="0"/>
        <v>3.3762266743112472</v>
      </c>
      <c r="T11" s="15">
        <f t="shared" si="0"/>
        <v>3.0927876523220479</v>
      </c>
      <c r="U11" s="15">
        <f t="shared" si="0"/>
        <v>3.3946834660163732</v>
      </c>
      <c r="V11" s="15">
        <f t="shared" si="0"/>
        <v>3.3998068290462604</v>
      </c>
      <c r="W11" s="15">
        <f t="shared" si="0"/>
        <v>3.7318034583490629</v>
      </c>
      <c r="X11" s="15">
        <f t="shared" si="0"/>
        <v>3.3871263001494385</v>
      </c>
      <c r="Y11" s="15">
        <f t="shared" si="0"/>
        <v>3.7845334412520883</v>
      </c>
      <c r="Z11" s="15">
        <f t="shared" si="0"/>
        <v>3.4093812648157771</v>
      </c>
      <c r="AA11" s="15">
        <f t="shared" si="0"/>
        <v>3.2297317183015757</v>
      </c>
      <c r="AB11" s="15">
        <f t="shared" si="0"/>
        <v>3.1526794314326478</v>
      </c>
      <c r="AC11" s="15">
        <f t="shared" si="0"/>
        <v>3.1187564177260416</v>
      </c>
      <c r="AD11" s="15">
        <f t="shared" si="0"/>
        <v>3.1364928335503945</v>
      </c>
      <c r="AE11" s="15">
        <f t="shared" si="0"/>
        <v>3.1459809519101425</v>
      </c>
      <c r="AF11" s="15">
        <f t="shared" si="0"/>
        <v>3.1244143655550562</v>
      </c>
      <c r="AG11" s="15">
        <f t="shared" si="0"/>
        <v>3.2922165025784316</v>
      </c>
      <c r="AH11" s="15">
        <f t="shared" si="0"/>
        <v>3.929945884429578</v>
      </c>
      <c r="AI11" s="12">
        <v>9.7194769924623031E-2</v>
      </c>
      <c r="AJ11" s="13">
        <v>0.12506878138972607</v>
      </c>
      <c r="AK11" s="13">
        <v>7.9094397209081985E-2</v>
      </c>
      <c r="AL11" s="14">
        <v>1.1279131706394725E-2</v>
      </c>
    </row>
    <row r="12" spans="1:40" x14ac:dyDescent="0.25">
      <c r="A12" s="16" t="s">
        <v>28</v>
      </c>
      <c r="B12" s="22">
        <v>2.7078232114342251</v>
      </c>
      <c r="C12" s="22">
        <v>2.8189916470186471</v>
      </c>
      <c r="D12" s="22">
        <v>3.0649801970421793</v>
      </c>
      <c r="E12" s="22">
        <v>3.1311197403283781</v>
      </c>
      <c r="F12" s="22">
        <v>2.7594802175666979</v>
      </c>
      <c r="G12" s="22">
        <v>2.5539440452608928</v>
      </c>
      <c r="H12" s="22">
        <v>2.6057531306055566</v>
      </c>
      <c r="I12" s="22">
        <v>2.5100664498234311</v>
      </c>
      <c r="J12" s="22">
        <v>2.3145433440311907</v>
      </c>
      <c r="K12" s="22">
        <v>2.3524428772912853</v>
      </c>
      <c r="L12" s="22">
        <v>2.4858596437303739</v>
      </c>
      <c r="M12" s="22">
        <v>2.3525950383479679</v>
      </c>
      <c r="N12" s="22">
        <v>2.276870854869014</v>
      </c>
      <c r="O12" s="22">
        <v>2.7219802133685267</v>
      </c>
      <c r="P12" s="22">
        <v>2.4566499111869553</v>
      </c>
      <c r="Q12" s="22">
        <v>2.4972161008733944</v>
      </c>
      <c r="R12" s="22">
        <v>2.4134785927225466</v>
      </c>
      <c r="S12" s="22">
        <v>2.1294328489814633</v>
      </c>
      <c r="T12" s="22">
        <v>1.7682921308367221</v>
      </c>
      <c r="U12" s="22">
        <v>1.8986633732330025</v>
      </c>
      <c r="V12" s="22">
        <v>1.8706039901997664</v>
      </c>
      <c r="W12" s="22">
        <v>1.9628105756431637</v>
      </c>
      <c r="X12" s="22">
        <v>1.8658826966981314</v>
      </c>
      <c r="Y12" s="22">
        <v>2.0808687181313705</v>
      </c>
      <c r="Z12" s="22">
        <v>1.962229731120368</v>
      </c>
      <c r="AA12" s="22">
        <v>1.7732193992893674</v>
      </c>
      <c r="AB12" s="22">
        <v>1.6896450349011383</v>
      </c>
      <c r="AC12" s="22">
        <v>1.6837758604074764</v>
      </c>
      <c r="AD12" s="22">
        <v>1.7029954079216847</v>
      </c>
      <c r="AE12" s="23">
        <v>1.6807970148243849</v>
      </c>
      <c r="AF12" s="23">
        <v>1.6296857320332359</v>
      </c>
      <c r="AG12" s="23">
        <v>1.5832165025784317</v>
      </c>
      <c r="AH12" s="23">
        <v>1.8199458844295782</v>
      </c>
      <c r="AI12" s="12">
        <v>4.7998302118687226E-2</v>
      </c>
      <c r="AJ12" s="13">
        <v>-0.38469477374052291</v>
      </c>
      <c r="AK12" s="13">
        <v>2.0320425252601089E-2</v>
      </c>
      <c r="AL12" s="14">
        <v>-0.29006774845826039</v>
      </c>
    </row>
    <row r="13" spans="1:40" x14ac:dyDescent="0.25">
      <c r="A13" s="16" t="s">
        <v>29</v>
      </c>
      <c r="B13" s="22">
        <v>0.2815036169562749</v>
      </c>
      <c r="C13" s="22">
        <v>0.26924229301887947</v>
      </c>
      <c r="D13" s="22">
        <v>0.27835920557379001</v>
      </c>
      <c r="E13" s="22">
        <v>0.30557205714003322</v>
      </c>
      <c r="F13" s="22">
        <v>0.37971557909574055</v>
      </c>
      <c r="G13" s="22">
        <v>0.53960571356769282</v>
      </c>
      <c r="H13" s="22">
        <v>0.63697090612406648</v>
      </c>
      <c r="I13" s="22">
        <v>0.74149773638640759</v>
      </c>
      <c r="J13" s="22">
        <v>0.79022487245244277</v>
      </c>
      <c r="K13" s="22">
        <v>0.87019156054042435</v>
      </c>
      <c r="L13" s="22">
        <v>0.92259634867975548</v>
      </c>
      <c r="M13" s="22">
        <v>0.97651434970051476</v>
      </c>
      <c r="N13" s="22">
        <v>1.0196570825788025</v>
      </c>
      <c r="O13" s="22">
        <v>1.0585036806005892</v>
      </c>
      <c r="P13" s="22">
        <v>1.102006165146451</v>
      </c>
      <c r="Q13" s="22">
        <v>1.1396129771164696</v>
      </c>
      <c r="R13" s="22">
        <v>1.1864810886766626</v>
      </c>
      <c r="S13" s="22">
        <v>1.2370701399330941</v>
      </c>
      <c r="T13" s="22">
        <v>1.316035149777439</v>
      </c>
      <c r="U13" s="22">
        <v>1.4879356829531813</v>
      </c>
      <c r="V13" s="22">
        <v>1.5181154790377418</v>
      </c>
      <c r="W13" s="22">
        <v>1.7579299727934559</v>
      </c>
      <c r="X13" s="22">
        <v>1.5105389435034557</v>
      </c>
      <c r="Y13" s="22">
        <v>1.6926342831303161</v>
      </c>
      <c r="Z13" s="22">
        <v>1.4366175294017913</v>
      </c>
      <c r="AA13" s="22">
        <v>1.4462467356289503</v>
      </c>
      <c r="AB13" s="22">
        <v>1.4528344451862818</v>
      </c>
      <c r="AC13" s="22">
        <v>1.4258774906976912</v>
      </c>
      <c r="AD13" s="22">
        <v>1.4245136606193063</v>
      </c>
      <c r="AE13" s="23">
        <v>1.456283043934379</v>
      </c>
      <c r="AF13" s="23">
        <v>1.4857574425306157</v>
      </c>
      <c r="AG13" s="23">
        <v>1.7</v>
      </c>
      <c r="AH13" s="23">
        <v>2.1</v>
      </c>
      <c r="AI13" s="12">
        <v>4.8937387519070126E-2</v>
      </c>
      <c r="AJ13" s="13">
        <v>5.0389987822574076</v>
      </c>
      <c r="AK13" s="13">
        <v>0.14419753274429217</v>
      </c>
      <c r="AL13" s="14">
        <v>0.7408858359545557</v>
      </c>
    </row>
    <row r="14" spans="1:40" x14ac:dyDescent="0.25">
      <c r="A14" s="16" t="s">
        <v>30</v>
      </c>
      <c r="B14" s="17">
        <v>9.6990984887535825E-3</v>
      </c>
      <c r="C14" s="17">
        <v>9.5222594475408012E-3</v>
      </c>
      <c r="D14" s="17">
        <v>9.5720484378924754E-3</v>
      </c>
      <c r="E14" s="17">
        <v>1.0018952212688628E-2</v>
      </c>
      <c r="F14" s="17">
        <v>9.8021263446923489E-3</v>
      </c>
      <c r="G14" s="17">
        <v>9.4124060901351891E-3</v>
      </c>
      <c r="H14" s="17">
        <v>1.4518121536825877E-2</v>
      </c>
      <c r="I14" s="17">
        <v>1.4644460189671509E-2</v>
      </c>
      <c r="J14" s="17">
        <v>1.2362259275854756E-2</v>
      </c>
      <c r="K14" s="17">
        <v>1.2932367623699429E-2</v>
      </c>
      <c r="L14" s="17">
        <v>1.2935042845907756E-2</v>
      </c>
      <c r="M14" s="17">
        <v>1.3562042810091889E-2</v>
      </c>
      <c r="N14" s="17">
        <v>1.0176567355885815E-2</v>
      </c>
      <c r="O14" s="17">
        <v>1.2510910201740586E-2</v>
      </c>
      <c r="P14" s="17">
        <v>1.2463536763907948E-2</v>
      </c>
      <c r="Q14" s="17">
        <v>1.2391905414258806E-2</v>
      </c>
      <c r="R14" s="17">
        <v>1.047871870745228E-2</v>
      </c>
      <c r="S14" s="17">
        <v>9.7236853966898504E-3</v>
      </c>
      <c r="T14" s="17">
        <v>8.460371707886518E-3</v>
      </c>
      <c r="U14" s="17">
        <v>8.08440983018913E-3</v>
      </c>
      <c r="V14" s="17">
        <v>1.1087359808751916E-2</v>
      </c>
      <c r="W14" s="17">
        <v>1.106290991244315E-2</v>
      </c>
      <c r="X14" s="17">
        <v>1.0704659947851049E-2</v>
      </c>
      <c r="Y14" s="17">
        <v>1.1030439990401621E-2</v>
      </c>
      <c r="Z14" s="17">
        <v>1.0534004293617758E-2</v>
      </c>
      <c r="AA14" s="17">
        <v>1.0265583383257771E-2</v>
      </c>
      <c r="AB14" s="17">
        <v>1.0199951345227592E-2</v>
      </c>
      <c r="AC14" s="17">
        <v>9.1030666208739321E-3</v>
      </c>
      <c r="AD14" s="17">
        <v>8.9837650094035139E-3</v>
      </c>
      <c r="AE14" s="18">
        <v>8.9008931513781375E-3</v>
      </c>
      <c r="AF14" s="18">
        <v>8.971190991204794E-3</v>
      </c>
      <c r="AG14" s="18">
        <v>8.9999999999999993E-3</v>
      </c>
      <c r="AH14" s="18">
        <v>0.01</v>
      </c>
      <c r="AI14" s="12">
        <v>2.5908028686566536E-4</v>
      </c>
      <c r="AJ14" s="13">
        <v>-7.2078708094799784E-2</v>
      </c>
      <c r="AK14" s="13">
        <v>3.2112802885870101E-3</v>
      </c>
      <c r="AL14" s="14">
        <v>-0.33638315952646519</v>
      </c>
    </row>
    <row r="15" spans="1:40" x14ac:dyDescent="0.25">
      <c r="A15" s="9" t="s">
        <v>31</v>
      </c>
      <c r="B15" s="15">
        <v>8.2790207767685207</v>
      </c>
      <c r="C15" s="15">
        <v>8.0247825905816583</v>
      </c>
      <c r="D15" s="15">
        <v>9.5054347901944585</v>
      </c>
      <c r="E15" s="15">
        <v>9.0815252075665622</v>
      </c>
      <c r="F15" s="15">
        <v>8.6777745671538575</v>
      </c>
      <c r="G15" s="15">
        <v>7.9773885223120082</v>
      </c>
      <c r="H15" s="15">
        <v>8.4615614355085533</v>
      </c>
      <c r="I15" s="15">
        <v>8.1861196287065585</v>
      </c>
      <c r="J15" s="15">
        <v>7.122706522740808</v>
      </c>
      <c r="K15" s="15">
        <v>8.0410045746995475</v>
      </c>
      <c r="L15" s="15">
        <v>8.7935239719181197</v>
      </c>
      <c r="M15" s="15">
        <v>8.5091108485123961</v>
      </c>
      <c r="N15" s="15">
        <v>8.2433904514278353</v>
      </c>
      <c r="O15" s="15">
        <v>9.8137722813449049</v>
      </c>
      <c r="P15" s="15">
        <v>10.304635290622116</v>
      </c>
      <c r="Q15" s="15">
        <v>9.3635129003318767</v>
      </c>
      <c r="R15" s="15">
        <v>8.0832481494911299</v>
      </c>
      <c r="S15" s="15">
        <v>8.3381780129115803</v>
      </c>
      <c r="T15" s="15">
        <v>8.1685252967220165</v>
      </c>
      <c r="U15" s="15">
        <v>8.2056112906352947</v>
      </c>
      <c r="V15" s="15">
        <v>7.6704713505343172</v>
      </c>
      <c r="W15" s="15">
        <v>7.310434516549269</v>
      </c>
      <c r="X15" s="15">
        <v>6.7329673523421834</v>
      </c>
      <c r="Y15" s="15">
        <v>7.336654979818408</v>
      </c>
      <c r="Z15" s="15">
        <v>7.6222420051217608</v>
      </c>
      <c r="AA15" s="15">
        <v>7.8254284783597114</v>
      </c>
      <c r="AB15" s="15">
        <v>6.3808173824077157</v>
      </c>
      <c r="AC15" s="15">
        <v>6.6211787224976044</v>
      </c>
      <c r="AD15" s="15">
        <v>7.5955048827712384</v>
      </c>
      <c r="AE15" s="11">
        <f>AE16+AE17</f>
        <v>7.4151837717263351</v>
      </c>
      <c r="AF15" s="11">
        <f>AF16+AF17</f>
        <v>6.6663427322565365</v>
      </c>
      <c r="AG15" s="11">
        <f>AG16+AG17</f>
        <v>7.2390906254985818</v>
      </c>
      <c r="AH15" s="11">
        <f>AH16+AH17</f>
        <v>7.2874523087977456</v>
      </c>
      <c r="AI15" s="12">
        <v>0.19355935087785386</v>
      </c>
      <c r="AJ15" s="13">
        <v>-0.18783676738102734</v>
      </c>
      <c r="AK15" s="13">
        <v>8.7623762651255193E-3</v>
      </c>
      <c r="AL15" s="14">
        <v>-0.2097980157168281</v>
      </c>
      <c r="AN15" s="87"/>
    </row>
    <row r="16" spans="1:40" x14ac:dyDescent="0.25">
      <c r="A16" s="16" t="s">
        <v>32</v>
      </c>
      <c r="B16" s="22">
        <v>8.1482761995298354</v>
      </c>
      <c r="C16" s="22">
        <v>7.8916780133977742</v>
      </c>
      <c r="D16" s="22">
        <v>9.3581437069766231</v>
      </c>
      <c r="E16" s="22">
        <v>8.9361358026000328</v>
      </c>
      <c r="F16" s="22">
        <v>8.5395342393329017</v>
      </c>
      <c r="G16" s="22">
        <v>7.8452323382598301</v>
      </c>
      <c r="H16" s="22">
        <v>8.3239615271173051</v>
      </c>
      <c r="I16" s="22">
        <v>8.0744291024076649</v>
      </c>
      <c r="J16" s="22">
        <v>7.0222185758097178</v>
      </c>
      <c r="K16" s="22">
        <v>7.9346100285465608</v>
      </c>
      <c r="L16" s="22">
        <v>8.7454628345217316</v>
      </c>
      <c r="M16" s="22">
        <v>8.46324598931783</v>
      </c>
      <c r="N16" s="22">
        <v>8.1985601770412817</v>
      </c>
      <c r="O16" s="22">
        <v>9.7682024627010264</v>
      </c>
      <c r="P16" s="22">
        <v>10.266917048512683</v>
      </c>
      <c r="Q16" s="22">
        <v>9.3504406547634495</v>
      </c>
      <c r="R16" s="22">
        <v>8.06067496004985</v>
      </c>
      <c r="S16" s="22">
        <v>8.2921202337706106</v>
      </c>
      <c r="T16" s="22">
        <v>8.120594868572228</v>
      </c>
      <c r="U16" s="22">
        <v>8.1273995313897505</v>
      </c>
      <c r="V16" s="22">
        <v>7.5947112932134617</v>
      </c>
      <c r="W16" s="22">
        <v>7.2347318101225921</v>
      </c>
      <c r="X16" s="22">
        <v>6.6664927178902804</v>
      </c>
      <c r="Y16" s="22">
        <v>7.2559975563283556</v>
      </c>
      <c r="Z16" s="22">
        <v>7.537569861774152</v>
      </c>
      <c r="AA16" s="22">
        <v>7.7280291314602305</v>
      </c>
      <c r="AB16" s="22">
        <v>6.3079934917911329</v>
      </c>
      <c r="AC16" s="22">
        <v>6.5445778999064999</v>
      </c>
      <c r="AD16" s="22">
        <v>7.5107420174106165</v>
      </c>
      <c r="AE16" s="23">
        <v>7.3254794044163347</v>
      </c>
      <c r="AF16" s="23">
        <v>6.5925994674865365</v>
      </c>
      <c r="AG16" s="23">
        <v>7.1690906254985816</v>
      </c>
      <c r="AH16" s="23">
        <v>7.1844523087977459</v>
      </c>
      <c r="AI16" s="12">
        <v>0.19154428198000981</v>
      </c>
      <c r="AJ16" s="13">
        <v>-0.1843377959471198</v>
      </c>
      <c r="AK16" s="13">
        <v>9.4282721929913726E-3</v>
      </c>
      <c r="AL16" s="14">
        <v>-0.20943072659181952</v>
      </c>
    </row>
    <row r="17" spans="1:38" x14ac:dyDescent="0.25">
      <c r="A17" s="16" t="s">
        <v>33</v>
      </c>
      <c r="B17" s="17">
        <v>0.12133461217999998</v>
      </c>
      <c r="C17" s="17">
        <v>0.12377105487999999</v>
      </c>
      <c r="D17" s="17">
        <v>0.1358185244</v>
      </c>
      <c r="E17" s="17">
        <v>0.13640432856000001</v>
      </c>
      <c r="F17" s="17">
        <v>0.12945304592999998</v>
      </c>
      <c r="G17" s="17">
        <v>0.12578082351999997</v>
      </c>
      <c r="H17" s="17">
        <v>0.13099290047999998</v>
      </c>
      <c r="I17" s="17">
        <v>0.10482801727999998</v>
      </c>
      <c r="J17" s="17">
        <v>9.2507428109999998E-2</v>
      </c>
      <c r="K17" s="17">
        <v>9.8722258519999995E-2</v>
      </c>
      <c r="L17" s="17">
        <v>0.10698053981999998</v>
      </c>
      <c r="M17" s="17">
        <v>9.2497022509999971E-2</v>
      </c>
      <c r="N17" s="17">
        <v>9.1863363299999987E-2</v>
      </c>
      <c r="O17" s="17">
        <v>0.10273482802999999</v>
      </c>
      <c r="P17" s="17">
        <v>0.10711616479</v>
      </c>
      <c r="Q17" s="17">
        <v>6.7333506600000009E-2</v>
      </c>
      <c r="R17" s="17">
        <v>5.8479804709999986E-2</v>
      </c>
      <c r="S17" s="17">
        <v>6.1182422699999989E-2</v>
      </c>
      <c r="T17" s="17">
        <v>6.2685792249999997E-2</v>
      </c>
      <c r="U17" s="17">
        <v>8.8848054849999983E-2</v>
      </c>
      <c r="V17" s="17">
        <v>8.943419024999999E-2</v>
      </c>
      <c r="W17" s="17">
        <v>8.548727477000001E-2</v>
      </c>
      <c r="X17" s="17">
        <v>7.4441705099999991E-2</v>
      </c>
      <c r="Y17" s="17">
        <v>8.995896871999999E-2</v>
      </c>
      <c r="Z17" s="17">
        <v>9.1475502499999986E-2</v>
      </c>
      <c r="AA17" s="17">
        <v>9.9262425289999998E-2</v>
      </c>
      <c r="AB17" s="17">
        <v>7.3161386039999998E-2</v>
      </c>
      <c r="AC17" s="17">
        <v>7.6305028249999976E-2</v>
      </c>
      <c r="AD17" s="17">
        <v>8.7278951840000008E-2</v>
      </c>
      <c r="AE17" s="18">
        <v>8.9704367309999977E-2</v>
      </c>
      <c r="AF17" s="18">
        <v>7.3743264769999997E-2</v>
      </c>
      <c r="AG17" s="18">
        <v>7.0000000000000007E-2</v>
      </c>
      <c r="AH17" s="18">
        <v>0.10299999999999999</v>
      </c>
      <c r="AI17" s="12">
        <v>2.0150688978440644E-3</v>
      </c>
      <c r="AJ17" s="13">
        <v>-0.42308300375036467</v>
      </c>
      <c r="AK17" s="13">
        <v>-5.0760768209476045E-2</v>
      </c>
      <c r="AL17" s="14">
        <v>-0.24321888315451215</v>
      </c>
    </row>
    <row r="18" spans="1:38" x14ac:dyDescent="0.25">
      <c r="A18" s="9" t="s">
        <v>34</v>
      </c>
      <c r="B18" s="15">
        <f>B19+B20</f>
        <v>15.105331119883132</v>
      </c>
      <c r="C18" s="15">
        <f t="shared" ref="C18:AH18" si="1">C19+C20</f>
        <v>14.992057923485763</v>
      </c>
      <c r="D18" s="15">
        <f t="shared" si="1"/>
        <v>15.072411260422259</v>
      </c>
      <c r="E18" s="15">
        <f t="shared" si="1"/>
        <v>15.132470842478625</v>
      </c>
      <c r="F18" s="15">
        <f t="shared" si="1"/>
        <v>15.052015806769774</v>
      </c>
      <c r="G18" s="15">
        <f t="shared" si="1"/>
        <v>14.801049909875132</v>
      </c>
      <c r="H18" s="15">
        <f t="shared" si="1"/>
        <v>15.60893327923576</v>
      </c>
      <c r="I18" s="15">
        <f t="shared" si="1"/>
        <v>15.664594161102745</v>
      </c>
      <c r="J18" s="15">
        <f t="shared" si="1"/>
        <v>15.900979087084453</v>
      </c>
      <c r="K18" s="15">
        <f t="shared" si="1"/>
        <v>17.096581921515089</v>
      </c>
      <c r="L18" s="15">
        <f t="shared" si="1"/>
        <v>16.668552387509422</v>
      </c>
      <c r="M18" s="15">
        <f t="shared" si="1"/>
        <v>17.311917689412802</v>
      </c>
      <c r="N18" s="15">
        <f t="shared" si="1"/>
        <v>17.202556322865526</v>
      </c>
      <c r="O18" s="15">
        <f t="shared" si="1"/>
        <v>17.930203193186671</v>
      </c>
      <c r="P18" s="15">
        <f t="shared" si="1"/>
        <v>19.553152798691851</v>
      </c>
      <c r="Q18" s="15">
        <f t="shared" si="1"/>
        <v>18.521935163725097</v>
      </c>
      <c r="R18" s="15">
        <f t="shared" si="1"/>
        <v>17.742838197088481</v>
      </c>
      <c r="S18" s="15">
        <f t="shared" si="1"/>
        <v>17.623683883534333</v>
      </c>
      <c r="T18" s="15">
        <f t="shared" si="1"/>
        <v>16.58447785039683</v>
      </c>
      <c r="U18" s="15">
        <f t="shared" si="1"/>
        <v>16.219870910858436</v>
      </c>
      <c r="V18" s="15">
        <f t="shared" si="1"/>
        <v>16.034092354937467</v>
      </c>
      <c r="W18" s="15">
        <f t="shared" si="1"/>
        <v>15.738501927707109</v>
      </c>
      <c r="X18" s="15">
        <f t="shared" si="1"/>
        <v>15.301460580095304</v>
      </c>
      <c r="Y18" s="15">
        <f t="shared" si="1"/>
        <v>15.054732086028949</v>
      </c>
      <c r="Z18" s="15">
        <f t="shared" si="1"/>
        <v>15.010830668488039</v>
      </c>
      <c r="AA18" s="15">
        <f t="shared" si="1"/>
        <v>15.080091619468543</v>
      </c>
      <c r="AB18" s="15">
        <f t="shared" si="1"/>
        <v>15.206782315458755</v>
      </c>
      <c r="AC18" s="15">
        <f t="shared" si="1"/>
        <v>15.320990167835708</v>
      </c>
      <c r="AD18" s="15">
        <f t="shared" si="1"/>
        <v>15.630199902703126</v>
      </c>
      <c r="AE18" s="15">
        <f t="shared" si="1"/>
        <v>15.405059082417957</v>
      </c>
      <c r="AF18" s="15">
        <f t="shared" si="1"/>
        <v>13.069183705962361</v>
      </c>
      <c r="AG18" s="15">
        <f t="shared" si="1"/>
        <v>14.267713829737106</v>
      </c>
      <c r="AH18" s="15">
        <f t="shared" si="1"/>
        <v>14.884893121901463</v>
      </c>
      <c r="AI18" s="12">
        <v>0.42507941475020666</v>
      </c>
      <c r="AJ18" s="13">
        <v>-2.3418577585194885E-2</v>
      </c>
      <c r="AK18" s="13">
        <v>0.12967851498085506</v>
      </c>
      <c r="AL18" s="14">
        <v>-0.14649791660638903</v>
      </c>
    </row>
    <row r="19" spans="1:38" x14ac:dyDescent="0.25">
      <c r="A19" s="16" t="s">
        <v>35</v>
      </c>
      <c r="B19" s="22">
        <v>14.514400989703775</v>
      </c>
      <c r="C19" s="22">
        <v>14.378679069806623</v>
      </c>
      <c r="D19" s="22">
        <v>14.446725810626566</v>
      </c>
      <c r="E19" s="22">
        <v>14.484043160418798</v>
      </c>
      <c r="F19" s="22">
        <v>14.399904383616812</v>
      </c>
      <c r="G19" s="22">
        <v>14.129983931426516</v>
      </c>
      <c r="H19" s="22">
        <v>14.933086638975901</v>
      </c>
      <c r="I19" s="22">
        <v>14.989389923237656</v>
      </c>
      <c r="J19" s="22">
        <v>15.238953700810082</v>
      </c>
      <c r="K19" s="22">
        <v>16.454830127049249</v>
      </c>
      <c r="L19" s="22">
        <v>16.034404471576096</v>
      </c>
      <c r="M19" s="22">
        <v>16.713896426418501</v>
      </c>
      <c r="N19" s="22">
        <v>16.643031075081719</v>
      </c>
      <c r="O19" s="22">
        <v>17.390830181850809</v>
      </c>
      <c r="P19" s="22">
        <v>19.049112336020798</v>
      </c>
      <c r="Q19" s="22">
        <v>18.059009304344958</v>
      </c>
      <c r="R19" s="22">
        <v>17.309269006565934</v>
      </c>
      <c r="S19" s="22">
        <v>17.223704638410727</v>
      </c>
      <c r="T19" s="22">
        <v>16.218070125429684</v>
      </c>
      <c r="U19" s="22">
        <v>15.891769816812852</v>
      </c>
      <c r="V19" s="22">
        <v>15.705371911970451</v>
      </c>
      <c r="W19" s="22">
        <v>15.423359473546521</v>
      </c>
      <c r="X19" s="22">
        <v>15.012344282455437</v>
      </c>
      <c r="Y19" s="22">
        <v>14.792150032993289</v>
      </c>
      <c r="Z19" s="22">
        <v>14.768375806433564</v>
      </c>
      <c r="AA19" s="22">
        <v>14.881128733415515</v>
      </c>
      <c r="AB19" s="22">
        <v>15.021407092607667</v>
      </c>
      <c r="AC19" s="22">
        <v>15.146983723653639</v>
      </c>
      <c r="AD19" s="22">
        <v>15.468535661372909</v>
      </c>
      <c r="AE19" s="23">
        <v>15.238136907358562</v>
      </c>
      <c r="AF19" s="23">
        <v>12.928055896938208</v>
      </c>
      <c r="AG19" s="23">
        <v>14.127713829737106</v>
      </c>
      <c r="AH19" s="23">
        <v>14.744893121901463</v>
      </c>
      <c r="AI19" s="12">
        <v>0.42104927695451849</v>
      </c>
      <c r="AJ19" s="13">
        <v>6.6640481969830658E-3</v>
      </c>
      <c r="AK19" s="13">
        <v>0.13118111270985744</v>
      </c>
      <c r="AL19" s="14">
        <v>-0.12432161741988558</v>
      </c>
    </row>
    <row r="20" spans="1:38" x14ac:dyDescent="0.25">
      <c r="A20" s="16" t="s">
        <v>36</v>
      </c>
      <c r="B20" s="17">
        <v>0.59093013017935714</v>
      </c>
      <c r="C20" s="17">
        <v>0.61337885367914091</v>
      </c>
      <c r="D20" s="17">
        <v>0.62568544979569229</v>
      </c>
      <c r="E20" s="17">
        <v>0.64842768205982781</v>
      </c>
      <c r="F20" s="17">
        <v>0.65211142315296067</v>
      </c>
      <c r="G20" s="17">
        <v>0.67106597844861615</v>
      </c>
      <c r="H20" s="17">
        <v>0.67584664025985974</v>
      </c>
      <c r="I20" s="17">
        <v>0.6752042378650881</v>
      </c>
      <c r="J20" s="17">
        <v>0.66202538627437035</v>
      </c>
      <c r="K20" s="17">
        <v>0.64175179446584107</v>
      </c>
      <c r="L20" s="17">
        <v>0.63414791593332653</v>
      </c>
      <c r="M20" s="17">
        <v>0.5980212629942997</v>
      </c>
      <c r="N20" s="17">
        <v>0.55952524778380497</v>
      </c>
      <c r="O20" s="17">
        <v>0.5393730113358598</v>
      </c>
      <c r="P20" s="17">
        <v>0.50404046267105396</v>
      </c>
      <c r="Q20" s="17">
        <v>0.46292585938013797</v>
      </c>
      <c r="R20" s="17">
        <v>0.43356919052254739</v>
      </c>
      <c r="S20" s="17">
        <v>0.39997924512360666</v>
      </c>
      <c r="T20" s="17">
        <v>0.36640772496714558</v>
      </c>
      <c r="U20" s="17">
        <v>0.3281010940455853</v>
      </c>
      <c r="V20" s="17">
        <v>0.32872044296701697</v>
      </c>
      <c r="W20" s="17">
        <v>0.31514245416058823</v>
      </c>
      <c r="X20" s="17">
        <v>0.28911629763986607</v>
      </c>
      <c r="Y20" s="17">
        <v>0.26258205303565879</v>
      </c>
      <c r="Z20" s="17">
        <v>0.24245486205447478</v>
      </c>
      <c r="AA20" s="17">
        <v>0.19896288605302803</v>
      </c>
      <c r="AB20" s="17">
        <v>0.18537522285108796</v>
      </c>
      <c r="AC20" s="17">
        <v>0.17400644418206976</v>
      </c>
      <c r="AD20" s="17">
        <v>0.16166424133021542</v>
      </c>
      <c r="AE20" s="18">
        <v>0.16692217505939488</v>
      </c>
      <c r="AF20" s="18">
        <v>0.14112780902415356</v>
      </c>
      <c r="AG20" s="18">
        <v>0.14000000000000001</v>
      </c>
      <c r="AH20" s="18">
        <v>0.14000000000000001</v>
      </c>
      <c r="AI20" s="12">
        <v>4.0301377956881287E-3</v>
      </c>
      <c r="AJ20" s="13">
        <v>-0.7630853584035262</v>
      </c>
      <c r="AK20" s="13">
        <v>-7.9914017793653053E-3</v>
      </c>
      <c r="AL20" s="14">
        <v>-0.76589461167481188</v>
      </c>
    </row>
    <row r="21" spans="1:38" x14ac:dyDescent="0.25">
      <c r="A21" s="9" t="s">
        <v>37</v>
      </c>
      <c r="B21" s="15">
        <f>SUM(B22:B23)</f>
        <v>1.4257535361752542</v>
      </c>
      <c r="C21" s="15">
        <f t="shared" ref="C21:AH21" si="2">SUM(C22:C23)</f>
        <v>1.1909712492559921</v>
      </c>
      <c r="D21" s="15">
        <f t="shared" si="2"/>
        <v>1.3397134588801025</v>
      </c>
      <c r="E21" s="15">
        <f t="shared" si="2"/>
        <v>1.3264114228263462</v>
      </c>
      <c r="F21" s="15">
        <f t="shared" si="2"/>
        <v>1.3582270797632074</v>
      </c>
      <c r="G21" s="15">
        <f t="shared" si="2"/>
        <v>1.3774942096439249</v>
      </c>
      <c r="H21" s="15">
        <f t="shared" si="2"/>
        <v>1.3046009537498731</v>
      </c>
      <c r="I21" s="15">
        <f t="shared" si="2"/>
        <v>1.716657430148103</v>
      </c>
      <c r="J21" s="15">
        <f t="shared" si="2"/>
        <v>1.498249125229794</v>
      </c>
      <c r="K21" s="15">
        <f t="shared" si="2"/>
        <v>1.4835460144042569</v>
      </c>
      <c r="L21" s="15">
        <f t="shared" si="2"/>
        <v>1.7168209950867483</v>
      </c>
      <c r="M21" s="15">
        <f t="shared" si="2"/>
        <v>1.6885435420044035</v>
      </c>
      <c r="N21" s="15">
        <f t="shared" si="2"/>
        <v>1.7157573463607241</v>
      </c>
      <c r="O21" s="15">
        <f t="shared" si="2"/>
        <v>2.108834769726041</v>
      </c>
      <c r="P21" s="15">
        <f t="shared" si="2"/>
        <v>2.086917254957116</v>
      </c>
      <c r="Q21" s="15">
        <f t="shared" si="2"/>
        <v>2.1347067380591707</v>
      </c>
      <c r="R21" s="15">
        <f t="shared" si="2"/>
        <v>2.1245770342178685</v>
      </c>
      <c r="S21" s="15">
        <f t="shared" si="2"/>
        <v>1.8380282806636654</v>
      </c>
      <c r="T21" s="15">
        <f t="shared" si="2"/>
        <v>1.9167766287380981</v>
      </c>
      <c r="U21" s="15">
        <f t="shared" si="2"/>
        <v>1.94692119994254</v>
      </c>
      <c r="V21" s="15">
        <f t="shared" si="2"/>
        <v>2.0149780417031851</v>
      </c>
      <c r="W21" s="15">
        <f t="shared" si="2"/>
        <v>2.0733427876518862</v>
      </c>
      <c r="X21" s="15">
        <f t="shared" si="2"/>
        <v>2.0419336298677977</v>
      </c>
      <c r="Y21" s="15">
        <f t="shared" si="2"/>
        <v>2.0859290230546561</v>
      </c>
      <c r="Z21" s="15">
        <f t="shared" si="2"/>
        <v>2.1229789440030165</v>
      </c>
      <c r="AA21" s="15">
        <f t="shared" si="2"/>
        <v>2.1979327113762372</v>
      </c>
      <c r="AB21" s="15">
        <f t="shared" si="2"/>
        <v>2.2738440965556057</v>
      </c>
      <c r="AC21" s="15">
        <f t="shared" si="2"/>
        <v>2.2120692510051425</v>
      </c>
      <c r="AD21" s="15">
        <f t="shared" si="2"/>
        <v>2.1047441925245085</v>
      </c>
      <c r="AE21" s="15">
        <f t="shared" si="2"/>
        <v>2.1345107768421276</v>
      </c>
      <c r="AF21" s="15">
        <f t="shared" si="2"/>
        <v>2.1444191868310178</v>
      </c>
      <c r="AG21" s="15">
        <f t="shared" si="2"/>
        <v>2.0499604277350048</v>
      </c>
      <c r="AH21" s="15">
        <f t="shared" si="2"/>
        <v>1.5867151704394822</v>
      </c>
      <c r="AI21" s="12">
        <v>6.4482204731010059E-2</v>
      </c>
      <c r="AJ21" s="13">
        <v>0.57109903161036835</v>
      </c>
      <c r="AK21" s="13">
        <v>2.334946486182504E-3</v>
      </c>
      <c r="AL21" s="14">
        <v>0.31674789448175378</v>
      </c>
    </row>
    <row r="22" spans="1:38" x14ac:dyDescent="0.25">
      <c r="A22" s="16" t="s">
        <v>38</v>
      </c>
      <c r="B22" s="17">
        <v>1.0659119170577414</v>
      </c>
      <c r="C22" s="17">
        <v>0.82914419709145382</v>
      </c>
      <c r="D22" s="17">
        <v>0.97733516943401755</v>
      </c>
      <c r="E22" s="17">
        <v>0.96310399825317883</v>
      </c>
      <c r="F22" s="17">
        <v>0.99256892558883769</v>
      </c>
      <c r="G22" s="17">
        <v>1.0117473772252739</v>
      </c>
      <c r="H22" s="17">
        <v>0.9366752724610099</v>
      </c>
      <c r="I22" s="17">
        <v>1.3481374678156217</v>
      </c>
      <c r="J22" s="17">
        <v>1.1271624246941312</v>
      </c>
      <c r="K22" s="17">
        <v>1.1085165063969868</v>
      </c>
      <c r="L22" s="17">
        <v>1.3389812030064485</v>
      </c>
      <c r="M22" s="17">
        <v>1.3100157049064292</v>
      </c>
      <c r="N22" s="17">
        <v>1.3335438298297682</v>
      </c>
      <c r="O22" s="17">
        <v>1.7229593769972946</v>
      </c>
      <c r="P22" s="17">
        <v>1.6989025464090182</v>
      </c>
      <c r="Q22" s="17">
        <v>1.7471660448549704</v>
      </c>
      <c r="R22" s="17">
        <v>1.7350332993692039</v>
      </c>
      <c r="S22" s="17">
        <v>1.4482427627049628</v>
      </c>
      <c r="T22" s="17">
        <v>1.5266658849375623</v>
      </c>
      <c r="U22" s="17">
        <v>1.5558778347543347</v>
      </c>
      <c r="V22" s="17">
        <v>1.6220280995780882</v>
      </c>
      <c r="W22" s="17">
        <v>1.6814968047918013</v>
      </c>
      <c r="X22" s="17">
        <v>1.6483820627588373</v>
      </c>
      <c r="Y22" s="17">
        <v>1.6923883754951501</v>
      </c>
      <c r="Z22" s="17">
        <v>1.7281073870535377</v>
      </c>
      <c r="AA22" s="17">
        <v>1.802729277048071</v>
      </c>
      <c r="AB22" s="17">
        <v>1.8792495762830048</v>
      </c>
      <c r="AC22" s="17">
        <v>1.8175026178654612</v>
      </c>
      <c r="AD22" s="17">
        <v>1.7097930663197081</v>
      </c>
      <c r="AE22" s="18">
        <v>1.7417137435358956</v>
      </c>
      <c r="AF22" s="18">
        <v>1.7525736887379582</v>
      </c>
      <c r="AG22" s="18">
        <v>1.7999604277350048</v>
      </c>
      <c r="AH22" s="18">
        <v>1.3267151704394822</v>
      </c>
      <c r="AI22" s="12">
        <v>5.3255392300164552E-2</v>
      </c>
      <c r="AJ22" s="13">
        <v>0.7356030741326105</v>
      </c>
      <c r="AK22" s="13">
        <v>3.8327932666471017E-3</v>
      </c>
      <c r="AL22" s="14">
        <v>0.39872507894259435</v>
      </c>
    </row>
    <row r="23" spans="1:38" ht="15.75" thickBot="1" x14ac:dyDescent="0.3">
      <c r="A23" s="16" t="s">
        <v>39</v>
      </c>
      <c r="B23" s="17">
        <v>0.35984161911751278</v>
      </c>
      <c r="C23" s="17">
        <v>0.3618270521645382</v>
      </c>
      <c r="D23" s="17">
        <v>0.36237828944608497</v>
      </c>
      <c r="E23" s="17">
        <v>0.36330742457316734</v>
      </c>
      <c r="F23" s="17">
        <v>0.36565815417436964</v>
      </c>
      <c r="G23" s="17">
        <v>0.36574683241865102</v>
      </c>
      <c r="H23" s="17">
        <v>0.36792568128886316</v>
      </c>
      <c r="I23" s="17">
        <v>0.36851996233248135</v>
      </c>
      <c r="J23" s="17">
        <v>0.37108670053566289</v>
      </c>
      <c r="K23" s="17">
        <v>0.37502950800727008</v>
      </c>
      <c r="L23" s="17">
        <v>0.37783979208029989</v>
      </c>
      <c r="M23" s="17">
        <v>0.37852783709797438</v>
      </c>
      <c r="N23" s="17">
        <v>0.38221351653095592</v>
      </c>
      <c r="O23" s="17">
        <v>0.38587539272874632</v>
      </c>
      <c r="P23" s="17">
        <v>0.388014708548098</v>
      </c>
      <c r="Q23" s="17">
        <v>0.38754069320420043</v>
      </c>
      <c r="R23" s="17">
        <v>0.38954373484866439</v>
      </c>
      <c r="S23" s="17">
        <v>0.3897855179587027</v>
      </c>
      <c r="T23" s="17">
        <v>0.39011074380053573</v>
      </c>
      <c r="U23" s="17">
        <v>0.39104336518820532</v>
      </c>
      <c r="V23" s="17">
        <v>0.39294994212509682</v>
      </c>
      <c r="W23" s="17">
        <v>0.39184598286008498</v>
      </c>
      <c r="X23" s="17">
        <v>0.39355156710896033</v>
      </c>
      <c r="Y23" s="17">
        <v>0.39354064755950613</v>
      </c>
      <c r="Z23" s="17">
        <v>0.39487155694947873</v>
      </c>
      <c r="AA23" s="17">
        <v>0.39520343432816618</v>
      </c>
      <c r="AB23" s="17">
        <v>0.39459452027260106</v>
      </c>
      <c r="AC23" s="17">
        <v>0.39456663313968121</v>
      </c>
      <c r="AD23" s="17">
        <v>0.39495112620480055</v>
      </c>
      <c r="AE23" s="18">
        <v>0.392797033306232</v>
      </c>
      <c r="AF23" s="18">
        <v>0.39184549809305963</v>
      </c>
      <c r="AG23" s="18">
        <v>0.25</v>
      </c>
      <c r="AH23" s="18">
        <v>0.26</v>
      </c>
      <c r="AI23" s="12">
        <v>1.1226812430845501E-2</v>
      </c>
      <c r="AJ23" s="13">
        <v>8.3810152245447939E-2</v>
      </c>
      <c r="AK23" s="13">
        <v>-4.709759591575882E-3</v>
      </c>
      <c r="AL23" s="14">
        <v>3.0307316338946792E-2</v>
      </c>
    </row>
    <row r="24" spans="1:38" ht="15.75" thickBot="1" x14ac:dyDescent="0.3">
      <c r="A24" s="24" t="s">
        <v>40</v>
      </c>
      <c r="B24" s="25">
        <v>44.733128659996041</v>
      </c>
      <c r="C24" s="25">
        <v>44.395652149009535</v>
      </c>
      <c r="D24" s="25">
        <v>46.285680263771127</v>
      </c>
      <c r="E24" s="25">
        <v>44.456269970574752</v>
      </c>
      <c r="F24" s="25">
        <v>44.16931037072473</v>
      </c>
      <c r="G24" s="25">
        <v>42.743516153083362</v>
      </c>
      <c r="H24" s="25">
        <v>44.831350471727404</v>
      </c>
      <c r="I24" s="25">
        <v>47.58228748011831</v>
      </c>
      <c r="J24" s="25">
        <v>46.006020412302185</v>
      </c>
      <c r="K24" s="25">
        <v>47.660083584868275</v>
      </c>
      <c r="L24" s="25">
        <v>48.284296123367859</v>
      </c>
      <c r="M24" s="25">
        <v>48.39909584525612</v>
      </c>
      <c r="N24" s="25">
        <v>47.683369989755207</v>
      </c>
      <c r="O24" s="25">
        <v>51.987791577325567</v>
      </c>
      <c r="P24" s="25">
        <v>52.638151940501231</v>
      </c>
      <c r="Q24" s="25">
        <v>51.08177936328434</v>
      </c>
      <c r="R24" s="25">
        <v>46.875945148396106</v>
      </c>
      <c r="S24" s="25">
        <v>46.936447220812887</v>
      </c>
      <c r="T24" s="25">
        <v>44.210349835143333</v>
      </c>
      <c r="U24" s="25">
        <v>45.380067422730455</v>
      </c>
      <c r="V24" s="25">
        <v>45.275979956729635</v>
      </c>
      <c r="W24" s="25">
        <v>43.734574798228593</v>
      </c>
      <c r="X24" s="25">
        <v>41.128125427953705</v>
      </c>
      <c r="Y24" s="25">
        <v>42.06579188311531</v>
      </c>
      <c r="Z24" s="25">
        <v>42.437582342115604</v>
      </c>
      <c r="AA24" s="25">
        <v>43.518832562825423</v>
      </c>
      <c r="AB24" s="25">
        <v>40.875423411017508</v>
      </c>
      <c r="AC24" s="26">
        <v>40.339716522990891</v>
      </c>
      <c r="AD24" s="27">
        <v>41.516018757421179</v>
      </c>
      <c r="AE24" s="28">
        <v>38.711762666353273</v>
      </c>
      <c r="AF24" s="29">
        <v>32.711161636887454</v>
      </c>
      <c r="AG24" s="29">
        <v>34.738266306870933</v>
      </c>
      <c r="AH24" s="29">
        <f>SUM(AH21,AH18,AH15,AH11,AH7,AH2:AH4)</f>
        <v>35.003584972074378</v>
      </c>
      <c r="AI24" s="12">
        <v>1</v>
      </c>
      <c r="AJ24" s="13">
        <v>-0.223433116630255</v>
      </c>
      <c r="AK24" s="13">
        <v>6.1969816067234097E-2</v>
      </c>
      <c r="AL24" s="14">
        <v>-0.28225381693208151</v>
      </c>
    </row>
    <row r="25" spans="1:38" x14ac:dyDescent="0.25">
      <c r="A25" s="30" t="s">
        <v>41</v>
      </c>
      <c r="B25" s="31">
        <v>44.950243967030765</v>
      </c>
      <c r="C25" s="31">
        <v>44.155715347945183</v>
      </c>
      <c r="D25" s="31">
        <v>44.774761225089456</v>
      </c>
      <c r="E25" s="31">
        <v>42.878166712859034</v>
      </c>
      <c r="F25" s="31">
        <v>42.286803439344141</v>
      </c>
      <c r="G25" s="31">
        <v>42.160191987076509</v>
      </c>
      <c r="H25" s="31">
        <v>45.40771662435565</v>
      </c>
      <c r="I25" s="31">
        <v>48.887730471273038</v>
      </c>
      <c r="J25" s="31">
        <v>46.40538984837859</v>
      </c>
      <c r="K25" s="31">
        <v>47.596672504400324</v>
      </c>
      <c r="L25" s="31">
        <v>48.952395820680586</v>
      </c>
      <c r="M25" s="31">
        <v>47.471870576269275</v>
      </c>
      <c r="N25" s="31">
        <v>46.078875950335799</v>
      </c>
      <c r="O25" s="31">
        <v>49.281414092489854</v>
      </c>
      <c r="P25" s="31">
        <v>50.828683153188514</v>
      </c>
      <c r="Q25" s="31">
        <v>50.084979090074121</v>
      </c>
      <c r="R25" s="31">
        <v>46.961625766280598</v>
      </c>
      <c r="S25" s="31">
        <v>46.112933718136212</v>
      </c>
      <c r="T25" s="31">
        <v>43.578004221393847</v>
      </c>
      <c r="U25" s="31">
        <v>41.968619732233407</v>
      </c>
      <c r="V25" s="31">
        <v>42.512376766820054</v>
      </c>
      <c r="W25" s="31">
        <v>41.455747882438679</v>
      </c>
      <c r="X25" s="31">
        <v>40.469924666337803</v>
      </c>
      <c r="Y25" s="31">
        <v>41.30908894234252</v>
      </c>
      <c r="Z25" s="31">
        <v>40.582952085196467</v>
      </c>
      <c r="AA25" s="31">
        <v>42.373424768150969</v>
      </c>
      <c r="AB25" s="31">
        <v>40.160978705897861</v>
      </c>
      <c r="AC25" s="31">
        <v>39.704852846149159</v>
      </c>
      <c r="AD25" s="31">
        <v>43.038937859496777</v>
      </c>
      <c r="AE25" s="32">
        <v>42.545536277903274</v>
      </c>
      <c r="AF25" s="32">
        <v>39.717161636887454</v>
      </c>
      <c r="AG25" s="32">
        <v>42.653266306870933</v>
      </c>
      <c r="AH25" s="32">
        <f>AH21+AH18+AH15+AH11+AH8+AH4+AH3+AH2</f>
        <v>43.263584972074376</v>
      </c>
      <c r="AI25" s="12">
        <v>1.2278467189490823</v>
      </c>
      <c r="AJ25" s="13">
        <v>-5.1100449239932386E-2</v>
      </c>
      <c r="AK25" s="13">
        <v>7.3925339802141374E-2</v>
      </c>
      <c r="AL25" s="14">
        <v>-0.10150441115769127</v>
      </c>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419253-3433-4CCD-8441-8C833EDCD7DC}">
  <dimension ref="A1:AL42"/>
  <sheetViews>
    <sheetView workbookViewId="0">
      <selection activeCell="B18" sqref="B18"/>
    </sheetView>
  </sheetViews>
  <sheetFormatPr defaultRowHeight="15" x14ac:dyDescent="0.25"/>
  <cols>
    <col min="1" max="1" width="3.140625" customWidth="1"/>
    <col min="2" max="2" width="23.42578125" bestFit="1" customWidth="1"/>
  </cols>
  <sheetData>
    <row r="1" spans="1:38" s="276" customFormat="1" ht="50.25" customHeight="1" x14ac:dyDescent="0.25">
      <c r="A1" s="274"/>
      <c r="B1" s="275" t="s">
        <v>298</v>
      </c>
      <c r="C1" s="275"/>
      <c r="G1" s="275"/>
      <c r="L1" s="275"/>
    </row>
    <row r="2" spans="1:38" x14ac:dyDescent="0.25">
      <c r="A2" s="228">
        <v>2021</v>
      </c>
    </row>
    <row r="3" spans="1:38" ht="27" customHeight="1" x14ac:dyDescent="0.25">
      <c r="B3" s="330" t="s">
        <v>299</v>
      </c>
      <c r="C3" s="330"/>
      <c r="D3" s="330"/>
      <c r="E3" s="330"/>
      <c r="F3" s="330"/>
      <c r="G3" s="330"/>
      <c r="H3" s="330"/>
      <c r="I3" s="330"/>
      <c r="J3" s="330"/>
      <c r="K3" s="330"/>
      <c r="L3" s="330"/>
      <c r="M3" s="330"/>
      <c r="N3" s="330"/>
    </row>
    <row r="5" spans="1:38" s="154" customFormat="1" ht="15.75" thickBot="1" x14ac:dyDescent="0.35">
      <c r="B5" s="179" t="s">
        <v>300</v>
      </c>
      <c r="C5" s="179">
        <v>1990</v>
      </c>
      <c r="D5" s="179">
        <v>1991</v>
      </c>
      <c r="E5" s="179">
        <v>1992</v>
      </c>
      <c r="F5" s="179">
        <v>1993</v>
      </c>
      <c r="G5" s="179">
        <v>1994</v>
      </c>
      <c r="H5" s="179">
        <v>1995</v>
      </c>
      <c r="I5" s="179">
        <v>1996</v>
      </c>
      <c r="J5" s="179">
        <v>1997</v>
      </c>
      <c r="K5" s="179">
        <v>1998</v>
      </c>
      <c r="L5" s="179">
        <v>1999</v>
      </c>
      <c r="M5" s="179">
        <v>2000</v>
      </c>
      <c r="N5" s="179">
        <v>2001</v>
      </c>
      <c r="O5" s="179">
        <v>2002</v>
      </c>
      <c r="P5" s="179">
        <v>2003</v>
      </c>
      <c r="Q5" s="179">
        <v>2004</v>
      </c>
      <c r="R5" s="179">
        <v>2005</v>
      </c>
      <c r="S5" s="179">
        <v>2006</v>
      </c>
      <c r="T5" s="179">
        <v>2007</v>
      </c>
      <c r="U5" s="179">
        <v>2008</v>
      </c>
      <c r="V5" s="179">
        <v>2009</v>
      </c>
      <c r="W5" s="179">
        <v>2010</v>
      </c>
      <c r="X5" s="179">
        <v>2011</v>
      </c>
      <c r="Y5" s="179">
        <v>2012</v>
      </c>
      <c r="Z5" s="179">
        <v>2013</v>
      </c>
      <c r="AA5" s="179">
        <v>2014</v>
      </c>
      <c r="AB5" s="179">
        <v>2015</v>
      </c>
      <c r="AC5" s="179">
        <v>2016</v>
      </c>
      <c r="AD5" s="179">
        <v>2017</v>
      </c>
      <c r="AE5" s="179">
        <v>2018</v>
      </c>
      <c r="AF5" s="179">
        <v>2019</v>
      </c>
      <c r="AG5" s="179">
        <v>2020</v>
      </c>
      <c r="AH5" s="179">
        <v>2021</v>
      </c>
      <c r="AI5" s="179">
        <v>2022</v>
      </c>
      <c r="AJ5" s="179">
        <v>2023</v>
      </c>
      <c r="AK5" s="179">
        <v>2024</v>
      </c>
      <c r="AL5" s="179">
        <v>2025</v>
      </c>
    </row>
    <row r="6" spans="1:38" s="154" customFormat="1" x14ac:dyDescent="0.3">
      <c r="B6" s="181" t="s">
        <v>301</v>
      </c>
      <c r="C6" s="277">
        <v>0.22982149961693996</v>
      </c>
      <c r="D6" s="277">
        <v>0.23058441411390002</v>
      </c>
      <c r="E6" s="277">
        <v>0.23043201272784</v>
      </c>
      <c r="F6" s="277">
        <v>0.23102283862350001</v>
      </c>
      <c r="G6" s="277">
        <v>0.23150775847121999</v>
      </c>
      <c r="H6" s="277">
        <v>0.23206786672607996</v>
      </c>
      <c r="I6" s="277">
        <v>0.23294338930169994</v>
      </c>
      <c r="J6" s="277">
        <v>0.23382742904136</v>
      </c>
      <c r="K6" s="277">
        <v>0.23494471341264003</v>
      </c>
      <c r="L6" s="277">
        <v>0.23641420346081998</v>
      </c>
      <c r="M6" s="277">
        <v>0.23818577358114004</v>
      </c>
      <c r="N6" s="277">
        <v>0.23965589194469999</v>
      </c>
      <c r="O6" s="277">
        <v>0.24146502136218007</v>
      </c>
      <c r="P6" s="277">
        <v>0.24325132198751998</v>
      </c>
      <c r="Q6" s="277">
        <v>0.24407218112507997</v>
      </c>
      <c r="R6" s="277">
        <v>0.24483048797592002</v>
      </c>
      <c r="S6" s="277">
        <v>0.24556380183719997</v>
      </c>
      <c r="T6" s="277">
        <v>0.24624866560139999</v>
      </c>
      <c r="U6" s="277">
        <v>0.24752686852278</v>
      </c>
      <c r="V6" s="277">
        <v>0.24865979096573998</v>
      </c>
      <c r="W6" s="277">
        <v>0.24987216039785998</v>
      </c>
      <c r="X6" s="277">
        <v>0.25053251986223996</v>
      </c>
      <c r="Y6" s="277">
        <v>0.25099181840502</v>
      </c>
      <c r="Z6" s="277">
        <v>0.25103237965344</v>
      </c>
      <c r="AA6" s="277">
        <v>0.2510257474355399</v>
      </c>
      <c r="AB6" s="277">
        <v>0.25052756315202002</v>
      </c>
      <c r="AC6" s="277">
        <v>0.24991802742059996</v>
      </c>
      <c r="AD6" s="277">
        <v>0.24960345085367996</v>
      </c>
      <c r="AE6" s="277">
        <v>0.24955018367202</v>
      </c>
      <c r="AF6" s="277">
        <v>0.24895405200203999</v>
      </c>
      <c r="AG6" s="277">
        <v>0.25134430333319996</v>
      </c>
      <c r="AH6" s="277">
        <v>0.25171689435353994</v>
      </c>
      <c r="AI6" s="277">
        <v>0</v>
      </c>
      <c r="AJ6" s="277">
        <v>0</v>
      </c>
      <c r="AK6" s="277">
        <v>0</v>
      </c>
      <c r="AL6" s="277">
        <v>0</v>
      </c>
    </row>
    <row r="7" spans="1:38" s="154" customFormat="1" x14ac:dyDescent="0.3">
      <c r="B7" s="181" t="s">
        <v>302</v>
      </c>
      <c r="C7" s="277">
        <v>3.2624051363399995E-3</v>
      </c>
      <c r="D7" s="277">
        <v>3.2732350028999999E-3</v>
      </c>
      <c r="E7" s="277">
        <v>3.2710716062399991E-3</v>
      </c>
      <c r="F7" s="277">
        <v>3.2794586084999994E-3</v>
      </c>
      <c r="G7" s="277">
        <v>3.2863422334199989E-3</v>
      </c>
      <c r="H7" s="277">
        <v>3.2942931868799995E-3</v>
      </c>
      <c r="I7" s="277">
        <v>3.3067215686999993E-3</v>
      </c>
      <c r="J7" s="277">
        <v>3.3192708549599995E-3</v>
      </c>
      <c r="K7" s="277">
        <v>3.3351311390399994E-3</v>
      </c>
      <c r="L7" s="277">
        <v>3.3559911190199996E-3</v>
      </c>
      <c r="M7" s="277">
        <v>3.3811392425399985E-3</v>
      </c>
      <c r="N7" s="277">
        <v>3.4020081416999992E-3</v>
      </c>
      <c r="O7" s="277">
        <v>3.4276894339799989E-3</v>
      </c>
      <c r="P7" s="277">
        <v>3.4530466627199991E-3</v>
      </c>
      <c r="Q7" s="277">
        <v>3.4646990758799988E-3</v>
      </c>
      <c r="R7" s="277">
        <v>3.4754635351199998E-3</v>
      </c>
      <c r="S7" s="277">
        <v>3.4858732091999993E-3</v>
      </c>
      <c r="T7" s="277">
        <v>3.4955951153999992E-3</v>
      </c>
      <c r="U7" s="277">
        <v>3.5137397005799986E-3</v>
      </c>
      <c r="V7" s="277">
        <v>3.5298219731399998E-3</v>
      </c>
      <c r="W7" s="277">
        <v>3.547032026459999E-3</v>
      </c>
      <c r="X7" s="277">
        <v>3.5564060846399997E-3</v>
      </c>
      <c r="Y7" s="277">
        <v>3.5629260052199995E-3</v>
      </c>
      <c r="Z7" s="277">
        <v>3.5635017878399987E-3</v>
      </c>
      <c r="AA7" s="277">
        <v>3.5634076409399983E-3</v>
      </c>
      <c r="AB7" s="277">
        <v>3.5563357222199994E-3</v>
      </c>
      <c r="AC7" s="277">
        <v>3.5476831265999985E-3</v>
      </c>
      <c r="AD7" s="277">
        <v>3.5432175904799995E-3</v>
      </c>
      <c r="AE7" s="277">
        <v>3.5424614422199991E-3</v>
      </c>
      <c r="AF7" s="277">
        <v>3.5339991224399986E-3</v>
      </c>
      <c r="AG7" s="277">
        <v>3.5679296651999993E-3</v>
      </c>
      <c r="AH7" s="277">
        <v>3.5732187389399986E-3</v>
      </c>
      <c r="AI7" s="277">
        <v>0</v>
      </c>
      <c r="AJ7" s="277">
        <v>0</v>
      </c>
      <c r="AK7" s="277">
        <v>0</v>
      </c>
      <c r="AL7" s="277">
        <v>0</v>
      </c>
    </row>
    <row r="8" spans="1:38" s="154" customFormat="1" x14ac:dyDescent="0.3">
      <c r="B8" s="181" t="s">
        <v>303</v>
      </c>
      <c r="C8" s="277">
        <v>0</v>
      </c>
      <c r="D8" s="277">
        <v>0</v>
      </c>
      <c r="E8" s="277">
        <v>0</v>
      </c>
      <c r="F8" s="277">
        <v>0</v>
      </c>
      <c r="G8" s="277">
        <v>0</v>
      </c>
      <c r="H8" s="277">
        <v>0</v>
      </c>
      <c r="I8" s="277">
        <v>0</v>
      </c>
      <c r="J8" s="277">
        <v>0</v>
      </c>
      <c r="K8" s="277">
        <v>0</v>
      </c>
      <c r="L8" s="277">
        <v>0</v>
      </c>
      <c r="M8" s="277">
        <v>0</v>
      </c>
      <c r="N8" s="277">
        <v>0</v>
      </c>
      <c r="O8" s="277">
        <v>0</v>
      </c>
      <c r="P8" s="277">
        <v>0</v>
      </c>
      <c r="Q8" s="277">
        <v>0</v>
      </c>
      <c r="R8" s="277">
        <v>0</v>
      </c>
      <c r="S8" s="277">
        <v>0</v>
      </c>
      <c r="T8" s="277">
        <v>0</v>
      </c>
      <c r="U8" s="277">
        <v>0</v>
      </c>
      <c r="V8" s="277">
        <v>0</v>
      </c>
      <c r="W8" s="277">
        <v>0</v>
      </c>
      <c r="X8" s="277">
        <v>0</v>
      </c>
      <c r="Y8" s="277">
        <v>0</v>
      </c>
      <c r="Z8" s="277">
        <v>0</v>
      </c>
      <c r="AA8" s="277">
        <v>0</v>
      </c>
      <c r="AB8" s="277">
        <v>0</v>
      </c>
      <c r="AC8" s="277">
        <v>0</v>
      </c>
      <c r="AD8" s="277">
        <v>0</v>
      </c>
      <c r="AE8" s="277">
        <v>0</v>
      </c>
      <c r="AF8" s="277">
        <v>0</v>
      </c>
      <c r="AG8" s="277">
        <v>0</v>
      </c>
      <c r="AH8" s="277">
        <v>0</v>
      </c>
      <c r="AI8" s="277">
        <v>0</v>
      </c>
      <c r="AJ8" s="277">
        <v>0</v>
      </c>
      <c r="AK8" s="277">
        <v>0</v>
      </c>
      <c r="AL8" s="277">
        <v>0</v>
      </c>
    </row>
    <row r="9" spans="1:38" s="154" customFormat="1" x14ac:dyDescent="0.3">
      <c r="B9" s="189" t="s">
        <v>304</v>
      </c>
      <c r="C9" s="277">
        <v>0</v>
      </c>
      <c r="D9" s="277">
        <v>0</v>
      </c>
      <c r="E9" s="277">
        <v>0</v>
      </c>
      <c r="F9" s="277">
        <v>0</v>
      </c>
      <c r="G9" s="277">
        <v>0</v>
      </c>
      <c r="H9" s="277">
        <v>0</v>
      </c>
      <c r="I9" s="277">
        <v>0</v>
      </c>
      <c r="J9" s="277">
        <v>0</v>
      </c>
      <c r="K9" s="277">
        <v>0</v>
      </c>
      <c r="L9" s="277">
        <v>0</v>
      </c>
      <c r="M9" s="277">
        <v>0</v>
      </c>
      <c r="N9" s="277">
        <v>0</v>
      </c>
      <c r="O9" s="277">
        <v>0</v>
      </c>
      <c r="P9" s="277">
        <v>0</v>
      </c>
      <c r="Q9" s="277">
        <v>0</v>
      </c>
      <c r="R9" s="277">
        <v>0</v>
      </c>
      <c r="S9" s="277">
        <v>0</v>
      </c>
      <c r="T9" s="277">
        <v>0</v>
      </c>
      <c r="U9" s="277">
        <v>0</v>
      </c>
      <c r="V9" s="277">
        <v>0</v>
      </c>
      <c r="W9" s="277">
        <v>0</v>
      </c>
      <c r="X9" s="277">
        <v>0</v>
      </c>
      <c r="Y9" s="277">
        <v>0</v>
      </c>
      <c r="Z9" s="277">
        <v>0</v>
      </c>
      <c r="AA9" s="277">
        <v>0</v>
      </c>
      <c r="AB9" s="277">
        <v>0</v>
      </c>
      <c r="AC9" s="277">
        <v>0</v>
      </c>
      <c r="AD9" s="277">
        <v>0</v>
      </c>
      <c r="AE9" s="277">
        <v>0</v>
      </c>
      <c r="AF9" s="277">
        <v>0</v>
      </c>
      <c r="AG9" s="277">
        <v>0</v>
      </c>
      <c r="AH9" s="277">
        <v>0</v>
      </c>
      <c r="AI9" s="277">
        <v>0</v>
      </c>
      <c r="AJ9" s="277">
        <v>0</v>
      </c>
      <c r="AK9" s="277">
        <v>0</v>
      </c>
      <c r="AL9" s="277">
        <v>0</v>
      </c>
    </row>
    <row r="10" spans="1:38" s="154" customFormat="1" x14ac:dyDescent="0.3">
      <c r="B10" s="189" t="s">
        <v>305</v>
      </c>
      <c r="C10" s="277">
        <v>0</v>
      </c>
      <c r="D10" s="277">
        <v>0</v>
      </c>
      <c r="E10" s="277">
        <v>0</v>
      </c>
      <c r="F10" s="277">
        <v>0</v>
      </c>
      <c r="G10" s="277">
        <v>0</v>
      </c>
      <c r="H10" s="277">
        <v>0</v>
      </c>
      <c r="I10" s="277">
        <v>0</v>
      </c>
      <c r="J10" s="277">
        <v>0</v>
      </c>
      <c r="K10" s="277">
        <v>0</v>
      </c>
      <c r="L10" s="277">
        <v>0</v>
      </c>
      <c r="M10" s="277">
        <v>0</v>
      </c>
      <c r="N10" s="277">
        <v>0</v>
      </c>
      <c r="O10" s="277">
        <v>0</v>
      </c>
      <c r="P10" s="277">
        <v>0</v>
      </c>
      <c r="Q10" s="277">
        <v>0</v>
      </c>
      <c r="R10" s="277">
        <v>0</v>
      </c>
      <c r="S10" s="277">
        <v>0</v>
      </c>
      <c r="T10" s="277">
        <v>0</v>
      </c>
      <c r="U10" s="277">
        <v>0</v>
      </c>
      <c r="V10" s="277">
        <v>0</v>
      </c>
      <c r="W10" s="277">
        <v>0</v>
      </c>
      <c r="X10" s="277">
        <v>0</v>
      </c>
      <c r="Y10" s="277">
        <v>0</v>
      </c>
      <c r="Z10" s="277">
        <v>0</v>
      </c>
      <c r="AA10" s="277">
        <v>0</v>
      </c>
      <c r="AB10" s="277">
        <v>0</v>
      </c>
      <c r="AC10" s="277">
        <v>0</v>
      </c>
      <c r="AD10" s="277">
        <v>0</v>
      </c>
      <c r="AE10" s="277">
        <v>0</v>
      </c>
      <c r="AF10" s="277">
        <v>0</v>
      </c>
      <c r="AG10" s="277">
        <v>0</v>
      </c>
      <c r="AH10" s="277">
        <v>0</v>
      </c>
      <c r="AI10" s="277">
        <v>0</v>
      </c>
      <c r="AJ10" s="277">
        <v>0</v>
      </c>
      <c r="AK10" s="277">
        <v>0</v>
      </c>
      <c r="AL10" s="277">
        <v>0</v>
      </c>
    </row>
    <row r="11" spans="1:38" s="154" customFormat="1" x14ac:dyDescent="0.3">
      <c r="B11" s="189" t="s">
        <v>306</v>
      </c>
      <c r="C11" s="277">
        <v>0</v>
      </c>
      <c r="D11" s="277">
        <v>0</v>
      </c>
      <c r="E11" s="277">
        <v>0</v>
      </c>
      <c r="F11" s="277">
        <v>0</v>
      </c>
      <c r="G11" s="277">
        <v>0</v>
      </c>
      <c r="H11" s="277">
        <v>0</v>
      </c>
      <c r="I11" s="277">
        <v>0</v>
      </c>
      <c r="J11" s="277">
        <v>0</v>
      </c>
      <c r="K11" s="277">
        <v>0</v>
      </c>
      <c r="L11" s="277">
        <v>0</v>
      </c>
      <c r="M11" s="277">
        <v>0</v>
      </c>
      <c r="N11" s="277">
        <v>0</v>
      </c>
      <c r="O11" s="277">
        <v>0</v>
      </c>
      <c r="P11" s="277">
        <v>0</v>
      </c>
      <c r="Q11" s="277">
        <v>0</v>
      </c>
      <c r="R11" s="277">
        <v>0</v>
      </c>
      <c r="S11" s="277">
        <v>0</v>
      </c>
      <c r="T11" s="277">
        <v>0</v>
      </c>
      <c r="U11" s="277">
        <v>0</v>
      </c>
      <c r="V11" s="277">
        <v>0</v>
      </c>
      <c r="W11" s="277">
        <v>0</v>
      </c>
      <c r="X11" s="277">
        <v>0</v>
      </c>
      <c r="Y11" s="277">
        <v>0</v>
      </c>
      <c r="Z11" s="277">
        <v>0</v>
      </c>
      <c r="AA11" s="277">
        <v>0</v>
      </c>
      <c r="AB11" s="277">
        <v>0</v>
      </c>
      <c r="AC11" s="277">
        <v>0</v>
      </c>
      <c r="AD11" s="277">
        <v>0</v>
      </c>
      <c r="AE11" s="277">
        <v>0</v>
      </c>
      <c r="AF11" s="277">
        <v>0</v>
      </c>
      <c r="AG11" s="277">
        <v>0</v>
      </c>
      <c r="AH11" s="277">
        <v>0</v>
      </c>
      <c r="AI11" s="277">
        <v>0</v>
      </c>
      <c r="AJ11" s="277">
        <v>0</v>
      </c>
      <c r="AK11" s="277">
        <v>0</v>
      </c>
      <c r="AL11" s="277">
        <v>0</v>
      </c>
    </row>
    <row r="12" spans="1:38" s="154" customFormat="1" ht="15.75" thickBot="1" x14ac:dyDescent="0.35">
      <c r="B12" s="189" t="s">
        <v>307</v>
      </c>
      <c r="C12" s="277">
        <v>0</v>
      </c>
      <c r="D12" s="277">
        <v>0</v>
      </c>
      <c r="E12" s="277">
        <v>0</v>
      </c>
      <c r="F12" s="277">
        <v>0</v>
      </c>
      <c r="G12" s="277">
        <v>0</v>
      </c>
      <c r="H12" s="277">
        <v>0</v>
      </c>
      <c r="I12" s="277">
        <v>0</v>
      </c>
      <c r="J12" s="277">
        <v>0</v>
      </c>
      <c r="K12" s="277">
        <v>0</v>
      </c>
      <c r="L12" s="277">
        <v>0</v>
      </c>
      <c r="M12" s="277">
        <v>0</v>
      </c>
      <c r="N12" s="277">
        <v>0</v>
      </c>
      <c r="O12" s="277">
        <v>0</v>
      </c>
      <c r="P12" s="277">
        <v>0</v>
      </c>
      <c r="Q12" s="277">
        <v>0</v>
      </c>
      <c r="R12" s="277">
        <v>0</v>
      </c>
      <c r="S12" s="277">
        <v>0</v>
      </c>
      <c r="T12" s="277">
        <v>0</v>
      </c>
      <c r="U12" s="277">
        <v>0</v>
      </c>
      <c r="V12" s="277">
        <v>0</v>
      </c>
      <c r="W12" s="277">
        <v>0</v>
      </c>
      <c r="X12" s="277">
        <v>0</v>
      </c>
      <c r="Y12" s="277">
        <v>0</v>
      </c>
      <c r="Z12" s="277">
        <v>0</v>
      </c>
      <c r="AA12" s="277">
        <v>0</v>
      </c>
      <c r="AB12" s="277">
        <v>0</v>
      </c>
      <c r="AC12" s="277">
        <v>0</v>
      </c>
      <c r="AD12" s="277">
        <v>0</v>
      </c>
      <c r="AE12" s="277">
        <v>0</v>
      </c>
      <c r="AF12" s="277">
        <v>0</v>
      </c>
      <c r="AG12" s="277">
        <v>0</v>
      </c>
      <c r="AH12" s="277">
        <v>0</v>
      </c>
      <c r="AI12" s="277">
        <v>0</v>
      </c>
      <c r="AJ12" s="277">
        <v>0</v>
      </c>
      <c r="AK12" s="277">
        <v>0</v>
      </c>
      <c r="AL12" s="277">
        <v>0</v>
      </c>
    </row>
    <row r="13" spans="1:38" s="154" customFormat="1" ht="15.75" thickBot="1" x14ac:dyDescent="0.35">
      <c r="B13" s="167" t="s">
        <v>264</v>
      </c>
      <c r="C13" s="278">
        <v>0.23308390475327995</v>
      </c>
      <c r="D13" s="278">
        <v>0.23385764911680001</v>
      </c>
      <c r="E13" s="278">
        <v>0.23370308433407999</v>
      </c>
      <c r="F13" s="278">
        <v>0.23430229723200002</v>
      </c>
      <c r="G13" s="278">
        <v>0.23479410070463999</v>
      </c>
      <c r="H13" s="278">
        <v>0.23536215991295995</v>
      </c>
      <c r="I13" s="278">
        <v>0.23625011087039993</v>
      </c>
      <c r="J13" s="278">
        <v>0.23714669989632001</v>
      </c>
      <c r="K13" s="278">
        <v>0.23827984455168003</v>
      </c>
      <c r="L13" s="278">
        <v>0.23977019457983997</v>
      </c>
      <c r="M13" s="278">
        <v>0.24156691282368004</v>
      </c>
      <c r="N13" s="278">
        <v>0.24305790008639999</v>
      </c>
      <c r="O13" s="278">
        <v>0.24489271079616007</v>
      </c>
      <c r="P13" s="278">
        <v>0.24670436865023998</v>
      </c>
      <c r="Q13" s="278">
        <v>0.24753688020095999</v>
      </c>
      <c r="R13" s="278">
        <v>0.24830595151104001</v>
      </c>
      <c r="S13" s="278">
        <v>0.24904967504639997</v>
      </c>
      <c r="T13" s="278">
        <v>0.2497442607168</v>
      </c>
      <c r="U13" s="278">
        <v>0.25104060822336</v>
      </c>
      <c r="V13" s="278">
        <v>0.25218961293887998</v>
      </c>
      <c r="W13" s="278">
        <v>0.25341919242431998</v>
      </c>
      <c r="X13" s="278">
        <v>0.25408892594687993</v>
      </c>
      <c r="Y13" s="278">
        <v>0.25455474441024001</v>
      </c>
      <c r="Z13" s="278">
        <v>0.25459588144127998</v>
      </c>
      <c r="AA13" s="278">
        <v>0.25458915507647989</v>
      </c>
      <c r="AB13" s="278">
        <v>0.25408389887423999</v>
      </c>
      <c r="AC13" s="278">
        <v>0.25346571054719996</v>
      </c>
      <c r="AD13" s="278">
        <v>0.25314666844415995</v>
      </c>
      <c r="AE13" s="278">
        <v>0.25309264511424001</v>
      </c>
      <c r="AF13" s="278">
        <v>0.25248805112447997</v>
      </c>
      <c r="AG13" s="278">
        <v>0.25491223299839993</v>
      </c>
      <c r="AH13" s="278">
        <v>0.25529011309247995</v>
      </c>
      <c r="AI13" s="278">
        <v>0</v>
      </c>
      <c r="AJ13" s="278">
        <v>0</v>
      </c>
      <c r="AK13" s="278">
        <v>0</v>
      </c>
      <c r="AL13" s="278">
        <v>0</v>
      </c>
    </row>
    <row r="14" spans="1:38" s="161" customFormat="1" x14ac:dyDescent="0.3">
      <c r="B14" s="228"/>
      <c r="C14" s="228">
        <v>1</v>
      </c>
      <c r="D14" s="228">
        <v>2</v>
      </c>
      <c r="E14" s="228">
        <v>3</v>
      </c>
      <c r="F14" s="228">
        <v>4</v>
      </c>
      <c r="G14" s="228">
        <v>5</v>
      </c>
      <c r="H14" s="228">
        <v>6</v>
      </c>
      <c r="I14" s="228">
        <v>7</v>
      </c>
      <c r="J14" s="228">
        <v>8</v>
      </c>
      <c r="K14" s="228">
        <v>9</v>
      </c>
      <c r="L14" s="228">
        <v>10</v>
      </c>
      <c r="M14" s="228">
        <v>11</v>
      </c>
      <c r="N14" s="228">
        <v>12</v>
      </c>
      <c r="O14" s="228">
        <v>13</v>
      </c>
      <c r="P14" s="228">
        <v>14</v>
      </c>
      <c r="Q14" s="228">
        <v>15</v>
      </c>
      <c r="R14" s="228">
        <v>16</v>
      </c>
      <c r="S14" s="228">
        <v>17</v>
      </c>
      <c r="T14" s="228">
        <v>18</v>
      </c>
      <c r="U14" s="228">
        <v>19</v>
      </c>
      <c r="V14" s="228">
        <v>20</v>
      </c>
      <c r="W14" s="228">
        <v>21</v>
      </c>
      <c r="X14" s="228">
        <v>22</v>
      </c>
      <c r="Y14" s="228">
        <v>23</v>
      </c>
      <c r="Z14" s="228">
        <v>24</v>
      </c>
      <c r="AA14" s="228">
        <v>25</v>
      </c>
      <c r="AB14" s="228">
        <v>26</v>
      </c>
      <c r="AC14" s="228">
        <v>27</v>
      </c>
      <c r="AD14" s="228">
        <v>28</v>
      </c>
      <c r="AE14" s="228">
        <v>29</v>
      </c>
      <c r="AF14" s="228">
        <v>30</v>
      </c>
      <c r="AG14" s="228">
        <v>31</v>
      </c>
      <c r="AH14" s="228">
        <v>32</v>
      </c>
      <c r="AI14" s="228">
        <v>0</v>
      </c>
      <c r="AJ14" s="228">
        <v>0</v>
      </c>
      <c r="AK14" s="228">
        <v>0</v>
      </c>
      <c r="AL14" s="228">
        <v>0</v>
      </c>
    </row>
    <row r="15" spans="1:38" ht="16.5" thickBot="1" x14ac:dyDescent="0.35">
      <c r="B15" s="179" t="s">
        <v>205</v>
      </c>
      <c r="C15" s="179">
        <v>1990</v>
      </c>
      <c r="D15" s="179">
        <v>1991</v>
      </c>
      <c r="E15" s="179">
        <v>1992</v>
      </c>
      <c r="F15" s="179">
        <v>1993</v>
      </c>
      <c r="G15" s="179">
        <v>1994</v>
      </c>
      <c r="H15" s="179">
        <v>1995</v>
      </c>
      <c r="I15" s="179">
        <v>1996</v>
      </c>
      <c r="J15" s="179">
        <v>1997</v>
      </c>
      <c r="K15" s="179">
        <v>1998</v>
      </c>
      <c r="L15" s="179">
        <v>1999</v>
      </c>
      <c r="M15" s="179">
        <v>2000</v>
      </c>
      <c r="N15" s="179">
        <v>2001</v>
      </c>
      <c r="O15" s="179">
        <v>2002</v>
      </c>
      <c r="P15" s="179">
        <v>2003</v>
      </c>
      <c r="Q15" s="179">
        <v>2004</v>
      </c>
      <c r="R15" s="179">
        <v>2005</v>
      </c>
      <c r="S15" s="179">
        <v>2006</v>
      </c>
      <c r="T15" s="179">
        <v>2007</v>
      </c>
      <c r="U15" s="179">
        <v>2008</v>
      </c>
      <c r="V15" s="179">
        <v>2009</v>
      </c>
      <c r="W15" s="179">
        <v>2010</v>
      </c>
      <c r="X15" s="179">
        <v>2011</v>
      </c>
      <c r="Y15" s="179">
        <v>2012</v>
      </c>
      <c r="Z15" s="179">
        <v>2013</v>
      </c>
      <c r="AA15" s="179">
        <v>2014</v>
      </c>
      <c r="AB15" s="179">
        <v>2015</v>
      </c>
      <c r="AC15" s="179">
        <v>2016</v>
      </c>
      <c r="AD15" s="179">
        <v>2017</v>
      </c>
      <c r="AE15" s="179">
        <v>2018</v>
      </c>
      <c r="AF15" s="179">
        <v>2019</v>
      </c>
      <c r="AG15" s="179">
        <v>2020</v>
      </c>
      <c r="AH15" s="179">
        <v>2021</v>
      </c>
      <c r="AI15" s="179">
        <v>2022</v>
      </c>
      <c r="AJ15" s="179">
        <v>2023</v>
      </c>
      <c r="AK15" s="179">
        <v>2024</v>
      </c>
      <c r="AL15" s="179">
        <v>2025</v>
      </c>
    </row>
    <row r="16" spans="1:38" s="154" customFormat="1" x14ac:dyDescent="0.3">
      <c r="B16" s="181" t="s">
        <v>301</v>
      </c>
      <c r="C16" s="277">
        <v>6.2678590804619988E-2</v>
      </c>
      <c r="D16" s="277">
        <v>6.2886658394700007E-2</v>
      </c>
      <c r="E16" s="277">
        <v>6.2845094380320002E-2</v>
      </c>
      <c r="F16" s="277">
        <v>6.3006228715500004E-2</v>
      </c>
      <c r="G16" s="277">
        <v>6.313847958306E-2</v>
      </c>
      <c r="H16" s="277">
        <v>6.3291236379839994E-2</v>
      </c>
      <c r="I16" s="277">
        <v>6.3530015264099987E-2</v>
      </c>
      <c r="J16" s="277">
        <v>6.3771117011280007E-2</v>
      </c>
      <c r="K16" s="277">
        <v>6.4075830930720015E-2</v>
      </c>
      <c r="L16" s="277">
        <v>6.4476600943859999E-2</v>
      </c>
      <c r="M16" s="277">
        <v>6.4959756431220012E-2</v>
      </c>
      <c r="N16" s="277">
        <v>6.5360697803099999E-2</v>
      </c>
      <c r="O16" s="277">
        <v>6.5854096735140019E-2</v>
      </c>
      <c r="P16" s="277">
        <v>6.6341269632959998E-2</v>
      </c>
      <c r="Q16" s="277">
        <v>6.6565140306839993E-2</v>
      </c>
      <c r="R16" s="277">
        <v>6.6771951266160007E-2</v>
      </c>
      <c r="S16" s="277">
        <v>6.6971945955599993E-2</v>
      </c>
      <c r="T16" s="277">
        <v>6.7158726982200004E-2</v>
      </c>
      <c r="U16" s="277">
        <v>6.7507327778940002E-2</v>
      </c>
      <c r="V16" s="277">
        <v>6.7816306627019998E-2</v>
      </c>
      <c r="W16" s="277">
        <v>6.8146952835779998E-2</v>
      </c>
      <c r="X16" s="277">
        <v>6.8327050871519995E-2</v>
      </c>
      <c r="Y16" s="277">
        <v>6.8452314110460002E-2</v>
      </c>
      <c r="Z16" s="277">
        <v>6.8463376269119997E-2</v>
      </c>
      <c r="AA16" s="277">
        <v>6.846156748241998E-2</v>
      </c>
      <c r="AB16" s="277">
        <v>6.8325699041460006E-2</v>
      </c>
      <c r="AC16" s="277">
        <v>6.8159462023799994E-2</v>
      </c>
      <c r="AD16" s="277">
        <v>6.8073668414639993E-2</v>
      </c>
      <c r="AE16" s="277">
        <v>6.8059141001460002E-2</v>
      </c>
      <c r="AF16" s="277">
        <v>6.7896559636919998E-2</v>
      </c>
      <c r="AG16" s="277">
        <v>6.8548446363599996E-2</v>
      </c>
      <c r="AH16" s="277">
        <v>6.8650062096419995E-2</v>
      </c>
      <c r="AI16" s="277">
        <v>0</v>
      </c>
      <c r="AJ16" s="277">
        <v>0</v>
      </c>
      <c r="AK16" s="277">
        <v>0</v>
      </c>
      <c r="AL16" s="277">
        <v>0</v>
      </c>
    </row>
    <row r="17" spans="2:38" s="154" customFormat="1" x14ac:dyDescent="0.3">
      <c r="B17" s="181" t="s">
        <v>308</v>
      </c>
      <c r="C17" s="277">
        <v>8.8974685536545443E-4</v>
      </c>
      <c r="D17" s="277">
        <v>8.9270045533636363E-4</v>
      </c>
      <c r="E17" s="277">
        <v>8.9211043806545435E-4</v>
      </c>
      <c r="F17" s="277">
        <v>8.9439780231818174E-4</v>
      </c>
      <c r="G17" s="277">
        <v>8.9627515456909058E-4</v>
      </c>
      <c r="H17" s="277">
        <v>8.9844359642181815E-4</v>
      </c>
      <c r="I17" s="277">
        <v>9.018331550999999E-4</v>
      </c>
      <c r="J17" s="277">
        <v>9.0525568771636356E-4</v>
      </c>
      <c r="K17" s="277">
        <v>9.0958121973818166E-4</v>
      </c>
      <c r="L17" s="277">
        <v>9.1527030518727263E-4</v>
      </c>
      <c r="M17" s="277">
        <v>9.2212888432909056E-4</v>
      </c>
      <c r="N17" s="277">
        <v>9.2782040228181798E-4</v>
      </c>
      <c r="O17" s="277">
        <v>9.3482439108545428E-4</v>
      </c>
      <c r="P17" s="277">
        <v>9.4173999892363611E-4</v>
      </c>
      <c r="Q17" s="277">
        <v>9.4491792978545423E-4</v>
      </c>
      <c r="R17" s="277">
        <v>9.4785369139636358E-4</v>
      </c>
      <c r="S17" s="277">
        <v>9.5069269341818165E-4</v>
      </c>
      <c r="T17" s="277">
        <v>9.5334412238181796E-4</v>
      </c>
      <c r="U17" s="277">
        <v>9.5829264561272693E-4</v>
      </c>
      <c r="V17" s="277">
        <v>9.6267871994727271E-4</v>
      </c>
      <c r="W17" s="277">
        <v>9.6737237085272709E-4</v>
      </c>
      <c r="X17" s="277">
        <v>9.6992893217454535E-4</v>
      </c>
      <c r="Y17" s="277">
        <v>9.7170709233272712E-4</v>
      </c>
      <c r="Z17" s="277">
        <v>9.7186412395636331E-4</v>
      </c>
      <c r="AA17" s="277">
        <v>9.7183844752909054E-4</v>
      </c>
      <c r="AB17" s="277">
        <v>9.6990974242363627E-4</v>
      </c>
      <c r="AC17" s="277">
        <v>9.6754994361818148E-4</v>
      </c>
      <c r="AD17" s="277">
        <v>9.6633207013090898E-4</v>
      </c>
      <c r="AE17" s="277">
        <v>9.6612584787818159E-4</v>
      </c>
      <c r="AF17" s="277">
        <v>9.6381794248363601E-4</v>
      </c>
      <c r="AG17" s="277">
        <v>9.730717268727271E-4</v>
      </c>
      <c r="AH17" s="277">
        <v>9.7451420152909051E-4</v>
      </c>
      <c r="AI17" s="277">
        <v>0</v>
      </c>
      <c r="AJ17" s="277">
        <v>0</v>
      </c>
      <c r="AK17" s="277">
        <v>0</v>
      </c>
      <c r="AL17" s="277">
        <v>0</v>
      </c>
    </row>
    <row r="18" spans="2:38" s="154" customFormat="1" x14ac:dyDescent="0.3">
      <c r="B18" s="181" t="s">
        <v>303</v>
      </c>
      <c r="C18" s="277">
        <v>0</v>
      </c>
      <c r="D18" s="277">
        <v>0</v>
      </c>
      <c r="E18" s="277">
        <v>0</v>
      </c>
      <c r="F18" s="277">
        <v>0</v>
      </c>
      <c r="G18" s="277">
        <v>0</v>
      </c>
      <c r="H18" s="277">
        <v>0</v>
      </c>
      <c r="I18" s="277">
        <v>0</v>
      </c>
      <c r="J18" s="277">
        <v>0</v>
      </c>
      <c r="K18" s="277">
        <v>0</v>
      </c>
      <c r="L18" s="277">
        <v>0</v>
      </c>
      <c r="M18" s="277">
        <v>0</v>
      </c>
      <c r="N18" s="277">
        <v>0</v>
      </c>
      <c r="O18" s="277">
        <v>0</v>
      </c>
      <c r="P18" s="277">
        <v>0</v>
      </c>
      <c r="Q18" s="277">
        <v>0</v>
      </c>
      <c r="R18" s="277">
        <v>0</v>
      </c>
      <c r="S18" s="277">
        <v>0</v>
      </c>
      <c r="T18" s="277">
        <v>0</v>
      </c>
      <c r="U18" s="277">
        <v>0</v>
      </c>
      <c r="V18" s="277">
        <v>0</v>
      </c>
      <c r="W18" s="277">
        <v>0</v>
      </c>
      <c r="X18" s="277">
        <v>0</v>
      </c>
      <c r="Y18" s="277">
        <v>0</v>
      </c>
      <c r="Z18" s="277">
        <v>0</v>
      </c>
      <c r="AA18" s="277">
        <v>0</v>
      </c>
      <c r="AB18" s="277">
        <v>0</v>
      </c>
      <c r="AC18" s="277">
        <v>0</v>
      </c>
      <c r="AD18" s="277">
        <v>0</v>
      </c>
      <c r="AE18" s="277">
        <v>0</v>
      </c>
      <c r="AF18" s="277">
        <v>0</v>
      </c>
      <c r="AG18" s="277">
        <v>0</v>
      </c>
      <c r="AH18" s="277">
        <v>0</v>
      </c>
      <c r="AI18" s="277">
        <v>0</v>
      </c>
      <c r="AJ18" s="277">
        <v>0</v>
      </c>
      <c r="AK18" s="277">
        <v>0</v>
      </c>
      <c r="AL18" s="277">
        <v>0</v>
      </c>
    </row>
    <row r="19" spans="2:38" s="154" customFormat="1" x14ac:dyDescent="0.3">
      <c r="B19" s="189" t="s">
        <v>304</v>
      </c>
      <c r="C19" s="277">
        <v>0</v>
      </c>
      <c r="D19" s="277">
        <v>0</v>
      </c>
      <c r="E19" s="277">
        <v>0</v>
      </c>
      <c r="F19" s="277">
        <v>0</v>
      </c>
      <c r="G19" s="277">
        <v>0</v>
      </c>
      <c r="H19" s="277">
        <v>0</v>
      </c>
      <c r="I19" s="277">
        <v>0</v>
      </c>
      <c r="J19" s="277">
        <v>0</v>
      </c>
      <c r="K19" s="277">
        <v>0</v>
      </c>
      <c r="L19" s="277">
        <v>0</v>
      </c>
      <c r="M19" s="277">
        <v>0</v>
      </c>
      <c r="N19" s="277">
        <v>0</v>
      </c>
      <c r="O19" s="277">
        <v>0</v>
      </c>
      <c r="P19" s="277">
        <v>0</v>
      </c>
      <c r="Q19" s="277">
        <v>0</v>
      </c>
      <c r="R19" s="277">
        <v>0</v>
      </c>
      <c r="S19" s="277">
        <v>0</v>
      </c>
      <c r="T19" s="277">
        <v>0</v>
      </c>
      <c r="U19" s="277">
        <v>0</v>
      </c>
      <c r="V19" s="277">
        <v>0</v>
      </c>
      <c r="W19" s="277">
        <v>0</v>
      </c>
      <c r="X19" s="277">
        <v>0</v>
      </c>
      <c r="Y19" s="277">
        <v>0</v>
      </c>
      <c r="Z19" s="277">
        <v>0</v>
      </c>
      <c r="AA19" s="277">
        <v>0</v>
      </c>
      <c r="AB19" s="277">
        <v>0</v>
      </c>
      <c r="AC19" s="277">
        <v>0</v>
      </c>
      <c r="AD19" s="277">
        <v>0</v>
      </c>
      <c r="AE19" s="277">
        <v>0</v>
      </c>
      <c r="AF19" s="277">
        <v>0</v>
      </c>
      <c r="AG19" s="277">
        <v>0</v>
      </c>
      <c r="AH19" s="277">
        <v>0</v>
      </c>
      <c r="AI19" s="277">
        <v>0</v>
      </c>
      <c r="AJ19" s="277">
        <v>0</v>
      </c>
      <c r="AK19" s="277">
        <v>0</v>
      </c>
      <c r="AL19" s="277">
        <v>0</v>
      </c>
    </row>
    <row r="20" spans="2:38" s="154" customFormat="1" x14ac:dyDescent="0.3">
      <c r="B20" s="189" t="s">
        <v>305</v>
      </c>
      <c r="C20" s="277">
        <v>0</v>
      </c>
      <c r="D20" s="277">
        <v>0</v>
      </c>
      <c r="E20" s="277">
        <v>0</v>
      </c>
      <c r="F20" s="277">
        <v>0</v>
      </c>
      <c r="G20" s="277">
        <v>0</v>
      </c>
      <c r="H20" s="277">
        <v>0</v>
      </c>
      <c r="I20" s="277">
        <v>0</v>
      </c>
      <c r="J20" s="277">
        <v>0</v>
      </c>
      <c r="K20" s="277">
        <v>0</v>
      </c>
      <c r="L20" s="277">
        <v>0</v>
      </c>
      <c r="M20" s="277">
        <v>0</v>
      </c>
      <c r="N20" s="277">
        <v>0</v>
      </c>
      <c r="O20" s="277">
        <v>0</v>
      </c>
      <c r="P20" s="277">
        <v>0</v>
      </c>
      <c r="Q20" s="277">
        <v>0</v>
      </c>
      <c r="R20" s="277">
        <v>0</v>
      </c>
      <c r="S20" s="277">
        <v>0</v>
      </c>
      <c r="T20" s="277">
        <v>0</v>
      </c>
      <c r="U20" s="277">
        <v>0</v>
      </c>
      <c r="V20" s="277">
        <v>0</v>
      </c>
      <c r="W20" s="277">
        <v>0</v>
      </c>
      <c r="X20" s="277">
        <v>0</v>
      </c>
      <c r="Y20" s="277">
        <v>0</v>
      </c>
      <c r="Z20" s="277">
        <v>0</v>
      </c>
      <c r="AA20" s="277">
        <v>0</v>
      </c>
      <c r="AB20" s="277">
        <v>0</v>
      </c>
      <c r="AC20" s="277">
        <v>0</v>
      </c>
      <c r="AD20" s="277">
        <v>0</v>
      </c>
      <c r="AE20" s="277">
        <v>0</v>
      </c>
      <c r="AF20" s="277">
        <v>0</v>
      </c>
      <c r="AG20" s="277">
        <v>0</v>
      </c>
      <c r="AH20" s="277">
        <v>0</v>
      </c>
      <c r="AI20" s="277">
        <v>0</v>
      </c>
      <c r="AJ20" s="277">
        <v>0</v>
      </c>
      <c r="AK20" s="277">
        <v>0</v>
      </c>
      <c r="AL20" s="277">
        <v>0</v>
      </c>
    </row>
    <row r="21" spans="2:38" s="154" customFormat="1" x14ac:dyDescent="0.3">
      <c r="B21" s="189" t="s">
        <v>306</v>
      </c>
      <c r="C21" s="277">
        <v>0</v>
      </c>
      <c r="D21" s="277">
        <v>0</v>
      </c>
      <c r="E21" s="277">
        <v>0</v>
      </c>
      <c r="F21" s="277">
        <v>0</v>
      </c>
      <c r="G21" s="277">
        <v>0</v>
      </c>
      <c r="H21" s="277">
        <v>0</v>
      </c>
      <c r="I21" s="277">
        <v>0</v>
      </c>
      <c r="J21" s="277">
        <v>0</v>
      </c>
      <c r="K21" s="277">
        <v>0</v>
      </c>
      <c r="L21" s="277">
        <v>0</v>
      </c>
      <c r="M21" s="277">
        <v>0</v>
      </c>
      <c r="N21" s="277">
        <v>0</v>
      </c>
      <c r="O21" s="277">
        <v>0</v>
      </c>
      <c r="P21" s="277">
        <v>0</v>
      </c>
      <c r="Q21" s="277">
        <v>0</v>
      </c>
      <c r="R21" s="277">
        <v>0</v>
      </c>
      <c r="S21" s="277">
        <v>0</v>
      </c>
      <c r="T21" s="277">
        <v>0</v>
      </c>
      <c r="U21" s="277">
        <v>0</v>
      </c>
      <c r="V21" s="277">
        <v>0</v>
      </c>
      <c r="W21" s="277">
        <v>0</v>
      </c>
      <c r="X21" s="277">
        <v>0</v>
      </c>
      <c r="Y21" s="277">
        <v>0</v>
      </c>
      <c r="Z21" s="277">
        <v>0</v>
      </c>
      <c r="AA21" s="277">
        <v>0</v>
      </c>
      <c r="AB21" s="277">
        <v>0</v>
      </c>
      <c r="AC21" s="277">
        <v>0</v>
      </c>
      <c r="AD21" s="277">
        <v>0</v>
      </c>
      <c r="AE21" s="277">
        <v>0</v>
      </c>
      <c r="AF21" s="277">
        <v>0</v>
      </c>
      <c r="AG21" s="277">
        <v>0</v>
      </c>
      <c r="AH21" s="277">
        <v>0</v>
      </c>
      <c r="AI21" s="277">
        <v>0</v>
      </c>
      <c r="AJ21" s="277">
        <v>0</v>
      </c>
      <c r="AK21" s="277">
        <v>0</v>
      </c>
      <c r="AL21" s="277">
        <v>0</v>
      </c>
    </row>
    <row r="22" spans="2:38" s="154" customFormat="1" ht="15.75" thickBot="1" x14ac:dyDescent="0.35">
      <c r="B22" s="189" t="s">
        <v>307</v>
      </c>
      <c r="C22" s="277">
        <v>0</v>
      </c>
      <c r="D22" s="277">
        <v>0</v>
      </c>
      <c r="E22" s="277">
        <v>0</v>
      </c>
      <c r="F22" s="277">
        <v>0</v>
      </c>
      <c r="G22" s="277">
        <v>0</v>
      </c>
      <c r="H22" s="277">
        <v>0</v>
      </c>
      <c r="I22" s="277">
        <v>0</v>
      </c>
      <c r="J22" s="277">
        <v>0</v>
      </c>
      <c r="K22" s="277">
        <v>0</v>
      </c>
      <c r="L22" s="277">
        <v>0</v>
      </c>
      <c r="M22" s="277">
        <v>0</v>
      </c>
      <c r="N22" s="277">
        <v>0</v>
      </c>
      <c r="O22" s="277">
        <v>0</v>
      </c>
      <c r="P22" s="277">
        <v>0</v>
      </c>
      <c r="Q22" s="277">
        <v>0</v>
      </c>
      <c r="R22" s="277">
        <v>0</v>
      </c>
      <c r="S22" s="277">
        <v>0</v>
      </c>
      <c r="T22" s="277">
        <v>0</v>
      </c>
      <c r="U22" s="277">
        <v>0</v>
      </c>
      <c r="V22" s="277">
        <v>0</v>
      </c>
      <c r="W22" s="277">
        <v>0</v>
      </c>
      <c r="X22" s="277">
        <v>0</v>
      </c>
      <c r="Y22" s="277">
        <v>0</v>
      </c>
      <c r="Z22" s="277">
        <v>0</v>
      </c>
      <c r="AA22" s="277">
        <v>0</v>
      </c>
      <c r="AB22" s="277">
        <v>0</v>
      </c>
      <c r="AC22" s="277">
        <v>0</v>
      </c>
      <c r="AD22" s="277">
        <v>0</v>
      </c>
      <c r="AE22" s="277">
        <v>0</v>
      </c>
      <c r="AF22" s="277">
        <v>0</v>
      </c>
      <c r="AG22" s="277">
        <v>0</v>
      </c>
      <c r="AH22" s="277">
        <v>0</v>
      </c>
      <c r="AI22" s="277">
        <v>0</v>
      </c>
      <c r="AJ22" s="277">
        <v>0</v>
      </c>
      <c r="AK22" s="277">
        <v>0</v>
      </c>
      <c r="AL22" s="277">
        <v>0</v>
      </c>
    </row>
    <row r="23" spans="2:38" s="154" customFormat="1" ht="18.600000000000001" customHeight="1" thickBot="1" x14ac:dyDescent="0.35">
      <c r="B23" s="167" t="s">
        <v>264</v>
      </c>
      <c r="C23" s="279">
        <v>6.3568337659985444E-2</v>
      </c>
      <c r="D23" s="279">
        <v>6.3779358850036369E-2</v>
      </c>
      <c r="E23" s="279">
        <v>6.3737204818385462E-2</v>
      </c>
      <c r="F23" s="279">
        <v>6.3900626517818179E-2</v>
      </c>
      <c r="G23" s="279">
        <v>6.4034754737629096E-2</v>
      </c>
      <c r="H23" s="279">
        <v>6.4189679976261807E-2</v>
      </c>
      <c r="I23" s="279">
        <v>6.443184841919998E-2</v>
      </c>
      <c r="J23" s="279">
        <v>6.4676372698996371E-2</v>
      </c>
      <c r="K23" s="279">
        <v>6.4985412150458194E-2</v>
      </c>
      <c r="L23" s="279">
        <v>6.5391871249047273E-2</v>
      </c>
      <c r="M23" s="279">
        <v>6.5881885315549102E-2</v>
      </c>
      <c r="N23" s="279">
        <v>6.6288518205381813E-2</v>
      </c>
      <c r="O23" s="279">
        <v>6.6788921126225476E-2</v>
      </c>
      <c r="P23" s="279">
        <v>6.7283009631883633E-2</v>
      </c>
      <c r="Q23" s="279">
        <v>6.7510058236625453E-2</v>
      </c>
      <c r="R23" s="279">
        <v>6.7719804957556376E-2</v>
      </c>
      <c r="S23" s="279">
        <v>6.792263864901818E-2</v>
      </c>
      <c r="T23" s="279">
        <v>6.8112071104581826E-2</v>
      </c>
      <c r="U23" s="279">
        <v>6.8465620424552731E-2</v>
      </c>
      <c r="V23" s="279">
        <v>6.8778985346967275E-2</v>
      </c>
      <c r="W23" s="279">
        <v>6.9114325206632729E-2</v>
      </c>
      <c r="X23" s="279">
        <v>6.9296979803694536E-2</v>
      </c>
      <c r="Y23" s="279">
        <v>6.9424021202792729E-2</v>
      </c>
      <c r="Z23" s="279">
        <v>6.9435240393076358E-2</v>
      </c>
      <c r="AA23" s="279">
        <v>6.9433405929949066E-2</v>
      </c>
      <c r="AB23" s="279">
        <v>6.9295608783883647E-2</v>
      </c>
      <c r="AC23" s="279">
        <v>6.9127011967418175E-2</v>
      </c>
      <c r="AD23" s="279">
        <v>6.9040000484770908E-2</v>
      </c>
      <c r="AE23" s="279">
        <v>6.9025266849338185E-2</v>
      </c>
      <c r="AF23" s="279">
        <v>6.8860377579403637E-2</v>
      </c>
      <c r="AG23" s="279">
        <v>6.9521518090472717E-2</v>
      </c>
      <c r="AH23" s="279">
        <v>6.962457629794909E-2</v>
      </c>
      <c r="AI23" s="279">
        <v>0</v>
      </c>
      <c r="AJ23" s="279">
        <v>0</v>
      </c>
      <c r="AK23" s="279">
        <v>0</v>
      </c>
      <c r="AL23" s="279">
        <v>0</v>
      </c>
    </row>
    <row r="24" spans="2:38" hidden="1" x14ac:dyDescent="0.25">
      <c r="C24">
        <v>1990</v>
      </c>
      <c r="D24">
        <v>1991</v>
      </c>
      <c r="E24">
        <v>1992</v>
      </c>
      <c r="F24">
        <v>1993</v>
      </c>
      <c r="G24">
        <v>1994</v>
      </c>
      <c r="H24">
        <v>1995</v>
      </c>
      <c r="I24">
        <v>1996</v>
      </c>
      <c r="J24">
        <v>1997</v>
      </c>
      <c r="K24">
        <v>1998</v>
      </c>
      <c r="L24">
        <v>1999</v>
      </c>
      <c r="M24">
        <v>2000</v>
      </c>
      <c r="N24">
        <v>2001</v>
      </c>
      <c r="O24">
        <v>2002</v>
      </c>
      <c r="P24">
        <v>2003</v>
      </c>
      <c r="Q24">
        <v>2004</v>
      </c>
      <c r="R24">
        <v>2005</v>
      </c>
      <c r="S24">
        <v>2006</v>
      </c>
      <c r="T24">
        <v>2007</v>
      </c>
      <c r="U24">
        <v>2008</v>
      </c>
      <c r="V24">
        <v>2009</v>
      </c>
      <c r="W24">
        <v>2010</v>
      </c>
      <c r="X24">
        <v>2011</v>
      </c>
      <c r="Y24">
        <v>2012</v>
      </c>
      <c r="Z24">
        <v>2013</v>
      </c>
      <c r="AA24">
        <v>2014</v>
      </c>
      <c r="AB24">
        <v>2015</v>
      </c>
      <c r="AC24">
        <v>2016</v>
      </c>
      <c r="AD24">
        <v>2017</v>
      </c>
      <c r="AE24">
        <v>2018</v>
      </c>
      <c r="AF24">
        <v>2019</v>
      </c>
      <c r="AG24">
        <v>2020</v>
      </c>
      <c r="AH24">
        <v>2021</v>
      </c>
      <c r="AI24">
        <v>0</v>
      </c>
      <c r="AJ24">
        <v>0</v>
      </c>
      <c r="AK24">
        <v>0</v>
      </c>
      <c r="AL24">
        <v>0</v>
      </c>
    </row>
    <row r="25" spans="2:38" hidden="1" x14ac:dyDescent="0.25">
      <c r="C25" t="s">
        <v>419</v>
      </c>
    </row>
    <row r="26" spans="2:38" hidden="1" x14ac:dyDescent="0.25">
      <c r="C26" t="s">
        <v>420</v>
      </c>
    </row>
    <row r="28" spans="2:38" x14ac:dyDescent="0.25">
      <c r="C28" s="129"/>
      <c r="D28" s="129"/>
      <c r="E28" s="129"/>
      <c r="F28" s="129"/>
      <c r="G28" s="129"/>
      <c r="H28" s="129"/>
      <c r="I28" s="129"/>
      <c r="J28" s="129"/>
      <c r="K28" s="129"/>
      <c r="L28" s="129"/>
      <c r="M28" s="129"/>
      <c r="N28" s="129"/>
      <c r="O28" s="129"/>
      <c r="P28" s="129"/>
      <c r="Q28" s="129"/>
      <c r="R28" s="129"/>
      <c r="S28" s="129"/>
      <c r="T28" s="129"/>
      <c r="U28" s="129"/>
      <c r="V28" s="129"/>
      <c r="W28" s="129"/>
      <c r="X28" s="129"/>
      <c r="Y28" s="129"/>
      <c r="Z28" s="129"/>
      <c r="AA28" s="129"/>
      <c r="AB28" s="129"/>
      <c r="AC28" s="129"/>
      <c r="AD28" s="129"/>
      <c r="AE28" s="129"/>
      <c r="AF28" s="129"/>
      <c r="AG28" s="129"/>
      <c r="AH28" s="129"/>
    </row>
    <row r="42" spans="25:25" x14ac:dyDescent="0.25">
      <c r="Y42" s="280"/>
    </row>
  </sheetData>
  <mergeCells count="1">
    <mergeCell ref="B3:N3"/>
  </mergeCells>
  <conditionalFormatting sqref="B3:N3">
    <cfRule type="cellIs" dxfId="1" priority="1" stopIfTrue="1" operator="equal">
      <formula>0</formula>
    </cfRule>
    <cfRule type="cellIs" dxfId="0" priority="2" stopIfTrue="1" operator="notEqual">
      <formula>0</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D1BF0B-9D0B-48D4-A57E-F6CF5385A7CF}">
  <dimension ref="A1:JA115"/>
  <sheetViews>
    <sheetView workbookViewId="0"/>
  </sheetViews>
  <sheetFormatPr defaultRowHeight="15" x14ac:dyDescent="0.25"/>
  <cols>
    <col min="1" max="1" width="3.5703125" customWidth="1"/>
    <col min="2" max="2" width="29.28515625" customWidth="1"/>
    <col min="3" max="7" width="12.7109375" customWidth="1"/>
    <col min="8" max="8" width="13" customWidth="1"/>
    <col min="9" max="38" width="12.7109375" customWidth="1"/>
  </cols>
  <sheetData>
    <row r="1" spans="1:39" ht="22.5" x14ac:dyDescent="0.45">
      <c r="A1" s="281" t="s">
        <v>309</v>
      </c>
    </row>
    <row r="2" spans="1:39" ht="18.75" customHeight="1" x14ac:dyDescent="0.25">
      <c r="A2" s="296" t="s">
        <v>310</v>
      </c>
    </row>
    <row r="3" spans="1:39" ht="17.100000000000001" customHeight="1" x14ac:dyDescent="0.25">
      <c r="B3" s="297" t="s">
        <v>311</v>
      </c>
      <c r="C3" s="297">
        <v>2025</v>
      </c>
    </row>
    <row r="4" spans="1:39" ht="15" customHeight="1" x14ac:dyDescent="0.25"/>
    <row r="5" spans="1:39" ht="25.5" customHeight="1" x14ac:dyDescent="0.25">
      <c r="B5" s="333">
        <v>0</v>
      </c>
      <c r="C5" s="333"/>
      <c r="D5" s="333"/>
      <c r="E5" s="333"/>
      <c r="F5" s="333"/>
      <c r="G5" s="333"/>
      <c r="H5" s="333"/>
      <c r="I5" s="333"/>
      <c r="J5" s="333"/>
      <c r="K5" s="181"/>
      <c r="L5" s="181"/>
      <c r="M5" s="181"/>
      <c r="N5" s="181"/>
    </row>
    <row r="6" spans="1:39" ht="15" customHeight="1" x14ac:dyDescent="0.35">
      <c r="B6" s="298" t="s">
        <v>312</v>
      </c>
    </row>
    <row r="7" spans="1:39" ht="15" customHeight="1" x14ac:dyDescent="0.3">
      <c r="B7" s="282"/>
      <c r="C7" s="282">
        <v>1990</v>
      </c>
      <c r="D7" s="282">
        <v>1991</v>
      </c>
      <c r="E7" s="282">
        <v>1992</v>
      </c>
      <c r="F7" s="282">
        <v>1993</v>
      </c>
      <c r="G7" s="282">
        <v>1994</v>
      </c>
      <c r="H7" s="282">
        <v>1995</v>
      </c>
      <c r="I7" s="282">
        <v>1996</v>
      </c>
      <c r="J7" s="282">
        <v>1997</v>
      </c>
      <c r="K7" s="282">
        <v>1998</v>
      </c>
      <c r="L7" s="282">
        <v>1999</v>
      </c>
      <c r="M7" s="282">
        <v>2000</v>
      </c>
      <c r="N7" s="282">
        <v>2001</v>
      </c>
      <c r="O7" s="282">
        <v>2002</v>
      </c>
      <c r="P7" s="282">
        <v>2003</v>
      </c>
      <c r="Q7" s="282">
        <v>2004</v>
      </c>
      <c r="R7" s="282">
        <v>2005</v>
      </c>
      <c r="S7" s="282">
        <v>2006</v>
      </c>
      <c r="T7" s="282">
        <v>2007</v>
      </c>
      <c r="U7" s="282">
        <v>2008</v>
      </c>
      <c r="V7" s="282">
        <v>2009</v>
      </c>
      <c r="W7" s="282">
        <v>2010</v>
      </c>
      <c r="X7" s="282">
        <v>2011</v>
      </c>
      <c r="Y7" s="282">
        <v>2012</v>
      </c>
      <c r="Z7" s="282">
        <v>2013</v>
      </c>
      <c r="AA7" s="282">
        <v>2014</v>
      </c>
      <c r="AB7" s="282">
        <v>2015</v>
      </c>
      <c r="AC7" s="282">
        <v>2016</v>
      </c>
      <c r="AD7" s="282">
        <v>2017</v>
      </c>
      <c r="AE7" s="282">
        <v>2018</v>
      </c>
      <c r="AF7" s="282">
        <v>2019</v>
      </c>
      <c r="AG7" s="282">
        <v>2020</v>
      </c>
      <c r="AH7" s="282">
        <v>2021</v>
      </c>
      <c r="AI7" s="282">
        <v>2022</v>
      </c>
      <c r="AJ7" s="282">
        <v>2023</v>
      </c>
      <c r="AK7" s="282">
        <v>2024</v>
      </c>
      <c r="AL7" s="282">
        <v>2025</v>
      </c>
    </row>
    <row r="8" spans="1:39" ht="15" customHeight="1" x14ac:dyDescent="0.3">
      <c r="B8" s="283" t="s">
        <v>149</v>
      </c>
      <c r="C8" s="366">
        <v>0.7028236514638776</v>
      </c>
      <c r="D8" s="366">
        <v>0.72301961078585086</v>
      </c>
      <c r="E8" s="366">
        <v>0.74513593472282114</v>
      </c>
      <c r="F8" s="366">
        <v>0.68426740980574563</v>
      </c>
      <c r="G8" s="366">
        <v>0.70299445959030271</v>
      </c>
      <c r="H8" s="366">
        <v>0.71312247383796312</v>
      </c>
      <c r="I8" s="366">
        <v>0.61536872239659102</v>
      </c>
      <c r="J8" s="366">
        <v>0.45358963621497161</v>
      </c>
      <c r="K8" s="366">
        <v>0.16460427125563054</v>
      </c>
      <c r="L8" s="366">
        <v>0.14886324986794169</v>
      </c>
      <c r="M8" s="366">
        <v>0.14297995906759303</v>
      </c>
      <c r="N8" s="366">
        <v>4.7070835989594752E-2</v>
      </c>
      <c r="O8" s="366">
        <v>4.5782712499158676E-2</v>
      </c>
      <c r="P8" s="366">
        <v>0.4024865380934261</v>
      </c>
      <c r="Q8" s="366">
        <v>0.38659979082840379</v>
      </c>
      <c r="R8" s="366">
        <v>0.37324467284009105</v>
      </c>
      <c r="S8" s="366">
        <v>0.35967082471461947</v>
      </c>
      <c r="T8" s="366">
        <v>0.20065563186636942</v>
      </c>
      <c r="U8" s="366">
        <v>0.16121578270109846</v>
      </c>
      <c r="V8" s="366">
        <v>0.11062894598211093</v>
      </c>
      <c r="W8" s="366">
        <v>8.8994697190320757E-2</v>
      </c>
      <c r="X8" s="366">
        <v>6.8186232318952711E-2</v>
      </c>
      <c r="Y8" s="366">
        <v>3.4445086308495312E-2</v>
      </c>
      <c r="Z8" s="366">
        <v>3.3160438925277515E-2</v>
      </c>
      <c r="AA8" s="366">
        <v>3.1915779905304018E-2</v>
      </c>
      <c r="AB8" s="366">
        <v>3.0744347432234965E-2</v>
      </c>
      <c r="AC8" s="366">
        <v>2.9622552490428639E-2</v>
      </c>
      <c r="AD8" s="366">
        <v>2.8460632466059742E-2</v>
      </c>
      <c r="AE8" s="366">
        <v>2.735353264926459E-2</v>
      </c>
      <c r="AF8" s="366">
        <v>2.6347105884326982E-2</v>
      </c>
      <c r="AG8" s="366">
        <v>1.170959359309833E-3</v>
      </c>
      <c r="AH8" s="366">
        <v>1.2026201938255684E-3</v>
      </c>
      <c r="AI8" s="366">
        <v>8.8642751853884171E-4</v>
      </c>
      <c r="AJ8" s="366">
        <v>0</v>
      </c>
      <c r="AK8" s="366">
        <v>0</v>
      </c>
      <c r="AL8" s="366">
        <v>0</v>
      </c>
    </row>
    <row r="9" spans="1:39" ht="15" customHeight="1" x14ac:dyDescent="0.3">
      <c r="B9" s="168" t="s">
        <v>313</v>
      </c>
      <c r="C9" s="299">
        <v>9.2294857755477078E-2</v>
      </c>
      <c r="D9" s="299">
        <v>0.10274608454925517</v>
      </c>
      <c r="E9" s="299">
        <v>0.22467148486615379</v>
      </c>
      <c r="F9" s="299">
        <v>0.2704030373191188</v>
      </c>
      <c r="G9" s="299">
        <v>0.28076719553529467</v>
      </c>
      <c r="H9" s="299">
        <v>0.28963115025990577</v>
      </c>
      <c r="I9" s="299">
        <v>0.31229002759794305</v>
      </c>
      <c r="J9" s="299">
        <v>0.87001228113322371</v>
      </c>
      <c r="K9" s="299">
        <v>0.93664212085597753</v>
      </c>
      <c r="L9" s="299">
        <v>0.93486548888191245</v>
      </c>
      <c r="M9" s="299">
        <v>1.1664033183558911</v>
      </c>
      <c r="N9" s="299">
        <v>1.2326932270988475</v>
      </c>
      <c r="O9" s="299">
        <v>1.2574938163700293</v>
      </c>
      <c r="P9" s="299">
        <v>1.2895427558029262</v>
      </c>
      <c r="Q9" s="299">
        <v>1.2825320928152288</v>
      </c>
      <c r="R9" s="299">
        <v>1.3444458351334212</v>
      </c>
      <c r="S9" s="299">
        <v>1.3457865015361916</v>
      </c>
      <c r="T9" s="299">
        <v>1.2208343272905011</v>
      </c>
      <c r="U9" s="299">
        <v>1.3380733753073957</v>
      </c>
      <c r="V9" s="299">
        <v>1.4158964799024762</v>
      </c>
      <c r="W9" s="299">
        <v>1.5037164746925415</v>
      </c>
      <c r="X9" s="299">
        <v>1.5830348903499702</v>
      </c>
      <c r="Y9" s="299">
        <v>1.583973318885854</v>
      </c>
      <c r="Z9" s="299">
        <v>1.6289799627265857</v>
      </c>
      <c r="AA9" s="299">
        <v>1.6657534750457303</v>
      </c>
      <c r="AB9" s="299">
        <v>1.740602877189112</v>
      </c>
      <c r="AC9" s="299">
        <v>1.8172334093969698</v>
      </c>
      <c r="AD9" s="299">
        <v>1.7579293408496148</v>
      </c>
      <c r="AE9" s="299">
        <v>1.6523095777125858</v>
      </c>
      <c r="AF9" s="299">
        <v>1.6846470068953505</v>
      </c>
      <c r="AG9" s="299">
        <v>1.7200377465399919</v>
      </c>
      <c r="AH9" s="299">
        <v>1.766544766635137</v>
      </c>
      <c r="AI9" s="299">
        <v>1.3020851486743674</v>
      </c>
      <c r="AJ9" s="299">
        <v>0</v>
      </c>
      <c r="AK9" s="299">
        <v>0</v>
      </c>
      <c r="AL9" s="299">
        <v>0</v>
      </c>
    </row>
    <row r="10" spans="1:39" ht="15" customHeight="1" x14ac:dyDescent="0.3">
      <c r="B10" s="300" t="s">
        <v>150</v>
      </c>
      <c r="C10" s="301">
        <v>3.378501756347727E-3</v>
      </c>
      <c r="D10" s="301">
        <v>3.378501756347727E-3</v>
      </c>
      <c r="E10" s="301">
        <v>7.527749845042832E-3</v>
      </c>
      <c r="F10" s="301">
        <v>8.4335511283143341E-3</v>
      </c>
      <c r="G10" s="301">
        <v>8.8072704632402733E-3</v>
      </c>
      <c r="H10" s="301">
        <v>8.9937531274049149E-3</v>
      </c>
      <c r="I10" s="301">
        <v>9.0165224664757009E-3</v>
      </c>
      <c r="J10" s="301">
        <v>2.4535550467426216E-2</v>
      </c>
      <c r="K10" s="301">
        <v>2.5916032582522997E-2</v>
      </c>
      <c r="L10" s="301">
        <v>2.478776764713278E-2</v>
      </c>
      <c r="M10" s="301">
        <v>2.9597925582964507E-2</v>
      </c>
      <c r="N10" s="301">
        <v>3.0251641817986813E-2</v>
      </c>
      <c r="O10" s="301">
        <v>3.0267300960580154E-2</v>
      </c>
      <c r="P10" s="301">
        <v>3.0930083100942418E-2</v>
      </c>
      <c r="Q10" s="301">
        <v>2.9770662765385626E-2</v>
      </c>
      <c r="R10" s="301">
        <v>2.9475536881457976E-2</v>
      </c>
      <c r="S10" s="301">
        <v>2.957597311839286E-2</v>
      </c>
      <c r="T10" s="301">
        <v>2.6752803548092157E-2</v>
      </c>
      <c r="U10" s="301">
        <v>2.7376726929068132E-2</v>
      </c>
      <c r="V10" s="301">
        <v>2.9352408869747573E-2</v>
      </c>
      <c r="W10" s="301">
        <v>2.9316927695226022E-2</v>
      </c>
      <c r="X10" s="301">
        <v>3.0275682122878348E-2</v>
      </c>
      <c r="Y10" s="301">
        <v>2.9963657564487899E-2</v>
      </c>
      <c r="Z10" s="301">
        <v>3.0247973843286813E-2</v>
      </c>
      <c r="AA10" s="301">
        <v>3.0438132102503287E-2</v>
      </c>
      <c r="AB10" s="301">
        <v>3.1382052426724094E-2</v>
      </c>
      <c r="AC10" s="301">
        <v>3.2393614395606465E-2</v>
      </c>
      <c r="AD10" s="301">
        <v>3.1112644549786884E-2</v>
      </c>
      <c r="AE10" s="301">
        <v>3.0129955957857606E-2</v>
      </c>
      <c r="AF10" s="301">
        <v>3.0719630756218256E-2</v>
      </c>
      <c r="AG10" s="301">
        <v>3.1364982838656241E-2</v>
      </c>
      <c r="AH10" s="301">
        <v>3.2213040906042004E-2</v>
      </c>
      <c r="AI10" s="301">
        <v>2.3743594246576117E-2</v>
      </c>
      <c r="AJ10" s="301">
        <v>0</v>
      </c>
      <c r="AK10" s="301">
        <v>0</v>
      </c>
      <c r="AL10" s="301">
        <v>0</v>
      </c>
    </row>
    <row r="11" spans="1:39" ht="15" customHeight="1" x14ac:dyDescent="0.3">
      <c r="B11" s="168" t="s">
        <v>314</v>
      </c>
      <c r="C11" s="302">
        <v>0.79849701097570236</v>
      </c>
      <c r="D11" s="302">
        <v>0.82914419709145382</v>
      </c>
      <c r="E11" s="302">
        <v>0.97733516943401755</v>
      </c>
      <c r="F11" s="302">
        <v>0.96310399825317883</v>
      </c>
      <c r="G11" s="302">
        <v>0.99256892558883769</v>
      </c>
      <c r="H11" s="302">
        <v>1.0117473772252739</v>
      </c>
      <c r="I11" s="302">
        <v>0.9366752724610099</v>
      </c>
      <c r="J11" s="302">
        <v>1.3481374678156217</v>
      </c>
      <c r="K11" s="302">
        <v>1.1271624246941312</v>
      </c>
      <c r="L11" s="302">
        <v>1.1085165063969868</v>
      </c>
      <c r="M11" s="302">
        <v>1.3389812030064485</v>
      </c>
      <c r="N11" s="302">
        <v>1.3100157049064292</v>
      </c>
      <c r="O11" s="302">
        <v>1.3335438298297682</v>
      </c>
      <c r="P11" s="302">
        <v>1.7229593769972946</v>
      </c>
      <c r="Q11" s="302">
        <v>1.6989025464090182</v>
      </c>
      <c r="R11" s="302">
        <v>1.7471660448549704</v>
      </c>
      <c r="S11" s="302">
        <v>1.7350332993692039</v>
      </c>
      <c r="T11" s="302">
        <v>1.4482427627049628</v>
      </c>
      <c r="U11" s="302">
        <v>1.5266658849375623</v>
      </c>
      <c r="V11" s="302">
        <v>1.5558778347543347</v>
      </c>
      <c r="W11" s="302">
        <v>1.6220280995780882</v>
      </c>
      <c r="X11" s="302">
        <v>1.6814968047918013</v>
      </c>
      <c r="Y11" s="302">
        <v>1.6483820627588373</v>
      </c>
      <c r="Z11" s="302">
        <v>1.6923883754951501</v>
      </c>
      <c r="AA11" s="302">
        <v>1.7281073870535377</v>
      </c>
      <c r="AB11" s="302">
        <v>1.802729277048071</v>
      </c>
      <c r="AC11" s="302">
        <v>1.8792495762830048</v>
      </c>
      <c r="AD11" s="302">
        <v>1.8175026178654612</v>
      </c>
      <c r="AE11" s="302">
        <v>1.7097930663197081</v>
      </c>
      <c r="AF11" s="302">
        <v>1.7417137435358956</v>
      </c>
      <c r="AG11" s="302">
        <v>1.7525736887379582</v>
      </c>
      <c r="AH11" s="302">
        <v>1.7999604277350048</v>
      </c>
      <c r="AI11" s="302">
        <v>1.3267151704394822</v>
      </c>
      <c r="AJ11" s="302">
        <v>0</v>
      </c>
      <c r="AK11" s="302">
        <v>0</v>
      </c>
      <c r="AL11" s="302">
        <v>0</v>
      </c>
    </row>
    <row r="12" spans="1:39" s="226" customFormat="1" ht="15" hidden="1" customHeight="1" x14ac:dyDescent="0.3">
      <c r="B12" s="367" t="s">
        <v>412</v>
      </c>
      <c r="C12" s="302"/>
      <c r="D12" s="302"/>
      <c r="E12" s="302"/>
      <c r="F12" s="302"/>
      <c r="G12" s="302"/>
      <c r="H12" s="302"/>
      <c r="I12" s="302"/>
      <c r="J12" s="302"/>
      <c r="K12" s="302"/>
      <c r="L12" s="302"/>
      <c r="M12" s="302"/>
      <c r="N12" s="302"/>
      <c r="O12" s="302"/>
      <c r="P12" s="302"/>
      <c r="Q12" s="302"/>
      <c r="R12" s="302"/>
      <c r="S12" s="302"/>
      <c r="T12" s="302"/>
      <c r="U12" s="302"/>
      <c r="V12" s="302"/>
      <c r="W12" s="302"/>
      <c r="X12" s="302"/>
      <c r="Y12" s="302"/>
      <c r="Z12" s="302"/>
      <c r="AA12" s="302"/>
      <c r="AB12" s="302"/>
      <c r="AC12" s="302"/>
      <c r="AD12" s="302"/>
      <c r="AE12" s="302"/>
      <c r="AF12" s="302"/>
      <c r="AG12" s="302"/>
      <c r="AH12" s="302"/>
      <c r="AI12" s="302"/>
      <c r="AJ12" s="302"/>
      <c r="AK12" s="302"/>
      <c r="AL12" s="302"/>
    </row>
    <row r="13" spans="1:39" s="226" customFormat="1" ht="84" customHeight="1" x14ac:dyDescent="0.3">
      <c r="B13" s="368" t="s">
        <v>315</v>
      </c>
      <c r="C13" s="303">
        <v>1</v>
      </c>
      <c r="D13" s="303">
        <v>2</v>
      </c>
      <c r="E13" s="303">
        <v>3</v>
      </c>
      <c r="F13" s="303">
        <v>4</v>
      </c>
      <c r="G13" s="303">
        <v>5</v>
      </c>
      <c r="H13" s="303">
        <v>6</v>
      </c>
      <c r="I13" s="303">
        <v>7</v>
      </c>
      <c r="J13" s="303">
        <v>8</v>
      </c>
      <c r="K13" s="303">
        <v>9</v>
      </c>
      <c r="L13" s="303">
        <v>10</v>
      </c>
      <c r="M13" s="303">
        <v>11</v>
      </c>
      <c r="N13" s="303">
        <v>12</v>
      </c>
      <c r="O13" s="303">
        <v>13</v>
      </c>
      <c r="P13" s="303">
        <v>14</v>
      </c>
      <c r="Q13" s="303">
        <v>15</v>
      </c>
      <c r="R13" s="303">
        <v>16</v>
      </c>
      <c r="S13" s="303">
        <v>17</v>
      </c>
      <c r="T13" s="303">
        <v>18</v>
      </c>
      <c r="U13" s="303">
        <v>19</v>
      </c>
      <c r="V13" s="303">
        <v>20</v>
      </c>
      <c r="W13" s="303">
        <v>21</v>
      </c>
      <c r="X13" s="303">
        <v>22</v>
      </c>
      <c r="Y13" s="303">
        <v>23</v>
      </c>
      <c r="Z13" s="303">
        <v>24</v>
      </c>
      <c r="AA13" s="303">
        <v>25</v>
      </c>
      <c r="AB13" s="303">
        <v>26</v>
      </c>
      <c r="AC13" s="303">
        <v>27</v>
      </c>
      <c r="AD13" s="303">
        <v>28</v>
      </c>
      <c r="AE13" s="303">
        <v>29</v>
      </c>
      <c r="AF13" s="303">
        <v>30</v>
      </c>
      <c r="AG13" s="303">
        <v>31</v>
      </c>
      <c r="AH13" s="303">
        <v>32</v>
      </c>
      <c r="AI13" s="303">
        <v>33</v>
      </c>
      <c r="AJ13" s="303">
        <v>0</v>
      </c>
      <c r="AK13" s="303">
        <v>0</v>
      </c>
      <c r="AL13" s="303">
        <v>0</v>
      </c>
      <c r="AM13" s="303">
        <v>1</v>
      </c>
    </row>
    <row r="14" spans="1:39" s="226" customFormat="1" ht="15" customHeight="1" x14ac:dyDescent="0.35">
      <c r="B14" s="160" t="s">
        <v>316</v>
      </c>
    </row>
    <row r="15" spans="1:39" ht="15" customHeight="1" x14ac:dyDescent="0.3">
      <c r="B15" s="285"/>
      <c r="C15" s="285">
        <v>1990</v>
      </c>
      <c r="D15" s="285">
        <v>1991</v>
      </c>
      <c r="E15" s="285">
        <v>1992</v>
      </c>
      <c r="F15" s="285">
        <v>1993</v>
      </c>
      <c r="G15" s="285">
        <v>1994</v>
      </c>
      <c r="H15" s="285">
        <v>1995</v>
      </c>
      <c r="I15" s="285">
        <v>1996</v>
      </c>
      <c r="J15" s="285">
        <v>1997</v>
      </c>
      <c r="K15" s="285">
        <v>1998</v>
      </c>
      <c r="L15" s="282">
        <v>1999</v>
      </c>
      <c r="M15" s="282">
        <v>2000</v>
      </c>
      <c r="N15" s="282">
        <v>2001</v>
      </c>
      <c r="O15" s="282">
        <v>2002</v>
      </c>
      <c r="P15" s="282">
        <v>2003</v>
      </c>
      <c r="Q15" s="282">
        <v>2004</v>
      </c>
      <c r="R15" s="282">
        <v>2005</v>
      </c>
      <c r="S15" s="282">
        <v>2006</v>
      </c>
      <c r="T15" s="282">
        <v>2007</v>
      </c>
      <c r="U15" s="282">
        <v>2008</v>
      </c>
      <c r="V15" s="282">
        <v>2009</v>
      </c>
      <c r="W15" s="282">
        <v>2010</v>
      </c>
      <c r="X15" s="282">
        <v>2011</v>
      </c>
      <c r="Y15" s="282">
        <v>2012</v>
      </c>
      <c r="Z15" s="282">
        <v>2013</v>
      </c>
      <c r="AA15" s="282">
        <v>2014</v>
      </c>
      <c r="AB15" s="282">
        <v>2015</v>
      </c>
      <c r="AC15" s="282">
        <v>2016</v>
      </c>
      <c r="AD15" s="282">
        <v>2017</v>
      </c>
      <c r="AE15" s="282">
        <v>2018</v>
      </c>
      <c r="AF15" s="282">
        <v>2019</v>
      </c>
      <c r="AG15" s="282">
        <v>2020</v>
      </c>
      <c r="AH15" s="282">
        <v>2021</v>
      </c>
      <c r="AI15" s="282">
        <v>2022</v>
      </c>
      <c r="AJ15" s="282">
        <v>2023</v>
      </c>
      <c r="AK15" s="282">
        <v>2024</v>
      </c>
      <c r="AL15" s="282">
        <v>2025</v>
      </c>
    </row>
    <row r="16" spans="1:39" ht="15" customHeight="1" x14ac:dyDescent="0.3">
      <c r="B16" s="283" t="s">
        <v>317</v>
      </c>
      <c r="C16" s="286">
        <v>780775.02303515619</v>
      </c>
      <c r="D16" s="286">
        <v>803214.97783734882</v>
      </c>
      <c r="E16" s="286">
        <v>827616.55414289562</v>
      </c>
      <c r="F16" s="286">
        <v>866210.54777096119</v>
      </c>
      <c r="G16" s="286">
        <v>887002.87843324256</v>
      </c>
      <c r="H16" s="286">
        <v>898285.23006059998</v>
      </c>
      <c r="I16" s="286">
        <v>887869.00617538067</v>
      </c>
      <c r="J16" s="286">
        <v>866780.89784174936</v>
      </c>
      <c r="K16" s="286">
        <v>841538.96758443303</v>
      </c>
      <c r="L16" s="286">
        <v>824095.745921358</v>
      </c>
      <c r="M16" s="286">
        <v>803186.88062585436</v>
      </c>
      <c r="N16" s="286">
        <v>780275.27392133127</v>
      </c>
      <c r="O16" s="286">
        <v>758387.69193218695</v>
      </c>
      <c r="P16" s="286">
        <v>738239.92728207877</v>
      </c>
      <c r="Q16" s="286">
        <v>720636.08034967713</v>
      </c>
      <c r="R16" s="286">
        <v>705809.30262155179</v>
      </c>
      <c r="S16" s="286">
        <v>690723.08290490322</v>
      </c>
      <c r="T16" s="286">
        <v>676156.6445519859</v>
      </c>
      <c r="U16" s="286">
        <v>660475.1750401333</v>
      </c>
      <c r="V16" s="286">
        <v>635848.21706066711</v>
      </c>
      <c r="W16" s="286">
        <v>611811.63465925073</v>
      </c>
      <c r="X16" s="286">
        <v>588651.3475814726</v>
      </c>
      <c r="Y16" s="286">
        <v>566020.54141662212</v>
      </c>
      <c r="Z16" s="286">
        <v>544021.64954900229</v>
      </c>
      <c r="AA16" s="286">
        <v>522761.62827969226</v>
      </c>
      <c r="AB16" s="286">
        <v>502267.35499817855</v>
      </c>
      <c r="AC16" s="286">
        <v>482573.2420375995</v>
      </c>
      <c r="AD16" s="286">
        <v>463651.27456722374</v>
      </c>
      <c r="AE16" s="286">
        <v>445471.24805370223</v>
      </c>
      <c r="AF16" s="286">
        <v>428004.07057600236</v>
      </c>
      <c r="AG16" s="286">
        <v>0</v>
      </c>
      <c r="AH16" s="286">
        <v>0</v>
      </c>
      <c r="AI16" s="286">
        <v>0</v>
      </c>
      <c r="AJ16" s="286">
        <v>0</v>
      </c>
      <c r="AK16" s="286">
        <v>0</v>
      </c>
      <c r="AL16" s="286">
        <v>0</v>
      </c>
    </row>
    <row r="17" spans="1:261" s="304" customFormat="1" ht="12.75" x14ac:dyDescent="0.25">
      <c r="B17" s="287" t="s">
        <v>318</v>
      </c>
      <c r="C17" s="288">
        <v>729696.28321042634</v>
      </c>
      <c r="D17" s="288">
        <v>750668.20358630735</v>
      </c>
      <c r="E17" s="288">
        <v>773473.41508681839</v>
      </c>
      <c r="F17" s="288">
        <v>809542.56801024405</v>
      </c>
      <c r="G17" s="288">
        <v>828974.65274134814</v>
      </c>
      <c r="H17" s="288">
        <v>839518.9065986916</v>
      </c>
      <c r="I17" s="288">
        <v>829784.11792091653</v>
      </c>
      <c r="J17" s="288">
        <v>810075.6054595788</v>
      </c>
      <c r="K17" s="288">
        <v>786485.01643404958</v>
      </c>
      <c r="L17" s="288">
        <v>770182.94011341862</v>
      </c>
      <c r="M17" s="288">
        <v>750641.9445101443</v>
      </c>
      <c r="N17" s="288">
        <v>729229.22796386096</v>
      </c>
      <c r="O17" s="288">
        <v>708773.54386185692</v>
      </c>
      <c r="P17" s="288">
        <v>689943.85727297084</v>
      </c>
      <c r="Q17" s="288">
        <v>673491.6638782029</v>
      </c>
      <c r="R17" s="288">
        <v>659634.86226313259</v>
      </c>
      <c r="S17" s="288">
        <v>645535.59149990953</v>
      </c>
      <c r="T17" s="288">
        <v>631922.09771213634</v>
      </c>
      <c r="U17" s="288">
        <v>617266.51872909651</v>
      </c>
      <c r="V17" s="288">
        <v>594250.67015015613</v>
      </c>
      <c r="W17" s="288">
        <v>571786.57444789784</v>
      </c>
      <c r="X17" s="288">
        <v>550141.4463378248</v>
      </c>
      <c r="Y17" s="288">
        <v>528991.16020245047</v>
      </c>
      <c r="Z17" s="288">
        <v>508431.4481766377</v>
      </c>
      <c r="AA17" s="288">
        <v>488562.26942027314</v>
      </c>
      <c r="AB17" s="288">
        <v>469408.74298895197</v>
      </c>
      <c r="AC17" s="288">
        <v>451003.02994168171</v>
      </c>
      <c r="AD17" s="288">
        <v>433318.94819366705</v>
      </c>
      <c r="AE17" s="288">
        <v>416328.26920906757</v>
      </c>
      <c r="AF17" s="288">
        <v>400003.80427663773</v>
      </c>
      <c r="AG17" s="288">
        <v>0</v>
      </c>
      <c r="AH17" s="288">
        <v>0</v>
      </c>
      <c r="AI17" s="288">
        <v>0</v>
      </c>
      <c r="AJ17" s="288">
        <v>0</v>
      </c>
      <c r="AK17" s="288">
        <v>0</v>
      </c>
      <c r="AL17" s="288">
        <v>0</v>
      </c>
    </row>
    <row r="18" spans="1:261" s="304" customFormat="1" ht="12.75" x14ac:dyDescent="0.25">
      <c r="B18" s="287" t="s">
        <v>319</v>
      </c>
      <c r="C18" s="288">
        <v>51078.739824729848</v>
      </c>
      <c r="D18" s="288">
        <v>52546.774251041512</v>
      </c>
      <c r="E18" s="288">
        <v>54143.139056077292</v>
      </c>
      <c r="F18" s="288">
        <v>56667.979760717091</v>
      </c>
      <c r="G18" s="288">
        <v>58028.225691894375</v>
      </c>
      <c r="H18" s="288">
        <v>58766.323461908411</v>
      </c>
      <c r="I18" s="288">
        <v>58084.88825446416</v>
      </c>
      <c r="J18" s="288">
        <v>56705.292382170519</v>
      </c>
      <c r="K18" s="288">
        <v>55053.95115038348</v>
      </c>
      <c r="L18" s="288">
        <v>53912.805807939309</v>
      </c>
      <c r="M18" s="288">
        <v>52544.936115710108</v>
      </c>
      <c r="N18" s="288">
        <v>51046.045957470276</v>
      </c>
      <c r="O18" s="288">
        <v>49614.148070329989</v>
      </c>
      <c r="P18" s="288">
        <v>48296.070009107963</v>
      </c>
      <c r="Q18" s="288">
        <v>47144.416471474207</v>
      </c>
      <c r="R18" s="288">
        <v>46174.440358419284</v>
      </c>
      <c r="S18" s="288">
        <v>45187.491404993671</v>
      </c>
      <c r="T18" s="288">
        <v>44234.54683984955</v>
      </c>
      <c r="U18" s="288">
        <v>43208.656311036757</v>
      </c>
      <c r="V18" s="288">
        <v>41597.546910510937</v>
      </c>
      <c r="W18" s="288">
        <v>40025.060211352851</v>
      </c>
      <c r="X18" s="288">
        <v>38509.901243647742</v>
      </c>
      <c r="Y18" s="288">
        <v>37029.381214171539</v>
      </c>
      <c r="Z18" s="288">
        <v>35590.201372364638</v>
      </c>
      <c r="AA18" s="288">
        <v>34199.358859419124</v>
      </c>
      <c r="AB18" s="288">
        <v>32858.612009226643</v>
      </c>
      <c r="AC18" s="288">
        <v>31570.212095917726</v>
      </c>
      <c r="AD18" s="288">
        <v>30332.326373556698</v>
      </c>
      <c r="AE18" s="288">
        <v>29142.97884463473</v>
      </c>
      <c r="AF18" s="288">
        <v>28000.266299364645</v>
      </c>
      <c r="AG18" s="288">
        <v>0</v>
      </c>
      <c r="AH18" s="288">
        <v>0</v>
      </c>
      <c r="AI18" s="288">
        <v>0</v>
      </c>
      <c r="AJ18" s="288">
        <v>0</v>
      </c>
      <c r="AK18" s="288">
        <v>0</v>
      </c>
      <c r="AL18" s="288">
        <v>0</v>
      </c>
    </row>
    <row r="19" spans="1:261" s="304" customFormat="1" ht="14.25" x14ac:dyDescent="0.3">
      <c r="B19" s="283" t="s">
        <v>320</v>
      </c>
      <c r="C19" s="286">
        <v>0</v>
      </c>
      <c r="D19" s="286">
        <v>0</v>
      </c>
      <c r="E19" s="286">
        <v>0</v>
      </c>
      <c r="F19" s="286">
        <v>-106263.2619595295</v>
      </c>
      <c r="G19" s="286">
        <v>-106263.2619595295</v>
      </c>
      <c r="H19" s="286">
        <v>-106300.00000000001</v>
      </c>
      <c r="I19" s="286">
        <v>-204500</v>
      </c>
      <c r="J19" s="286">
        <v>-363810.18414080003</v>
      </c>
      <c r="K19" s="286">
        <v>-659720.36828160007</v>
      </c>
      <c r="L19" s="286">
        <v>-659720.36828160007</v>
      </c>
      <c r="M19" s="286">
        <v>-645548.02524159988</v>
      </c>
      <c r="N19" s="286">
        <v>-729229.22796386096</v>
      </c>
      <c r="O19" s="286">
        <v>-708773.54386185692</v>
      </c>
      <c r="P19" s="286">
        <v>-292315.68840320001</v>
      </c>
      <c r="Q19" s="286">
        <v>-292315.68840320001</v>
      </c>
      <c r="R19" s="286">
        <v>-292315.68840320001</v>
      </c>
      <c r="S19" s="286">
        <v>-292315.68840320001</v>
      </c>
      <c r="T19" s="286">
        <v>-454315.68840319995</v>
      </c>
      <c r="U19" s="286">
        <v>-482482.15478559997</v>
      </c>
      <c r="V19" s="286">
        <v>-514144.74737440003</v>
      </c>
      <c r="W19" s="286">
        <v>-514144.74737440003</v>
      </c>
      <c r="X19" s="286">
        <v>-514144.74737440003</v>
      </c>
      <c r="Y19" s="286">
        <v>-528991.16020245047</v>
      </c>
      <c r="Z19" s="286">
        <v>-508431.4481766377</v>
      </c>
      <c r="AA19" s="286">
        <v>-488562.26942027314</v>
      </c>
      <c r="AB19" s="286">
        <v>-469408.74298895197</v>
      </c>
      <c r="AC19" s="286">
        <v>-451003.02994168171</v>
      </c>
      <c r="AD19" s="286">
        <v>-433318.94819366705</v>
      </c>
      <c r="AE19" s="286">
        <v>-416328.26920906757</v>
      </c>
      <c r="AF19" s="286">
        <v>-400003.80427663773</v>
      </c>
      <c r="AG19" s="286">
        <v>0</v>
      </c>
      <c r="AH19" s="286">
        <v>0</v>
      </c>
      <c r="AI19" s="286">
        <v>0</v>
      </c>
      <c r="AJ19" s="286">
        <v>0</v>
      </c>
      <c r="AK19" s="286">
        <v>0</v>
      </c>
      <c r="AL19" s="286">
        <v>0</v>
      </c>
    </row>
    <row r="20" spans="1:261" s="304" customFormat="1" ht="14.25" x14ac:dyDescent="0.3">
      <c r="A20" s="305"/>
      <c r="B20" s="287" t="s">
        <v>321</v>
      </c>
      <c r="C20" s="288">
        <v>0</v>
      </c>
      <c r="D20" s="288">
        <v>0</v>
      </c>
      <c r="E20" s="288">
        <v>0</v>
      </c>
      <c r="F20" s="288">
        <v>0</v>
      </c>
      <c r="G20" s="288">
        <v>0</v>
      </c>
      <c r="H20" s="288">
        <v>0</v>
      </c>
      <c r="I20" s="288">
        <v>0</v>
      </c>
      <c r="J20" s="288">
        <v>-159310.1841408</v>
      </c>
      <c r="K20" s="288">
        <v>-318620.36828160001</v>
      </c>
      <c r="L20" s="288">
        <v>-318620.36828160001</v>
      </c>
      <c r="M20" s="288">
        <v>-395548.0252416</v>
      </c>
      <c r="N20" s="288">
        <v>-948781.21734144003</v>
      </c>
      <c r="O20" s="288">
        <v>-499098.45287231996</v>
      </c>
      <c r="P20" s="288">
        <v>-49415.688403200002</v>
      </c>
      <c r="Q20" s="288">
        <v>-49415.688403200002</v>
      </c>
      <c r="R20" s="288">
        <v>-49415.688403200002</v>
      </c>
      <c r="S20" s="288">
        <v>-49415.688403200002</v>
      </c>
      <c r="T20" s="288">
        <v>-49415.688403200002</v>
      </c>
      <c r="U20" s="288">
        <v>-96282.154785599996</v>
      </c>
      <c r="V20" s="288">
        <v>-168444.7473744</v>
      </c>
      <c r="W20" s="288">
        <v>-168444.7473744</v>
      </c>
      <c r="X20" s="288">
        <v>-168444.7473744</v>
      </c>
      <c r="Y20" s="288">
        <v>-212565.8977344</v>
      </c>
      <c r="Z20" s="288">
        <v>-212565.8977344</v>
      </c>
      <c r="AA20" s="288">
        <v>-244529.21999519999</v>
      </c>
      <c r="AB20" s="288">
        <v>-244529.21999519999</v>
      </c>
      <c r="AC20" s="288">
        <v>-244529.21999519999</v>
      </c>
      <c r="AD20" s="288">
        <v>-244529.21999519999</v>
      </c>
      <c r="AE20" s="288">
        <v>-212860.03873679999</v>
      </c>
      <c r="AF20" s="288">
        <v>-208545.97070159999</v>
      </c>
      <c r="AG20" s="288">
        <v>-208545.97070159999</v>
      </c>
      <c r="AH20" s="288">
        <v>-208153.7826984</v>
      </c>
      <c r="AI20" s="288">
        <v>0</v>
      </c>
      <c r="AJ20" s="288">
        <v>0</v>
      </c>
      <c r="AK20" s="288">
        <v>0</v>
      </c>
      <c r="AL20" s="288">
        <v>0</v>
      </c>
    </row>
    <row r="21" spans="1:261" s="304" customFormat="1" ht="12.75" x14ac:dyDescent="0.25">
      <c r="B21" s="289" t="s">
        <v>322</v>
      </c>
      <c r="C21" s="290">
        <v>0</v>
      </c>
      <c r="D21" s="290">
        <v>0</v>
      </c>
      <c r="E21" s="290">
        <v>0</v>
      </c>
      <c r="F21" s="290">
        <v>-106263.2619595295</v>
      </c>
      <c r="G21" s="290">
        <v>-106263.2619595295</v>
      </c>
      <c r="H21" s="290">
        <v>-106300.00000000001</v>
      </c>
      <c r="I21" s="290">
        <v>-204500</v>
      </c>
      <c r="J21" s="290">
        <v>-204500</v>
      </c>
      <c r="K21" s="290">
        <v>-341100.00000000006</v>
      </c>
      <c r="L21" s="290">
        <v>-341100.00000000006</v>
      </c>
      <c r="M21" s="290">
        <v>-249999.99999999994</v>
      </c>
      <c r="N21" s="290">
        <v>-242900</v>
      </c>
      <c r="O21" s="290">
        <v>-242900</v>
      </c>
      <c r="P21" s="290">
        <v>-242900</v>
      </c>
      <c r="Q21" s="290">
        <v>-242900</v>
      </c>
      <c r="R21" s="290">
        <v>-242900</v>
      </c>
      <c r="S21" s="290">
        <v>-242900</v>
      </c>
      <c r="T21" s="290">
        <v>-404899.99999999994</v>
      </c>
      <c r="U21" s="290">
        <v>-386200</v>
      </c>
      <c r="V21" s="290">
        <v>-345700</v>
      </c>
      <c r="W21" s="290">
        <v>-345700</v>
      </c>
      <c r="X21" s="290">
        <v>-345700</v>
      </c>
      <c r="Y21" s="290">
        <v>-328400</v>
      </c>
      <c r="Z21" s="290">
        <v>-328400</v>
      </c>
      <c r="AA21" s="290">
        <v>-328400</v>
      </c>
      <c r="AB21" s="290">
        <v>-307200</v>
      </c>
      <c r="AC21" s="290">
        <v>-307200</v>
      </c>
      <c r="AD21" s="290">
        <v>-307200</v>
      </c>
      <c r="AE21" s="290">
        <v>-307200</v>
      </c>
      <c r="AF21" s="290">
        <v>-211100</v>
      </c>
      <c r="AG21" s="290">
        <v>-211100</v>
      </c>
      <c r="AH21" s="290">
        <v>-211100</v>
      </c>
      <c r="AI21" s="290">
        <v>0</v>
      </c>
      <c r="AJ21" s="290">
        <v>0</v>
      </c>
      <c r="AK21" s="290">
        <v>0</v>
      </c>
      <c r="AL21" s="290">
        <v>0</v>
      </c>
    </row>
    <row r="22" spans="1:261" s="304" customFormat="1" ht="14.25" x14ac:dyDescent="0.3">
      <c r="B22" s="291" t="s">
        <v>323</v>
      </c>
      <c r="C22" s="306">
        <v>72969.628321042619</v>
      </c>
      <c r="D22" s="306">
        <v>75066.820358630721</v>
      </c>
      <c r="E22" s="306">
        <v>77347.341508681828</v>
      </c>
      <c r="F22" s="306">
        <v>70327.930605071437</v>
      </c>
      <c r="G22" s="306">
        <v>72271.139078181848</v>
      </c>
      <c r="H22" s="306">
        <v>73321.890659869139</v>
      </c>
      <c r="I22" s="306">
        <v>62528.41179209164</v>
      </c>
      <c r="J22" s="306">
        <v>44626.542131877868</v>
      </c>
      <c r="K22" s="306">
        <v>12676.464815244948</v>
      </c>
      <c r="L22" s="306">
        <v>11046.257183181853</v>
      </c>
      <c r="M22" s="306">
        <v>10509.39192685444</v>
      </c>
      <c r="N22" s="306">
        <v>0</v>
      </c>
      <c r="O22" s="306">
        <v>0</v>
      </c>
      <c r="P22" s="306">
        <v>39762.816886977074</v>
      </c>
      <c r="Q22" s="306">
        <v>38117.597547500278</v>
      </c>
      <c r="R22" s="306">
        <v>36731.917385993249</v>
      </c>
      <c r="S22" s="306">
        <v>35321.990309670946</v>
      </c>
      <c r="T22" s="306">
        <v>17760.640930893635</v>
      </c>
      <c r="U22" s="306">
        <v>13478.436394349652</v>
      </c>
      <c r="V22" s="306">
        <v>8010.592277575608</v>
      </c>
      <c r="W22" s="306">
        <v>5764.1827073497798</v>
      </c>
      <c r="X22" s="306">
        <v>3599.6698963424765</v>
      </c>
      <c r="Y22" s="306">
        <v>0</v>
      </c>
      <c r="Z22" s="306">
        <v>0</v>
      </c>
      <c r="AA22" s="306">
        <v>0</v>
      </c>
      <c r="AB22" s="306">
        <v>0</v>
      </c>
      <c r="AC22" s="306">
        <v>0</v>
      </c>
      <c r="AD22" s="306">
        <v>0</v>
      </c>
      <c r="AE22" s="306">
        <v>0</v>
      </c>
      <c r="AF22" s="306">
        <v>0</v>
      </c>
      <c r="AG22" s="306">
        <v>0</v>
      </c>
      <c r="AH22" s="306">
        <v>0</v>
      </c>
      <c r="AI22" s="306">
        <v>0</v>
      </c>
      <c r="AJ22" s="306">
        <v>0</v>
      </c>
      <c r="AK22" s="306">
        <v>0</v>
      </c>
      <c r="AL22" s="306">
        <v>0</v>
      </c>
    </row>
    <row r="23" spans="1:261" s="304" customFormat="1" ht="15.75" x14ac:dyDescent="0.3">
      <c r="B23" s="291" t="s">
        <v>324</v>
      </c>
      <c r="C23" s="307">
        <v>5107.8739824729837</v>
      </c>
      <c r="D23" s="307">
        <v>5254.6774251041497</v>
      </c>
      <c r="E23" s="307">
        <v>5414.313905607728</v>
      </c>
      <c r="F23" s="307">
        <v>5666.797976071708</v>
      </c>
      <c r="G23" s="307">
        <v>5802.8225691894359</v>
      </c>
      <c r="H23" s="307">
        <v>5876.6323461908396</v>
      </c>
      <c r="I23" s="307">
        <v>5808.4888254464149</v>
      </c>
      <c r="J23" s="307">
        <v>5670.529238217051</v>
      </c>
      <c r="K23" s="307">
        <v>5505.3951150383464</v>
      </c>
      <c r="L23" s="307">
        <v>5391.2805807939294</v>
      </c>
      <c r="M23" s="307">
        <v>5254.4936115710098</v>
      </c>
      <c r="N23" s="307">
        <v>5104.6045957470269</v>
      </c>
      <c r="O23" s="307">
        <v>4961.4148070329975</v>
      </c>
      <c r="P23" s="307">
        <v>4829.6070009107953</v>
      </c>
      <c r="Q23" s="307">
        <v>4714.4416471474196</v>
      </c>
      <c r="R23" s="307">
        <v>4617.444035841927</v>
      </c>
      <c r="S23" s="307">
        <v>4518.7491404993661</v>
      </c>
      <c r="T23" s="307">
        <v>4423.4546839849545</v>
      </c>
      <c r="U23" s="307">
        <v>4320.8656311036748</v>
      </c>
      <c r="V23" s="307">
        <v>4159.7546910510928</v>
      </c>
      <c r="W23" s="307">
        <v>4002.5060211352843</v>
      </c>
      <c r="X23" s="307">
        <v>3850.9901243647732</v>
      </c>
      <c r="Y23" s="307">
        <v>3702.9381214171531</v>
      </c>
      <c r="Z23" s="307">
        <v>3559.0201372364631</v>
      </c>
      <c r="AA23" s="307">
        <v>3419.9358859419117</v>
      </c>
      <c r="AB23" s="307">
        <v>3285.8612009226636</v>
      </c>
      <c r="AC23" s="307">
        <v>3157.0212095917718</v>
      </c>
      <c r="AD23" s="307">
        <v>3033.2326373556693</v>
      </c>
      <c r="AE23" s="307">
        <v>2914.2978844634722</v>
      </c>
      <c r="AF23" s="307">
        <v>2800.0266299364639</v>
      </c>
      <c r="AG23" s="307">
        <v>0</v>
      </c>
      <c r="AH23" s="307">
        <v>0</v>
      </c>
      <c r="AI23" s="307">
        <v>0</v>
      </c>
      <c r="AJ23" s="307">
        <v>0</v>
      </c>
      <c r="AK23" s="307">
        <v>0</v>
      </c>
      <c r="AL23" s="307">
        <v>0</v>
      </c>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c r="DQ23"/>
      <c r="DR23"/>
      <c r="DS23"/>
      <c r="DT23"/>
      <c r="DU23"/>
      <c r="DV23"/>
      <c r="DW23"/>
      <c r="DX23"/>
      <c r="DY23"/>
      <c r="DZ23"/>
      <c r="EA23"/>
      <c r="EB23"/>
      <c r="EC23"/>
      <c r="ED23"/>
      <c r="EE23"/>
      <c r="EF23"/>
      <c r="EG23"/>
      <c r="EH23"/>
      <c r="EI23"/>
      <c r="EJ23"/>
      <c r="EK23"/>
      <c r="EL23"/>
      <c r="EM23"/>
      <c r="EN23"/>
      <c r="EO23"/>
      <c r="EP23"/>
      <c r="EQ23"/>
      <c r="ER23"/>
      <c r="ES23"/>
      <c r="ET23"/>
      <c r="EU23"/>
      <c r="EV23"/>
      <c r="EW23"/>
      <c r="EX23"/>
      <c r="EY23"/>
      <c r="EZ23"/>
      <c r="FA23"/>
      <c r="FB23"/>
      <c r="FC23"/>
      <c r="FD23"/>
      <c r="FE23"/>
      <c r="FF23"/>
      <c r="FG23"/>
      <c r="FH23"/>
      <c r="FI23"/>
      <c r="FJ23"/>
      <c r="FK23"/>
      <c r="FL23"/>
      <c r="FM23"/>
      <c r="FN23"/>
      <c r="FO23"/>
      <c r="FP23"/>
      <c r="FQ23"/>
      <c r="FR23"/>
      <c r="FS23"/>
      <c r="FT23"/>
      <c r="FU23"/>
      <c r="FV23"/>
      <c r="FW23"/>
      <c r="FX23"/>
      <c r="FY23"/>
      <c r="FZ23"/>
      <c r="GA23"/>
      <c r="GB23"/>
      <c r="GC23"/>
      <c r="GD23"/>
      <c r="GE23"/>
      <c r="GF23"/>
      <c r="GG23"/>
      <c r="GH23"/>
      <c r="GI23"/>
      <c r="GJ23"/>
      <c r="GK23"/>
      <c r="GL23"/>
      <c r="GM23"/>
      <c r="GN23"/>
      <c r="GO23"/>
      <c r="GP23"/>
      <c r="GQ23"/>
      <c r="GR23"/>
      <c r="GS23"/>
      <c r="GT23"/>
      <c r="GU23"/>
      <c r="GV23"/>
      <c r="GW23"/>
      <c r="GX23"/>
      <c r="GY23"/>
      <c r="GZ23"/>
      <c r="HA23"/>
      <c r="HB23"/>
      <c r="HC23"/>
      <c r="HD23"/>
      <c r="HE23"/>
      <c r="HF23"/>
      <c r="HG23"/>
      <c r="HH23"/>
      <c r="HI23"/>
      <c r="HJ23"/>
      <c r="HK23"/>
      <c r="HL23"/>
      <c r="HM23"/>
      <c r="HN23"/>
      <c r="HO23"/>
      <c r="HP23"/>
      <c r="HQ23"/>
      <c r="HR23"/>
      <c r="HS23"/>
      <c r="HT23"/>
      <c r="HU23"/>
      <c r="HV23"/>
      <c r="HW23"/>
      <c r="HX23"/>
      <c r="HY23"/>
      <c r="HZ23"/>
      <c r="IA23"/>
      <c r="IB23"/>
      <c r="IC23"/>
      <c r="ID23"/>
      <c r="IE23"/>
      <c r="IF23"/>
      <c r="IG23"/>
      <c r="IH23"/>
      <c r="II23"/>
      <c r="IJ23"/>
      <c r="IK23"/>
      <c r="IL23"/>
      <c r="IM23"/>
      <c r="IN23"/>
      <c r="IO23"/>
      <c r="IP23"/>
      <c r="IQ23"/>
      <c r="IR23"/>
      <c r="IS23"/>
      <c r="IT23"/>
      <c r="IU23"/>
      <c r="IV23"/>
      <c r="IW23"/>
      <c r="IX23"/>
      <c r="IY23"/>
      <c r="IZ23"/>
      <c r="JA23"/>
    </row>
    <row r="24" spans="1:261" s="304" customFormat="1" ht="14.25" x14ac:dyDescent="0.3">
      <c r="B24" s="285" t="s">
        <v>325</v>
      </c>
      <c r="C24" s="307">
        <v>702697.52073164063</v>
      </c>
      <c r="D24" s="307">
        <v>722893.48005361389</v>
      </c>
      <c r="E24" s="307">
        <v>744854.89872860606</v>
      </c>
      <c r="F24" s="307">
        <v>683952.55723028851</v>
      </c>
      <c r="G24" s="307">
        <v>702665.65482634178</v>
      </c>
      <c r="H24" s="307">
        <v>712786.70705453993</v>
      </c>
      <c r="I24" s="307">
        <v>615032.10555784253</v>
      </c>
      <c r="J24" s="307">
        <v>452673.64233085443</v>
      </c>
      <c r="K24" s="307">
        <v>163636.73937254967</v>
      </c>
      <c r="L24" s="307">
        <v>147937.83987578214</v>
      </c>
      <c r="M24" s="307">
        <v>141874.96984582904</v>
      </c>
      <c r="N24" s="307">
        <v>45941.441361723286</v>
      </c>
      <c r="O24" s="307">
        <v>44652.733263297036</v>
      </c>
      <c r="P24" s="307">
        <v>401331.81499099091</v>
      </c>
      <c r="Q24" s="307">
        <v>385488.35275182943</v>
      </c>
      <c r="R24" s="307">
        <v>372144.25279651664</v>
      </c>
      <c r="S24" s="307">
        <v>358566.6550515329</v>
      </c>
      <c r="T24" s="307">
        <v>199656.86053390737</v>
      </c>
      <c r="U24" s="307">
        <v>160193.71822908003</v>
      </c>
      <c r="V24" s="307">
        <v>109533.12271764039</v>
      </c>
      <c r="W24" s="307">
        <v>87900.198556365634</v>
      </c>
      <c r="X24" s="307">
        <v>67055.940186365318</v>
      </c>
      <c r="Y24" s="307">
        <v>33326.443092754496</v>
      </c>
      <c r="Z24" s="307">
        <v>32031.18123512813</v>
      </c>
      <c r="AA24" s="307">
        <v>30779.422973477213</v>
      </c>
      <c r="AB24" s="307">
        <v>29572.750808303914</v>
      </c>
      <c r="AC24" s="307">
        <v>28413.190886326014</v>
      </c>
      <c r="AD24" s="307">
        <v>27299.093736201019</v>
      </c>
      <c r="AE24" s="307">
        <v>26228.680960171194</v>
      </c>
      <c r="AF24" s="307">
        <v>25200.23966942816</v>
      </c>
      <c r="AG24" s="307">
        <v>0</v>
      </c>
      <c r="AH24" s="307">
        <v>0</v>
      </c>
      <c r="AI24" s="307">
        <v>0</v>
      </c>
      <c r="AJ24" s="307">
        <v>0</v>
      </c>
      <c r="AK24" s="307">
        <v>0</v>
      </c>
      <c r="AL24" s="307">
        <v>0</v>
      </c>
    </row>
    <row r="25" spans="1:261" s="304" customFormat="1" ht="11.25" x14ac:dyDescent="0.2">
      <c r="B25" s="308" t="s">
        <v>413</v>
      </c>
    </row>
    <row r="26" spans="1:261" s="304" customFormat="1" ht="16.5" x14ac:dyDescent="0.35">
      <c r="B26" s="292" t="s">
        <v>326</v>
      </c>
      <c r="C26" s="293"/>
      <c r="D26" s="293"/>
      <c r="E26" s="294"/>
      <c r="F26" s="294"/>
      <c r="G26" s="294"/>
      <c r="H26" s="294"/>
      <c r="I26" s="294"/>
      <c r="J26" s="294"/>
      <c r="K26" s="294"/>
      <c r="L26" s="294"/>
      <c r="M26" s="294"/>
      <c r="N26" s="294"/>
      <c r="O26" s="294"/>
      <c r="P26" s="294"/>
      <c r="Q26" s="294"/>
      <c r="R26" s="294"/>
    </row>
    <row r="27" spans="1:261" s="304" customFormat="1" ht="14.25" x14ac:dyDescent="0.3">
      <c r="B27" s="300" t="s">
        <v>327</v>
      </c>
      <c r="C27" s="300">
        <v>1990</v>
      </c>
      <c r="D27" s="300">
        <v>1991</v>
      </c>
      <c r="E27" s="300">
        <v>1992</v>
      </c>
      <c r="F27" s="300">
        <v>1993</v>
      </c>
      <c r="G27" s="300">
        <v>1994</v>
      </c>
      <c r="H27" s="300">
        <v>1995</v>
      </c>
      <c r="I27" s="300">
        <v>1996</v>
      </c>
      <c r="J27" s="300">
        <v>1997</v>
      </c>
      <c r="K27" s="300">
        <v>1998</v>
      </c>
      <c r="L27" s="285">
        <v>1999</v>
      </c>
      <c r="M27" s="285">
        <v>2000</v>
      </c>
      <c r="N27" s="285">
        <v>2001</v>
      </c>
      <c r="O27" s="285">
        <v>2002</v>
      </c>
      <c r="P27" s="285">
        <v>2003</v>
      </c>
      <c r="Q27" s="285">
        <v>2004</v>
      </c>
      <c r="R27" s="285">
        <v>2005</v>
      </c>
      <c r="S27" s="285">
        <v>2006</v>
      </c>
      <c r="T27" s="285">
        <v>2007</v>
      </c>
      <c r="U27" s="285">
        <v>2008</v>
      </c>
      <c r="V27" s="285">
        <v>2009</v>
      </c>
      <c r="W27" s="285">
        <v>2010</v>
      </c>
      <c r="X27" s="285">
        <v>2011</v>
      </c>
      <c r="Y27" s="285">
        <v>2012</v>
      </c>
      <c r="Z27" s="285">
        <v>2013</v>
      </c>
      <c r="AA27" s="285">
        <v>2014</v>
      </c>
      <c r="AB27" s="285">
        <v>2015</v>
      </c>
      <c r="AC27" s="285">
        <v>2016</v>
      </c>
      <c r="AD27" s="285">
        <v>2017</v>
      </c>
      <c r="AE27" s="285">
        <v>2018</v>
      </c>
      <c r="AF27" s="285">
        <v>2019</v>
      </c>
      <c r="AG27" s="285">
        <v>2020</v>
      </c>
      <c r="AH27" s="285">
        <v>2021</v>
      </c>
      <c r="AI27" s="285">
        <v>2022</v>
      </c>
      <c r="AJ27" s="285">
        <v>2023</v>
      </c>
      <c r="AK27" s="285">
        <v>2024</v>
      </c>
      <c r="AL27" s="285">
        <v>2025</v>
      </c>
    </row>
    <row r="28" spans="1:261" s="304" customFormat="1" ht="14.25" x14ac:dyDescent="0.3">
      <c r="B28" s="168" t="s">
        <v>313</v>
      </c>
      <c r="C28" s="188">
        <v>92294.857755477075</v>
      </c>
      <c r="D28" s="188">
        <v>102746.08454925517</v>
      </c>
      <c r="E28" s="188">
        <v>224671.4848661538</v>
      </c>
      <c r="F28" s="188">
        <v>270403.0373191188</v>
      </c>
      <c r="G28" s="188">
        <v>280767.19553529465</v>
      </c>
      <c r="H28" s="188">
        <v>289631.15025990573</v>
      </c>
      <c r="I28" s="188">
        <v>312290.02759794303</v>
      </c>
      <c r="J28" s="188">
        <v>870012.28113322379</v>
      </c>
      <c r="K28" s="188">
        <v>936642.12085597764</v>
      </c>
      <c r="L28" s="188">
        <v>934865.48888191232</v>
      </c>
      <c r="M28" s="188">
        <v>1166403.3183558912</v>
      </c>
      <c r="N28" s="188">
        <v>1232693.2270988475</v>
      </c>
      <c r="O28" s="188">
        <v>1257493.8163700295</v>
      </c>
      <c r="P28" s="188">
        <v>1289542.7558029261</v>
      </c>
      <c r="Q28" s="188">
        <v>1282532.0928152287</v>
      </c>
      <c r="R28" s="188">
        <v>1344445.8351334212</v>
      </c>
      <c r="S28" s="188">
        <v>1345786.5015361917</v>
      </c>
      <c r="T28" s="188">
        <v>1220834.3272905012</v>
      </c>
      <c r="U28" s="188">
        <v>1338073.3753073958</v>
      </c>
      <c r="V28" s="188">
        <v>1415896.4799024763</v>
      </c>
      <c r="W28" s="188">
        <v>1503716.4746925414</v>
      </c>
      <c r="X28" s="188">
        <v>1583034.8903499702</v>
      </c>
      <c r="Y28" s="188">
        <v>1583973.318885854</v>
      </c>
      <c r="Z28" s="188">
        <v>1628979.9627265858</v>
      </c>
      <c r="AA28" s="188">
        <v>1665753.4750457304</v>
      </c>
      <c r="AB28" s="188">
        <v>1740602.8771891119</v>
      </c>
      <c r="AC28" s="188">
        <v>1817233.4093969697</v>
      </c>
      <c r="AD28" s="188">
        <v>1757929.3408496149</v>
      </c>
      <c r="AE28" s="188">
        <v>1652309.5777125857</v>
      </c>
      <c r="AF28" s="188">
        <v>1684647.0068953505</v>
      </c>
      <c r="AG28" s="188">
        <v>1720037.746539992</v>
      </c>
      <c r="AH28" s="188">
        <v>1766544.7666351369</v>
      </c>
      <c r="AI28" s="188">
        <v>1302085.1486743672</v>
      </c>
      <c r="AJ28" s="188">
        <v>0</v>
      </c>
      <c r="AK28" s="188">
        <v>0</v>
      </c>
      <c r="AL28" s="188">
        <v>0</v>
      </c>
    </row>
    <row r="29" spans="1:261" s="304" customFormat="1" ht="12.75" x14ac:dyDescent="0.25">
      <c r="B29" s="189" t="s">
        <v>328</v>
      </c>
      <c r="C29" s="190">
        <v>62340.58038197922</v>
      </c>
      <c r="D29" s="190">
        <v>69063.881007161675</v>
      </c>
      <c r="E29" s="190">
        <v>150120.64262874384</v>
      </c>
      <c r="F29" s="190">
        <v>181228.30742876275</v>
      </c>
      <c r="G29" s="190">
        <v>186002.19793190574</v>
      </c>
      <c r="H29" s="190">
        <v>193132.03534053956</v>
      </c>
      <c r="I29" s="190">
        <v>208273.87678652635</v>
      </c>
      <c r="J29" s="190">
        <v>586928.20389316534</v>
      </c>
      <c r="K29" s="190">
        <v>632251.4746295592</v>
      </c>
      <c r="L29" s="190">
        <v>640075.15401209856</v>
      </c>
      <c r="M29" s="190">
        <v>814712.57799450296</v>
      </c>
      <c r="N29" s="190">
        <v>835033.02057445655</v>
      </c>
      <c r="O29" s="190">
        <v>851437.91439219064</v>
      </c>
      <c r="P29" s="190">
        <v>866801.53968602512</v>
      </c>
      <c r="Q29" s="190">
        <v>879678.11299441964</v>
      </c>
      <c r="R29" s="190">
        <v>931023.65177779505</v>
      </c>
      <c r="S29" s="190">
        <v>920967.93873775529</v>
      </c>
      <c r="T29" s="190">
        <v>818142.68582388724</v>
      </c>
      <c r="U29" s="190">
        <v>900577.98077342368</v>
      </c>
      <c r="V29" s="190">
        <v>918008.83877293416</v>
      </c>
      <c r="W29" s="190">
        <v>1014301.5122489395</v>
      </c>
      <c r="X29" s="190">
        <v>1073378.0987383635</v>
      </c>
      <c r="Y29" s="190">
        <v>1053516.2769570011</v>
      </c>
      <c r="Z29" s="190">
        <v>1073252.2803008244</v>
      </c>
      <c r="AA29" s="190">
        <v>1090330.5232193226</v>
      </c>
      <c r="AB29" s="190">
        <v>1152093.0278475201</v>
      </c>
      <c r="AC29" s="190">
        <v>1188649.621911885</v>
      </c>
      <c r="AD29" s="190">
        <v>1154414.1006495659</v>
      </c>
      <c r="AE29" s="190">
        <v>1083324.2183120779</v>
      </c>
      <c r="AF29" s="190">
        <v>1104526.0080155174</v>
      </c>
      <c r="AG29" s="190">
        <v>1127729.6775204134</v>
      </c>
      <c r="AH29" s="190">
        <v>1158221.6518272772</v>
      </c>
      <c r="AI29" s="190">
        <v>853702.2328565059</v>
      </c>
      <c r="AJ29" s="190">
        <v>0</v>
      </c>
      <c r="AK29" s="190">
        <v>0</v>
      </c>
      <c r="AL29" s="190">
        <v>0</v>
      </c>
    </row>
    <row r="30" spans="1:261" s="304" customFormat="1" ht="12.75" x14ac:dyDescent="0.25">
      <c r="B30" s="189" t="s">
        <v>329</v>
      </c>
      <c r="C30" s="190">
        <v>13284.754383152105</v>
      </c>
      <c r="D30" s="190">
        <v>14606.637098329751</v>
      </c>
      <c r="E30" s="190">
        <v>30769.224213199093</v>
      </c>
      <c r="F30" s="190">
        <v>36150.557213911809</v>
      </c>
      <c r="G30" s="190">
        <v>37062.324818205328</v>
      </c>
      <c r="H30" s="190">
        <v>34435.227311320938</v>
      </c>
      <c r="I30" s="190">
        <v>36625.004636653728</v>
      </c>
      <c r="J30" s="190">
        <v>98187.316719131413</v>
      </c>
      <c r="K30" s="190">
        <v>104065.17819706611</v>
      </c>
      <c r="L30" s="190">
        <v>98585.620185970532</v>
      </c>
      <c r="M30" s="190">
        <v>117694.52499222694</v>
      </c>
      <c r="N30" s="190">
        <v>135432.72762440151</v>
      </c>
      <c r="O30" s="190">
        <v>136318.61017002052</v>
      </c>
      <c r="P30" s="190">
        <v>140633.56279150571</v>
      </c>
      <c r="Q30" s="190">
        <v>135502.41036017326</v>
      </c>
      <c r="R30" s="190">
        <v>136840.37280668039</v>
      </c>
      <c r="S30" s="190">
        <v>136793.76870699855</v>
      </c>
      <c r="T30" s="190">
        <v>133107.21283418406</v>
      </c>
      <c r="U30" s="190">
        <v>141563.98986870085</v>
      </c>
      <c r="V30" s="190">
        <v>159012.82464173439</v>
      </c>
      <c r="W30" s="190">
        <v>156639.51444725029</v>
      </c>
      <c r="X30" s="190">
        <v>165444.70476485119</v>
      </c>
      <c r="Y30" s="190">
        <v>161412.01776665691</v>
      </c>
      <c r="Z30" s="190">
        <v>165881.90112380462</v>
      </c>
      <c r="AA30" s="190">
        <v>164821.64395429677</v>
      </c>
      <c r="AB30" s="190">
        <v>170369.32331993373</v>
      </c>
      <c r="AC30" s="190">
        <v>177586.86653982245</v>
      </c>
      <c r="AD30" s="190">
        <v>173202.22635564444</v>
      </c>
      <c r="AE30" s="190">
        <v>163089.03146546736</v>
      </c>
      <c r="AF30" s="190">
        <v>166280.85464233308</v>
      </c>
      <c r="AG30" s="190">
        <v>169774.05078992271</v>
      </c>
      <c r="AH30" s="190">
        <v>174364.46469659655</v>
      </c>
      <c r="AI30" s="190">
        <v>128520.59241637484</v>
      </c>
      <c r="AJ30" s="190">
        <v>0</v>
      </c>
      <c r="AK30" s="190">
        <v>0</v>
      </c>
      <c r="AL30" s="190">
        <v>0</v>
      </c>
    </row>
    <row r="31" spans="1:261" s="304" customFormat="1" ht="12.75" x14ac:dyDescent="0.25">
      <c r="B31" s="189" t="s">
        <v>330</v>
      </c>
      <c r="C31" s="190">
        <v>16669.522990345751</v>
      </c>
      <c r="D31" s="190">
        <v>19075.566443763739</v>
      </c>
      <c r="E31" s="190">
        <v>43781.618024210889</v>
      </c>
      <c r="F31" s="190">
        <v>53024.17267644425</v>
      </c>
      <c r="G31" s="190">
        <v>57702.672785183597</v>
      </c>
      <c r="H31" s="190">
        <v>62063.887608045261</v>
      </c>
      <c r="I31" s="190">
        <v>67391.146174762966</v>
      </c>
      <c r="J31" s="190">
        <v>184896.76052092708</v>
      </c>
      <c r="K31" s="190">
        <v>200325.46802935228</v>
      </c>
      <c r="L31" s="190">
        <v>196204.71468384328</v>
      </c>
      <c r="M31" s="190">
        <v>233996.21536916125</v>
      </c>
      <c r="N31" s="190">
        <v>262227.47889998957</v>
      </c>
      <c r="O31" s="190">
        <v>269737.29180781811</v>
      </c>
      <c r="P31" s="190">
        <v>282107.65332539537</v>
      </c>
      <c r="Q31" s="190">
        <v>267351.56946063589</v>
      </c>
      <c r="R31" s="190">
        <v>276581.81054894574</v>
      </c>
      <c r="S31" s="190">
        <v>288024.79409143777</v>
      </c>
      <c r="T31" s="190">
        <v>269584.4286324298</v>
      </c>
      <c r="U31" s="190">
        <v>295931.40466527123</v>
      </c>
      <c r="V31" s="190">
        <v>338874.81648780772</v>
      </c>
      <c r="W31" s="190">
        <v>332775.44799635164</v>
      </c>
      <c r="X31" s="190">
        <v>344212.08684675564</v>
      </c>
      <c r="Y31" s="190">
        <v>369045.02416219603</v>
      </c>
      <c r="Z31" s="190">
        <v>389845.78130195691</v>
      </c>
      <c r="AA31" s="190">
        <v>410601.30787211127</v>
      </c>
      <c r="AB31" s="190">
        <v>418140.52602165821</v>
      </c>
      <c r="AC31" s="190">
        <v>450996.92094526236</v>
      </c>
      <c r="AD31" s="190">
        <v>430313.01384440443</v>
      </c>
      <c r="AE31" s="190">
        <v>405896.32793504058</v>
      </c>
      <c r="AF31" s="190">
        <v>413840.14423750027</v>
      </c>
      <c r="AG31" s="190">
        <v>422534.01822965586</v>
      </c>
      <c r="AH31" s="190">
        <v>433958.65011126321</v>
      </c>
      <c r="AI31" s="190">
        <v>319862.32340148668</v>
      </c>
      <c r="AJ31" s="190">
        <v>0</v>
      </c>
      <c r="AK31" s="190">
        <v>0</v>
      </c>
      <c r="AL31" s="190">
        <v>0</v>
      </c>
    </row>
    <row r="32" spans="1:261" s="304" customFormat="1" ht="14.25" x14ac:dyDescent="0.3">
      <c r="B32" s="168" t="s">
        <v>150</v>
      </c>
      <c r="C32" s="188">
        <v>3378.5017563477272</v>
      </c>
      <c r="D32" s="188">
        <v>3378.5017563477272</v>
      </c>
      <c r="E32" s="188">
        <v>7527.7498450428329</v>
      </c>
      <c r="F32" s="188">
        <v>8433.5511283143351</v>
      </c>
      <c r="G32" s="188">
        <v>8807.2704632402729</v>
      </c>
      <c r="H32" s="188">
        <v>8993.7531274049143</v>
      </c>
      <c r="I32" s="188">
        <v>9016.5224664757006</v>
      </c>
      <c r="J32" s="188">
        <v>24535.550467426219</v>
      </c>
      <c r="K32" s="188">
        <v>25916.032582522996</v>
      </c>
      <c r="L32" s="188">
        <v>24787.76764713278</v>
      </c>
      <c r="M32" s="188">
        <v>29597.925582964508</v>
      </c>
      <c r="N32" s="188">
        <v>30251.641817986816</v>
      </c>
      <c r="O32" s="188">
        <v>30267.300960580156</v>
      </c>
      <c r="P32" s="188">
        <v>30930.083100942418</v>
      </c>
      <c r="Q32" s="188">
        <v>29770.662765385627</v>
      </c>
      <c r="R32" s="188">
        <v>29475.536881457974</v>
      </c>
      <c r="S32" s="188">
        <v>29575.973118392856</v>
      </c>
      <c r="T32" s="188">
        <v>26752.803548092157</v>
      </c>
      <c r="U32" s="188">
        <v>27376.726929068132</v>
      </c>
      <c r="V32" s="188">
        <v>29352.408869747571</v>
      </c>
      <c r="W32" s="188">
        <v>29316.927695226022</v>
      </c>
      <c r="X32" s="188">
        <v>30275.682122878348</v>
      </c>
      <c r="Y32" s="188">
        <v>29963.657564487894</v>
      </c>
      <c r="Z32" s="188">
        <v>30247.973843286818</v>
      </c>
      <c r="AA32" s="188">
        <v>30438.132102503288</v>
      </c>
      <c r="AB32" s="188">
        <v>31382.052426724094</v>
      </c>
      <c r="AC32" s="188">
        <v>32393.614395606459</v>
      </c>
      <c r="AD32" s="188">
        <v>31112.644549786888</v>
      </c>
      <c r="AE32" s="188">
        <v>30129.955957857605</v>
      </c>
      <c r="AF32" s="188">
        <v>30719.630756218259</v>
      </c>
      <c r="AG32" s="188">
        <v>31364.98283865624</v>
      </c>
      <c r="AH32" s="188">
        <v>32213.040906042002</v>
      </c>
      <c r="AI32" s="188">
        <v>23743.594246576115</v>
      </c>
      <c r="AJ32" s="188">
        <v>0</v>
      </c>
      <c r="AK32" s="188">
        <v>0</v>
      </c>
      <c r="AL32" s="188">
        <v>0</v>
      </c>
    </row>
    <row r="33" spans="2:38" s="304" customFormat="1" ht="14.25" x14ac:dyDescent="0.3">
      <c r="B33" s="300" t="s">
        <v>149</v>
      </c>
      <c r="C33" s="309">
        <v>126.13073223698181</v>
      </c>
      <c r="D33" s="309">
        <v>126.13073223698181</v>
      </c>
      <c r="E33" s="309">
        <v>281.03599421493243</v>
      </c>
      <c r="F33" s="309">
        <v>314.85257545706855</v>
      </c>
      <c r="G33" s="309">
        <v>328.80476396097021</v>
      </c>
      <c r="H33" s="309">
        <v>335.76678342311686</v>
      </c>
      <c r="I33" s="309">
        <v>336.61683874842623</v>
      </c>
      <c r="J33" s="309">
        <v>915.99388411724556</v>
      </c>
      <c r="K33" s="309">
        <v>967.53188308085873</v>
      </c>
      <c r="L33" s="309">
        <v>925.40999215962393</v>
      </c>
      <c r="M33" s="309">
        <v>1104.9892217640083</v>
      </c>
      <c r="N33" s="309">
        <v>1129.3946278715082</v>
      </c>
      <c r="O33" s="309">
        <v>1129.9792358616589</v>
      </c>
      <c r="P33" s="309">
        <v>1154.7231024351836</v>
      </c>
      <c r="Q33" s="309">
        <v>1111.4380765743967</v>
      </c>
      <c r="R33" s="309">
        <v>1100.4200435744308</v>
      </c>
      <c r="S33" s="309">
        <v>1104.1696630866668</v>
      </c>
      <c r="T33" s="309">
        <v>998.77133246210724</v>
      </c>
      <c r="U33" s="309">
        <v>1022.0644720185436</v>
      </c>
      <c r="V33" s="309">
        <v>1095.8232644705759</v>
      </c>
      <c r="W33" s="309">
        <v>1094.4986339551051</v>
      </c>
      <c r="X33" s="309">
        <v>1130.2921325874584</v>
      </c>
      <c r="Y33" s="309">
        <v>1118.6432157408813</v>
      </c>
      <c r="Z33" s="309">
        <v>1129.2576901493746</v>
      </c>
      <c r="AA33" s="309">
        <v>1136.3569318267896</v>
      </c>
      <c r="AB33" s="309">
        <v>1171.596623931033</v>
      </c>
      <c r="AC33" s="309">
        <v>1209.3616041026414</v>
      </c>
      <c r="AD33" s="309">
        <v>1161.5387298587107</v>
      </c>
      <c r="AE33" s="309">
        <v>1124.8516890933506</v>
      </c>
      <c r="AF33" s="309">
        <v>1146.8662148988151</v>
      </c>
      <c r="AG33" s="309">
        <v>1170.959359309833</v>
      </c>
      <c r="AH33" s="309">
        <v>1202.6201938255683</v>
      </c>
      <c r="AI33" s="309">
        <v>886.4275185388417</v>
      </c>
      <c r="AJ33" s="309">
        <v>0</v>
      </c>
      <c r="AK33" s="309">
        <v>0</v>
      </c>
      <c r="AL33" s="309">
        <v>0</v>
      </c>
    </row>
    <row r="34" spans="2:38" s="304" customFormat="1" ht="14.25" x14ac:dyDescent="0.3">
      <c r="B34" s="239" t="s">
        <v>331</v>
      </c>
      <c r="C34" s="310">
        <v>95799.490244061773</v>
      </c>
      <c r="D34" s="310">
        <v>106250.71703783987</v>
      </c>
      <c r="E34" s="310">
        <v>232480.27070541156</v>
      </c>
      <c r="F34" s="310">
        <v>279151.44102289027</v>
      </c>
      <c r="G34" s="310">
        <v>289903.27076249587</v>
      </c>
      <c r="H34" s="310">
        <v>298960.67017073376</v>
      </c>
      <c r="I34" s="310">
        <v>321643.16690316721</v>
      </c>
      <c r="J34" s="310">
        <v>895463.82548476721</v>
      </c>
      <c r="K34" s="310">
        <v>963525.68532158143</v>
      </c>
      <c r="L34" s="310">
        <v>960578.66652120475</v>
      </c>
      <c r="M34" s="310">
        <v>1197106.2331606199</v>
      </c>
      <c r="N34" s="310">
        <v>1264074.2635447059</v>
      </c>
      <c r="O34" s="310">
        <v>1288891.096566471</v>
      </c>
      <c r="P34" s="310">
        <v>1321627.5620063038</v>
      </c>
      <c r="Q34" s="310">
        <v>1313414.1936571889</v>
      </c>
      <c r="R34" s="310">
        <v>1375021.7920584534</v>
      </c>
      <c r="S34" s="310">
        <v>1376466.6443176714</v>
      </c>
      <c r="T34" s="310">
        <v>1248585.9021710556</v>
      </c>
      <c r="U34" s="310">
        <v>1366472.1667084824</v>
      </c>
      <c r="V34" s="310">
        <v>1446344.7120366942</v>
      </c>
      <c r="W34" s="310">
        <v>1534127.9010217225</v>
      </c>
      <c r="X34" s="310">
        <v>1614440.8646054361</v>
      </c>
      <c r="Y34" s="310">
        <v>1615055.6196660828</v>
      </c>
      <c r="Z34" s="310">
        <v>1660357.1942600221</v>
      </c>
      <c r="AA34" s="310">
        <v>1697327.9640800604</v>
      </c>
      <c r="AB34" s="310">
        <v>1773156.5262397672</v>
      </c>
      <c r="AC34" s="310">
        <v>1850836.3853966787</v>
      </c>
      <c r="AD34" s="310">
        <v>1790203.5241292606</v>
      </c>
      <c r="AE34" s="310">
        <v>1683564.3853595366</v>
      </c>
      <c r="AF34" s="310">
        <v>1716513.5038664676</v>
      </c>
      <c r="AG34" s="310">
        <v>1752573.6887379582</v>
      </c>
      <c r="AH34" s="310">
        <v>1799960.4277350046</v>
      </c>
      <c r="AI34" s="310">
        <v>1326715.1704394824</v>
      </c>
      <c r="AJ34" s="310">
        <v>0</v>
      </c>
      <c r="AK34" s="310">
        <v>0</v>
      </c>
      <c r="AL34" s="310">
        <v>0</v>
      </c>
    </row>
    <row r="35" spans="2:38" s="304" customFormat="1" ht="14.25" x14ac:dyDescent="0.3">
      <c r="B35" s="295"/>
      <c r="C35" s="305"/>
      <c r="D35" s="305"/>
      <c r="E35" s="305"/>
      <c r="F35" s="305"/>
      <c r="G35" s="305"/>
      <c r="H35" s="305"/>
      <c r="I35" s="305"/>
      <c r="J35" s="305"/>
      <c r="K35" s="305"/>
      <c r="L35" s="305"/>
      <c r="M35" s="305"/>
      <c r="N35" s="305"/>
      <c r="O35" s="305"/>
      <c r="P35" s="305"/>
      <c r="Q35" s="305"/>
      <c r="R35" s="305"/>
    </row>
    <row r="36" spans="2:38" s="304" customFormat="1" ht="16.5" x14ac:dyDescent="0.35">
      <c r="B36" s="298" t="s">
        <v>332</v>
      </c>
      <c r="C36"/>
      <c r="D36"/>
      <c r="E36"/>
      <c r="F36"/>
      <c r="G36"/>
      <c r="H36"/>
      <c r="I36"/>
      <c r="J36"/>
      <c r="K36"/>
      <c r="L36"/>
      <c r="M36"/>
      <c r="N36"/>
      <c r="O36"/>
      <c r="P36"/>
      <c r="Q36"/>
      <c r="R36"/>
    </row>
    <row r="37" spans="2:38" s="304" customFormat="1" ht="14.25" x14ac:dyDescent="0.3">
      <c r="B37" s="282"/>
      <c r="C37" s="282">
        <v>1990</v>
      </c>
      <c r="D37" s="282">
        <v>1991</v>
      </c>
      <c r="E37" s="282">
        <v>1992</v>
      </c>
      <c r="F37" s="282">
        <v>1993</v>
      </c>
      <c r="G37" s="282">
        <v>1994</v>
      </c>
      <c r="H37" s="282">
        <v>1995</v>
      </c>
      <c r="I37" s="282">
        <v>1996</v>
      </c>
      <c r="J37" s="282">
        <v>1997</v>
      </c>
      <c r="K37" s="282">
        <v>1998</v>
      </c>
      <c r="L37" s="282">
        <v>1999</v>
      </c>
      <c r="M37" s="282">
        <v>2000</v>
      </c>
      <c r="N37" s="282">
        <v>2001</v>
      </c>
      <c r="O37" s="282">
        <v>2002</v>
      </c>
      <c r="P37" s="282">
        <v>2003</v>
      </c>
      <c r="Q37" s="282">
        <v>2004</v>
      </c>
      <c r="R37" s="282">
        <v>2005</v>
      </c>
      <c r="S37" s="282">
        <v>2006</v>
      </c>
      <c r="T37" s="282">
        <v>2007</v>
      </c>
      <c r="U37" s="282">
        <v>2008</v>
      </c>
      <c r="V37" s="282">
        <v>2009</v>
      </c>
      <c r="W37" s="282">
        <v>2010</v>
      </c>
      <c r="X37" s="282">
        <v>2011</v>
      </c>
      <c r="Y37" s="282">
        <v>2012</v>
      </c>
      <c r="Z37" s="282">
        <v>2013</v>
      </c>
      <c r="AA37" s="282">
        <v>2014</v>
      </c>
      <c r="AB37" s="282">
        <v>2015</v>
      </c>
      <c r="AC37" s="282">
        <v>2016</v>
      </c>
      <c r="AD37" s="282">
        <v>2017</v>
      </c>
      <c r="AE37" s="282">
        <v>2018</v>
      </c>
      <c r="AF37" s="282">
        <v>2019</v>
      </c>
      <c r="AG37" s="282">
        <v>2020</v>
      </c>
      <c r="AH37" s="282">
        <v>2021</v>
      </c>
      <c r="AI37" s="282">
        <v>2022</v>
      </c>
      <c r="AJ37" s="282">
        <v>2023</v>
      </c>
      <c r="AK37" s="282">
        <v>2024</v>
      </c>
      <c r="AL37" s="282">
        <v>2025</v>
      </c>
    </row>
    <row r="38" spans="2:38" s="304" customFormat="1" ht="14.25" x14ac:dyDescent="0.3">
      <c r="B38" s="283" t="s">
        <v>149</v>
      </c>
      <c r="C38" s="284">
        <v>0.1916791776719666</v>
      </c>
      <c r="D38" s="284">
        <v>0.19718716657795932</v>
      </c>
      <c r="E38" s="284">
        <v>0.2032188912880421</v>
      </c>
      <c r="F38" s="284">
        <v>0.18661838449247606</v>
      </c>
      <c r="G38" s="284">
        <v>0.19172576170644617</v>
      </c>
      <c r="H38" s="284">
        <v>0.19448794741035358</v>
      </c>
      <c r="I38" s="284">
        <v>0.16782783338088844</v>
      </c>
      <c r="J38" s="284">
        <v>0.12370626442226498</v>
      </c>
      <c r="K38" s="284">
        <v>4.4892073978808324E-2</v>
      </c>
      <c r="L38" s="284">
        <v>4.0599068145802275E-2</v>
      </c>
      <c r="M38" s="284">
        <v>3.8994534291161731E-2</v>
      </c>
      <c r="N38" s="284">
        <v>1.283750072443493E-2</v>
      </c>
      <c r="O38" s="284">
        <v>1.2486194317952365E-2</v>
      </c>
      <c r="P38" s="284">
        <v>0.10976905584366166</v>
      </c>
      <c r="Q38" s="284">
        <v>0.10543630658956467</v>
      </c>
      <c r="R38" s="284">
        <v>0.10179400168366119</v>
      </c>
      <c r="S38" s="284">
        <v>9.8092043103987128E-2</v>
      </c>
      <c r="T38" s="284">
        <v>5.4724263236282565E-2</v>
      </c>
      <c r="U38" s="284">
        <v>4.3967940736663214E-2</v>
      </c>
      <c r="V38" s="284">
        <v>3.0171530722393886E-2</v>
      </c>
      <c r="W38" s="284">
        <v>2.4271281051905659E-2</v>
      </c>
      <c r="X38" s="284">
        <v>1.8596245177896192E-2</v>
      </c>
      <c r="Y38" s="284">
        <v>9.3941144477714487E-3</v>
      </c>
      <c r="Z38" s="284">
        <v>9.043756070530231E-3</v>
      </c>
      <c r="AA38" s="284">
        <v>8.7043036105374592E-3</v>
      </c>
      <c r="AB38" s="284">
        <v>8.3848220269731721E-3</v>
      </c>
      <c r="AC38" s="284">
        <v>8.0788779519350828E-3</v>
      </c>
      <c r="AD38" s="284">
        <v>7.7619906725617475E-3</v>
      </c>
      <c r="AE38" s="284">
        <v>7.4600543588903417E-3</v>
      </c>
      <c r="AF38" s="284">
        <v>7.1855743320891766E-3</v>
      </c>
      <c r="AG38" s="284">
        <v>3.1935255253904535E-4</v>
      </c>
      <c r="AH38" s="284">
        <v>3.2798732558879135E-4</v>
      </c>
      <c r="AI38" s="284">
        <v>2.4175295960150226E-4</v>
      </c>
      <c r="AJ38" s="284">
        <v>0</v>
      </c>
      <c r="AK38" s="284">
        <v>0</v>
      </c>
      <c r="AL38" s="284">
        <v>0</v>
      </c>
    </row>
    <row r="39" spans="2:38" s="304" customFormat="1" ht="14.25" x14ac:dyDescent="0.3">
      <c r="B39" s="168" t="s">
        <v>313</v>
      </c>
      <c r="C39" s="299">
        <v>2.5171324842402837E-2</v>
      </c>
      <c r="D39" s="299">
        <v>2.8021659422524135E-2</v>
      </c>
      <c r="E39" s="299">
        <v>6.127404132713285E-2</v>
      </c>
      <c r="F39" s="299">
        <v>7.3746282905214219E-2</v>
      </c>
      <c r="G39" s="299">
        <v>7.6572871509625814E-2</v>
      </c>
      <c r="H39" s="299">
        <v>7.8990313707247017E-2</v>
      </c>
      <c r="I39" s="299">
        <v>8.5170007526711736E-2</v>
      </c>
      <c r="J39" s="299">
        <v>0.23727607667269737</v>
      </c>
      <c r="K39" s="299">
        <v>0.25544785114253932</v>
      </c>
      <c r="L39" s="299">
        <v>0.25496331514961246</v>
      </c>
      <c r="M39" s="299">
        <v>0.31810999591524297</v>
      </c>
      <c r="N39" s="299">
        <v>0.3361890619360493</v>
      </c>
      <c r="O39" s="299">
        <v>0.34295285901000799</v>
      </c>
      <c r="P39" s="299">
        <v>0.35169347885534347</v>
      </c>
      <c r="Q39" s="299">
        <v>0.34978147985869873</v>
      </c>
      <c r="R39" s="299">
        <v>0.3666670459454785</v>
      </c>
      <c r="S39" s="299">
        <v>0.36703268223714314</v>
      </c>
      <c r="T39" s="299">
        <v>0.33295481653377301</v>
      </c>
      <c r="U39" s="299">
        <v>0.36492910235656245</v>
      </c>
      <c r="V39" s="299">
        <v>0.38615358542794803</v>
      </c>
      <c r="W39" s="299">
        <v>0.41010449309796582</v>
      </c>
      <c r="X39" s="299">
        <v>0.43173678827726458</v>
      </c>
      <c r="Y39" s="299">
        <v>0.4319927233325056</v>
      </c>
      <c r="Z39" s="299">
        <v>0.44426726256179611</v>
      </c>
      <c r="AA39" s="299">
        <v>0.45429640228519913</v>
      </c>
      <c r="AB39" s="299">
        <v>0.47470987559703048</v>
      </c>
      <c r="AC39" s="299">
        <v>0.49560911165371896</v>
      </c>
      <c r="AD39" s="299">
        <v>0.47943527477716763</v>
      </c>
      <c r="AE39" s="299">
        <v>0.45062988483070521</v>
      </c>
      <c r="AF39" s="299">
        <v>0.45944918369873194</v>
      </c>
      <c r="AG39" s="299">
        <v>0.46910120360181595</v>
      </c>
      <c r="AH39" s="299">
        <v>0.48178493635503733</v>
      </c>
      <c r="AI39" s="299">
        <v>0.35511413145664561</v>
      </c>
      <c r="AJ39" s="299">
        <v>0</v>
      </c>
      <c r="AK39" s="299">
        <v>0</v>
      </c>
      <c r="AL39" s="299">
        <v>0</v>
      </c>
    </row>
    <row r="40" spans="2:38" s="304" customFormat="1" ht="14.25" x14ac:dyDescent="0.3">
      <c r="B40" s="300" t="s">
        <v>150</v>
      </c>
      <c r="C40" s="301">
        <v>9.214095699130164E-4</v>
      </c>
      <c r="D40" s="301">
        <v>9.214095699130164E-4</v>
      </c>
      <c r="E40" s="301">
        <v>2.0530226850116813E-3</v>
      </c>
      <c r="F40" s="301">
        <v>2.300059398631182E-3</v>
      </c>
      <c r="G40" s="301">
        <v>2.4019828536109835E-3</v>
      </c>
      <c r="H40" s="301">
        <v>2.452841762019522E-3</v>
      </c>
      <c r="I40" s="301">
        <v>2.4590515817661E-3</v>
      </c>
      <c r="J40" s="301">
        <v>6.6915137638435132E-3</v>
      </c>
      <c r="K40" s="301">
        <v>7.0680088861426347E-3</v>
      </c>
      <c r="L40" s="301">
        <v>6.7603002673998483E-3</v>
      </c>
      <c r="M40" s="301">
        <v>8.0721615226266828E-3</v>
      </c>
      <c r="N40" s="301">
        <v>8.2504477685418579E-3</v>
      </c>
      <c r="O40" s="301">
        <v>8.2547184437945873E-3</v>
      </c>
      <c r="P40" s="301">
        <v>8.4354772093479316E-3</v>
      </c>
      <c r="Q40" s="301">
        <v>8.1192716632869887E-3</v>
      </c>
      <c r="R40" s="301">
        <v>8.0387827858521745E-3</v>
      </c>
      <c r="S40" s="301">
        <v>8.0661744868344154E-3</v>
      </c>
      <c r="T40" s="301">
        <v>7.2962191494796791E-3</v>
      </c>
      <c r="U40" s="301">
        <v>7.4663800715640358E-3</v>
      </c>
      <c r="V40" s="301">
        <v>8.0052024190220648E-3</v>
      </c>
      <c r="W40" s="301">
        <v>7.9955257350616416E-3</v>
      </c>
      <c r="X40" s="301">
        <v>8.2570042153304584E-3</v>
      </c>
      <c r="Y40" s="301">
        <v>8.1719066084966988E-3</v>
      </c>
      <c r="Z40" s="301">
        <v>8.2494474118054942E-3</v>
      </c>
      <c r="AA40" s="301">
        <v>8.3013087552281685E-3</v>
      </c>
      <c r="AB40" s="301">
        <v>8.5587415709247518E-3</v>
      </c>
      <c r="AC40" s="301">
        <v>8.8346221078926708E-3</v>
      </c>
      <c r="AD40" s="301">
        <v>8.4852666953964227E-3</v>
      </c>
      <c r="AE40" s="301">
        <v>8.2172607157793461E-3</v>
      </c>
      <c r="AF40" s="301">
        <v>8.3780811153322515E-3</v>
      </c>
      <c r="AG40" s="301">
        <v>8.554086228724429E-3</v>
      </c>
      <c r="AH40" s="301">
        <v>8.7853747925569093E-3</v>
      </c>
      <c r="AI40" s="301">
        <v>6.4755257036116674E-3</v>
      </c>
      <c r="AJ40" s="301">
        <v>0</v>
      </c>
      <c r="AK40" s="301">
        <v>0</v>
      </c>
      <c r="AL40" s="301">
        <v>0</v>
      </c>
    </row>
    <row r="41" spans="2:38" s="304" customFormat="1" ht="14.25" x14ac:dyDescent="0.3">
      <c r="B41" s="168" t="s">
        <v>314</v>
      </c>
      <c r="C41" s="302">
        <v>0.21777191208428245</v>
      </c>
      <c r="D41" s="302">
        <v>0.22613023557039647</v>
      </c>
      <c r="E41" s="302">
        <v>0.2665459553001866</v>
      </c>
      <c r="F41" s="302">
        <v>0.26266472679632147</v>
      </c>
      <c r="G41" s="302">
        <v>0.27070061606968299</v>
      </c>
      <c r="H41" s="302">
        <v>0.27593110287962014</v>
      </c>
      <c r="I41" s="302">
        <v>0.25545689248936632</v>
      </c>
      <c r="J41" s="302">
        <v>0.36767385485880588</v>
      </c>
      <c r="K41" s="302">
        <v>0.30740793400749028</v>
      </c>
      <c r="L41" s="302">
        <v>0.30232268356281455</v>
      </c>
      <c r="M41" s="302">
        <v>0.36517669172903139</v>
      </c>
      <c r="N41" s="302">
        <v>0.3572770104290261</v>
      </c>
      <c r="O41" s="302">
        <v>0.36369377177175494</v>
      </c>
      <c r="P41" s="302">
        <v>0.46989801190835306</v>
      </c>
      <c r="Q41" s="302">
        <v>0.46333705811155035</v>
      </c>
      <c r="R41" s="302">
        <v>0.47649983041499189</v>
      </c>
      <c r="S41" s="302">
        <v>0.47319089982796469</v>
      </c>
      <c r="T41" s="302">
        <v>0.39497529891953526</v>
      </c>
      <c r="U41" s="302">
        <v>0.41636342316478969</v>
      </c>
      <c r="V41" s="302">
        <v>0.42433031856936398</v>
      </c>
      <c r="W41" s="302">
        <v>0.44237129988493312</v>
      </c>
      <c r="X41" s="302">
        <v>0.45859003767049122</v>
      </c>
      <c r="Y41" s="302">
        <v>0.44955874438877375</v>
      </c>
      <c r="Z41" s="302">
        <v>0.46156046604413181</v>
      </c>
      <c r="AA41" s="302">
        <v>0.47130201465096477</v>
      </c>
      <c r="AB41" s="302">
        <v>0.49165343919492838</v>
      </c>
      <c r="AC41" s="302">
        <v>0.51252261171354674</v>
      </c>
      <c r="AD41" s="302">
        <v>0.49568253214512575</v>
      </c>
      <c r="AE41" s="302">
        <v>0.46630719990537489</v>
      </c>
      <c r="AF41" s="302">
        <v>0.47501283914615333</v>
      </c>
      <c r="AG41" s="302">
        <v>0.47797464238307946</v>
      </c>
      <c r="AH41" s="302">
        <v>0.49089829847318306</v>
      </c>
      <c r="AI41" s="302">
        <v>0.36183141011985875</v>
      </c>
      <c r="AJ41" s="302">
        <v>0</v>
      </c>
      <c r="AK41" s="302">
        <v>0</v>
      </c>
      <c r="AL41" s="302">
        <v>0</v>
      </c>
    </row>
    <row r="42" spans="2:38" s="304" customFormat="1" ht="14.25" x14ac:dyDescent="0.3">
      <c r="B42" s="367" t="s">
        <v>414</v>
      </c>
      <c r="C42" s="305"/>
      <c r="D42" s="305"/>
      <c r="E42" s="305"/>
      <c r="F42" s="305"/>
      <c r="G42" s="305"/>
      <c r="H42" s="305"/>
      <c r="I42" s="305"/>
      <c r="J42" s="305"/>
      <c r="K42" s="305"/>
      <c r="L42" s="305"/>
      <c r="M42" s="305"/>
      <c r="N42" s="305"/>
      <c r="O42" s="305"/>
      <c r="P42" s="305"/>
      <c r="Q42" s="305"/>
      <c r="R42" s="305"/>
      <c r="S42" s="305"/>
      <c r="T42" s="305"/>
      <c r="U42" s="305"/>
      <c r="V42" s="305"/>
      <c r="W42" s="305"/>
      <c r="X42" s="305"/>
      <c r="Y42" s="305"/>
      <c r="Z42" s="305"/>
      <c r="AA42" s="305"/>
      <c r="AB42" s="305"/>
      <c r="AC42" s="305"/>
      <c r="AD42" s="305"/>
      <c r="AE42" s="305"/>
      <c r="AF42" s="305"/>
      <c r="AG42" s="305"/>
      <c r="AH42" s="305"/>
      <c r="AI42" s="305"/>
      <c r="AJ42" s="305"/>
      <c r="AK42" s="305"/>
      <c r="AL42" s="305"/>
    </row>
    <row r="43" spans="2:38" s="304" customFormat="1" ht="16.5" hidden="1" x14ac:dyDescent="0.35">
      <c r="B43" s="298" t="s">
        <v>333</v>
      </c>
      <c r="C43"/>
      <c r="D43"/>
      <c r="E43"/>
      <c r="F43"/>
      <c r="G43"/>
      <c r="H43"/>
      <c r="I43"/>
      <c r="J43"/>
      <c r="K43"/>
      <c r="L43"/>
      <c r="M43"/>
      <c r="N43"/>
      <c r="O43"/>
      <c r="P43"/>
      <c r="Q43"/>
      <c r="R43"/>
      <c r="S43"/>
      <c r="T43"/>
      <c r="U43"/>
      <c r="V43"/>
      <c r="W43"/>
      <c r="X43"/>
      <c r="Y43"/>
      <c r="Z43"/>
      <c r="AA43"/>
      <c r="AB43"/>
      <c r="AC43"/>
      <c r="AD43"/>
      <c r="AE43"/>
      <c r="AF43"/>
      <c r="AG43"/>
      <c r="AH43"/>
      <c r="AI43"/>
      <c r="AJ43"/>
      <c r="AK43"/>
      <c r="AL43"/>
    </row>
    <row r="44" spans="2:38" s="304" customFormat="1" ht="14.25" hidden="1" x14ac:dyDescent="0.3">
      <c r="B44" s="285"/>
      <c r="C44" s="285">
        <v>1990</v>
      </c>
      <c r="D44" s="285">
        <v>1991</v>
      </c>
      <c r="E44" s="285">
        <v>1992</v>
      </c>
      <c r="F44" s="285">
        <v>1993</v>
      </c>
      <c r="G44" s="285">
        <v>1994</v>
      </c>
      <c r="H44" s="285">
        <v>1995</v>
      </c>
      <c r="I44" s="285">
        <v>1996</v>
      </c>
      <c r="J44" s="285">
        <v>1997</v>
      </c>
      <c r="K44" s="285">
        <v>1998</v>
      </c>
      <c r="L44" s="282">
        <v>1999</v>
      </c>
      <c r="M44" s="282">
        <v>2000</v>
      </c>
      <c r="N44" s="282">
        <v>2001</v>
      </c>
      <c r="O44" s="282">
        <v>2002</v>
      </c>
      <c r="P44" s="282">
        <v>2003</v>
      </c>
      <c r="Q44" s="282">
        <v>2004</v>
      </c>
      <c r="R44" s="282">
        <v>2005</v>
      </c>
      <c r="S44" s="282">
        <v>2006</v>
      </c>
      <c r="T44" s="282">
        <v>2007</v>
      </c>
      <c r="U44" s="282">
        <v>2008</v>
      </c>
      <c r="V44" s="282">
        <v>2009</v>
      </c>
      <c r="W44" s="282">
        <v>2010</v>
      </c>
      <c r="X44" s="282">
        <v>2011</v>
      </c>
      <c r="Y44" s="282">
        <v>2012</v>
      </c>
      <c r="Z44" s="282">
        <v>2013</v>
      </c>
      <c r="AA44" s="282">
        <v>2014</v>
      </c>
      <c r="AB44" s="282">
        <v>2015</v>
      </c>
      <c r="AC44" s="282">
        <v>2016</v>
      </c>
      <c r="AD44" s="282">
        <v>2017</v>
      </c>
      <c r="AE44" s="282">
        <v>2018</v>
      </c>
      <c r="AF44" s="282">
        <v>2019</v>
      </c>
      <c r="AG44" s="282">
        <v>2020</v>
      </c>
      <c r="AH44" s="282">
        <v>2021</v>
      </c>
      <c r="AI44" s="282">
        <v>2022</v>
      </c>
      <c r="AJ44" s="282">
        <v>2023</v>
      </c>
      <c r="AK44" s="282">
        <v>2024</v>
      </c>
      <c r="AL44" s="282">
        <v>2025</v>
      </c>
    </row>
    <row r="45" spans="2:38" s="304" customFormat="1" ht="14.25" hidden="1" x14ac:dyDescent="0.3">
      <c r="B45" s="283" t="s">
        <v>317</v>
      </c>
      <c r="C45" s="286">
        <v>212938.64264595168</v>
      </c>
      <c r="D45" s="286">
        <v>219058.63031927694</v>
      </c>
      <c r="E45" s="286">
        <v>225713.60567533516</v>
      </c>
      <c r="F45" s="286">
        <v>236239.2403011712</v>
      </c>
      <c r="G45" s="286">
        <v>241909.87593633885</v>
      </c>
      <c r="H45" s="286">
        <v>244986.88092561817</v>
      </c>
      <c r="I45" s="286">
        <v>242146.0925932856</v>
      </c>
      <c r="J45" s="286">
        <v>236394.79032047707</v>
      </c>
      <c r="K45" s="286">
        <v>229510.62752302719</v>
      </c>
      <c r="L45" s="286">
        <v>224753.38525127943</v>
      </c>
      <c r="M45" s="286">
        <v>219050.96744341482</v>
      </c>
      <c r="N45" s="286">
        <v>212802.34743309033</v>
      </c>
      <c r="O45" s="286">
        <v>206833.00689059641</v>
      </c>
      <c r="P45" s="286">
        <v>201338.16198602147</v>
      </c>
      <c r="Q45" s="286">
        <v>196537.1128226392</v>
      </c>
      <c r="R45" s="286">
        <v>192493.44616951412</v>
      </c>
      <c r="S45" s="286">
        <v>188379.02261042813</v>
      </c>
      <c r="T45" s="286">
        <v>184406.35760508705</v>
      </c>
      <c r="U45" s="286">
        <v>180129.5931927636</v>
      </c>
      <c r="V45" s="286">
        <v>173413.15010745465</v>
      </c>
      <c r="W45" s="286">
        <v>166857.71854343201</v>
      </c>
      <c r="X45" s="286">
        <v>160541.27661312887</v>
      </c>
      <c r="Y45" s="286">
        <v>154369.23856816965</v>
      </c>
      <c r="Z45" s="286">
        <v>148369.54078609153</v>
      </c>
      <c r="AA45" s="286">
        <v>142571.35316718879</v>
      </c>
      <c r="AB45" s="286">
        <v>136982.00590859415</v>
      </c>
      <c r="AC45" s="286">
        <v>131610.88419207258</v>
      </c>
      <c r="AD45" s="286">
        <v>126450.34760924283</v>
      </c>
      <c r="AE45" s="286">
        <v>121492.15856010061</v>
      </c>
      <c r="AF45" s="286">
        <v>116728.38288436427</v>
      </c>
      <c r="AG45" s="286">
        <v>0</v>
      </c>
      <c r="AH45" s="286">
        <v>0</v>
      </c>
      <c r="AI45" s="286">
        <v>0</v>
      </c>
      <c r="AJ45" s="286">
        <v>0</v>
      </c>
      <c r="AK45" s="286">
        <v>0</v>
      </c>
      <c r="AL45" s="286">
        <v>0</v>
      </c>
    </row>
    <row r="46" spans="2:38" s="304" customFormat="1" ht="12.75" hidden="1" x14ac:dyDescent="0.25">
      <c r="B46" s="287" t="s">
        <v>318</v>
      </c>
      <c r="C46" s="311">
        <v>199008.07723920717</v>
      </c>
      <c r="D46" s="311">
        <v>204727.6918871747</v>
      </c>
      <c r="E46" s="311">
        <v>210947.29502367773</v>
      </c>
      <c r="F46" s="311">
        <v>220784.33673006654</v>
      </c>
      <c r="G46" s="311">
        <v>226083.99620218584</v>
      </c>
      <c r="H46" s="311">
        <v>228959.70179964314</v>
      </c>
      <c r="I46" s="311">
        <v>226304.75943297721</v>
      </c>
      <c r="J46" s="311">
        <v>220929.71057988511</v>
      </c>
      <c r="K46" s="311">
        <v>214495.91357292261</v>
      </c>
      <c r="L46" s="311">
        <v>210049.89275820507</v>
      </c>
      <c r="M46" s="311">
        <v>204720.53032094843</v>
      </c>
      <c r="N46" s="311">
        <v>198880.69853559844</v>
      </c>
      <c r="O46" s="311">
        <v>193301.87559868823</v>
      </c>
      <c r="P46" s="311">
        <v>188166.50652899203</v>
      </c>
      <c r="Q46" s="311">
        <v>183679.54469405534</v>
      </c>
      <c r="R46" s="311">
        <v>179900.41698085432</v>
      </c>
      <c r="S46" s="311">
        <v>176055.16131815713</v>
      </c>
      <c r="T46" s="311">
        <v>172342.39028512809</v>
      </c>
      <c r="U46" s="311">
        <v>168345.41419884449</v>
      </c>
      <c r="V46" s="311">
        <v>162068.36458640621</v>
      </c>
      <c r="W46" s="311">
        <v>155941.79303124486</v>
      </c>
      <c r="X46" s="311">
        <v>150038.5762739522</v>
      </c>
      <c r="Y46" s="311">
        <v>144270.31641885013</v>
      </c>
      <c r="Z46" s="311">
        <v>138663.12222999209</v>
      </c>
      <c r="AA46" s="311">
        <v>133244.25529643812</v>
      </c>
      <c r="AB46" s="311">
        <v>128020.56626971417</v>
      </c>
      <c r="AC46" s="311">
        <v>123000.82634773137</v>
      </c>
      <c r="AD46" s="311">
        <v>118177.89496190919</v>
      </c>
      <c r="AE46" s="311">
        <v>113544.07342065478</v>
      </c>
      <c r="AF46" s="311">
        <v>109091.94662090119</v>
      </c>
      <c r="AG46" s="311">
        <v>0</v>
      </c>
      <c r="AH46" s="311">
        <v>0</v>
      </c>
      <c r="AI46" s="311">
        <v>0</v>
      </c>
      <c r="AJ46" s="311">
        <v>0</v>
      </c>
      <c r="AK46" s="311">
        <v>0</v>
      </c>
      <c r="AL46" s="311">
        <v>0</v>
      </c>
    </row>
    <row r="47" spans="2:38" s="304" customFormat="1" ht="12.75" hidden="1" x14ac:dyDescent="0.25">
      <c r="B47" s="287" t="s">
        <v>319</v>
      </c>
      <c r="C47" s="311">
        <v>13930.565406744503</v>
      </c>
      <c r="D47" s="311">
        <v>14330.93843210223</v>
      </c>
      <c r="E47" s="311">
        <v>14766.310651657443</v>
      </c>
      <c r="F47" s="311">
        <v>15454.90357110466</v>
      </c>
      <c r="G47" s="311">
        <v>15825.87973415301</v>
      </c>
      <c r="H47" s="311">
        <v>16027.179125975021</v>
      </c>
      <c r="I47" s="311">
        <v>15841.333160308406</v>
      </c>
      <c r="J47" s="311">
        <v>15465.079740591958</v>
      </c>
      <c r="K47" s="311">
        <v>15014.713950104584</v>
      </c>
      <c r="L47" s="311">
        <v>14703.492493074356</v>
      </c>
      <c r="M47" s="311">
        <v>14330.437122466392</v>
      </c>
      <c r="N47" s="311">
        <v>13921.648897491892</v>
      </c>
      <c r="O47" s="311">
        <v>13531.131291908177</v>
      </c>
      <c r="P47" s="311">
        <v>13171.655457029443</v>
      </c>
      <c r="Q47" s="311">
        <v>12857.568128583875</v>
      </c>
      <c r="R47" s="311">
        <v>12593.029188659804</v>
      </c>
      <c r="S47" s="311">
        <v>12323.861292271</v>
      </c>
      <c r="T47" s="311">
        <v>12063.967319958967</v>
      </c>
      <c r="U47" s="311">
        <v>11784.178993919115</v>
      </c>
      <c r="V47" s="311">
        <v>11344.785521048436</v>
      </c>
      <c r="W47" s="311">
        <v>10915.925512187141</v>
      </c>
      <c r="X47" s="311">
        <v>10502.700339176656</v>
      </c>
      <c r="Y47" s="311">
        <v>10098.922149319509</v>
      </c>
      <c r="Z47" s="311">
        <v>9706.4185560994465</v>
      </c>
      <c r="AA47" s="311">
        <v>9327.0978707506692</v>
      </c>
      <c r="AB47" s="311">
        <v>8961.4396388799923</v>
      </c>
      <c r="AC47" s="311">
        <v>8610.0578443411978</v>
      </c>
      <c r="AD47" s="311">
        <v>8272.4526473336446</v>
      </c>
      <c r="AE47" s="311">
        <v>7948.085139445835</v>
      </c>
      <c r="AF47" s="311">
        <v>7636.4362634630843</v>
      </c>
      <c r="AG47" s="311">
        <v>0</v>
      </c>
      <c r="AH47" s="311">
        <v>0</v>
      </c>
      <c r="AI47" s="311">
        <v>0</v>
      </c>
      <c r="AJ47" s="311">
        <v>0</v>
      </c>
      <c r="AK47" s="311">
        <v>0</v>
      </c>
      <c r="AL47" s="311">
        <v>0</v>
      </c>
    </row>
    <row r="48" spans="2:38" s="304" customFormat="1" ht="14.25" hidden="1" x14ac:dyDescent="0.3">
      <c r="B48" s="283" t="s">
        <v>320</v>
      </c>
      <c r="C48" s="312">
        <v>0</v>
      </c>
      <c r="D48" s="312">
        <v>0</v>
      </c>
      <c r="E48" s="312">
        <v>0</v>
      </c>
      <c r="F48" s="312">
        <v>-28980.889625326225</v>
      </c>
      <c r="G48" s="312">
        <v>-28980.889625326225</v>
      </c>
      <c r="H48" s="312">
        <v>-28990.909090909092</v>
      </c>
      <c r="I48" s="312">
        <v>-55772.727272727272</v>
      </c>
      <c r="J48" s="312">
        <v>-99220.95931112727</v>
      </c>
      <c r="K48" s="312">
        <v>-179923.73680407275</v>
      </c>
      <c r="L48" s="312">
        <v>-179923.73680407275</v>
      </c>
      <c r="M48" s="312">
        <v>-176058.55233861814</v>
      </c>
      <c r="N48" s="312">
        <v>-198880.69853559844</v>
      </c>
      <c r="O48" s="312">
        <v>-193301.87559868823</v>
      </c>
      <c r="P48" s="312">
        <v>-79722.460473600004</v>
      </c>
      <c r="Q48" s="312">
        <v>-79722.460473600004</v>
      </c>
      <c r="R48" s="312">
        <v>-79722.460473600004</v>
      </c>
      <c r="S48" s="312">
        <v>-79722.460473600004</v>
      </c>
      <c r="T48" s="312">
        <v>-123904.27865541817</v>
      </c>
      <c r="U48" s="312">
        <v>-131586.04221425453</v>
      </c>
      <c r="V48" s="312">
        <v>-140221.29473847273</v>
      </c>
      <c r="W48" s="312">
        <v>-140221.29473847273</v>
      </c>
      <c r="X48" s="312">
        <v>-140221.29473847273</v>
      </c>
      <c r="Y48" s="312">
        <v>-144270.31641885013</v>
      </c>
      <c r="Z48" s="312">
        <v>-138663.12222999209</v>
      </c>
      <c r="AA48" s="312">
        <v>-133244.25529643812</v>
      </c>
      <c r="AB48" s="312">
        <v>-128020.56626971417</v>
      </c>
      <c r="AC48" s="312">
        <v>-123000.82634773137</v>
      </c>
      <c r="AD48" s="312">
        <v>-118177.89496190919</v>
      </c>
      <c r="AE48" s="312">
        <v>-113544.07342065478</v>
      </c>
      <c r="AF48" s="312">
        <v>-109091.94662090119</v>
      </c>
      <c r="AG48" s="312">
        <v>0</v>
      </c>
      <c r="AH48" s="312">
        <v>0</v>
      </c>
      <c r="AI48" s="312">
        <v>0</v>
      </c>
      <c r="AJ48" s="312">
        <v>0</v>
      </c>
      <c r="AK48" s="312">
        <v>0</v>
      </c>
      <c r="AL48" s="312">
        <v>0</v>
      </c>
    </row>
    <row r="49" spans="2:39" s="304" customFormat="1" ht="12.75" hidden="1" x14ac:dyDescent="0.25">
      <c r="B49" s="287" t="s">
        <v>321</v>
      </c>
      <c r="C49" s="311">
        <v>0</v>
      </c>
      <c r="D49" s="311">
        <v>0</v>
      </c>
      <c r="E49" s="311">
        <v>0</v>
      </c>
      <c r="F49" s="311">
        <v>0</v>
      </c>
      <c r="G49" s="311">
        <v>0</v>
      </c>
      <c r="H49" s="311">
        <v>0</v>
      </c>
      <c r="I49" s="311">
        <v>0</v>
      </c>
      <c r="J49" s="311">
        <v>-43448.232038399998</v>
      </c>
      <c r="K49" s="311">
        <v>-86896.464076799995</v>
      </c>
      <c r="L49" s="311">
        <v>-86896.464076799995</v>
      </c>
      <c r="M49" s="311">
        <v>-107876.7341568</v>
      </c>
      <c r="N49" s="311">
        <v>-258758.51382039272</v>
      </c>
      <c r="O49" s="311">
        <v>-136117.75987426908</v>
      </c>
      <c r="P49" s="311">
        <v>-13477.005928145454</v>
      </c>
      <c r="Q49" s="311">
        <v>-13477.005928145454</v>
      </c>
      <c r="R49" s="311">
        <v>-13477.005928145454</v>
      </c>
      <c r="S49" s="311">
        <v>-13477.005928145454</v>
      </c>
      <c r="T49" s="311">
        <v>-13477.005928145454</v>
      </c>
      <c r="U49" s="311">
        <v>-26258.769486981815</v>
      </c>
      <c r="V49" s="311">
        <v>-45939.476556654539</v>
      </c>
      <c r="W49" s="311">
        <v>-45939.476556654539</v>
      </c>
      <c r="X49" s="311">
        <v>-45939.476556654539</v>
      </c>
      <c r="Y49" s="311">
        <v>-57972.517563927271</v>
      </c>
      <c r="Z49" s="311">
        <v>-57972.517563927271</v>
      </c>
      <c r="AA49" s="311">
        <v>-66689.787271418172</v>
      </c>
      <c r="AB49" s="311">
        <v>-66689.787271418172</v>
      </c>
      <c r="AC49" s="311">
        <v>-66689.787271418172</v>
      </c>
      <c r="AD49" s="311">
        <v>-66689.787271418172</v>
      </c>
      <c r="AE49" s="311">
        <v>-58052.737837309083</v>
      </c>
      <c r="AF49" s="311">
        <v>-56876.173827709084</v>
      </c>
      <c r="AG49" s="311">
        <v>-56876.173827709084</v>
      </c>
      <c r="AH49" s="311">
        <v>-56769.213463199994</v>
      </c>
      <c r="AI49" s="311">
        <v>0</v>
      </c>
      <c r="AJ49" s="311">
        <v>0</v>
      </c>
      <c r="AK49" s="311">
        <v>0</v>
      </c>
      <c r="AL49" s="311">
        <v>0</v>
      </c>
      <c r="AM49" s="313"/>
    </row>
    <row r="50" spans="2:39" s="304" customFormat="1" ht="12.75" hidden="1" x14ac:dyDescent="0.25">
      <c r="B50" s="289" t="s">
        <v>322</v>
      </c>
      <c r="C50" s="314">
        <v>0</v>
      </c>
      <c r="D50" s="314">
        <v>0</v>
      </c>
      <c r="E50" s="314">
        <v>0</v>
      </c>
      <c r="F50" s="314">
        <v>-28980.889625326225</v>
      </c>
      <c r="G50" s="314">
        <v>-28980.889625326225</v>
      </c>
      <c r="H50" s="314">
        <v>-28990.909090909092</v>
      </c>
      <c r="I50" s="314">
        <v>-55772.727272727272</v>
      </c>
      <c r="J50" s="314">
        <v>-55772.727272727272</v>
      </c>
      <c r="K50" s="314">
        <v>-93027.272727272735</v>
      </c>
      <c r="L50" s="314">
        <v>-93027.272727272735</v>
      </c>
      <c r="M50" s="314">
        <v>-68181.818181818162</v>
      </c>
      <c r="N50" s="314">
        <v>-66245.454545454544</v>
      </c>
      <c r="O50" s="314">
        <v>-66245.454545454544</v>
      </c>
      <c r="P50" s="314">
        <v>-66245.454545454544</v>
      </c>
      <c r="Q50" s="314">
        <v>-66245.454545454544</v>
      </c>
      <c r="R50" s="314">
        <v>-66245.454545454544</v>
      </c>
      <c r="S50" s="311">
        <v>-66245.454545454544</v>
      </c>
      <c r="T50" s="311">
        <v>-110427.27272727271</v>
      </c>
      <c r="U50" s="311">
        <v>-105327.27272727272</v>
      </c>
      <c r="V50" s="311">
        <v>-94281.818181818177</v>
      </c>
      <c r="W50" s="311">
        <v>-94281.818181818177</v>
      </c>
      <c r="X50" s="311">
        <v>-94281.818181818177</v>
      </c>
      <c r="Y50" s="311">
        <v>-89563.636363636353</v>
      </c>
      <c r="Z50" s="311">
        <v>-89563.636363636353</v>
      </c>
      <c r="AA50" s="311">
        <v>-89563.636363636353</v>
      </c>
      <c r="AB50" s="311">
        <v>-83781.818181818177</v>
      </c>
      <c r="AC50" s="311">
        <v>-83781.818181818177</v>
      </c>
      <c r="AD50" s="311">
        <v>-83781.818181818177</v>
      </c>
      <c r="AE50" s="311">
        <v>-83781.818181818177</v>
      </c>
      <c r="AF50" s="311">
        <v>-57572.727272727272</v>
      </c>
      <c r="AG50" s="311">
        <v>-57572.727272727272</v>
      </c>
      <c r="AH50" s="311">
        <v>-57572.727272727272</v>
      </c>
      <c r="AI50" s="311">
        <v>0</v>
      </c>
      <c r="AJ50" s="311">
        <v>0</v>
      </c>
      <c r="AK50" s="311">
        <v>0</v>
      </c>
      <c r="AL50" s="311">
        <v>0</v>
      </c>
    </row>
    <row r="51" spans="2:39" s="304" customFormat="1" ht="14.25" hidden="1" x14ac:dyDescent="0.3">
      <c r="B51" s="291" t="s">
        <v>323</v>
      </c>
      <c r="C51" s="306">
        <v>19900.807723920712</v>
      </c>
      <c r="D51" s="306">
        <v>20472.769188717466</v>
      </c>
      <c r="E51" s="306">
        <v>21094.729502367769</v>
      </c>
      <c r="F51" s="306">
        <v>19180.344710474026</v>
      </c>
      <c r="G51" s="306">
        <v>19710.310657685957</v>
      </c>
      <c r="H51" s="306">
        <v>19996.8792708734</v>
      </c>
      <c r="I51" s="306">
        <v>17053.203216024991</v>
      </c>
      <c r="J51" s="306">
        <v>12170.875126875782</v>
      </c>
      <c r="K51" s="306">
        <v>3457.2176768849858</v>
      </c>
      <c r="L51" s="306">
        <v>3012.6155954132314</v>
      </c>
      <c r="M51" s="306">
        <v>2866.1977982330277</v>
      </c>
      <c r="N51" s="306">
        <v>0</v>
      </c>
      <c r="O51" s="306">
        <v>0</v>
      </c>
      <c r="P51" s="306">
        <v>10844.404605539201</v>
      </c>
      <c r="Q51" s="306">
        <v>10395.708422045531</v>
      </c>
      <c r="R51" s="306">
        <v>10017.795650725429</v>
      </c>
      <c r="S51" s="306">
        <v>9633.2700844557112</v>
      </c>
      <c r="T51" s="306">
        <v>4843.8111629709911</v>
      </c>
      <c r="U51" s="306">
        <v>3675.9371984589952</v>
      </c>
      <c r="V51" s="306">
        <v>2184.7069847933476</v>
      </c>
      <c r="W51" s="306">
        <v>1572.0498292772124</v>
      </c>
      <c r="X51" s="306">
        <v>981.72815354794704</v>
      </c>
      <c r="Y51" s="306">
        <v>0</v>
      </c>
      <c r="Z51" s="306">
        <v>0</v>
      </c>
      <c r="AA51" s="306">
        <v>0</v>
      </c>
      <c r="AB51" s="306">
        <v>0</v>
      </c>
      <c r="AC51" s="306">
        <v>0</v>
      </c>
      <c r="AD51" s="306">
        <v>0</v>
      </c>
      <c r="AE51" s="306">
        <v>0</v>
      </c>
      <c r="AF51" s="306">
        <v>0</v>
      </c>
      <c r="AG51" s="306">
        <v>0</v>
      </c>
      <c r="AH51" s="306">
        <v>0</v>
      </c>
      <c r="AI51" s="306">
        <v>0</v>
      </c>
      <c r="AJ51" s="306">
        <v>0</v>
      </c>
      <c r="AK51" s="306">
        <v>0</v>
      </c>
      <c r="AL51" s="306">
        <v>0</v>
      </c>
    </row>
    <row r="52" spans="2:39" s="304" customFormat="1" ht="14.25" hidden="1" x14ac:dyDescent="0.3">
      <c r="B52" s="291" t="s">
        <v>324</v>
      </c>
      <c r="C52" s="307">
        <v>1393.0565406744499</v>
      </c>
      <c r="D52" s="307">
        <v>1433.0938432102228</v>
      </c>
      <c r="E52" s="307">
        <v>1476.6310651657438</v>
      </c>
      <c r="F52" s="307">
        <v>1545.4903571104655</v>
      </c>
      <c r="G52" s="307">
        <v>1582.5879734153007</v>
      </c>
      <c r="H52" s="307">
        <v>1602.7179125975017</v>
      </c>
      <c r="I52" s="307">
        <v>1584.1333160308402</v>
      </c>
      <c r="J52" s="307">
        <v>1546.5079740591955</v>
      </c>
      <c r="K52" s="307">
        <v>1501.4713950104581</v>
      </c>
      <c r="L52" s="307">
        <v>1470.3492493074352</v>
      </c>
      <c r="M52" s="307">
        <v>1433.043712246639</v>
      </c>
      <c r="N52" s="307">
        <v>1392.1648897491889</v>
      </c>
      <c r="O52" s="307">
        <v>1353.1131291908175</v>
      </c>
      <c r="P52" s="307">
        <v>1317.165545702944</v>
      </c>
      <c r="Q52" s="307">
        <v>1285.7568128583871</v>
      </c>
      <c r="R52" s="307">
        <v>1259.3029188659802</v>
      </c>
      <c r="S52" s="307">
        <v>1232.3861292270997</v>
      </c>
      <c r="T52" s="307">
        <v>1206.3967319958965</v>
      </c>
      <c r="U52" s="307">
        <v>1178.4178993919113</v>
      </c>
      <c r="V52" s="307">
        <v>1134.4785521048434</v>
      </c>
      <c r="W52" s="307">
        <v>1091.5925512187139</v>
      </c>
      <c r="X52" s="307">
        <v>1050.2700339176654</v>
      </c>
      <c r="Y52" s="307">
        <v>1009.8922149319507</v>
      </c>
      <c r="Z52" s="307">
        <v>970.6418556099444</v>
      </c>
      <c r="AA52" s="307">
        <v>932.70978707506674</v>
      </c>
      <c r="AB52" s="307">
        <v>896.14396388799901</v>
      </c>
      <c r="AC52" s="307">
        <v>861.00578443411962</v>
      </c>
      <c r="AD52" s="307">
        <v>827.24526473336425</v>
      </c>
      <c r="AE52" s="307">
        <v>794.8085139445833</v>
      </c>
      <c r="AF52" s="307">
        <v>763.64362634630822</v>
      </c>
      <c r="AG52" s="307">
        <v>0</v>
      </c>
      <c r="AH52" s="307">
        <v>0</v>
      </c>
      <c r="AI52" s="307">
        <v>0</v>
      </c>
      <c r="AJ52" s="307">
        <v>0</v>
      </c>
      <c r="AK52" s="307">
        <v>0</v>
      </c>
      <c r="AL52" s="307">
        <v>0</v>
      </c>
    </row>
    <row r="53" spans="2:39" s="304" customFormat="1" ht="14.25" hidden="1" x14ac:dyDescent="0.3">
      <c r="B53" s="285" t="s">
        <v>325</v>
      </c>
      <c r="C53" s="307">
        <v>191644.77838135653</v>
      </c>
      <c r="D53" s="307">
        <v>197152.76728734924</v>
      </c>
      <c r="E53" s="307">
        <v>203142.24510780166</v>
      </c>
      <c r="F53" s="307">
        <v>186532.5156082605</v>
      </c>
      <c r="G53" s="307">
        <v>191636.08767991138</v>
      </c>
      <c r="H53" s="307">
        <v>194396.37465123818</v>
      </c>
      <c r="I53" s="307">
        <v>167736.0287885025</v>
      </c>
      <c r="J53" s="307">
        <v>123456.44790841482</v>
      </c>
      <c r="K53" s="307">
        <v>44628.201647058995</v>
      </c>
      <c r="L53" s="307">
        <v>40346.683602486009</v>
      </c>
      <c r="M53" s="307">
        <v>38693.173594317006</v>
      </c>
      <c r="N53" s="307">
        <v>12529.484007742702</v>
      </c>
      <c r="O53" s="307">
        <v>12178.018162717366</v>
      </c>
      <c r="P53" s="307">
        <v>109454.13136117933</v>
      </c>
      <c r="Q53" s="307">
        <v>105133.18711413529</v>
      </c>
      <c r="R53" s="307">
        <v>101493.8871263227</v>
      </c>
      <c r="S53" s="307">
        <v>97790.905923145314</v>
      </c>
      <c r="T53" s="307">
        <v>54451.871054701995</v>
      </c>
      <c r="U53" s="307">
        <v>43689.195880658161</v>
      </c>
      <c r="V53" s="307">
        <v>29872.669832083731</v>
      </c>
      <c r="W53" s="307">
        <v>23972.781424463356</v>
      </c>
      <c r="X53" s="307">
        <v>18287.983687190521</v>
      </c>
      <c r="Y53" s="307">
        <v>9089.0299343875704</v>
      </c>
      <c r="Z53" s="307">
        <v>8735.7767004894922</v>
      </c>
      <c r="AA53" s="307">
        <v>8394.388083675607</v>
      </c>
      <c r="AB53" s="307">
        <v>8065.2956749919804</v>
      </c>
      <c r="AC53" s="307">
        <v>7749.0520599070887</v>
      </c>
      <c r="AD53" s="307">
        <v>7445.2073826002807</v>
      </c>
      <c r="AE53" s="307">
        <v>7153.2766255012466</v>
      </c>
      <c r="AF53" s="307">
        <v>6872.7926371167732</v>
      </c>
      <c r="AG53" s="307">
        <v>0</v>
      </c>
      <c r="AH53" s="307">
        <v>0</v>
      </c>
      <c r="AI53" s="307">
        <v>0</v>
      </c>
      <c r="AJ53" s="307">
        <v>0</v>
      </c>
      <c r="AK53" s="307">
        <v>0</v>
      </c>
      <c r="AL53" s="307">
        <v>0</v>
      </c>
    </row>
    <row r="54" spans="2:39" s="304" customFormat="1" ht="11.25" hidden="1" x14ac:dyDescent="0.2"/>
    <row r="55" spans="2:39" s="304" customFormat="1" ht="16.5" hidden="1" x14ac:dyDescent="0.35">
      <c r="B55" s="292" t="s">
        <v>334</v>
      </c>
      <c r="C55" s="293"/>
      <c r="D55" s="293"/>
      <c r="E55" s="294"/>
      <c r="F55" s="294"/>
      <c r="G55" s="294"/>
      <c r="H55" s="294"/>
      <c r="I55" s="294"/>
      <c r="J55" s="294"/>
      <c r="K55" s="294"/>
      <c r="L55" s="294"/>
      <c r="M55" s="294"/>
      <c r="N55" s="294"/>
      <c r="O55" s="294"/>
      <c r="P55" s="294"/>
      <c r="Q55" s="294"/>
      <c r="R55" s="294"/>
      <c r="S55" s="294"/>
      <c r="T55" s="294"/>
      <c r="U55" s="294"/>
      <c r="V55" s="294"/>
      <c r="W55" s="294"/>
      <c r="X55" s="294"/>
      <c r="Y55" s="294"/>
      <c r="Z55" s="294"/>
      <c r="AA55" s="294"/>
      <c r="AB55" s="294"/>
      <c r="AC55" s="294"/>
      <c r="AD55" s="294"/>
      <c r="AE55" s="294"/>
      <c r="AF55" s="294"/>
      <c r="AG55" s="294"/>
      <c r="AH55" s="294"/>
      <c r="AI55" s="294"/>
      <c r="AJ55" s="294"/>
      <c r="AK55" s="294"/>
      <c r="AL55" s="294"/>
    </row>
    <row r="56" spans="2:39" s="304" customFormat="1" ht="14.25" hidden="1" x14ac:dyDescent="0.3">
      <c r="B56" s="300" t="s">
        <v>327</v>
      </c>
      <c r="C56" s="300">
        <v>1990</v>
      </c>
      <c r="D56" s="300">
        <v>1991</v>
      </c>
      <c r="E56" s="300">
        <v>1992</v>
      </c>
      <c r="F56" s="300">
        <v>1993</v>
      </c>
      <c r="G56" s="300">
        <v>1994</v>
      </c>
      <c r="H56" s="300">
        <v>1995</v>
      </c>
      <c r="I56" s="300">
        <v>1996</v>
      </c>
      <c r="J56" s="300">
        <v>1997</v>
      </c>
      <c r="K56" s="300">
        <v>1998</v>
      </c>
      <c r="L56" s="285">
        <v>1999</v>
      </c>
      <c r="M56" s="285">
        <v>2000</v>
      </c>
      <c r="N56" s="285">
        <v>2001</v>
      </c>
      <c r="O56" s="285">
        <v>2002</v>
      </c>
      <c r="P56" s="285">
        <v>2003</v>
      </c>
      <c r="Q56" s="285">
        <v>2004</v>
      </c>
      <c r="R56" s="285">
        <v>2005</v>
      </c>
      <c r="S56" s="285">
        <v>2006</v>
      </c>
      <c r="T56" s="285">
        <v>2007</v>
      </c>
      <c r="U56" s="285">
        <v>2008</v>
      </c>
      <c r="V56" s="285">
        <v>2009</v>
      </c>
      <c r="W56" s="285">
        <v>2010</v>
      </c>
      <c r="X56" s="285">
        <v>2011</v>
      </c>
      <c r="Y56" s="285">
        <v>2012</v>
      </c>
      <c r="Z56" s="285">
        <v>2013</v>
      </c>
      <c r="AA56" s="285">
        <v>2014</v>
      </c>
      <c r="AB56" s="285">
        <v>2015</v>
      </c>
      <c r="AC56" s="285">
        <v>2016</v>
      </c>
      <c r="AD56" s="285">
        <v>2017</v>
      </c>
      <c r="AE56" s="285">
        <v>2018</v>
      </c>
      <c r="AF56" s="285">
        <v>2019</v>
      </c>
      <c r="AG56" s="285">
        <v>2020</v>
      </c>
      <c r="AH56" s="285">
        <v>2021</v>
      </c>
      <c r="AI56" s="285">
        <v>2022</v>
      </c>
      <c r="AJ56" s="285">
        <v>2023</v>
      </c>
      <c r="AK56" s="285">
        <v>2024</v>
      </c>
      <c r="AL56" s="285">
        <v>2025</v>
      </c>
    </row>
    <row r="57" spans="2:39" s="304" customFormat="1" ht="14.25" hidden="1" x14ac:dyDescent="0.3">
      <c r="B57" s="168" t="s">
        <v>313</v>
      </c>
      <c r="C57" s="188">
        <v>25171.324842402835</v>
      </c>
      <c r="D57" s="188">
        <v>28021.659422524135</v>
      </c>
      <c r="E57" s="188">
        <v>61274.041327132851</v>
      </c>
      <c r="F57" s="188">
        <v>73746.282905214219</v>
      </c>
      <c r="G57" s="188">
        <v>76572.871509625809</v>
      </c>
      <c r="H57" s="188">
        <v>78990.313707247013</v>
      </c>
      <c r="I57" s="188">
        <v>85170.007526711735</v>
      </c>
      <c r="J57" s="188">
        <v>237276.07667269738</v>
      </c>
      <c r="K57" s="188">
        <v>255447.85114253932</v>
      </c>
      <c r="L57" s="188">
        <v>254963.31514961243</v>
      </c>
      <c r="M57" s="188">
        <v>318109.99591524299</v>
      </c>
      <c r="N57" s="188">
        <v>336189.06193604931</v>
      </c>
      <c r="O57" s="188">
        <v>342952.85901000799</v>
      </c>
      <c r="P57" s="188">
        <v>351693.47885534348</v>
      </c>
      <c r="Q57" s="188">
        <v>349781.47985869873</v>
      </c>
      <c r="R57" s="188">
        <v>366667.04594547849</v>
      </c>
      <c r="S57" s="188">
        <v>367032.68223714316</v>
      </c>
      <c r="T57" s="188">
        <v>332954.81653377303</v>
      </c>
      <c r="U57" s="188">
        <v>364929.10235656245</v>
      </c>
      <c r="V57" s="188">
        <v>386153.58542794804</v>
      </c>
      <c r="W57" s="188">
        <v>410104.49309796584</v>
      </c>
      <c r="X57" s="188">
        <v>431736.78827726457</v>
      </c>
      <c r="Y57" s="188">
        <v>431992.72333250561</v>
      </c>
      <c r="Z57" s="188">
        <v>444267.26256179612</v>
      </c>
      <c r="AA57" s="188">
        <v>454296.40228519915</v>
      </c>
      <c r="AB57" s="188">
        <v>474709.87559703051</v>
      </c>
      <c r="AC57" s="188">
        <v>495609.11165371898</v>
      </c>
      <c r="AD57" s="188">
        <v>479435.27477716765</v>
      </c>
      <c r="AE57" s="188">
        <v>450629.88483070518</v>
      </c>
      <c r="AF57" s="188">
        <v>459449.18369873194</v>
      </c>
      <c r="AG57" s="188">
        <v>469101.20360181597</v>
      </c>
      <c r="AH57" s="188">
        <v>481784.93635503732</v>
      </c>
      <c r="AI57" s="188">
        <v>355114.13145664561</v>
      </c>
      <c r="AJ57" s="188">
        <v>0</v>
      </c>
      <c r="AK57" s="188">
        <v>0</v>
      </c>
      <c r="AL57" s="188">
        <v>0</v>
      </c>
    </row>
    <row r="58" spans="2:39" s="304" customFormat="1" ht="12.75" hidden="1" x14ac:dyDescent="0.25">
      <c r="B58" s="189" t="s">
        <v>328</v>
      </c>
      <c r="C58" s="190">
        <v>17001.976467812514</v>
      </c>
      <c r="D58" s="190">
        <v>18835.603911044091</v>
      </c>
      <c r="E58" s="190">
        <v>40941.993444202861</v>
      </c>
      <c r="F58" s="190">
        <v>49425.902026026204</v>
      </c>
      <c r="G58" s="190">
        <v>50727.872163247019</v>
      </c>
      <c r="H58" s="190">
        <v>52672.373274692603</v>
      </c>
      <c r="I58" s="190">
        <v>56801.966396325362</v>
      </c>
      <c r="J58" s="190">
        <v>160071.32833449962</v>
      </c>
      <c r="K58" s="190">
        <v>172432.22035351614</v>
      </c>
      <c r="L58" s="190">
        <v>174565.95109420869</v>
      </c>
      <c r="M58" s="190">
        <v>222194.33945304624</v>
      </c>
      <c r="N58" s="190">
        <v>227736.27833848813</v>
      </c>
      <c r="O58" s="190">
        <v>232210.34028877926</v>
      </c>
      <c r="P58" s="190">
        <v>236400.41991437046</v>
      </c>
      <c r="Q58" s="190">
        <v>239912.21263484171</v>
      </c>
      <c r="R58" s="190">
        <v>253915.54139394409</v>
      </c>
      <c r="S58" s="190">
        <v>251173.07420120598</v>
      </c>
      <c r="T58" s="190">
        <v>223129.82340651468</v>
      </c>
      <c r="U58" s="190">
        <v>245612.17657457007</v>
      </c>
      <c r="V58" s="190">
        <v>250366.04693807292</v>
      </c>
      <c r="W58" s="190">
        <v>276627.68515880167</v>
      </c>
      <c r="X58" s="190">
        <v>292739.4814740991</v>
      </c>
      <c r="Y58" s="190">
        <v>287322.620988273</v>
      </c>
      <c r="Z58" s="190">
        <v>292705.1673547703</v>
      </c>
      <c r="AA58" s="190">
        <v>297362.8699689061</v>
      </c>
      <c r="AB58" s="190">
        <v>314207.18941296003</v>
      </c>
      <c r="AC58" s="190">
        <v>324177.16961233225</v>
      </c>
      <c r="AD58" s="190">
        <v>314840.20926806342</v>
      </c>
      <c r="AE58" s="190">
        <v>295452.05953965761</v>
      </c>
      <c r="AF58" s="190">
        <v>301234.36582241382</v>
      </c>
      <c r="AG58" s="190">
        <v>307562.63932374911</v>
      </c>
      <c r="AH58" s="190">
        <v>315878.6323165301</v>
      </c>
      <c r="AI58" s="190">
        <v>232827.88168813795</v>
      </c>
      <c r="AJ58" s="190">
        <v>0</v>
      </c>
      <c r="AK58" s="190">
        <v>0</v>
      </c>
      <c r="AL58" s="190">
        <v>0</v>
      </c>
    </row>
    <row r="59" spans="2:39" s="304" customFormat="1" ht="12.75" hidden="1" x14ac:dyDescent="0.25">
      <c r="B59" s="189" t="s">
        <v>329</v>
      </c>
      <c r="C59" s="190">
        <v>3623.1148317687557</v>
      </c>
      <c r="D59" s="190">
        <v>3983.6282995444772</v>
      </c>
      <c r="E59" s="190">
        <v>8391.6066035997519</v>
      </c>
      <c r="F59" s="190">
        <v>9859.2428765214008</v>
      </c>
      <c r="G59" s="190">
        <v>10107.906768601453</v>
      </c>
      <c r="H59" s="190">
        <v>9391.4256303602542</v>
      </c>
      <c r="I59" s="190">
        <v>9988.6376281782887</v>
      </c>
      <c r="J59" s="190">
        <v>26778.359105217656</v>
      </c>
      <c r="K59" s="315">
        <v>28381.412235563483</v>
      </c>
      <c r="L59" s="190">
        <v>26886.987323446505</v>
      </c>
      <c r="M59" s="315">
        <v>32098.50681606189</v>
      </c>
      <c r="N59" s="315">
        <v>36936.198443018591</v>
      </c>
      <c r="O59" s="315">
        <v>37177.802773641954</v>
      </c>
      <c r="P59" s="315">
        <v>38354.608034047007</v>
      </c>
      <c r="Q59" s="315">
        <v>36955.202825501794</v>
      </c>
      <c r="R59" s="315">
        <v>37320.101674549194</v>
      </c>
      <c r="S59" s="315">
        <v>37307.391465545057</v>
      </c>
      <c r="T59" s="315">
        <v>36301.967136595646</v>
      </c>
      <c r="U59" s="315">
        <v>38608.36087328205</v>
      </c>
      <c r="V59" s="315">
        <v>43367.133993200288</v>
      </c>
      <c r="W59" s="315">
        <v>42719.867576522804</v>
      </c>
      <c r="X59" s="315">
        <v>45121.283117686689</v>
      </c>
      <c r="Y59" s="315">
        <v>44021.459390906428</v>
      </c>
      <c r="Z59" s="315">
        <v>45240.51848831035</v>
      </c>
      <c r="AA59" s="315">
        <v>44951.357442080931</v>
      </c>
      <c r="AB59" s="315">
        <v>46464.360905436464</v>
      </c>
      <c r="AC59" s="315">
        <v>48432.78178358794</v>
      </c>
      <c r="AD59" s="315">
        <v>47236.97082426666</v>
      </c>
      <c r="AE59" s="315">
        <v>44478.826763309276</v>
      </c>
      <c r="AF59" s="315">
        <v>45349.323993363563</v>
      </c>
      <c r="AG59" s="315">
        <v>46302.013851797099</v>
      </c>
      <c r="AH59" s="315">
        <v>47553.944917253604</v>
      </c>
      <c r="AI59" s="315">
        <v>35051.070659011319</v>
      </c>
      <c r="AJ59" s="315">
        <v>0</v>
      </c>
      <c r="AK59" s="315">
        <v>0</v>
      </c>
      <c r="AL59" s="315">
        <v>0</v>
      </c>
    </row>
    <row r="60" spans="2:39" s="304" customFormat="1" ht="12.75" hidden="1" x14ac:dyDescent="0.25">
      <c r="B60" s="189" t="s">
        <v>330</v>
      </c>
      <c r="C60" s="190">
        <v>4546.2335428215683</v>
      </c>
      <c r="D60" s="190">
        <v>5202.4272119355646</v>
      </c>
      <c r="E60" s="190">
        <v>11940.441279330242</v>
      </c>
      <c r="F60" s="190">
        <v>14461.138002666612</v>
      </c>
      <c r="G60" s="190">
        <v>15737.092577777343</v>
      </c>
      <c r="H60" s="190">
        <v>16926.51480219416</v>
      </c>
      <c r="I60" s="190">
        <v>18379.403502208079</v>
      </c>
      <c r="J60" s="190">
        <v>50426.389232980109</v>
      </c>
      <c r="K60" s="190">
        <v>54634.218553459708</v>
      </c>
      <c r="L60" s="190">
        <v>53510.376731957258</v>
      </c>
      <c r="M60" s="190">
        <v>63817.14964613488</v>
      </c>
      <c r="N60" s="190">
        <v>71516.585154542598</v>
      </c>
      <c r="O60" s="190">
        <v>73564.715947586752</v>
      </c>
      <c r="P60" s="190">
        <v>76938.450906926009</v>
      </c>
      <c r="Q60" s="190">
        <v>72914.064398355244</v>
      </c>
      <c r="R60" s="190">
        <v>75431.402876985201</v>
      </c>
      <c r="S60" s="190">
        <v>78552.21657039212</v>
      </c>
      <c r="T60" s="190">
        <v>73523.025990662674</v>
      </c>
      <c r="U60" s="190">
        <v>80708.564908710323</v>
      </c>
      <c r="V60" s="190">
        <v>92420.404496674833</v>
      </c>
      <c r="W60" s="190">
        <v>90756.940362641355</v>
      </c>
      <c r="X60" s="190">
        <v>93876.023685478809</v>
      </c>
      <c r="Y60" s="190">
        <v>100648.64295332618</v>
      </c>
      <c r="Z60" s="190">
        <v>106321.57671871551</v>
      </c>
      <c r="AA60" s="190">
        <v>111982.17487421216</v>
      </c>
      <c r="AB60" s="190">
        <v>114038.32527863405</v>
      </c>
      <c r="AC60" s="190">
        <v>122999.16025779882</v>
      </c>
      <c r="AD60" s="190">
        <v>117358.09468483756</v>
      </c>
      <c r="AE60" s="190">
        <v>110698.99852773832</v>
      </c>
      <c r="AF60" s="190">
        <v>112865.49388295462</v>
      </c>
      <c r="AG60" s="190">
        <v>115236.55042626977</v>
      </c>
      <c r="AH60" s="190">
        <v>118352.3591212536</v>
      </c>
      <c r="AI60" s="190">
        <v>87235.179109496356</v>
      </c>
      <c r="AJ60" s="190">
        <v>0</v>
      </c>
      <c r="AK60" s="190">
        <v>0</v>
      </c>
      <c r="AL60" s="190">
        <v>0</v>
      </c>
    </row>
    <row r="61" spans="2:39" s="304" customFormat="1" ht="14.25" hidden="1" x14ac:dyDescent="0.3">
      <c r="B61" s="168" t="s">
        <v>150</v>
      </c>
      <c r="C61" s="188">
        <v>921.40956991301641</v>
      </c>
      <c r="D61" s="188">
        <v>921.40956991301641</v>
      </c>
      <c r="E61" s="188">
        <v>2053.0226850116815</v>
      </c>
      <c r="F61" s="188">
        <v>2300.0593986311819</v>
      </c>
      <c r="G61" s="188">
        <v>2401.9828536109835</v>
      </c>
      <c r="H61" s="188">
        <v>2452.8417620195219</v>
      </c>
      <c r="I61" s="188">
        <v>2459.0515817660998</v>
      </c>
      <c r="J61" s="188">
        <v>6691.5137638435135</v>
      </c>
      <c r="K61" s="188">
        <v>7068.0088861426348</v>
      </c>
      <c r="L61" s="188">
        <v>6760.3002673998481</v>
      </c>
      <c r="M61" s="188">
        <v>8072.1615226266831</v>
      </c>
      <c r="N61" s="188">
        <v>8250.4477685418587</v>
      </c>
      <c r="O61" s="188">
        <v>8254.7184437945871</v>
      </c>
      <c r="P61" s="188">
        <v>8435.4772093479314</v>
      </c>
      <c r="Q61" s="188">
        <v>8119.2716632869888</v>
      </c>
      <c r="R61" s="188">
        <v>8038.7827858521741</v>
      </c>
      <c r="S61" s="188">
        <v>8066.1744868344149</v>
      </c>
      <c r="T61" s="188">
        <v>7296.2191494796789</v>
      </c>
      <c r="U61" s="188">
        <v>7466.3800715640355</v>
      </c>
      <c r="V61" s="188">
        <v>8005.2024190220645</v>
      </c>
      <c r="W61" s="188">
        <v>7995.5257350616421</v>
      </c>
      <c r="X61" s="188">
        <v>8257.0042153304585</v>
      </c>
      <c r="Y61" s="188">
        <v>8171.906608496698</v>
      </c>
      <c r="Z61" s="188">
        <v>8249.447411805495</v>
      </c>
      <c r="AA61" s="188">
        <v>8301.3087552281686</v>
      </c>
      <c r="AB61" s="188">
        <v>8558.7415709247525</v>
      </c>
      <c r="AC61" s="188">
        <v>8834.6221078926701</v>
      </c>
      <c r="AD61" s="188">
        <v>8485.2666953964235</v>
      </c>
      <c r="AE61" s="188">
        <v>8217.2607157793464</v>
      </c>
      <c r="AF61" s="188">
        <v>8378.081115332252</v>
      </c>
      <c r="AG61" s="188">
        <v>8554.086228724429</v>
      </c>
      <c r="AH61" s="188">
        <v>8785.3747925569096</v>
      </c>
      <c r="AI61" s="188">
        <v>6475.5257036116673</v>
      </c>
      <c r="AJ61" s="188">
        <v>0</v>
      </c>
      <c r="AK61" s="188">
        <v>0</v>
      </c>
      <c r="AL61" s="188">
        <v>0</v>
      </c>
    </row>
    <row r="62" spans="2:39" s="304" customFormat="1" ht="14.25" hidden="1" x14ac:dyDescent="0.3">
      <c r="B62" s="168" t="s">
        <v>149</v>
      </c>
      <c r="C62" s="309">
        <v>34.399290610085949</v>
      </c>
      <c r="D62" s="309">
        <v>34.399290610085949</v>
      </c>
      <c r="E62" s="309">
        <v>76.646180240436109</v>
      </c>
      <c r="F62" s="309">
        <v>85.868884215564151</v>
      </c>
      <c r="G62" s="309">
        <v>89.674026534810054</v>
      </c>
      <c r="H62" s="309">
        <v>91.572759115395499</v>
      </c>
      <c r="I62" s="309">
        <v>91.804592385934427</v>
      </c>
      <c r="J62" s="309">
        <v>249.81651385015786</v>
      </c>
      <c r="K62" s="309">
        <v>263.8723317493251</v>
      </c>
      <c r="L62" s="309">
        <v>252.38454331626104</v>
      </c>
      <c r="M62" s="309">
        <v>301.36069684472955</v>
      </c>
      <c r="N62" s="309">
        <v>308.01671669222947</v>
      </c>
      <c r="O62" s="309">
        <v>308.17615523499785</v>
      </c>
      <c r="P62" s="309">
        <v>314.92448248232279</v>
      </c>
      <c r="Q62" s="309">
        <v>303.11947542938088</v>
      </c>
      <c r="R62" s="309">
        <v>300.11455733848112</v>
      </c>
      <c r="S62" s="309">
        <v>301.13718084181818</v>
      </c>
      <c r="T62" s="309">
        <v>272.39218158057469</v>
      </c>
      <c r="U62" s="309">
        <v>278.74485600505733</v>
      </c>
      <c r="V62" s="309">
        <v>298.860890310157</v>
      </c>
      <c r="W62" s="309">
        <v>298.49962744230135</v>
      </c>
      <c r="X62" s="309">
        <v>308.26149070567044</v>
      </c>
      <c r="Y62" s="309">
        <v>305.0845133838767</v>
      </c>
      <c r="Z62" s="309">
        <v>307.9793700407385</v>
      </c>
      <c r="AA62" s="309">
        <v>309.91552686185167</v>
      </c>
      <c r="AB62" s="309">
        <v>319.52635198119083</v>
      </c>
      <c r="AC62" s="309">
        <v>329.82589202799306</v>
      </c>
      <c r="AD62" s="309">
        <v>316.78328996146649</v>
      </c>
      <c r="AE62" s="309">
        <v>306.7777333890956</v>
      </c>
      <c r="AF62" s="309">
        <v>312.78169497240407</v>
      </c>
      <c r="AG62" s="309">
        <v>319.35255253904535</v>
      </c>
      <c r="AH62" s="309">
        <v>327.98732558879135</v>
      </c>
      <c r="AI62" s="309">
        <v>241.75295960150225</v>
      </c>
      <c r="AJ62" s="309">
        <v>0</v>
      </c>
      <c r="AK62" s="309">
        <v>0</v>
      </c>
      <c r="AL62" s="309">
        <v>0</v>
      </c>
    </row>
    <row r="63" spans="2:39" ht="15.75" hidden="1" x14ac:dyDescent="0.3">
      <c r="B63" s="239" t="s">
        <v>331</v>
      </c>
      <c r="C63" s="310">
        <v>26127.133702925938</v>
      </c>
      <c r="D63" s="310">
        <v>28977.468283047237</v>
      </c>
      <c r="E63" s="310">
        <v>63403.71019238497</v>
      </c>
      <c r="F63" s="310">
        <v>76132.211188060974</v>
      </c>
      <c r="G63" s="310">
        <v>79064.5283897716</v>
      </c>
      <c r="H63" s="310">
        <v>81534.728228381937</v>
      </c>
      <c r="I63" s="310">
        <v>87720.863700863774</v>
      </c>
      <c r="J63" s="310">
        <v>244217.40695039104</v>
      </c>
      <c r="K63" s="310">
        <v>262779.73236043128</v>
      </c>
      <c r="L63" s="310">
        <v>261975.99996032854</v>
      </c>
      <c r="M63" s="310">
        <v>326483.51813471445</v>
      </c>
      <c r="N63" s="310">
        <v>344747.52642128343</v>
      </c>
      <c r="O63" s="310">
        <v>351515.75360903755</v>
      </c>
      <c r="P63" s="310">
        <v>360443.88054717373</v>
      </c>
      <c r="Q63" s="310">
        <v>358203.8709974151</v>
      </c>
      <c r="R63" s="310">
        <v>375005.94328866911</v>
      </c>
      <c r="S63" s="310">
        <v>375399.99390481942</v>
      </c>
      <c r="T63" s="310">
        <v>340523.42786483333</v>
      </c>
      <c r="U63" s="310">
        <v>372674.22728413157</v>
      </c>
      <c r="V63" s="310">
        <v>394457.64873728022</v>
      </c>
      <c r="W63" s="310">
        <v>418398.51846046973</v>
      </c>
      <c r="X63" s="310">
        <v>440302.05398330069</v>
      </c>
      <c r="Y63" s="310">
        <v>440469.71445438615</v>
      </c>
      <c r="Z63" s="310">
        <v>452824.68934364239</v>
      </c>
      <c r="AA63" s="310">
        <v>462907.62656728918</v>
      </c>
      <c r="AB63" s="310">
        <v>483588.14351993648</v>
      </c>
      <c r="AC63" s="310">
        <v>504773.55965363962</v>
      </c>
      <c r="AD63" s="310">
        <v>488237.32476252556</v>
      </c>
      <c r="AE63" s="310">
        <v>459153.92327987362</v>
      </c>
      <c r="AF63" s="310">
        <v>468140.04650903662</v>
      </c>
      <c r="AG63" s="310">
        <v>477974.64238307945</v>
      </c>
      <c r="AH63" s="310">
        <v>490898.29847318301</v>
      </c>
      <c r="AI63" s="310">
        <v>361831.4101198588</v>
      </c>
      <c r="AJ63" s="310">
        <v>0</v>
      </c>
      <c r="AK63" s="310">
        <v>0</v>
      </c>
      <c r="AL63" s="310">
        <v>0</v>
      </c>
    </row>
    <row r="64" spans="2:39" s="317" customFormat="1" ht="11.25" x14ac:dyDescent="0.2">
      <c r="B64" s="317">
        <v>2022</v>
      </c>
      <c r="C64" s="317">
        <v>1990</v>
      </c>
      <c r="D64" s="317">
        <v>1991</v>
      </c>
      <c r="E64" s="317">
        <v>1992</v>
      </c>
      <c r="F64" s="317">
        <v>1993</v>
      </c>
      <c r="G64" s="317">
        <v>1994</v>
      </c>
      <c r="H64" s="317">
        <v>1995</v>
      </c>
      <c r="I64" s="317">
        <v>1996</v>
      </c>
      <c r="J64" s="317">
        <v>1997</v>
      </c>
      <c r="K64" s="317">
        <v>1998</v>
      </c>
      <c r="L64" s="317">
        <v>1999</v>
      </c>
      <c r="M64" s="317">
        <v>2000</v>
      </c>
      <c r="N64" s="317">
        <v>2001</v>
      </c>
      <c r="O64" s="317">
        <v>2002</v>
      </c>
      <c r="P64" s="317">
        <v>2003</v>
      </c>
      <c r="Q64" s="317">
        <v>2004</v>
      </c>
      <c r="R64" s="317">
        <v>2005</v>
      </c>
      <c r="S64" s="317">
        <v>2006</v>
      </c>
      <c r="T64" s="317">
        <v>2007</v>
      </c>
      <c r="U64" s="317">
        <v>2008</v>
      </c>
      <c r="V64" s="317">
        <v>2009</v>
      </c>
      <c r="W64" s="317">
        <v>2010</v>
      </c>
      <c r="X64" s="317">
        <v>2011</v>
      </c>
      <c r="Y64" s="317">
        <v>2012</v>
      </c>
      <c r="Z64" s="317">
        <v>2013</v>
      </c>
      <c r="AA64" s="317">
        <v>2014</v>
      </c>
      <c r="AB64" s="317">
        <v>2015</v>
      </c>
      <c r="AC64" s="317">
        <v>2016</v>
      </c>
      <c r="AD64" s="317">
        <v>2017</v>
      </c>
      <c r="AE64" s="317">
        <v>2018</v>
      </c>
      <c r="AF64" s="317">
        <v>2019</v>
      </c>
      <c r="AG64" s="317">
        <v>2020</v>
      </c>
      <c r="AH64" s="317">
        <v>2021</v>
      </c>
      <c r="AI64" s="317">
        <v>2022</v>
      </c>
      <c r="AJ64" s="317">
        <v>0</v>
      </c>
      <c r="AK64" s="317">
        <v>0</v>
      </c>
      <c r="AL64" s="317">
        <v>0</v>
      </c>
    </row>
    <row r="65" spans="2:38" s="304" customFormat="1" ht="11.25" x14ac:dyDescent="0.2"/>
    <row r="66" spans="2:38" s="304" customFormat="1" ht="11.25" x14ac:dyDescent="0.2"/>
    <row r="67" spans="2:38" s="304" customFormat="1" ht="11.25" x14ac:dyDescent="0.2">
      <c r="C67" s="313"/>
      <c r="D67" s="313"/>
      <c r="E67" s="313"/>
      <c r="F67" s="313"/>
      <c r="G67" s="313"/>
      <c r="H67" s="313"/>
      <c r="I67" s="313"/>
      <c r="J67" s="313"/>
      <c r="K67" s="313"/>
      <c r="L67" s="313"/>
      <c r="M67" s="313"/>
      <c r="N67" s="313"/>
      <c r="O67" s="313"/>
      <c r="P67" s="313"/>
      <c r="Q67" s="313"/>
      <c r="R67" s="313"/>
      <c r="S67" s="313"/>
      <c r="T67" s="313"/>
      <c r="U67" s="313"/>
      <c r="V67" s="313"/>
      <c r="W67" s="313"/>
      <c r="X67" s="313"/>
      <c r="Y67" s="313"/>
      <c r="Z67" s="313"/>
      <c r="AA67" s="313"/>
      <c r="AB67" s="313"/>
      <c r="AC67" s="313"/>
      <c r="AD67" s="313"/>
      <c r="AE67" s="313"/>
      <c r="AF67" s="313"/>
      <c r="AG67" s="313"/>
      <c r="AH67" s="313"/>
      <c r="AI67" s="313"/>
      <c r="AJ67" s="313"/>
      <c r="AK67" s="313"/>
      <c r="AL67" s="313"/>
    </row>
    <row r="68" spans="2:38" s="304" customFormat="1" ht="12.75" x14ac:dyDescent="0.25">
      <c r="B68" s="189" t="s">
        <v>415</v>
      </c>
      <c r="C68" s="313"/>
      <c r="D68" s="313"/>
      <c r="E68" s="313"/>
      <c r="F68" s="313"/>
      <c r="G68" s="313"/>
      <c r="H68" s="313"/>
      <c r="I68" s="313"/>
      <c r="J68" s="313"/>
      <c r="K68" s="313"/>
      <c r="L68" s="313"/>
      <c r="M68" s="313"/>
      <c r="N68" s="313"/>
      <c r="O68" s="313"/>
      <c r="P68" s="313"/>
      <c r="Q68" s="313"/>
      <c r="R68" s="313"/>
    </row>
    <row r="69" spans="2:38" s="304" customFormat="1" ht="11.25" x14ac:dyDescent="0.2">
      <c r="P69" s="316"/>
    </row>
    <row r="70" spans="2:38" s="304" customFormat="1" ht="11.25" x14ac:dyDescent="0.2">
      <c r="P70" s="317" t="s">
        <v>416</v>
      </c>
    </row>
    <row r="71" spans="2:38" s="304" customFormat="1" ht="11.25" x14ac:dyDescent="0.2">
      <c r="P71" s="317" t="s">
        <v>417</v>
      </c>
    </row>
    <row r="72" spans="2:38" s="304" customFormat="1" ht="11.25" x14ac:dyDescent="0.2">
      <c r="P72" s="317" t="s">
        <v>418</v>
      </c>
    </row>
    <row r="73" spans="2:38" s="304" customFormat="1" ht="11.25" x14ac:dyDescent="0.2">
      <c r="P73" s="316"/>
    </row>
    <row r="74" spans="2:38" s="304" customFormat="1" ht="11.25" x14ac:dyDescent="0.2">
      <c r="P74" s="316"/>
    </row>
    <row r="75" spans="2:38" s="304" customFormat="1" ht="11.25" x14ac:dyDescent="0.2">
      <c r="P75" s="316"/>
    </row>
    <row r="76" spans="2:38" s="304" customFormat="1" ht="11.25" x14ac:dyDescent="0.2"/>
    <row r="77" spans="2:38" s="304" customFormat="1" ht="11.25" x14ac:dyDescent="0.2"/>
    <row r="78" spans="2:38" s="304" customFormat="1" ht="11.25" x14ac:dyDescent="0.2"/>
    <row r="79" spans="2:38" s="304" customFormat="1" ht="11.25" x14ac:dyDescent="0.2"/>
    <row r="80" spans="2:38" s="304" customFormat="1" ht="11.25" x14ac:dyDescent="0.2"/>
    <row r="81" spans="2:18" s="304" customFormat="1" ht="11.25" x14ac:dyDescent="0.2"/>
    <row r="82" spans="2:18" s="304" customFormat="1" ht="11.25" x14ac:dyDescent="0.2"/>
    <row r="83" spans="2:18" s="304" customFormat="1" ht="14.25" x14ac:dyDescent="0.3">
      <c r="B83" s="168"/>
      <c r="C83" s="188"/>
      <c r="D83" s="188"/>
      <c r="E83" s="188"/>
      <c r="F83" s="188"/>
      <c r="G83" s="188"/>
      <c r="H83" s="188"/>
      <c r="I83" s="188"/>
      <c r="J83" s="188"/>
      <c r="K83" s="188"/>
      <c r="L83" s="188"/>
      <c r="M83" s="188"/>
      <c r="N83" s="188"/>
      <c r="O83" s="188"/>
      <c r="P83" s="188"/>
      <c r="Q83" s="188"/>
      <c r="R83" s="188"/>
    </row>
    <row r="85" spans="2:18" s="304" customFormat="1" ht="11.25" x14ac:dyDescent="0.2"/>
    <row r="86" spans="2:18" s="304" customFormat="1" ht="11.25" x14ac:dyDescent="0.2"/>
    <row r="87" spans="2:18" s="304" customFormat="1" ht="11.25" x14ac:dyDescent="0.2"/>
    <row r="95" spans="2:18" x14ac:dyDescent="0.25">
      <c r="B95" s="304"/>
      <c r="C95" s="318"/>
      <c r="D95" s="318"/>
      <c r="E95" s="318"/>
      <c r="F95" s="318"/>
      <c r="G95" s="318"/>
      <c r="H95" s="318"/>
      <c r="I95" s="318"/>
      <c r="J95" s="318"/>
      <c r="K95" s="318"/>
      <c r="L95" s="318"/>
      <c r="M95" s="318"/>
      <c r="N95" s="318"/>
      <c r="O95" s="318"/>
      <c r="P95" s="318"/>
      <c r="Q95" s="318"/>
      <c r="R95" s="318"/>
    </row>
    <row r="112" spans="2:4" x14ac:dyDescent="0.25">
      <c r="B112" s="311"/>
      <c r="C112" s="311"/>
      <c r="D112" s="311"/>
    </row>
    <row r="113" spans="2:4" x14ac:dyDescent="0.25">
      <c r="B113" s="311"/>
      <c r="C113" s="311"/>
      <c r="D113" s="311"/>
    </row>
    <row r="114" spans="2:4" ht="15.75" x14ac:dyDescent="0.3">
      <c r="B114" s="305"/>
      <c r="C114" s="305"/>
      <c r="D114" s="305"/>
    </row>
    <row r="115" spans="2:4" ht="15.75" x14ac:dyDescent="0.3">
      <c r="B115" s="305"/>
      <c r="C115" s="305"/>
      <c r="D115" s="305"/>
    </row>
  </sheetData>
  <mergeCells count="1">
    <mergeCell ref="B5:J5"/>
  </mergeCells>
  <conditionalFormatting sqref="B5:N5">
    <cfRule type="cellIs" dxfId="4" priority="2" stopIfTrue="1" operator="equal">
      <formula>0</formula>
    </cfRule>
    <cfRule type="cellIs" dxfId="3" priority="3" stopIfTrue="1" operator="notEqual">
      <formula>0</formula>
    </cfRule>
  </conditionalFormatting>
  <conditionalFormatting sqref="F67:AL67">
    <cfRule type="cellIs" dxfId="2" priority="1" operator="equal">
      <formula>TRUE</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DB6514-A5A5-4BF8-ADD9-18C126CE1123}">
  <dimension ref="A1:AL40"/>
  <sheetViews>
    <sheetView workbookViewId="0"/>
  </sheetViews>
  <sheetFormatPr defaultColWidth="8" defaultRowHeight="15" x14ac:dyDescent="0.25"/>
  <cols>
    <col min="1" max="1" width="10.140625" style="259" customWidth="1"/>
    <col min="2" max="2" width="19" style="259" customWidth="1"/>
    <col min="3" max="16384" width="8" style="259"/>
  </cols>
  <sheetData>
    <row r="1" spans="1:38" ht="22.5" x14ac:dyDescent="0.45">
      <c r="A1" s="157" t="s">
        <v>294</v>
      </c>
      <c r="F1" s="157"/>
    </row>
    <row r="2" spans="1:38" ht="22.5" customHeight="1" x14ac:dyDescent="0.25"/>
    <row r="3" spans="1:38" x14ac:dyDescent="0.25">
      <c r="B3" s="332">
        <v>0</v>
      </c>
      <c r="C3" s="332"/>
      <c r="D3" s="332"/>
      <c r="E3" s="332"/>
      <c r="F3" s="332"/>
      <c r="G3" s="332"/>
      <c r="H3" s="332"/>
      <c r="I3" s="332"/>
      <c r="J3" s="332"/>
      <c r="K3" s="332"/>
      <c r="L3" s="181"/>
      <c r="M3" s="181"/>
      <c r="N3" s="181"/>
    </row>
    <row r="5" spans="1:38" ht="16.5" thickBot="1" x14ac:dyDescent="0.35">
      <c r="B5" s="260" t="s">
        <v>238</v>
      </c>
      <c r="C5" s="260">
        <v>1990</v>
      </c>
      <c r="D5" s="260">
        <v>1991</v>
      </c>
      <c r="E5" s="260">
        <v>1992</v>
      </c>
      <c r="F5" s="260">
        <v>1993</v>
      </c>
      <c r="G5" s="260">
        <v>1994</v>
      </c>
      <c r="H5" s="260">
        <v>1995</v>
      </c>
      <c r="I5" s="260">
        <v>1996</v>
      </c>
      <c r="J5" s="260">
        <v>1997</v>
      </c>
      <c r="K5" s="260">
        <v>1998</v>
      </c>
      <c r="L5" s="260">
        <v>1999</v>
      </c>
      <c r="M5" s="260">
        <v>2000</v>
      </c>
      <c r="N5" s="260">
        <v>2001</v>
      </c>
      <c r="O5" s="260">
        <v>2002</v>
      </c>
      <c r="P5" s="260">
        <v>2003</v>
      </c>
      <c r="Q5" s="260">
        <v>2004</v>
      </c>
      <c r="R5" s="260">
        <v>2005</v>
      </c>
      <c r="S5" s="260">
        <v>2006</v>
      </c>
      <c r="T5" s="260">
        <v>2007</v>
      </c>
      <c r="U5" s="260">
        <v>2008</v>
      </c>
      <c r="V5" s="260">
        <v>2009</v>
      </c>
      <c r="W5" s="260">
        <v>2010</v>
      </c>
      <c r="X5" s="260">
        <v>2011</v>
      </c>
      <c r="Y5" s="260">
        <v>2012</v>
      </c>
      <c r="Z5" s="260">
        <v>2013</v>
      </c>
      <c r="AA5" s="260">
        <v>2014</v>
      </c>
      <c r="AB5" s="260">
        <v>2015</v>
      </c>
      <c r="AC5" s="260">
        <v>2016</v>
      </c>
      <c r="AD5" s="260">
        <v>2017</v>
      </c>
      <c r="AE5" s="260">
        <v>2018</v>
      </c>
      <c r="AF5" s="260">
        <v>2019</v>
      </c>
      <c r="AG5" s="260">
        <v>2020</v>
      </c>
      <c r="AH5" s="260">
        <v>2021</v>
      </c>
      <c r="AI5" s="260">
        <v>2022</v>
      </c>
      <c r="AJ5" s="260">
        <v>2023</v>
      </c>
      <c r="AK5" s="260">
        <v>2024</v>
      </c>
      <c r="AL5" s="260">
        <v>2025</v>
      </c>
    </row>
    <row r="6" spans="1:38" x14ac:dyDescent="0.25">
      <c r="B6" s="196" t="s">
        <v>239</v>
      </c>
      <c r="C6" s="261">
        <v>0.1297124399</v>
      </c>
      <c r="D6" s="261">
        <v>0.13245205792</v>
      </c>
      <c r="E6" s="261">
        <v>0.14511307375999999</v>
      </c>
      <c r="F6" s="261">
        <v>0.14590104441000001</v>
      </c>
      <c r="G6" s="261">
        <v>0.13847491736999998</v>
      </c>
      <c r="H6" s="261">
        <v>0.13472939026</v>
      </c>
      <c r="I6" s="261">
        <v>0.14026394133</v>
      </c>
      <c r="J6" s="261">
        <v>0.11181885122000002</v>
      </c>
      <c r="K6" s="261">
        <v>9.8698936619999997E-2</v>
      </c>
      <c r="L6" s="261">
        <v>0.10518144671</v>
      </c>
      <c r="M6" s="261">
        <v>0.11395089041999996</v>
      </c>
      <c r="N6" s="261">
        <v>9.8274392299999999E-2</v>
      </c>
      <c r="O6" s="261">
        <v>9.7669588739999993E-2</v>
      </c>
      <c r="P6" s="261">
        <v>0.10901786129</v>
      </c>
      <c r="Q6" s="261">
        <v>0.11357587288</v>
      </c>
      <c r="R6" s="261">
        <v>7.0622557500000002E-2</v>
      </c>
      <c r="S6" s="261">
        <v>6.1363717789999994E-2</v>
      </c>
      <c r="T6" s="261">
        <v>6.4287208769999993E-2</v>
      </c>
      <c r="U6" s="261">
        <v>6.5970494469999988E-2</v>
      </c>
      <c r="V6" s="261">
        <v>9.4459523199999992E-2</v>
      </c>
      <c r="W6" s="261">
        <v>9.527740551000001E-2</v>
      </c>
      <c r="X6" s="261">
        <v>9.1151755310000013E-2</v>
      </c>
      <c r="Y6" s="261">
        <v>7.9277837640000001E-2</v>
      </c>
      <c r="Z6" s="261">
        <v>9.6038783959999985E-2</v>
      </c>
      <c r="AA6" s="261">
        <v>9.7672866109999992E-2</v>
      </c>
      <c r="AB6" s="261">
        <v>0.10606767976999998</v>
      </c>
      <c r="AC6" s="261">
        <v>7.8101040630000007E-2</v>
      </c>
      <c r="AD6" s="261">
        <v>8.146162878999999E-2</v>
      </c>
      <c r="AE6" s="261">
        <v>9.3143884699999999E-2</v>
      </c>
      <c r="AF6" s="261">
        <v>9.5828872519999983E-2</v>
      </c>
      <c r="AG6" s="261">
        <v>7.8612729069999984E-2</v>
      </c>
      <c r="AH6" s="261">
        <v>9.0800907220000004E-2</v>
      </c>
      <c r="AI6" s="261">
        <v>0.10294877491999999</v>
      </c>
      <c r="AJ6" s="261">
        <v>0</v>
      </c>
      <c r="AK6" s="261">
        <v>0</v>
      </c>
      <c r="AL6" s="261">
        <v>0</v>
      </c>
    </row>
    <row r="7" spans="1:38" x14ac:dyDescent="0.25">
      <c r="B7" s="262" t="s">
        <v>150</v>
      </c>
      <c r="C7" s="263">
        <v>2.3826589899999997E-2</v>
      </c>
      <c r="D7" s="263">
        <v>2.3784958399999997E-2</v>
      </c>
      <c r="E7" s="263">
        <v>2.6992051999999992E-2</v>
      </c>
      <c r="F7" s="263">
        <v>2.6483827049999992E-2</v>
      </c>
      <c r="G7" s="263">
        <v>2.5099053649999994E-2</v>
      </c>
      <c r="H7" s="263">
        <v>2.3683246099999999E-2</v>
      </c>
      <c r="I7" s="263">
        <v>2.485090765E-2</v>
      </c>
      <c r="J7" s="263">
        <v>2.1538102899999998E-2</v>
      </c>
      <c r="K7" s="263">
        <v>1.8920687299999999E-2</v>
      </c>
      <c r="L7" s="263">
        <v>2.0763277349999998E-2</v>
      </c>
      <c r="M7" s="263">
        <v>2.2612540099999995E-2</v>
      </c>
      <c r="N7" s="263">
        <v>2.0511959299999997E-2</v>
      </c>
      <c r="O7" s="263">
        <v>2.0107696499999998E-2</v>
      </c>
      <c r="P7" s="263">
        <v>2.3297901649999998E-2</v>
      </c>
      <c r="Q7" s="263">
        <v>2.4643272199999997E-2</v>
      </c>
      <c r="R7" s="263">
        <v>1.8464325499999996E-2</v>
      </c>
      <c r="S7" s="263">
        <v>1.5931076549999999E-2</v>
      </c>
      <c r="T7" s="263">
        <v>1.632973725E-2</v>
      </c>
      <c r="U7" s="263">
        <v>1.6331618749999999E-2</v>
      </c>
      <c r="V7" s="263">
        <v>1.9463773E-2</v>
      </c>
      <c r="W7" s="263">
        <v>1.884169875E-2</v>
      </c>
      <c r="X7" s="263">
        <v>1.770517735E-2</v>
      </c>
      <c r="Y7" s="263">
        <v>1.5789282999999998E-2</v>
      </c>
      <c r="Z7" s="263">
        <v>1.8172544599999996E-2</v>
      </c>
      <c r="AA7" s="263">
        <v>1.8420878749999994E-2</v>
      </c>
      <c r="AB7" s="263">
        <v>1.967935845E-2</v>
      </c>
      <c r="AC7" s="263">
        <v>1.4798190949999998E-2</v>
      </c>
      <c r="AD7" s="263">
        <v>1.5380321749999997E-2</v>
      </c>
      <c r="AE7" s="263">
        <v>1.7761248699999999E-2</v>
      </c>
      <c r="AF7" s="263">
        <v>1.7846933799999996E-2</v>
      </c>
      <c r="AG7" s="263">
        <v>1.5088408349999999E-2</v>
      </c>
      <c r="AH7" s="263">
        <v>1.7222758099999996E-2</v>
      </c>
      <c r="AI7" s="263">
        <v>1.9350978399999996E-2</v>
      </c>
      <c r="AJ7" s="263">
        <v>0</v>
      </c>
      <c r="AK7" s="263">
        <v>0</v>
      </c>
      <c r="AL7" s="263">
        <v>0</v>
      </c>
    </row>
    <row r="8" spans="1:38" x14ac:dyDescent="0.25">
      <c r="B8" s="262" t="s">
        <v>149</v>
      </c>
      <c r="C8" s="263">
        <v>0.10588585</v>
      </c>
      <c r="D8" s="263">
        <v>0.10866709951999999</v>
      </c>
      <c r="E8" s="263">
        <v>0.11812102176</v>
      </c>
      <c r="F8" s="263">
        <v>0.11941721736000001</v>
      </c>
      <c r="G8" s="263">
        <v>0.11337586371999998</v>
      </c>
      <c r="H8" s="263">
        <v>0.11104614415999998</v>
      </c>
      <c r="I8" s="263">
        <v>0.11541303368</v>
      </c>
      <c r="J8" s="263">
        <v>9.0280748320000007E-2</v>
      </c>
      <c r="K8" s="263">
        <v>7.9778249319999994E-2</v>
      </c>
      <c r="L8" s="263">
        <v>8.4418169360000003E-2</v>
      </c>
      <c r="M8" s="263">
        <v>9.1338350319999984E-2</v>
      </c>
      <c r="N8" s="263">
        <v>7.7762432999999992E-2</v>
      </c>
      <c r="O8" s="263">
        <v>7.7561892239999999E-2</v>
      </c>
      <c r="P8" s="263">
        <v>8.5719959639999996E-2</v>
      </c>
      <c r="Q8" s="263">
        <v>8.8932600680000015E-2</v>
      </c>
      <c r="R8" s="263">
        <v>5.2158231999999999E-2</v>
      </c>
      <c r="S8" s="263">
        <v>4.5432641239999995E-2</v>
      </c>
      <c r="T8" s="263">
        <v>4.7957471519999996E-2</v>
      </c>
      <c r="U8" s="263">
        <v>4.9638875719999996E-2</v>
      </c>
      <c r="V8" s="263">
        <v>7.4995750199999989E-2</v>
      </c>
      <c r="W8" s="263">
        <v>7.643570676E-2</v>
      </c>
      <c r="X8" s="263">
        <v>7.3446577959999995E-2</v>
      </c>
      <c r="Y8" s="263">
        <v>6.3488554639999986E-2</v>
      </c>
      <c r="Z8" s="263">
        <v>7.7866239359999992E-2</v>
      </c>
      <c r="AA8" s="263">
        <v>7.9251987360000012E-2</v>
      </c>
      <c r="AB8" s="263">
        <v>8.6388321319999975E-2</v>
      </c>
      <c r="AC8" s="263">
        <v>6.3302849680000009E-2</v>
      </c>
      <c r="AD8" s="263">
        <v>6.6081307039999995E-2</v>
      </c>
      <c r="AE8" s="263">
        <v>7.5382635999999989E-2</v>
      </c>
      <c r="AF8" s="263">
        <v>7.7981938719999991E-2</v>
      </c>
      <c r="AG8" s="263">
        <v>6.3524320719999999E-2</v>
      </c>
      <c r="AH8" s="263">
        <v>7.3578149120000005E-2</v>
      </c>
      <c r="AI8" s="263">
        <v>8.3597796520000003E-2</v>
      </c>
      <c r="AJ8" s="263">
        <v>0</v>
      </c>
      <c r="AK8" s="263">
        <v>0</v>
      </c>
      <c r="AL8" s="263">
        <v>0</v>
      </c>
    </row>
    <row r="9" spans="1:38" x14ac:dyDescent="0.25">
      <c r="B9" s="214" t="s">
        <v>20</v>
      </c>
      <c r="C9" s="264">
        <v>2.7355886179999997E-2</v>
      </c>
      <c r="D9" s="264">
        <v>2.7292574009999997E-2</v>
      </c>
      <c r="E9" s="264">
        <v>3.1293372279999995E-2</v>
      </c>
      <c r="F9" s="264">
        <v>3.1138246129999995E-2</v>
      </c>
      <c r="G9" s="264">
        <v>3.1204717899999995E-2</v>
      </c>
      <c r="H9" s="264">
        <v>2.9536478189999996E-2</v>
      </c>
      <c r="I9" s="264">
        <v>3.1479854449999997E-2</v>
      </c>
      <c r="J9" s="264">
        <v>3.0401626259999998E-2</v>
      </c>
      <c r="K9" s="264">
        <v>2.7437083529999993E-2</v>
      </c>
      <c r="L9" s="264">
        <v>2.8599021799999999E-2</v>
      </c>
      <c r="M9" s="264">
        <v>3.0690203429999997E-2</v>
      </c>
      <c r="N9" s="264">
        <v>2.8119878249999997E-2</v>
      </c>
      <c r="O9" s="264">
        <v>2.7888303249999996E-2</v>
      </c>
      <c r="P9" s="264">
        <v>3.3600772979999992E-2</v>
      </c>
      <c r="Q9" s="264">
        <v>2.7735487719999997E-2</v>
      </c>
      <c r="R9" s="264">
        <v>2.0111077259999999E-2</v>
      </c>
      <c r="S9" s="264">
        <v>1.780059656E-2</v>
      </c>
      <c r="T9" s="264">
        <v>1.7726710829999996E-2</v>
      </c>
      <c r="U9" s="264">
        <v>1.7822196819999997E-2</v>
      </c>
      <c r="V9" s="264">
        <v>2.0748377239999997E-2</v>
      </c>
      <c r="W9" s="264">
        <v>2.0906091729999996E-2</v>
      </c>
      <c r="X9" s="264">
        <v>2.1375148309999998E-2</v>
      </c>
      <c r="Y9" s="264">
        <v>1.8753123329999996E-2</v>
      </c>
      <c r="Z9" s="264">
        <v>2.1606584999999998E-2</v>
      </c>
      <c r="AA9" s="264">
        <v>2.2588226150000001E-2</v>
      </c>
      <c r="AB9" s="264">
        <v>2.743343023E-2</v>
      </c>
      <c r="AC9" s="264">
        <v>2.3676422049999996E-2</v>
      </c>
      <c r="AD9" s="264">
        <v>2.3992534620000002E-2</v>
      </c>
      <c r="AE9" s="264">
        <v>2.4907156230000001E-2</v>
      </c>
      <c r="AF9" s="264">
        <v>2.4422200899999996E-2</v>
      </c>
      <c r="AG9" s="264">
        <v>2.2759152349999996E-2</v>
      </c>
      <c r="AH9" s="264">
        <v>2.6699768600000003E-2</v>
      </c>
      <c r="AI9" s="264">
        <v>3.0167406820000003E-2</v>
      </c>
      <c r="AJ9" s="264">
        <v>0</v>
      </c>
      <c r="AK9" s="264">
        <v>0</v>
      </c>
      <c r="AL9" s="264">
        <v>0</v>
      </c>
    </row>
    <row r="10" spans="1:38" x14ac:dyDescent="0.25">
      <c r="B10" s="262" t="s">
        <v>150</v>
      </c>
      <c r="C10" s="263">
        <v>6.5668855000000003E-3</v>
      </c>
      <c r="D10" s="263">
        <v>6.5321148499999987E-3</v>
      </c>
      <c r="E10" s="263">
        <v>7.7672665999999986E-3</v>
      </c>
      <c r="F10" s="263">
        <v>6.9155592499999981E-3</v>
      </c>
      <c r="G10" s="263">
        <v>6.816748699999999E-3</v>
      </c>
      <c r="H10" s="263">
        <v>6.2645125499999994E-3</v>
      </c>
      <c r="I10" s="263">
        <v>6.720434449999999E-3</v>
      </c>
      <c r="J10" s="263">
        <v>6.6585118999999996E-3</v>
      </c>
      <c r="K10" s="263">
        <v>5.9677920499999993E-3</v>
      </c>
      <c r="L10" s="263">
        <v>6.0804250000000004E-3</v>
      </c>
      <c r="M10" s="263">
        <v>6.6048467499999998E-3</v>
      </c>
      <c r="N10" s="263">
        <v>6.2950458499999992E-3</v>
      </c>
      <c r="O10" s="263">
        <v>6.2806192499999984E-3</v>
      </c>
      <c r="P10" s="263">
        <v>8.3031548999999982E-3</v>
      </c>
      <c r="Q10" s="263">
        <v>6.3498663999999984E-3</v>
      </c>
      <c r="R10" s="263">
        <v>5.1963797000000008E-3</v>
      </c>
      <c r="S10" s="263">
        <v>4.5217373999999998E-3</v>
      </c>
      <c r="T10" s="263">
        <v>4.3337225499999995E-3</v>
      </c>
      <c r="U10" s="263">
        <v>4.2564882999999998E-3</v>
      </c>
      <c r="V10" s="263">
        <v>4.3001656000000001E-3</v>
      </c>
      <c r="W10" s="263">
        <v>4.3479106499999991E-3</v>
      </c>
      <c r="X10" s="263">
        <v>4.4408779500000007E-3</v>
      </c>
      <c r="Y10" s="263">
        <v>3.7930324499999995E-3</v>
      </c>
      <c r="Z10" s="263">
        <v>4.3397353999999992E-3</v>
      </c>
      <c r="AA10" s="263">
        <v>4.4212255499999995E-3</v>
      </c>
      <c r="AB10" s="263">
        <v>5.6653157499999994E-3</v>
      </c>
      <c r="AC10" s="263">
        <v>4.7575794499999987E-3</v>
      </c>
      <c r="AD10" s="263">
        <v>4.6194958999999994E-3</v>
      </c>
      <c r="AE10" s="263">
        <v>4.9169451500000001E-3</v>
      </c>
      <c r="AF10" s="263">
        <v>4.7081330999999994E-3</v>
      </c>
      <c r="AG10" s="263">
        <v>4.3636675499999994E-3</v>
      </c>
      <c r="AH10" s="263">
        <v>5.2885731999999996E-3</v>
      </c>
      <c r="AI10" s="263">
        <v>6.1385182999999996E-3</v>
      </c>
      <c r="AJ10" s="263">
        <v>0</v>
      </c>
      <c r="AK10" s="263">
        <v>0</v>
      </c>
      <c r="AL10" s="263">
        <v>0</v>
      </c>
    </row>
    <row r="11" spans="1:38" x14ac:dyDescent="0.25">
      <c r="B11" s="262" t="s">
        <v>149</v>
      </c>
      <c r="C11" s="263">
        <v>2.0789000679999999E-2</v>
      </c>
      <c r="D11" s="263">
        <v>2.0760459159999994E-2</v>
      </c>
      <c r="E11" s="263">
        <v>2.3526105679999996E-2</v>
      </c>
      <c r="F11" s="263">
        <v>2.4222686879999997E-2</v>
      </c>
      <c r="G11" s="263">
        <v>2.4387969199999998E-2</v>
      </c>
      <c r="H11" s="263">
        <v>2.327196564E-2</v>
      </c>
      <c r="I11" s="263">
        <v>2.4759419999999994E-2</v>
      </c>
      <c r="J11" s="263">
        <v>2.3743114359999998E-2</v>
      </c>
      <c r="K11" s="263">
        <v>2.1469291479999996E-2</v>
      </c>
      <c r="L11" s="263">
        <v>2.2518596799999999E-2</v>
      </c>
      <c r="M11" s="263">
        <v>2.4085356679999999E-2</v>
      </c>
      <c r="N11" s="263">
        <v>2.1824832399999997E-2</v>
      </c>
      <c r="O11" s="263">
        <v>2.1607683999999999E-2</v>
      </c>
      <c r="P11" s="263">
        <v>2.5297618080000001E-2</v>
      </c>
      <c r="Q11" s="263">
        <v>2.1385621320000003E-2</v>
      </c>
      <c r="R11" s="263">
        <v>1.4914697559999997E-2</v>
      </c>
      <c r="S11" s="263">
        <v>1.3278859159999998E-2</v>
      </c>
      <c r="T11" s="263">
        <v>1.3392988279999997E-2</v>
      </c>
      <c r="U11" s="263">
        <v>1.3565708519999997E-2</v>
      </c>
      <c r="V11" s="263">
        <v>1.6448211639999998E-2</v>
      </c>
      <c r="W11" s="263">
        <v>1.6558181079999998E-2</v>
      </c>
      <c r="X11" s="263">
        <v>1.693427036E-2</v>
      </c>
      <c r="Y11" s="263">
        <v>1.4960090879999999E-2</v>
      </c>
      <c r="Z11" s="263">
        <v>1.7266849599999998E-2</v>
      </c>
      <c r="AA11" s="263">
        <v>1.81670006E-2</v>
      </c>
      <c r="AB11" s="263">
        <v>2.176811448E-2</v>
      </c>
      <c r="AC11" s="263">
        <v>1.8918842599999996E-2</v>
      </c>
      <c r="AD11" s="263">
        <v>1.9373038719999999E-2</v>
      </c>
      <c r="AE11" s="263">
        <v>1.999021108E-2</v>
      </c>
      <c r="AF11" s="263">
        <v>1.9714067799999999E-2</v>
      </c>
      <c r="AG11" s="263">
        <v>1.8395484799999997E-2</v>
      </c>
      <c r="AH11" s="263">
        <v>2.1411195399999999E-2</v>
      </c>
      <c r="AI11" s="263">
        <v>2.402888852E-2</v>
      </c>
      <c r="AJ11" s="263">
        <v>0</v>
      </c>
      <c r="AK11" s="263">
        <v>0</v>
      </c>
      <c r="AL11" s="263">
        <v>0</v>
      </c>
    </row>
    <row r="12" spans="1:38" x14ac:dyDescent="0.25">
      <c r="B12" s="204" t="s">
        <v>27</v>
      </c>
      <c r="C12" s="265">
        <v>1.2719378855614626E-2</v>
      </c>
      <c r="D12" s="265">
        <v>1.3004161346856185E-2</v>
      </c>
      <c r="E12" s="265">
        <v>1.2611664320150569E-2</v>
      </c>
      <c r="F12" s="265">
        <v>1.2906385995869072E-2</v>
      </c>
      <c r="G12" s="265">
        <v>1.2856536583990502E-2</v>
      </c>
      <c r="H12" s="265">
        <v>1.2913841778862784E-2</v>
      </c>
      <c r="I12" s="265">
        <v>1.7467522274767316E-2</v>
      </c>
      <c r="J12" s="265">
        <v>1.7220559549432472E-2</v>
      </c>
      <c r="K12" s="265">
        <v>1.4127689021501117E-2</v>
      </c>
      <c r="L12" s="265">
        <v>1.4763153950727142E-2</v>
      </c>
      <c r="M12" s="265">
        <v>1.4887760833139028E-2</v>
      </c>
      <c r="N12" s="265">
        <v>1.5108664550791169E-2</v>
      </c>
      <c r="O12" s="265">
        <v>1.1564394025936474E-2</v>
      </c>
      <c r="P12" s="265">
        <v>1.5550076201013037E-2</v>
      </c>
      <c r="Q12" s="265">
        <v>1.5644672601745867E-2</v>
      </c>
      <c r="R12" s="265">
        <v>1.6924936824715787E-2</v>
      </c>
      <c r="S12" s="265">
        <v>1.4623720127972445E-2</v>
      </c>
      <c r="T12" s="265">
        <v>1.2374601739166163E-2</v>
      </c>
      <c r="U12" s="265">
        <v>8.8110469152655121E-3</v>
      </c>
      <c r="V12" s="265">
        <v>1.1187359363355432E-2</v>
      </c>
      <c r="W12" s="265">
        <v>1.4483470819068409E-2</v>
      </c>
      <c r="X12" s="265">
        <v>1.4085246118096867E-2</v>
      </c>
      <c r="Y12" s="265">
        <v>1.3142393191530044E-2</v>
      </c>
      <c r="Z12" s="265">
        <v>1.4084037864292458E-2</v>
      </c>
      <c r="AA12" s="265">
        <v>1.3528082449304592E-2</v>
      </c>
      <c r="AB12" s="265">
        <v>1.2515135111774487E-2</v>
      </c>
      <c r="AC12" s="265">
        <v>1.3082439014203147E-2</v>
      </c>
      <c r="AD12" s="265">
        <v>1.2141717237510329E-2</v>
      </c>
      <c r="AE12" s="265">
        <v>1.1926241607505493E-2</v>
      </c>
      <c r="AF12" s="265">
        <v>1.1762517854974086E-2</v>
      </c>
      <c r="AG12" s="265">
        <v>1.1823677555298185E-2</v>
      </c>
      <c r="AH12" s="265">
        <v>1.0670069421807926E-2</v>
      </c>
      <c r="AI12" s="265">
        <v>9.5415580993934608E-3</v>
      </c>
      <c r="AJ12" s="265">
        <v>0</v>
      </c>
      <c r="AK12" s="265">
        <v>0</v>
      </c>
      <c r="AL12" s="265">
        <v>0</v>
      </c>
    </row>
    <row r="13" spans="1:38" x14ac:dyDescent="0.25">
      <c r="B13" s="262" t="s">
        <v>150</v>
      </c>
      <c r="C13" s="263">
        <v>7.729125776019273E-3</v>
      </c>
      <c r="D13" s="263">
        <v>7.8330760677307095E-3</v>
      </c>
      <c r="E13" s="263">
        <v>7.5710441102234604E-3</v>
      </c>
      <c r="F13" s="263">
        <v>7.7261537058375225E-3</v>
      </c>
      <c r="G13" s="263">
        <v>7.7169303095501419E-3</v>
      </c>
      <c r="H13" s="263">
        <v>7.69782748360747E-3</v>
      </c>
      <c r="I13" s="263">
        <v>1.0212350701462874E-2</v>
      </c>
      <c r="J13" s="263">
        <v>9.9524360190131386E-3</v>
      </c>
      <c r="K13" s="263">
        <v>8.1237717117109611E-3</v>
      </c>
      <c r="L13" s="263">
        <v>8.516296968231923E-3</v>
      </c>
      <c r="M13" s="263">
        <v>8.622632797617014E-3</v>
      </c>
      <c r="N13" s="263">
        <v>8.8106725717761371E-3</v>
      </c>
      <c r="O13" s="263">
        <v>6.7174619981836712E-3</v>
      </c>
      <c r="P13" s="263">
        <v>9.3576187455406152E-3</v>
      </c>
      <c r="Q13" s="263">
        <v>9.4116484243448716E-3</v>
      </c>
      <c r="R13" s="263">
        <v>1.0242083915245009E-2</v>
      </c>
      <c r="S13" s="263">
        <v>8.8540352670285188E-3</v>
      </c>
      <c r="T13" s="263">
        <v>7.3563781429016395E-3</v>
      </c>
      <c r="U13" s="263">
        <v>5.0504418180213782E-3</v>
      </c>
      <c r="V13" s="263">
        <v>6.6471702231446538E-3</v>
      </c>
      <c r="W13" s="263">
        <v>8.4932203930627344E-3</v>
      </c>
      <c r="X13" s="263">
        <v>8.2217018950815242E-3</v>
      </c>
      <c r="Y13" s="263">
        <v>7.5985358138525054E-3</v>
      </c>
      <c r="Z13" s="263">
        <v>8.1889105226620237E-3</v>
      </c>
      <c r="AA13" s="263">
        <v>7.8606845697180225E-3</v>
      </c>
      <c r="AB13" s="263">
        <v>7.2237195636549734E-3</v>
      </c>
      <c r="AC13" s="263">
        <v>7.6064794978856548E-3</v>
      </c>
      <c r="AD13" s="263">
        <v>7.0966421711145819E-3</v>
      </c>
      <c r="AE13" s="263">
        <v>6.970765612624232E-3</v>
      </c>
      <c r="AF13" s="263">
        <v>6.8639580496371267E-3</v>
      </c>
      <c r="AG13" s="263">
        <v>6.9180263042040264E-3</v>
      </c>
      <c r="AH13" s="263">
        <v>6.1677568654493102E-3</v>
      </c>
      <c r="AI13" s="263">
        <v>5.4306667429363702E-3</v>
      </c>
      <c r="AJ13" s="263">
        <v>0</v>
      </c>
      <c r="AK13" s="263">
        <v>0</v>
      </c>
      <c r="AL13" s="263">
        <v>0</v>
      </c>
    </row>
    <row r="14" spans="1:38" x14ac:dyDescent="0.25">
      <c r="B14" s="262" t="s">
        <v>149</v>
      </c>
      <c r="C14" s="263">
        <v>4.9902530795953538E-3</v>
      </c>
      <c r="D14" s="263">
        <v>5.1710852791254768E-3</v>
      </c>
      <c r="E14" s="263">
        <v>5.0406202099271087E-3</v>
      </c>
      <c r="F14" s="263">
        <v>5.1802322900315499E-3</v>
      </c>
      <c r="G14" s="263">
        <v>5.1396062744403581E-3</v>
      </c>
      <c r="H14" s="263">
        <v>5.2160142952553138E-3</v>
      </c>
      <c r="I14" s="263">
        <v>7.2551715733044425E-3</v>
      </c>
      <c r="J14" s="263">
        <v>7.2681235304193322E-3</v>
      </c>
      <c r="K14" s="263">
        <v>6.0039173097901563E-3</v>
      </c>
      <c r="L14" s="263">
        <v>6.2468569824952191E-3</v>
      </c>
      <c r="M14" s="263">
        <v>6.2651280355220133E-3</v>
      </c>
      <c r="N14" s="263">
        <v>6.2979919790150324E-3</v>
      </c>
      <c r="O14" s="263">
        <v>4.8469320277528026E-3</v>
      </c>
      <c r="P14" s="263">
        <v>6.192457455472423E-3</v>
      </c>
      <c r="Q14" s="263">
        <v>6.233024177400996E-3</v>
      </c>
      <c r="R14" s="263">
        <v>6.6828529094707769E-3</v>
      </c>
      <c r="S14" s="263">
        <v>5.769684860943927E-3</v>
      </c>
      <c r="T14" s="263">
        <v>5.0182235962645235E-3</v>
      </c>
      <c r="U14" s="263">
        <v>3.7606050972441331E-3</v>
      </c>
      <c r="V14" s="263">
        <v>4.5401891402107779E-3</v>
      </c>
      <c r="W14" s="263">
        <v>5.9902504260056734E-3</v>
      </c>
      <c r="X14" s="263">
        <v>5.8635442230153406E-3</v>
      </c>
      <c r="Y14" s="263">
        <v>5.5438573776775404E-3</v>
      </c>
      <c r="Z14" s="263">
        <v>5.8951273416304349E-3</v>
      </c>
      <c r="AA14" s="263">
        <v>5.6673978795865705E-3</v>
      </c>
      <c r="AB14" s="263">
        <v>5.2914155481195123E-3</v>
      </c>
      <c r="AC14" s="263">
        <v>5.4759595163174921E-3</v>
      </c>
      <c r="AD14" s="263">
        <v>5.0450750663957487E-3</v>
      </c>
      <c r="AE14" s="263">
        <v>4.9554759948812607E-3</v>
      </c>
      <c r="AF14" s="263">
        <v>4.8985598053369614E-3</v>
      </c>
      <c r="AG14" s="263">
        <v>4.9056512510941581E-3</v>
      </c>
      <c r="AH14" s="263">
        <v>4.5023125563586159E-3</v>
      </c>
      <c r="AI14" s="263">
        <v>4.1108913564570906E-3</v>
      </c>
      <c r="AJ14" s="263">
        <v>0</v>
      </c>
      <c r="AK14" s="263">
        <v>0</v>
      </c>
      <c r="AL14" s="263">
        <v>0</v>
      </c>
    </row>
    <row r="15" spans="1:38" x14ac:dyDescent="0.25">
      <c r="B15" s="209" t="s">
        <v>243</v>
      </c>
      <c r="C15" s="266">
        <v>3.8632570200000001E-2</v>
      </c>
      <c r="D15" s="266">
        <v>3.6993679590000002E-2</v>
      </c>
      <c r="E15" s="266">
        <v>3.0566380680000001E-2</v>
      </c>
      <c r="F15" s="266">
        <v>2.682985521E-2</v>
      </c>
      <c r="G15" s="266">
        <v>2.5719522229999996E-2</v>
      </c>
      <c r="H15" s="266">
        <v>2.7379615750000003E-2</v>
      </c>
      <c r="I15" s="266">
        <v>3.2216798040000001E-2</v>
      </c>
      <c r="J15" s="266">
        <v>4.1821646699999999E-2</v>
      </c>
      <c r="K15" s="266">
        <v>3.7179294199999997E-2</v>
      </c>
      <c r="L15" s="266">
        <v>2.981208192E-2</v>
      </c>
      <c r="M15" s="266">
        <v>3.4492536909999996E-2</v>
      </c>
      <c r="N15" s="266">
        <v>3.1395467609999998E-2</v>
      </c>
      <c r="O15" s="266">
        <v>2.3734037369999999E-2</v>
      </c>
      <c r="P15" s="266">
        <v>2.5118740359999992E-2</v>
      </c>
      <c r="Q15" s="266">
        <v>2.6069690349999997E-2</v>
      </c>
      <c r="R15" s="266">
        <v>2.9310196319999995E-2</v>
      </c>
      <c r="S15" s="266">
        <v>2.6989264769999997E-2</v>
      </c>
      <c r="T15" s="266">
        <v>2.4244243600000003E-2</v>
      </c>
      <c r="U15" s="266">
        <v>2.3784411589999999E-2</v>
      </c>
      <c r="V15" s="266">
        <v>1.564432206E-2</v>
      </c>
      <c r="W15" s="266">
        <v>1.7771012889999997E-2</v>
      </c>
      <c r="X15" s="266">
        <v>8.6452907199999988E-3</v>
      </c>
      <c r="Y15" s="266">
        <v>1.0250098929999998E-2</v>
      </c>
      <c r="Z15" s="266">
        <v>9.5900442899999987E-3</v>
      </c>
      <c r="AA15" s="266">
        <v>1.3183440979999997E-2</v>
      </c>
      <c r="AB15" s="266">
        <v>1.4943504809999999E-2</v>
      </c>
      <c r="AC15" s="266">
        <v>1.5685660370000003E-2</v>
      </c>
      <c r="AD15" s="266">
        <v>1.1668457010000001E-2</v>
      </c>
      <c r="AE15" s="266">
        <v>1.5250025300000003E-2</v>
      </c>
      <c r="AF15" s="266">
        <v>1.3586506409999999E-2</v>
      </c>
      <c r="AG15" s="266">
        <v>1.4646091379999998E-2</v>
      </c>
      <c r="AH15" s="266">
        <v>1.5954110720000001E-2</v>
      </c>
      <c r="AI15" s="266">
        <v>1.6065198560000001E-2</v>
      </c>
      <c r="AJ15" s="266">
        <v>0</v>
      </c>
      <c r="AK15" s="266">
        <v>0</v>
      </c>
      <c r="AL15" s="266">
        <v>0</v>
      </c>
    </row>
    <row r="16" spans="1:38" x14ac:dyDescent="0.25">
      <c r="B16" s="262" t="s">
        <v>150</v>
      </c>
      <c r="C16" s="263">
        <v>2.9689052399999995E-2</v>
      </c>
      <c r="D16" s="263">
        <v>2.8594249949999997E-2</v>
      </c>
      <c r="E16" s="263">
        <v>2.44320354E-2</v>
      </c>
      <c r="F16" s="263">
        <v>2.1754403849999996E-2</v>
      </c>
      <c r="G16" s="263">
        <v>2.112124995E-2</v>
      </c>
      <c r="H16" s="263">
        <v>2.242409595E-2</v>
      </c>
      <c r="I16" s="263">
        <v>2.5782199799999999E-2</v>
      </c>
      <c r="J16" s="263">
        <v>3.2455382099999999E-2</v>
      </c>
      <c r="K16" s="263">
        <v>2.7976399799999996E-2</v>
      </c>
      <c r="L16" s="263">
        <v>2.099436E-2</v>
      </c>
      <c r="M16" s="263">
        <v>2.6541687149999996E-2</v>
      </c>
      <c r="N16" s="263">
        <v>2.4984806849999999E-2</v>
      </c>
      <c r="O16" s="263">
        <v>1.8978232049999998E-2</v>
      </c>
      <c r="P16" s="263">
        <v>2.1012326999999994E-2</v>
      </c>
      <c r="Q16" s="263">
        <v>2.171734095E-2</v>
      </c>
      <c r="R16" s="263">
        <v>2.3543320799999993E-2</v>
      </c>
      <c r="S16" s="263">
        <v>2.2359144449999997E-2</v>
      </c>
      <c r="T16" s="263">
        <v>1.9916446000000001E-2</v>
      </c>
      <c r="U16" s="263">
        <v>2.0384475749999999E-2</v>
      </c>
      <c r="V16" s="263">
        <v>1.2703649499999999E-2</v>
      </c>
      <c r="W16" s="263">
        <v>1.425035645E-2</v>
      </c>
      <c r="X16" s="263">
        <v>5.3637483999999999E-3</v>
      </c>
      <c r="Y16" s="263">
        <v>6.7321898499999996E-3</v>
      </c>
      <c r="Z16" s="263">
        <v>6.1741316499999985E-3</v>
      </c>
      <c r="AA16" s="263">
        <v>8.4825598999999988E-3</v>
      </c>
      <c r="AB16" s="263">
        <v>8.942024849999999E-3</v>
      </c>
      <c r="AC16" s="263">
        <v>8.6045208500000019E-3</v>
      </c>
      <c r="AD16" s="263">
        <v>6.4697762499999999E-3</v>
      </c>
      <c r="AE16" s="263">
        <v>8.6273770999999982E-3</v>
      </c>
      <c r="AF16" s="263">
        <v>7.0910952499999994E-3</v>
      </c>
      <c r="AG16" s="263">
        <v>7.4961875000000002E-3</v>
      </c>
      <c r="AH16" s="263">
        <v>8.6549212000000004E-3</v>
      </c>
      <c r="AI16" s="263">
        <v>8.6954874000000001E-3</v>
      </c>
      <c r="AJ16" s="263">
        <v>0</v>
      </c>
      <c r="AK16" s="263">
        <v>0</v>
      </c>
      <c r="AL16" s="263">
        <v>0</v>
      </c>
    </row>
    <row r="17" spans="2:38" ht="15.75" thickBot="1" x14ac:dyDescent="0.3">
      <c r="B17" s="267" t="s">
        <v>149</v>
      </c>
      <c r="C17" s="268">
        <v>8.9435178000000001E-3</v>
      </c>
      <c r="D17" s="268">
        <v>8.3994296399999991E-3</v>
      </c>
      <c r="E17" s="268">
        <v>6.1343452799999991E-3</v>
      </c>
      <c r="F17" s="268">
        <v>5.0754513600000002E-3</v>
      </c>
      <c r="G17" s="268">
        <v>4.5982722800000002E-3</v>
      </c>
      <c r="H17" s="268">
        <v>4.9555197999999996E-3</v>
      </c>
      <c r="I17" s="268">
        <v>6.4345982399999996E-3</v>
      </c>
      <c r="J17" s="268">
        <v>9.3662646000000002E-3</v>
      </c>
      <c r="K17" s="268">
        <v>9.2028943999999998E-3</v>
      </c>
      <c r="L17" s="268">
        <v>8.8177219199999986E-3</v>
      </c>
      <c r="M17" s="268">
        <v>7.9508497599999981E-3</v>
      </c>
      <c r="N17" s="268">
        <v>6.4106607599999999E-3</v>
      </c>
      <c r="O17" s="268">
        <v>4.7558053199999997E-3</v>
      </c>
      <c r="P17" s="268">
        <v>4.10641336E-3</v>
      </c>
      <c r="Q17" s="268">
        <v>4.3523494000000003E-3</v>
      </c>
      <c r="R17" s="268">
        <v>5.76687552E-3</v>
      </c>
      <c r="S17" s="268">
        <v>4.6301203199999993E-3</v>
      </c>
      <c r="T17" s="268">
        <v>4.3277976000000006E-3</v>
      </c>
      <c r="U17" s="268">
        <v>3.3999358399999999E-3</v>
      </c>
      <c r="V17" s="268">
        <v>2.9406725599999996E-3</v>
      </c>
      <c r="W17" s="268">
        <v>3.5206564399999992E-3</v>
      </c>
      <c r="X17" s="268">
        <v>3.2815423200000002E-3</v>
      </c>
      <c r="Y17" s="268">
        <v>3.5179090799999997E-3</v>
      </c>
      <c r="Z17" s="268">
        <v>3.4159126399999997E-3</v>
      </c>
      <c r="AA17" s="268">
        <v>4.7008810800000002E-3</v>
      </c>
      <c r="AB17" s="268">
        <v>6.0014799599999993E-3</v>
      </c>
      <c r="AC17" s="268">
        <v>7.0811395200000007E-3</v>
      </c>
      <c r="AD17" s="268">
        <v>5.1986807600000002E-3</v>
      </c>
      <c r="AE17" s="268">
        <v>6.6226482000000001E-3</v>
      </c>
      <c r="AF17" s="268">
        <v>6.4954111599999998E-3</v>
      </c>
      <c r="AG17" s="268">
        <v>7.1499038799999982E-3</v>
      </c>
      <c r="AH17" s="268">
        <v>7.299189519999999E-3</v>
      </c>
      <c r="AI17" s="268">
        <v>7.3697111599999995E-3</v>
      </c>
      <c r="AJ17" s="268">
        <v>0</v>
      </c>
      <c r="AK17" s="268">
        <v>0</v>
      </c>
      <c r="AL17" s="268">
        <v>0</v>
      </c>
    </row>
    <row r="18" spans="2:38" ht="16.5" thickBot="1" x14ac:dyDescent="0.35">
      <c r="B18" s="260" t="s">
        <v>217</v>
      </c>
      <c r="C18" s="269">
        <v>0.20842027513561459</v>
      </c>
      <c r="D18" s="269">
        <v>0.20974247286685613</v>
      </c>
      <c r="E18" s="269">
        <v>0.21958449104015054</v>
      </c>
      <c r="F18" s="269">
        <v>0.21677553174586908</v>
      </c>
      <c r="G18" s="269">
        <v>0.20825569408399047</v>
      </c>
      <c r="H18" s="269">
        <v>0.20455932597886275</v>
      </c>
      <c r="I18" s="269">
        <v>0.22142811609476731</v>
      </c>
      <c r="J18" s="269">
        <v>0.20126268372943248</v>
      </c>
      <c r="K18" s="269">
        <v>0.1774430033715011</v>
      </c>
      <c r="L18" s="269">
        <v>0.17835570438072712</v>
      </c>
      <c r="M18" s="269">
        <v>0.194021391593139</v>
      </c>
      <c r="N18" s="269">
        <v>0.17289840271079118</v>
      </c>
      <c r="O18" s="269">
        <v>0.16085632338593647</v>
      </c>
      <c r="P18" s="269">
        <v>0.18328745083101303</v>
      </c>
      <c r="Q18" s="269">
        <v>0.18302572355174584</v>
      </c>
      <c r="R18" s="269">
        <v>0.13696876790471577</v>
      </c>
      <c r="S18" s="269">
        <v>0.12077729924797247</v>
      </c>
      <c r="T18" s="269">
        <v>0.11863276493916615</v>
      </c>
      <c r="U18" s="269">
        <v>0.1163881497952655</v>
      </c>
      <c r="V18" s="269">
        <v>0.14203958186335541</v>
      </c>
      <c r="W18" s="269">
        <v>0.14843798094906843</v>
      </c>
      <c r="X18" s="269">
        <v>0.13525744045809687</v>
      </c>
      <c r="Y18" s="269">
        <v>0.12142345309153003</v>
      </c>
      <c r="Z18" s="269">
        <v>0.14131945111429245</v>
      </c>
      <c r="AA18" s="269">
        <v>0.14697261568930461</v>
      </c>
      <c r="AB18" s="269">
        <v>0.1609597499217745</v>
      </c>
      <c r="AC18" s="269">
        <v>0.13054556206420312</v>
      </c>
      <c r="AD18" s="269">
        <v>0.12926433765751033</v>
      </c>
      <c r="AE18" s="269">
        <v>0.14522730783750545</v>
      </c>
      <c r="AF18" s="269">
        <v>0.14560009768497403</v>
      </c>
      <c r="AG18" s="269">
        <v>0.12784165035529818</v>
      </c>
      <c r="AH18" s="269">
        <v>0.14412485596180794</v>
      </c>
      <c r="AI18" s="269">
        <v>0.15872293839939347</v>
      </c>
      <c r="AJ18" s="269">
        <v>0</v>
      </c>
      <c r="AK18" s="269">
        <v>0</v>
      </c>
      <c r="AL18" s="269">
        <v>0</v>
      </c>
    </row>
    <row r="19" spans="2:38" s="365" customFormat="1" ht="11.25" x14ac:dyDescent="0.2">
      <c r="C19" s="365">
        <v>1</v>
      </c>
      <c r="D19" s="365">
        <v>2</v>
      </c>
      <c r="E19" s="365">
        <v>3</v>
      </c>
      <c r="F19" s="365">
        <v>4</v>
      </c>
      <c r="G19" s="365">
        <v>5</v>
      </c>
      <c r="H19" s="365">
        <v>6</v>
      </c>
      <c r="I19" s="365">
        <v>7</v>
      </c>
      <c r="J19" s="365">
        <v>8</v>
      </c>
      <c r="K19" s="365">
        <v>9</v>
      </c>
      <c r="L19" s="365">
        <v>10</v>
      </c>
      <c r="M19" s="365">
        <v>11</v>
      </c>
      <c r="N19" s="365">
        <v>12</v>
      </c>
      <c r="O19" s="365">
        <v>13</v>
      </c>
      <c r="P19" s="365">
        <v>14</v>
      </c>
      <c r="Q19" s="365">
        <v>15</v>
      </c>
      <c r="R19" s="365">
        <v>16</v>
      </c>
      <c r="S19" s="365">
        <v>17</v>
      </c>
      <c r="T19" s="365">
        <v>18</v>
      </c>
      <c r="U19" s="365">
        <v>19</v>
      </c>
      <c r="V19" s="365">
        <v>20</v>
      </c>
      <c r="W19" s="365">
        <v>21</v>
      </c>
      <c r="X19" s="365">
        <v>22</v>
      </c>
      <c r="Y19" s="365">
        <v>23</v>
      </c>
      <c r="Z19" s="365">
        <v>24</v>
      </c>
      <c r="AA19" s="365">
        <v>25</v>
      </c>
      <c r="AB19" s="365">
        <v>26</v>
      </c>
      <c r="AC19" s="365">
        <v>27</v>
      </c>
      <c r="AD19" s="365">
        <v>28</v>
      </c>
      <c r="AE19" s="365">
        <v>29</v>
      </c>
      <c r="AF19" s="365">
        <v>30</v>
      </c>
      <c r="AG19" s="365">
        <v>31</v>
      </c>
      <c r="AH19" s="365">
        <v>32</v>
      </c>
      <c r="AI19" s="365">
        <v>33</v>
      </c>
      <c r="AJ19" s="365">
        <v>0</v>
      </c>
      <c r="AK19" s="365">
        <v>0</v>
      </c>
      <c r="AL19" s="365">
        <v>0</v>
      </c>
    </row>
    <row r="21" spans="2:38" ht="16.5" thickBot="1" x14ac:dyDescent="0.35">
      <c r="B21" s="260" t="s">
        <v>295</v>
      </c>
      <c r="C21" s="260">
        <v>1990</v>
      </c>
      <c r="D21" s="260">
        <v>1991</v>
      </c>
      <c r="E21" s="260">
        <v>1992</v>
      </c>
      <c r="F21" s="260">
        <v>1993</v>
      </c>
      <c r="G21" s="260">
        <v>1994</v>
      </c>
      <c r="H21" s="260">
        <v>1995</v>
      </c>
      <c r="I21" s="260">
        <v>1996</v>
      </c>
      <c r="J21" s="260">
        <v>1997</v>
      </c>
      <c r="K21" s="260">
        <v>1998</v>
      </c>
      <c r="L21" s="260">
        <v>1999</v>
      </c>
      <c r="M21" s="260">
        <v>2000</v>
      </c>
      <c r="N21" s="260">
        <v>2001</v>
      </c>
      <c r="O21" s="260">
        <v>2002</v>
      </c>
      <c r="P21" s="260">
        <v>2003</v>
      </c>
      <c r="Q21" s="260">
        <v>2004</v>
      </c>
      <c r="R21" s="260">
        <v>2005</v>
      </c>
      <c r="S21" s="260">
        <v>2006</v>
      </c>
      <c r="T21" s="260">
        <v>2007</v>
      </c>
      <c r="U21" s="260">
        <v>2008</v>
      </c>
      <c r="V21" s="260">
        <v>2009</v>
      </c>
      <c r="W21" s="260">
        <v>2010</v>
      </c>
      <c r="X21" s="260">
        <v>2011</v>
      </c>
      <c r="Y21" s="260">
        <v>2012</v>
      </c>
      <c r="Z21" s="260">
        <v>2013</v>
      </c>
      <c r="AA21" s="260">
        <v>2014</v>
      </c>
      <c r="AB21" s="260">
        <v>2015</v>
      </c>
      <c r="AC21" s="260">
        <v>2016</v>
      </c>
      <c r="AD21" s="260">
        <v>2017</v>
      </c>
      <c r="AE21" s="260">
        <v>2018</v>
      </c>
      <c r="AF21" s="260">
        <v>2019</v>
      </c>
      <c r="AG21" s="260">
        <v>2020</v>
      </c>
      <c r="AH21" s="260">
        <v>2021</v>
      </c>
      <c r="AI21" s="260">
        <v>2022</v>
      </c>
      <c r="AJ21" s="260">
        <v>2023</v>
      </c>
      <c r="AK21" s="260">
        <v>2024</v>
      </c>
      <c r="AL21" s="260">
        <v>2025</v>
      </c>
    </row>
    <row r="22" spans="2:38" x14ac:dyDescent="0.25">
      <c r="B22" s="196" t="s">
        <v>239</v>
      </c>
      <c r="C22" s="261">
        <v>3.5376119972727271E-2</v>
      </c>
      <c r="D22" s="261">
        <v>3.612328852363636E-2</v>
      </c>
      <c r="E22" s="261">
        <v>3.9576292843636361E-2</v>
      </c>
      <c r="F22" s="261">
        <v>3.9791193930000003E-2</v>
      </c>
      <c r="G22" s="261">
        <v>3.7765886555454542E-2</v>
      </c>
      <c r="H22" s="261">
        <v>3.6744379161818178E-2</v>
      </c>
      <c r="I22" s="261">
        <v>3.825380218090909E-2</v>
      </c>
      <c r="J22" s="261">
        <v>3.0496050332727277E-2</v>
      </c>
      <c r="K22" s="261">
        <v>2.6917891805454543E-2</v>
      </c>
      <c r="L22" s="261">
        <v>2.8685849102727271E-2</v>
      </c>
      <c r="M22" s="261">
        <v>3.1077515569090903E-2</v>
      </c>
      <c r="N22" s="261">
        <v>2.680210699090909E-2</v>
      </c>
      <c r="O22" s="261">
        <v>2.6637160565454544E-2</v>
      </c>
      <c r="P22" s="261">
        <v>2.9732143988181817E-2</v>
      </c>
      <c r="Q22" s="261">
        <v>3.0975238058181819E-2</v>
      </c>
      <c r="R22" s="261">
        <v>1.92606975E-2</v>
      </c>
      <c r="S22" s="261">
        <v>1.6735559397272726E-2</v>
      </c>
      <c r="T22" s="261">
        <v>1.7532875119090907E-2</v>
      </c>
      <c r="U22" s="261">
        <v>1.7991953037272725E-2</v>
      </c>
      <c r="V22" s="261">
        <v>2.5761688145454542E-2</v>
      </c>
      <c r="W22" s="261">
        <v>2.5984746957272729E-2</v>
      </c>
      <c r="X22" s="261">
        <v>2.4859569630000002E-2</v>
      </c>
      <c r="Y22" s="261">
        <v>2.1621228447272725E-2</v>
      </c>
      <c r="Z22" s="261">
        <v>2.6192395625454543E-2</v>
      </c>
      <c r="AA22" s="261">
        <v>2.6638054393636364E-2</v>
      </c>
      <c r="AB22" s="261">
        <v>2.8927549028181815E-2</v>
      </c>
      <c r="AC22" s="261">
        <v>2.130028380818182E-2</v>
      </c>
      <c r="AD22" s="261">
        <v>2.221680785181818E-2</v>
      </c>
      <c r="AE22" s="261">
        <v>2.5402877645454545E-2</v>
      </c>
      <c r="AF22" s="261">
        <v>2.6135147050909087E-2</v>
      </c>
      <c r="AG22" s="261">
        <v>2.1439835200909089E-2</v>
      </c>
      <c r="AH22" s="261">
        <v>2.4763883787272727E-2</v>
      </c>
      <c r="AI22" s="261">
        <v>2.8076938614545452E-2</v>
      </c>
      <c r="AJ22" s="261">
        <v>0</v>
      </c>
      <c r="AK22" s="261">
        <v>0</v>
      </c>
      <c r="AL22" s="261">
        <v>0</v>
      </c>
    </row>
    <row r="23" spans="2:38" x14ac:dyDescent="0.25">
      <c r="B23" s="262" t="s">
        <v>150</v>
      </c>
      <c r="C23" s="263">
        <v>6.4981608818181803E-3</v>
      </c>
      <c r="D23" s="263">
        <v>6.4868068363636349E-3</v>
      </c>
      <c r="E23" s="263">
        <v>7.3614687272727259E-3</v>
      </c>
      <c r="F23" s="263">
        <v>7.222861922727271E-3</v>
      </c>
      <c r="G23" s="263">
        <v>6.8451964499999986E-3</v>
      </c>
      <c r="H23" s="263">
        <v>6.4590671181818174E-3</v>
      </c>
      <c r="I23" s="263">
        <v>6.7775202681818175E-3</v>
      </c>
      <c r="J23" s="263">
        <v>5.8740280636363634E-3</v>
      </c>
      <c r="K23" s="263">
        <v>5.1601874454545449E-3</v>
      </c>
      <c r="L23" s="263">
        <v>5.6627120045454537E-3</v>
      </c>
      <c r="M23" s="263">
        <v>6.1670563909090896E-3</v>
      </c>
      <c r="N23" s="263">
        <v>5.5941707181818177E-3</v>
      </c>
      <c r="O23" s="263">
        <v>5.4839172272727263E-3</v>
      </c>
      <c r="P23" s="263">
        <v>6.3539731772727266E-3</v>
      </c>
      <c r="Q23" s="263">
        <v>6.7208924181818173E-3</v>
      </c>
      <c r="R23" s="263">
        <v>5.0357251363636352E-3</v>
      </c>
      <c r="S23" s="263">
        <v>4.3448390590909089E-3</v>
      </c>
      <c r="T23" s="263">
        <v>4.4535647045454542E-3</v>
      </c>
      <c r="U23" s="263">
        <v>4.4540778409090905E-3</v>
      </c>
      <c r="V23" s="263">
        <v>5.3083017272727269E-3</v>
      </c>
      <c r="W23" s="263">
        <v>5.1386451136363632E-3</v>
      </c>
      <c r="X23" s="263">
        <v>4.8286847318181822E-3</v>
      </c>
      <c r="Y23" s="263">
        <v>4.3061680909090901E-3</v>
      </c>
      <c r="Z23" s="263">
        <v>4.956148527272726E-3</v>
      </c>
      <c r="AA23" s="263">
        <v>5.0238760227272715E-3</v>
      </c>
      <c r="AB23" s="263">
        <v>5.3670977590909085E-3</v>
      </c>
      <c r="AC23" s="263">
        <v>4.0358702590909089E-3</v>
      </c>
      <c r="AD23" s="263">
        <v>4.1946332045454541E-3</v>
      </c>
      <c r="AE23" s="263">
        <v>4.8439769181818186E-3</v>
      </c>
      <c r="AF23" s="263">
        <v>4.8673455818181808E-3</v>
      </c>
      <c r="AG23" s="263">
        <v>4.115020459090909E-3</v>
      </c>
      <c r="AH23" s="263">
        <v>4.697115845454544E-3</v>
      </c>
      <c r="AI23" s="263">
        <v>5.2775395636363628E-3</v>
      </c>
      <c r="AJ23" s="263">
        <v>0</v>
      </c>
      <c r="AK23" s="263">
        <v>0</v>
      </c>
      <c r="AL23" s="263">
        <v>0</v>
      </c>
    </row>
    <row r="24" spans="2:38" x14ac:dyDescent="0.25">
      <c r="B24" s="262" t="s">
        <v>149</v>
      </c>
      <c r="C24" s="263">
        <v>2.8877959090909091E-2</v>
      </c>
      <c r="D24" s="263">
        <v>2.9636481687272724E-2</v>
      </c>
      <c r="E24" s="263">
        <v>3.2214824116363637E-2</v>
      </c>
      <c r="F24" s="263">
        <v>3.2568332007272729E-2</v>
      </c>
      <c r="G24" s="263">
        <v>3.0920690105454542E-2</v>
      </c>
      <c r="H24" s="263">
        <v>3.028531204363636E-2</v>
      </c>
      <c r="I24" s="263">
        <v>3.1476281912727271E-2</v>
      </c>
      <c r="J24" s="263">
        <v>2.4622022269090913E-2</v>
      </c>
      <c r="K24" s="263">
        <v>2.1757704359999998E-2</v>
      </c>
      <c r="L24" s="263">
        <v>2.3023137098181816E-2</v>
      </c>
      <c r="M24" s="263">
        <v>2.4910459178181812E-2</v>
      </c>
      <c r="N24" s="263">
        <v>2.1207936272727271E-2</v>
      </c>
      <c r="O24" s="263">
        <v>2.1153243338181818E-2</v>
      </c>
      <c r="P24" s="263">
        <v>2.337817081090909E-2</v>
      </c>
      <c r="Q24" s="263">
        <v>2.4254345640000001E-2</v>
      </c>
      <c r="R24" s="263">
        <v>1.4224972363636363E-2</v>
      </c>
      <c r="S24" s="263">
        <v>1.2390720338181817E-2</v>
      </c>
      <c r="T24" s="263">
        <v>1.3079310414545454E-2</v>
      </c>
      <c r="U24" s="263">
        <v>1.3537875196363635E-2</v>
      </c>
      <c r="V24" s="263">
        <v>2.0453386418181816E-2</v>
      </c>
      <c r="W24" s="263">
        <v>2.0846101843636364E-2</v>
      </c>
      <c r="X24" s="263">
        <v>2.0030884898181819E-2</v>
      </c>
      <c r="Y24" s="263">
        <v>1.7315060356363633E-2</v>
      </c>
      <c r="Z24" s="263">
        <v>2.1236247098181817E-2</v>
      </c>
      <c r="AA24" s="263">
        <v>2.1614178370909093E-2</v>
      </c>
      <c r="AB24" s="263">
        <v>2.3560451269090905E-2</v>
      </c>
      <c r="AC24" s="263">
        <v>1.7264413549090911E-2</v>
      </c>
      <c r="AD24" s="263">
        <v>1.8022174647272727E-2</v>
      </c>
      <c r="AE24" s="263">
        <v>2.0558900727272726E-2</v>
      </c>
      <c r="AF24" s="263">
        <v>2.1267801469090908E-2</v>
      </c>
      <c r="AG24" s="263">
        <v>1.7324814741818181E-2</v>
      </c>
      <c r="AH24" s="263">
        <v>2.0066767941818182E-2</v>
      </c>
      <c r="AI24" s="263">
        <v>2.2799399050909091E-2</v>
      </c>
      <c r="AJ24" s="263">
        <v>0</v>
      </c>
      <c r="AK24" s="263">
        <v>0</v>
      </c>
      <c r="AL24" s="263">
        <v>0</v>
      </c>
    </row>
    <row r="25" spans="2:38" x14ac:dyDescent="0.25">
      <c r="B25" s="214" t="s">
        <v>20</v>
      </c>
      <c r="C25" s="264">
        <v>7.4606962309090898E-3</v>
      </c>
      <c r="D25" s="264">
        <v>7.4434292754545443E-3</v>
      </c>
      <c r="E25" s="264">
        <v>8.5345560763636346E-3</v>
      </c>
      <c r="F25" s="264">
        <v>8.4922489445454531E-3</v>
      </c>
      <c r="G25" s="264">
        <v>8.5103776090909074E-3</v>
      </c>
      <c r="H25" s="264">
        <v>8.0554031427272719E-3</v>
      </c>
      <c r="I25" s="264">
        <v>8.5854148499999988E-3</v>
      </c>
      <c r="J25" s="264">
        <v>8.2913526163636356E-3</v>
      </c>
      <c r="K25" s="264">
        <v>7.4828409627272713E-3</v>
      </c>
      <c r="L25" s="264">
        <v>7.7997332181818178E-3</v>
      </c>
      <c r="M25" s="264">
        <v>8.3700554809090898E-3</v>
      </c>
      <c r="N25" s="264">
        <v>7.6690577045454541E-3</v>
      </c>
      <c r="O25" s="264">
        <v>7.6059008863636358E-3</v>
      </c>
      <c r="P25" s="264">
        <v>9.1638471763636348E-3</v>
      </c>
      <c r="Q25" s="264">
        <v>7.5642239236363637E-3</v>
      </c>
      <c r="R25" s="264">
        <v>5.4848392527272723E-3</v>
      </c>
      <c r="S25" s="264">
        <v>4.8547081527272728E-3</v>
      </c>
      <c r="T25" s="264">
        <v>4.8345574990909081E-3</v>
      </c>
      <c r="U25" s="264">
        <v>4.8605991327272721E-3</v>
      </c>
      <c r="V25" s="264">
        <v>5.6586483381818172E-3</v>
      </c>
      <c r="W25" s="264">
        <v>5.7016613809090901E-3</v>
      </c>
      <c r="X25" s="264">
        <v>5.8295859027272722E-3</v>
      </c>
      <c r="Y25" s="264">
        <v>5.1144881809090902E-3</v>
      </c>
      <c r="Z25" s="264">
        <v>5.892704999999999E-3</v>
      </c>
      <c r="AA25" s="264">
        <v>6.160425313636364E-3</v>
      </c>
      <c r="AB25" s="264">
        <v>7.4818446081818179E-3</v>
      </c>
      <c r="AC25" s="264">
        <v>6.4572060136363629E-3</v>
      </c>
      <c r="AD25" s="264">
        <v>6.5434185327272725E-3</v>
      </c>
      <c r="AE25" s="264">
        <v>6.7928607899999998E-3</v>
      </c>
      <c r="AF25" s="264">
        <v>6.6606002454545447E-3</v>
      </c>
      <c r="AG25" s="264">
        <v>6.2070415499999986E-3</v>
      </c>
      <c r="AH25" s="264">
        <v>7.281755072727273E-3</v>
      </c>
      <c r="AI25" s="264">
        <v>8.2274745872727272E-3</v>
      </c>
      <c r="AJ25" s="264">
        <v>0</v>
      </c>
      <c r="AK25" s="264">
        <v>0</v>
      </c>
      <c r="AL25" s="264">
        <v>0</v>
      </c>
    </row>
    <row r="26" spans="2:38" x14ac:dyDescent="0.25">
      <c r="B26" s="262" t="s">
        <v>150</v>
      </c>
      <c r="C26" s="263">
        <v>1.7909687727272728E-3</v>
      </c>
      <c r="D26" s="263">
        <v>1.7814858681818179E-3</v>
      </c>
      <c r="E26" s="263">
        <v>2.118345436363636E-3</v>
      </c>
      <c r="F26" s="263">
        <v>1.8860616136363632E-3</v>
      </c>
      <c r="G26" s="263">
        <v>1.8591132818181813E-3</v>
      </c>
      <c r="H26" s="263">
        <v>1.7085034227272726E-3</v>
      </c>
      <c r="I26" s="263">
        <v>1.8328457590909089E-3</v>
      </c>
      <c r="J26" s="263">
        <v>1.8159577909090906E-3</v>
      </c>
      <c r="K26" s="263">
        <v>1.6275796499999999E-3</v>
      </c>
      <c r="L26" s="263">
        <v>1.6582977272727273E-3</v>
      </c>
      <c r="M26" s="263">
        <v>1.8013218409090909E-3</v>
      </c>
      <c r="N26" s="263">
        <v>1.7168306863636362E-3</v>
      </c>
      <c r="O26" s="263">
        <v>1.7128961590909088E-3</v>
      </c>
      <c r="P26" s="263">
        <v>2.2644967909090903E-3</v>
      </c>
      <c r="Q26" s="263">
        <v>1.7317817454545453E-3</v>
      </c>
      <c r="R26" s="263">
        <v>1.4171944636363638E-3</v>
      </c>
      <c r="S26" s="263">
        <v>1.233201109090909E-3</v>
      </c>
      <c r="T26" s="263">
        <v>1.1819243318181817E-3</v>
      </c>
      <c r="U26" s="263">
        <v>1.1608604454545453E-3</v>
      </c>
      <c r="V26" s="263">
        <v>1.1727724363636363E-3</v>
      </c>
      <c r="W26" s="263">
        <v>1.1857938136363635E-3</v>
      </c>
      <c r="X26" s="263">
        <v>1.2111485318181819E-3</v>
      </c>
      <c r="Y26" s="263">
        <v>1.0344633954545454E-3</v>
      </c>
      <c r="Z26" s="263">
        <v>1.1835641999999999E-3</v>
      </c>
      <c r="AA26" s="263">
        <v>1.2057887863636363E-3</v>
      </c>
      <c r="AB26" s="263">
        <v>1.5450861136363635E-3</v>
      </c>
      <c r="AC26" s="263">
        <v>1.2975216681818179E-3</v>
      </c>
      <c r="AD26" s="263">
        <v>1.259862518181818E-3</v>
      </c>
      <c r="AE26" s="263">
        <v>1.3409850409090908E-3</v>
      </c>
      <c r="AF26" s="263">
        <v>1.2840362999999998E-3</v>
      </c>
      <c r="AG26" s="263">
        <v>1.1900911499999997E-3</v>
      </c>
      <c r="AH26" s="263">
        <v>1.4423381454545454E-3</v>
      </c>
      <c r="AI26" s="263">
        <v>1.6741413545454545E-3</v>
      </c>
      <c r="AJ26" s="263">
        <v>0</v>
      </c>
      <c r="AK26" s="263">
        <v>0</v>
      </c>
      <c r="AL26" s="263">
        <v>0</v>
      </c>
    </row>
    <row r="27" spans="2:38" x14ac:dyDescent="0.25">
      <c r="B27" s="262" t="s">
        <v>149</v>
      </c>
      <c r="C27" s="263">
        <v>5.6697274581818174E-3</v>
      </c>
      <c r="D27" s="263">
        <v>5.661943407272726E-3</v>
      </c>
      <c r="E27" s="263">
        <v>6.4162106399999986E-3</v>
      </c>
      <c r="F27" s="263">
        <v>6.6061873309090904E-3</v>
      </c>
      <c r="G27" s="263">
        <v>6.6512643272727268E-3</v>
      </c>
      <c r="H27" s="263">
        <v>6.3468997199999993E-3</v>
      </c>
      <c r="I27" s="263">
        <v>6.7525690909090892E-3</v>
      </c>
      <c r="J27" s="263">
        <v>6.4753948254545448E-3</v>
      </c>
      <c r="K27" s="263">
        <v>5.8552613127272717E-3</v>
      </c>
      <c r="L27" s="263">
        <v>6.1414354909090901E-3</v>
      </c>
      <c r="M27" s="263">
        <v>6.5687336399999994E-3</v>
      </c>
      <c r="N27" s="263">
        <v>5.9522270181818181E-3</v>
      </c>
      <c r="O27" s="263">
        <v>5.8930047272727267E-3</v>
      </c>
      <c r="P27" s="263">
        <v>6.8993503854545453E-3</v>
      </c>
      <c r="Q27" s="263">
        <v>5.8324421781818184E-3</v>
      </c>
      <c r="R27" s="263">
        <v>4.0676447890909085E-3</v>
      </c>
      <c r="S27" s="263">
        <v>3.6215070436363636E-3</v>
      </c>
      <c r="T27" s="263">
        <v>3.6526331672727267E-3</v>
      </c>
      <c r="U27" s="263">
        <v>3.6997386872727267E-3</v>
      </c>
      <c r="V27" s="263">
        <v>4.4858759018181812E-3</v>
      </c>
      <c r="W27" s="263">
        <v>4.5158675672727269E-3</v>
      </c>
      <c r="X27" s="263">
        <v>4.6184373709090903E-3</v>
      </c>
      <c r="Y27" s="263">
        <v>4.080024785454545E-3</v>
      </c>
      <c r="Z27" s="263">
        <v>4.7091407999999991E-3</v>
      </c>
      <c r="AA27" s="263">
        <v>4.9546365272727273E-3</v>
      </c>
      <c r="AB27" s="263">
        <v>5.9367584945454544E-3</v>
      </c>
      <c r="AC27" s="263">
        <v>5.1596843454545446E-3</v>
      </c>
      <c r="AD27" s="263">
        <v>5.2835560145454543E-3</v>
      </c>
      <c r="AE27" s="263">
        <v>5.4518757490909092E-3</v>
      </c>
      <c r="AF27" s="263">
        <v>5.3765639454545454E-3</v>
      </c>
      <c r="AG27" s="263">
        <v>5.0169503999999993E-3</v>
      </c>
      <c r="AH27" s="263">
        <v>5.8394169272727274E-3</v>
      </c>
      <c r="AI27" s="263">
        <v>6.5533332327272729E-3</v>
      </c>
      <c r="AJ27" s="263">
        <v>0</v>
      </c>
      <c r="AK27" s="263">
        <v>0</v>
      </c>
      <c r="AL27" s="263">
        <v>0</v>
      </c>
    </row>
    <row r="28" spans="2:38" x14ac:dyDescent="0.25">
      <c r="B28" s="204" t="s">
        <v>27</v>
      </c>
      <c r="C28" s="265">
        <v>3.4689215060767164E-3</v>
      </c>
      <c r="D28" s="265">
        <v>3.5465894582335051E-3</v>
      </c>
      <c r="E28" s="265">
        <v>3.439544814586519E-3</v>
      </c>
      <c r="F28" s="265">
        <v>3.5199234534188375E-3</v>
      </c>
      <c r="G28" s="265">
        <v>3.5063281592701365E-3</v>
      </c>
      <c r="H28" s="265">
        <v>3.5219568487807594E-3</v>
      </c>
      <c r="I28" s="265">
        <v>4.7638697113001772E-3</v>
      </c>
      <c r="J28" s="265">
        <v>4.6965162407543101E-3</v>
      </c>
      <c r="K28" s="265">
        <v>3.8530060967730318E-3</v>
      </c>
      <c r="L28" s="265">
        <v>4.026314713834675E-3</v>
      </c>
      <c r="M28" s="265">
        <v>4.0602984090379168E-3</v>
      </c>
      <c r="N28" s="265">
        <v>4.1205448774885006E-3</v>
      </c>
      <c r="O28" s="265">
        <v>3.1539256434372203E-3</v>
      </c>
      <c r="P28" s="265">
        <v>4.2409298730035558E-3</v>
      </c>
      <c r="Q28" s="265">
        <v>4.2667288913852365E-3</v>
      </c>
      <c r="R28" s="265">
        <v>4.6158918612861236E-3</v>
      </c>
      <c r="S28" s="265">
        <v>3.9882873076288487E-3</v>
      </c>
      <c r="T28" s="265">
        <v>3.3748913834089535E-3</v>
      </c>
      <c r="U28" s="265">
        <v>2.4030127950724124E-3</v>
      </c>
      <c r="V28" s="265">
        <v>3.0510980081878449E-3</v>
      </c>
      <c r="W28" s="265">
        <v>3.9500374961095657E-3</v>
      </c>
      <c r="X28" s="265">
        <v>3.8414307594809632E-3</v>
      </c>
      <c r="Y28" s="265">
        <v>3.5842890522354669E-3</v>
      </c>
      <c r="Z28" s="265">
        <v>3.841101235716125E-3</v>
      </c>
      <c r="AA28" s="265">
        <v>3.6894770316285254E-3</v>
      </c>
      <c r="AB28" s="265">
        <v>3.4132186668475871E-3</v>
      </c>
      <c r="AC28" s="265">
        <v>3.5679379129644946E-3</v>
      </c>
      <c r="AD28" s="265">
        <v>3.3113774284119083E-3</v>
      </c>
      <c r="AE28" s="265">
        <v>3.2526113475014979E-3</v>
      </c>
      <c r="AF28" s="265">
        <v>3.2079594149929331E-3</v>
      </c>
      <c r="AG28" s="265">
        <v>3.2246393332631411E-3</v>
      </c>
      <c r="AH28" s="265">
        <v>2.9100189332203433E-3</v>
      </c>
      <c r="AI28" s="265">
        <v>2.6022431180163985E-3</v>
      </c>
      <c r="AJ28" s="265">
        <v>0</v>
      </c>
      <c r="AK28" s="265">
        <v>0</v>
      </c>
      <c r="AL28" s="265">
        <v>0</v>
      </c>
    </row>
    <row r="29" spans="2:38" x14ac:dyDescent="0.25">
      <c r="B29" s="262" t="s">
        <v>150</v>
      </c>
      <c r="C29" s="263">
        <v>2.1079433934598018E-3</v>
      </c>
      <c r="D29" s="263">
        <v>2.136293473017466E-3</v>
      </c>
      <c r="E29" s="263">
        <v>2.0648302118791255E-3</v>
      </c>
      <c r="F29" s="263">
        <v>2.1071328288647787E-3</v>
      </c>
      <c r="G29" s="263">
        <v>2.1046173571500387E-3</v>
      </c>
      <c r="H29" s="263">
        <v>2.09940749552931E-3</v>
      </c>
      <c r="I29" s="263">
        <v>2.7851865549444201E-3</v>
      </c>
      <c r="J29" s="263">
        <v>2.7143007324581287E-3</v>
      </c>
      <c r="K29" s="263">
        <v>2.2155741031938984E-3</v>
      </c>
      <c r="L29" s="263">
        <v>2.3226264458814337E-3</v>
      </c>
      <c r="M29" s="263">
        <v>2.3516271266228218E-3</v>
      </c>
      <c r="N29" s="263">
        <v>2.4029107013934922E-3</v>
      </c>
      <c r="O29" s="263">
        <v>1.8320350904137285E-3</v>
      </c>
      <c r="P29" s="263">
        <v>2.5520778396928949E-3</v>
      </c>
      <c r="Q29" s="263">
        <v>2.5668132066395104E-3</v>
      </c>
      <c r="R29" s="263">
        <v>2.7932956132486388E-3</v>
      </c>
      <c r="S29" s="263">
        <v>2.4147368910077778E-3</v>
      </c>
      <c r="T29" s="263">
        <v>2.0062849480640835E-3</v>
      </c>
      <c r="U29" s="263">
        <v>1.3773932230967396E-3</v>
      </c>
      <c r="V29" s="263">
        <v>1.8128646063121784E-3</v>
      </c>
      <c r="W29" s="263">
        <v>2.3163328344716549E-3</v>
      </c>
      <c r="X29" s="263">
        <v>2.2422823350222339E-3</v>
      </c>
      <c r="Y29" s="263">
        <v>2.0723279492325013E-3</v>
      </c>
      <c r="Z29" s="263">
        <v>2.2333392334532793E-3</v>
      </c>
      <c r="AA29" s="263">
        <v>2.1438230644685516E-3</v>
      </c>
      <c r="AB29" s="263">
        <v>1.9701053355422656E-3</v>
      </c>
      <c r="AC29" s="263">
        <v>2.0744944085142694E-3</v>
      </c>
      <c r="AD29" s="263">
        <v>1.9354478648494315E-3</v>
      </c>
      <c r="AE29" s="263">
        <v>1.9011178943520632E-3</v>
      </c>
      <c r="AF29" s="263">
        <v>1.8719885589919434E-3</v>
      </c>
      <c r="AG29" s="263">
        <v>1.8867344466010981E-3</v>
      </c>
      <c r="AH29" s="263">
        <v>1.6821155087589027E-3</v>
      </c>
      <c r="AI29" s="263">
        <v>1.4810909298917374E-3</v>
      </c>
      <c r="AJ29" s="263">
        <v>0</v>
      </c>
      <c r="AK29" s="263">
        <v>0</v>
      </c>
      <c r="AL29" s="263">
        <v>0</v>
      </c>
    </row>
    <row r="30" spans="2:38" x14ac:dyDescent="0.25">
      <c r="B30" s="262" t="s">
        <v>149</v>
      </c>
      <c r="C30" s="263">
        <v>1.3609781126169146E-3</v>
      </c>
      <c r="D30" s="263">
        <v>1.4102959852160392E-3</v>
      </c>
      <c r="E30" s="263">
        <v>1.3747146027073933E-3</v>
      </c>
      <c r="F30" s="263">
        <v>1.412790624554059E-3</v>
      </c>
      <c r="G30" s="263">
        <v>1.4017108021200978E-3</v>
      </c>
      <c r="H30" s="263">
        <v>1.4225493532514493E-3</v>
      </c>
      <c r="I30" s="263">
        <v>1.9786831563557571E-3</v>
      </c>
      <c r="J30" s="263">
        <v>1.9822155082961815E-3</v>
      </c>
      <c r="K30" s="263">
        <v>1.6374319935791334E-3</v>
      </c>
      <c r="L30" s="263">
        <v>1.7036882679532417E-3</v>
      </c>
      <c r="M30" s="263">
        <v>1.7086712824150945E-3</v>
      </c>
      <c r="N30" s="263">
        <v>1.7176341760950088E-3</v>
      </c>
      <c r="O30" s="263">
        <v>1.3218905530234916E-3</v>
      </c>
      <c r="P30" s="263">
        <v>1.6888520333106609E-3</v>
      </c>
      <c r="Q30" s="263">
        <v>1.699915684745726E-3</v>
      </c>
      <c r="R30" s="263">
        <v>1.8225962480374848E-3</v>
      </c>
      <c r="S30" s="263">
        <v>1.5735504166210709E-3</v>
      </c>
      <c r="T30" s="263">
        <v>1.36860643534487E-3</v>
      </c>
      <c r="U30" s="263">
        <v>1.0256195719756727E-3</v>
      </c>
      <c r="V30" s="263">
        <v>1.2382334018756667E-3</v>
      </c>
      <c r="W30" s="263">
        <v>1.6337046616379108E-3</v>
      </c>
      <c r="X30" s="263">
        <v>1.5991484244587293E-3</v>
      </c>
      <c r="Y30" s="263">
        <v>1.5119611030029656E-3</v>
      </c>
      <c r="Z30" s="263">
        <v>1.6077620022628457E-3</v>
      </c>
      <c r="AA30" s="263">
        <v>1.5456539671599738E-3</v>
      </c>
      <c r="AB30" s="263">
        <v>1.4431133313053215E-3</v>
      </c>
      <c r="AC30" s="263">
        <v>1.4934435044502252E-3</v>
      </c>
      <c r="AD30" s="263">
        <v>1.3759295635624768E-3</v>
      </c>
      <c r="AE30" s="263">
        <v>1.3514934531494347E-3</v>
      </c>
      <c r="AF30" s="263">
        <v>1.3359708560009894E-3</v>
      </c>
      <c r="AG30" s="263">
        <v>1.3379048866620431E-3</v>
      </c>
      <c r="AH30" s="263">
        <v>1.2279034244614406E-3</v>
      </c>
      <c r="AI30" s="263">
        <v>1.1211521881246611E-3</v>
      </c>
      <c r="AJ30" s="263">
        <v>0</v>
      </c>
      <c r="AK30" s="263">
        <v>0</v>
      </c>
      <c r="AL30" s="263">
        <v>0</v>
      </c>
    </row>
    <row r="31" spans="2:38" x14ac:dyDescent="0.25">
      <c r="B31" s="209" t="s">
        <v>243</v>
      </c>
      <c r="C31" s="266">
        <v>1.0536155509090908E-2</v>
      </c>
      <c r="D31" s="266">
        <v>1.0089185342727272E-2</v>
      </c>
      <c r="E31" s="266">
        <v>8.3362856399999997E-3</v>
      </c>
      <c r="F31" s="266">
        <v>7.3172332390909088E-3</v>
      </c>
      <c r="G31" s="266">
        <v>7.0144151536363627E-3</v>
      </c>
      <c r="H31" s="266">
        <v>7.4671679318181819E-3</v>
      </c>
      <c r="I31" s="266">
        <v>8.786399465454545E-3</v>
      </c>
      <c r="J31" s="266">
        <v>1.1405903645454546E-2</v>
      </c>
      <c r="K31" s="266">
        <v>1.0139807509090907E-2</v>
      </c>
      <c r="L31" s="266">
        <v>8.1305677963636365E-3</v>
      </c>
      <c r="M31" s="266">
        <v>9.4070555209090894E-3</v>
      </c>
      <c r="N31" s="266">
        <v>8.562400257272727E-3</v>
      </c>
      <c r="O31" s="266">
        <v>6.4729192827272719E-3</v>
      </c>
      <c r="P31" s="266">
        <v>6.8505655527272714E-3</v>
      </c>
      <c r="Q31" s="266">
        <v>7.10991555E-3</v>
      </c>
      <c r="R31" s="266">
        <v>7.9936899054545447E-3</v>
      </c>
      <c r="S31" s="266">
        <v>7.3607085736363629E-3</v>
      </c>
      <c r="T31" s="266">
        <v>6.6120664363636368E-3</v>
      </c>
      <c r="U31" s="266">
        <v>6.4866577063636358E-3</v>
      </c>
      <c r="V31" s="266">
        <v>4.2666332890909089E-3</v>
      </c>
      <c r="W31" s="266">
        <v>4.8466398790909084E-3</v>
      </c>
      <c r="X31" s="266">
        <v>2.35780656E-3</v>
      </c>
      <c r="Y31" s="266">
        <v>2.7954815263636361E-3</v>
      </c>
      <c r="Z31" s="266">
        <v>2.6154666245454543E-3</v>
      </c>
      <c r="AA31" s="266">
        <v>3.5954839036363632E-3</v>
      </c>
      <c r="AB31" s="266">
        <v>4.0755013118181811E-3</v>
      </c>
      <c r="AC31" s="266">
        <v>4.2779073736363641E-3</v>
      </c>
      <c r="AD31" s="266">
        <v>3.1823064572727273E-3</v>
      </c>
      <c r="AE31" s="266">
        <v>4.1590978090909093E-3</v>
      </c>
      <c r="AF31" s="266">
        <v>3.7054108390909089E-3</v>
      </c>
      <c r="AG31" s="266">
        <v>3.9943885581818182E-3</v>
      </c>
      <c r="AH31" s="266">
        <v>4.3511211054545456E-3</v>
      </c>
      <c r="AI31" s="266">
        <v>4.3814177890909092E-3</v>
      </c>
      <c r="AJ31" s="266">
        <v>0</v>
      </c>
      <c r="AK31" s="266">
        <v>0</v>
      </c>
      <c r="AL31" s="266">
        <v>0</v>
      </c>
    </row>
    <row r="32" spans="2:38" x14ac:dyDescent="0.25">
      <c r="B32" s="262" t="s">
        <v>150</v>
      </c>
      <c r="C32" s="263">
        <v>8.0970142909090898E-3</v>
      </c>
      <c r="D32" s="263">
        <v>7.7984318045454543E-3</v>
      </c>
      <c r="E32" s="263">
        <v>6.6632823818181816E-3</v>
      </c>
      <c r="F32" s="263">
        <v>5.9330192318181813E-3</v>
      </c>
      <c r="G32" s="263">
        <v>5.7603408954545448E-3</v>
      </c>
      <c r="H32" s="263">
        <v>6.1156625318181815E-3</v>
      </c>
      <c r="I32" s="263">
        <v>7.0315090363636361E-3</v>
      </c>
      <c r="J32" s="263">
        <v>8.8514678454545449E-3</v>
      </c>
      <c r="K32" s="263">
        <v>7.6299272181818171E-3</v>
      </c>
      <c r="L32" s="263">
        <v>5.7257345454545449E-3</v>
      </c>
      <c r="M32" s="263">
        <v>7.2386419499999993E-3</v>
      </c>
      <c r="N32" s="263">
        <v>6.8140382318181815E-3</v>
      </c>
      <c r="O32" s="263">
        <v>5.1758814681818173E-3</v>
      </c>
      <c r="P32" s="263">
        <v>5.7306346363636346E-3</v>
      </c>
      <c r="Q32" s="263">
        <v>5.9229111681818186E-3</v>
      </c>
      <c r="R32" s="263">
        <v>6.4209056727272716E-3</v>
      </c>
      <c r="S32" s="263">
        <v>6.0979484863636357E-3</v>
      </c>
      <c r="T32" s="263">
        <v>5.4317580000000001E-3</v>
      </c>
      <c r="U32" s="263">
        <v>5.5594024772727272E-3</v>
      </c>
      <c r="V32" s="263">
        <v>3.4646316818181815E-3</v>
      </c>
      <c r="W32" s="263">
        <v>3.8864608499999996E-3</v>
      </c>
      <c r="X32" s="263">
        <v>1.4628404727272727E-3</v>
      </c>
      <c r="Y32" s="263">
        <v>1.8360517772727271E-3</v>
      </c>
      <c r="Z32" s="263">
        <v>1.6838540863636361E-3</v>
      </c>
      <c r="AA32" s="263">
        <v>2.3134254272727268E-3</v>
      </c>
      <c r="AB32" s="263">
        <v>2.4387340499999995E-3</v>
      </c>
      <c r="AC32" s="263">
        <v>2.346687504545455E-3</v>
      </c>
      <c r="AD32" s="263">
        <v>1.7644844318181817E-3</v>
      </c>
      <c r="AE32" s="263">
        <v>2.3529210272727271E-3</v>
      </c>
      <c r="AF32" s="263">
        <v>1.9339350681818182E-3</v>
      </c>
      <c r="AG32" s="263">
        <v>2.0444147727272728E-3</v>
      </c>
      <c r="AH32" s="263">
        <v>2.3604330545454544E-3</v>
      </c>
      <c r="AI32" s="263">
        <v>2.3714965636363636E-3</v>
      </c>
      <c r="AJ32" s="263">
        <v>0</v>
      </c>
      <c r="AK32" s="263">
        <v>0</v>
      </c>
      <c r="AL32" s="263">
        <v>0</v>
      </c>
    </row>
    <row r="33" spans="2:38" ht="15.75" thickBot="1" x14ac:dyDescent="0.3">
      <c r="B33" s="267" t="s">
        <v>149</v>
      </c>
      <c r="C33" s="268">
        <v>2.4391412181818182E-3</v>
      </c>
      <c r="D33" s="268">
        <v>2.2907535381818181E-3</v>
      </c>
      <c r="E33" s="268">
        <v>1.6730032581818179E-3</v>
      </c>
      <c r="F33" s="268">
        <v>1.3842140072727273E-3</v>
      </c>
      <c r="G33" s="268">
        <v>1.2540742581818181E-3</v>
      </c>
      <c r="H33" s="268">
        <v>1.3515053999999999E-3</v>
      </c>
      <c r="I33" s="268">
        <v>1.7548904290909091E-3</v>
      </c>
      <c r="J33" s="268">
        <v>2.5544358000000001E-3</v>
      </c>
      <c r="K33" s="268">
        <v>2.5098802909090906E-3</v>
      </c>
      <c r="L33" s="268">
        <v>2.4048332509090907E-3</v>
      </c>
      <c r="M33" s="268">
        <v>2.1684135709090905E-3</v>
      </c>
      <c r="N33" s="268">
        <v>1.7483620254545454E-3</v>
      </c>
      <c r="O33" s="268">
        <v>1.2970378145454545E-3</v>
      </c>
      <c r="P33" s="268">
        <v>1.1199309163636363E-3</v>
      </c>
      <c r="Q33" s="268">
        <v>1.1870043818181819E-3</v>
      </c>
      <c r="R33" s="268">
        <v>1.5727842327272728E-3</v>
      </c>
      <c r="S33" s="268">
        <v>1.2627600872727269E-3</v>
      </c>
      <c r="T33" s="268">
        <v>1.1803084363636366E-3</v>
      </c>
      <c r="U33" s="268">
        <v>9.2725522909090899E-4</v>
      </c>
      <c r="V33" s="268">
        <v>8.0200160727272722E-4</v>
      </c>
      <c r="W33" s="268">
        <v>9.6017902909090896E-4</v>
      </c>
      <c r="X33" s="268">
        <v>8.9496608727272721E-4</v>
      </c>
      <c r="Y33" s="268">
        <v>9.5942974909090902E-4</v>
      </c>
      <c r="Z33" s="268">
        <v>9.3161253818181808E-4</v>
      </c>
      <c r="AA33" s="268">
        <v>1.2820584763636365E-3</v>
      </c>
      <c r="AB33" s="268">
        <v>1.6367672618181816E-3</v>
      </c>
      <c r="AC33" s="268">
        <v>1.9312198690909091E-3</v>
      </c>
      <c r="AD33" s="268">
        <v>1.4178220254545456E-3</v>
      </c>
      <c r="AE33" s="268">
        <v>1.8061767818181819E-3</v>
      </c>
      <c r="AF33" s="268">
        <v>1.7714757709090909E-3</v>
      </c>
      <c r="AG33" s="268">
        <v>1.949973785454545E-3</v>
      </c>
      <c r="AH33" s="268">
        <v>1.9906880509090908E-3</v>
      </c>
      <c r="AI33" s="268">
        <v>2.0099212254545452E-3</v>
      </c>
      <c r="AJ33" s="268">
        <v>0</v>
      </c>
      <c r="AK33" s="268">
        <v>0</v>
      </c>
      <c r="AL33" s="268">
        <v>0</v>
      </c>
    </row>
    <row r="34" spans="2:38" ht="15.75" thickBot="1" x14ac:dyDescent="0.3">
      <c r="B34" s="271" t="s">
        <v>217</v>
      </c>
      <c r="C34" s="268">
        <v>5.6841893218803979E-2</v>
      </c>
      <c r="D34" s="268">
        <v>5.7202492600051676E-2</v>
      </c>
      <c r="E34" s="268">
        <v>5.9886679374586513E-2</v>
      </c>
      <c r="F34" s="268">
        <v>5.9120599567055204E-2</v>
      </c>
      <c r="G34" s="268">
        <v>5.679700747745195E-2</v>
      </c>
      <c r="H34" s="268">
        <v>5.578890708514439E-2</v>
      </c>
      <c r="I34" s="268">
        <v>6.0389486207663809E-2</v>
      </c>
      <c r="J34" s="268">
        <v>5.4889822835299772E-2</v>
      </c>
      <c r="K34" s="268">
        <v>4.8393546374045755E-2</v>
      </c>
      <c r="L34" s="268">
        <v>4.8642464831107401E-2</v>
      </c>
      <c r="M34" s="268">
        <v>5.2914924979947001E-2</v>
      </c>
      <c r="N34" s="268">
        <v>4.7154109830215778E-2</v>
      </c>
      <c r="O34" s="268">
        <v>4.3869906377982673E-2</v>
      </c>
      <c r="P34" s="268">
        <v>4.9987486590276277E-2</v>
      </c>
      <c r="Q34" s="268">
        <v>4.9916106423203412E-2</v>
      </c>
      <c r="R34" s="268">
        <v>3.7355118519467941E-2</v>
      </c>
      <c r="S34" s="268">
        <v>3.2939263431265214E-2</v>
      </c>
      <c r="T34" s="268">
        <v>3.2354390437954406E-2</v>
      </c>
      <c r="U34" s="268">
        <v>3.1742222671436046E-2</v>
      </c>
      <c r="V34" s="268">
        <v>3.8738067780915111E-2</v>
      </c>
      <c r="W34" s="268">
        <v>4.04830857133823E-2</v>
      </c>
      <c r="X34" s="268">
        <v>3.688839285220824E-2</v>
      </c>
      <c r="Y34" s="268">
        <v>3.3115487206780918E-2</v>
      </c>
      <c r="Z34" s="268">
        <v>3.8541668485716121E-2</v>
      </c>
      <c r="AA34" s="268">
        <v>4.0083440642537618E-2</v>
      </c>
      <c r="AB34" s="268">
        <v>4.3898113615029405E-2</v>
      </c>
      <c r="AC34" s="268">
        <v>3.5603335108419037E-2</v>
      </c>
      <c r="AD34" s="268">
        <v>3.5253910270230088E-2</v>
      </c>
      <c r="AE34" s="268">
        <v>3.9607447592046943E-2</v>
      </c>
      <c r="AF34" s="268">
        <v>3.9709117550447467E-2</v>
      </c>
      <c r="AG34" s="268">
        <v>3.4865904642354048E-2</v>
      </c>
      <c r="AH34" s="268">
        <v>3.9306778898674892E-2</v>
      </c>
      <c r="AI34" s="268">
        <v>4.3288074108925489E-2</v>
      </c>
      <c r="AJ34" s="268">
        <v>0</v>
      </c>
      <c r="AK34" s="268">
        <v>0</v>
      </c>
      <c r="AL34" s="268">
        <v>0</v>
      </c>
    </row>
    <row r="36" spans="2:38" s="270" customFormat="1" ht="11.25" x14ac:dyDescent="0.2">
      <c r="B36" s="270">
        <v>2022</v>
      </c>
      <c r="C36" s="270">
        <v>1990</v>
      </c>
      <c r="D36" s="270">
        <v>1991</v>
      </c>
      <c r="E36" s="270">
        <v>1992</v>
      </c>
      <c r="F36" s="270">
        <v>1993</v>
      </c>
      <c r="G36" s="270">
        <v>1994</v>
      </c>
      <c r="H36" s="270">
        <v>1995</v>
      </c>
      <c r="I36" s="270">
        <v>1996</v>
      </c>
      <c r="J36" s="270">
        <v>1997</v>
      </c>
      <c r="K36" s="270">
        <v>1998</v>
      </c>
      <c r="L36" s="270">
        <v>1999</v>
      </c>
      <c r="M36" s="270">
        <v>2000</v>
      </c>
      <c r="N36" s="270">
        <v>2001</v>
      </c>
      <c r="O36" s="270">
        <v>2002</v>
      </c>
      <c r="P36" s="270">
        <v>2003</v>
      </c>
      <c r="Q36" s="270">
        <v>2004</v>
      </c>
      <c r="R36" s="270">
        <v>2005</v>
      </c>
      <c r="S36" s="270">
        <v>2006</v>
      </c>
      <c r="T36" s="270">
        <v>2007</v>
      </c>
      <c r="U36" s="270">
        <v>2008</v>
      </c>
      <c r="V36" s="270">
        <v>2009</v>
      </c>
      <c r="W36" s="270">
        <v>2010</v>
      </c>
      <c r="X36" s="270">
        <v>2011</v>
      </c>
      <c r="Y36" s="270">
        <v>2012</v>
      </c>
      <c r="Z36" s="270">
        <v>2013</v>
      </c>
      <c r="AA36" s="270">
        <v>2014</v>
      </c>
      <c r="AB36" s="270">
        <v>2015</v>
      </c>
      <c r="AC36" s="270">
        <v>2016</v>
      </c>
      <c r="AD36" s="270">
        <v>2017</v>
      </c>
      <c r="AE36" s="270">
        <v>2018</v>
      </c>
      <c r="AF36" s="270">
        <v>2019</v>
      </c>
      <c r="AG36" s="270">
        <v>2020</v>
      </c>
      <c r="AH36" s="270">
        <v>2021</v>
      </c>
      <c r="AI36" s="270">
        <v>2022</v>
      </c>
      <c r="AJ36" s="270">
        <v>0</v>
      </c>
      <c r="AK36" s="270">
        <v>0</v>
      </c>
      <c r="AL36" s="270">
        <v>0</v>
      </c>
    </row>
    <row r="38" spans="2:38" ht="19.5" x14ac:dyDescent="0.4">
      <c r="D38" s="272" t="s">
        <v>296</v>
      </c>
      <c r="E38" s="273"/>
      <c r="F38" s="273"/>
      <c r="G38" s="273"/>
      <c r="H38" s="273"/>
      <c r="I38" s="273"/>
      <c r="J38" s="272" t="s">
        <v>297</v>
      </c>
    </row>
    <row r="39" spans="2:38" ht="19.5" customHeight="1" x14ac:dyDescent="0.25"/>
    <row r="40" spans="2:38" x14ac:dyDescent="0.25">
      <c r="N40" s="270" t="s">
        <v>358</v>
      </c>
    </row>
  </sheetData>
  <mergeCells count="1">
    <mergeCell ref="B3:K3"/>
  </mergeCells>
  <conditionalFormatting sqref="B3:N3">
    <cfRule type="cellIs" dxfId="6" priority="1" stopIfTrue="1" operator="equal">
      <formula>0</formula>
    </cfRule>
    <cfRule type="cellIs" dxfId="5" priority="2" stopIfTrue="1" operator="notEqual">
      <formula>0</formula>
    </cfRule>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727717-CEEA-4C73-B75E-0B4A4F957B33}">
  <dimension ref="A1:BJ453"/>
  <sheetViews>
    <sheetView workbookViewId="0">
      <selection activeCell="B4" sqref="B4"/>
    </sheetView>
  </sheetViews>
  <sheetFormatPr defaultRowHeight="15" x14ac:dyDescent="0.25"/>
  <cols>
    <col min="1" max="1" width="0.85546875" customWidth="1"/>
    <col min="2" max="2" width="19.5703125" customWidth="1"/>
    <col min="3" max="4" width="11.5703125" customWidth="1"/>
    <col min="5" max="9" width="11.5703125" bestFit="1" customWidth="1"/>
    <col min="10" max="13" width="10.85546875" customWidth="1"/>
    <col min="14" max="38" width="11.5703125" customWidth="1"/>
  </cols>
  <sheetData>
    <row r="1" spans="1:38" s="236" customFormat="1" ht="39.75" customHeight="1" x14ac:dyDescent="0.2">
      <c r="A1" s="234"/>
      <c r="B1" s="233" t="s">
        <v>265</v>
      </c>
      <c r="C1" s="234"/>
      <c r="D1" s="234"/>
      <c r="E1" s="234"/>
      <c r="F1" s="234"/>
      <c r="G1" s="234"/>
      <c r="H1" s="234"/>
      <c r="I1" s="234"/>
      <c r="J1" s="234"/>
      <c r="K1" s="234"/>
      <c r="L1" s="234"/>
      <c r="M1" s="234"/>
      <c r="N1" s="234"/>
    </row>
    <row r="2" spans="1:38" s="236" customFormat="1" ht="12.75" x14ac:dyDescent="0.25">
      <c r="B2" s="235"/>
      <c r="C2" s="235"/>
      <c r="D2" s="235"/>
      <c r="E2" s="235"/>
      <c r="F2" s="235"/>
      <c r="G2" s="235"/>
      <c r="H2" s="235"/>
      <c r="I2" s="235"/>
      <c r="J2" s="235"/>
      <c r="K2" s="235"/>
      <c r="L2" s="235"/>
      <c r="M2" s="235"/>
      <c r="N2" s="235"/>
    </row>
    <row r="3" spans="1:38" s="236" customFormat="1" ht="12.75" x14ac:dyDescent="0.25">
      <c r="B3" s="331">
        <v>0</v>
      </c>
      <c r="C3" s="331"/>
      <c r="D3" s="331"/>
      <c r="E3" s="331"/>
      <c r="F3" s="331"/>
      <c r="G3" s="331"/>
      <c r="H3" s="331"/>
      <c r="I3" s="331"/>
      <c r="J3" s="331"/>
      <c r="K3" s="331"/>
      <c r="L3" s="331"/>
      <c r="M3" s="331"/>
      <c r="N3" s="331"/>
    </row>
    <row r="5" spans="1:38" ht="16.5" x14ac:dyDescent="0.35">
      <c r="B5" s="237" t="s">
        <v>266</v>
      </c>
      <c r="C5" s="181"/>
      <c r="D5" s="181"/>
      <c r="E5" s="181"/>
      <c r="F5" s="181"/>
      <c r="G5" s="181"/>
      <c r="H5" s="181"/>
      <c r="I5" s="181"/>
      <c r="J5" s="181"/>
      <c r="K5" s="238"/>
      <c r="L5" s="181"/>
      <c r="M5" s="181"/>
      <c r="N5" s="181"/>
      <c r="O5" s="181"/>
      <c r="P5" s="181"/>
      <c r="Q5" s="181"/>
      <c r="R5" s="181"/>
      <c r="AB5" s="232"/>
      <c r="AC5" s="232"/>
      <c r="AD5" s="232"/>
      <c r="AE5" s="232"/>
      <c r="AF5" s="232"/>
    </row>
    <row r="6" spans="1:38" ht="15.75" x14ac:dyDescent="0.3">
      <c r="B6" s="239" t="s">
        <v>267</v>
      </c>
      <c r="C6" s="239">
        <v>1990</v>
      </c>
      <c r="D6" s="239">
        <v>1991</v>
      </c>
      <c r="E6" s="239">
        <v>1992</v>
      </c>
      <c r="F6" s="239">
        <v>1993</v>
      </c>
      <c r="G6" s="239">
        <v>1994</v>
      </c>
      <c r="H6" s="239">
        <v>1995</v>
      </c>
      <c r="I6" s="239">
        <v>1996</v>
      </c>
      <c r="J6" s="239">
        <v>1997</v>
      </c>
      <c r="K6" s="239">
        <v>1998</v>
      </c>
      <c r="L6" s="239">
        <v>1999</v>
      </c>
      <c r="M6" s="239">
        <v>2000</v>
      </c>
      <c r="N6" s="239">
        <v>2001</v>
      </c>
      <c r="O6" s="239">
        <v>2002</v>
      </c>
      <c r="P6" s="239">
        <v>2003</v>
      </c>
      <c r="Q6" s="239">
        <v>2004</v>
      </c>
      <c r="R6" s="239">
        <v>2005</v>
      </c>
      <c r="S6" s="239">
        <v>2006</v>
      </c>
      <c r="T6" s="239">
        <v>2007</v>
      </c>
      <c r="U6" s="239">
        <v>2008</v>
      </c>
      <c r="V6" s="239">
        <v>2009</v>
      </c>
      <c r="W6" s="239">
        <v>2010</v>
      </c>
      <c r="X6" s="239">
        <v>2011</v>
      </c>
      <c r="Y6" s="239">
        <v>2012</v>
      </c>
      <c r="Z6" s="239">
        <v>2013</v>
      </c>
      <c r="AA6" s="239">
        <v>2014</v>
      </c>
      <c r="AB6" s="239">
        <v>2015</v>
      </c>
      <c r="AC6" s="239">
        <v>2016</v>
      </c>
      <c r="AD6" s="239">
        <v>2017</v>
      </c>
      <c r="AE6" s="239">
        <v>2018</v>
      </c>
      <c r="AF6" s="239">
        <v>2019</v>
      </c>
      <c r="AG6" s="239">
        <v>2020</v>
      </c>
      <c r="AH6" s="239">
        <v>2021</v>
      </c>
      <c r="AI6" s="239">
        <v>2022</v>
      </c>
      <c r="AJ6" s="239">
        <v>2023</v>
      </c>
      <c r="AK6" s="239">
        <v>2024</v>
      </c>
      <c r="AL6" s="239">
        <v>2025</v>
      </c>
    </row>
    <row r="7" spans="1:38" ht="15.75" x14ac:dyDescent="0.3">
      <c r="B7" s="168" t="s">
        <v>268</v>
      </c>
      <c r="C7" s="240">
        <v>556055.79630073288</v>
      </c>
      <c r="D7" s="240">
        <v>582005.00370268</v>
      </c>
      <c r="E7" s="240">
        <v>592173.72331602266</v>
      </c>
      <c r="F7" s="240">
        <v>616115.39029898169</v>
      </c>
      <c r="G7" s="240">
        <v>621844.00152317528</v>
      </c>
      <c r="H7" s="240">
        <v>643239.06774048309</v>
      </c>
      <c r="I7" s="240">
        <v>641492.44629108848</v>
      </c>
      <c r="J7" s="240">
        <v>640782.96169340424</v>
      </c>
      <c r="K7" s="240">
        <v>644535.8826721129</v>
      </c>
      <c r="L7" s="240">
        <v>603304.04481727548</v>
      </c>
      <c r="M7" s="240">
        <v>587370.37193964073</v>
      </c>
      <c r="N7" s="240">
        <v>541699.45742612018</v>
      </c>
      <c r="O7" s="240">
        <v>510217.20599400048</v>
      </c>
      <c r="P7" s="240">
        <v>481763.94504738285</v>
      </c>
      <c r="Q7" s="240">
        <v>436617.20815151662</v>
      </c>
      <c r="R7" s="240">
        <v>397753.8846020457</v>
      </c>
      <c r="S7" s="240">
        <v>384651.86160277418</v>
      </c>
      <c r="T7" s="240">
        <v>331058.61722586048</v>
      </c>
      <c r="U7" s="240">
        <v>302931.86181845731</v>
      </c>
      <c r="V7" s="240">
        <v>262227.19603163947</v>
      </c>
      <c r="W7" s="240">
        <v>244979.754551797</v>
      </c>
      <c r="X7" s="240">
        <v>230298.61980459027</v>
      </c>
      <c r="Y7" s="240">
        <v>200520.6352302102</v>
      </c>
      <c r="Z7" s="240">
        <v>173495.85916781393</v>
      </c>
      <c r="AA7" s="240">
        <v>150850.20805013191</v>
      </c>
      <c r="AB7" s="240">
        <v>130855.88145590927</v>
      </c>
      <c r="AC7" s="240">
        <v>116557.08896054758</v>
      </c>
      <c r="AD7" s="240">
        <v>99167.847370312578</v>
      </c>
      <c r="AE7" s="240">
        <v>81759.837297633945</v>
      </c>
      <c r="AF7" s="240">
        <v>88364.366381184154</v>
      </c>
      <c r="AG7" s="240">
        <v>73537.242343866688</v>
      </c>
      <c r="AH7" s="240">
        <v>58351.816706628611</v>
      </c>
      <c r="AI7" s="240">
        <v>62895.136042203463</v>
      </c>
      <c r="AJ7" s="240">
        <v>0</v>
      </c>
      <c r="AK7" s="240">
        <v>0</v>
      </c>
      <c r="AL7" s="240">
        <v>0</v>
      </c>
    </row>
    <row r="8" spans="1:38" x14ac:dyDescent="0.25">
      <c r="B8" s="189" t="s">
        <v>269</v>
      </c>
      <c r="C8" s="241">
        <v>356451.0694713798</v>
      </c>
      <c r="D8" s="241">
        <v>348676.67697164917</v>
      </c>
      <c r="E8" s="241">
        <v>342394.58231993637</v>
      </c>
      <c r="F8" s="241">
        <v>346413.54180819495</v>
      </c>
      <c r="G8" s="241">
        <v>347199.49612455291</v>
      </c>
      <c r="H8" s="241">
        <v>355868.69103806937</v>
      </c>
      <c r="I8" s="241">
        <v>351241.36680031434</v>
      </c>
      <c r="J8" s="241">
        <v>345270.07428022404</v>
      </c>
      <c r="K8" s="241">
        <v>344478.47993132257</v>
      </c>
      <c r="L8" s="241">
        <v>314791.15507914266</v>
      </c>
      <c r="M8" s="241">
        <v>303834.2134810579</v>
      </c>
      <c r="N8" s="241">
        <v>280601.92697342159</v>
      </c>
      <c r="O8" s="241">
        <v>261989.68561907549</v>
      </c>
      <c r="P8" s="241">
        <v>242646.92232404457</v>
      </c>
      <c r="Q8" s="241">
        <v>224794.83507177464</v>
      </c>
      <c r="R8" s="241">
        <v>206118.88314387485</v>
      </c>
      <c r="S8" s="241">
        <v>185387.91526720425</v>
      </c>
      <c r="T8" s="241">
        <v>170354.00847161841</v>
      </c>
      <c r="U8" s="241">
        <v>154658.0969397882</v>
      </c>
      <c r="V8" s="241">
        <v>181377.65791231231</v>
      </c>
      <c r="W8" s="241">
        <v>168977.08587980806</v>
      </c>
      <c r="X8" s="241">
        <v>161242.67004728597</v>
      </c>
      <c r="Y8" s="241">
        <v>141365.26537377035</v>
      </c>
      <c r="Z8" s="241">
        <v>122721.09444932135</v>
      </c>
      <c r="AA8" s="241">
        <v>105256.06221266682</v>
      </c>
      <c r="AB8" s="241">
        <v>93033.260042219583</v>
      </c>
      <c r="AC8" s="241">
        <v>80008.493340093657</v>
      </c>
      <c r="AD8" s="241">
        <v>68208.727585041968</v>
      </c>
      <c r="AE8" s="241">
        <v>57942.349437300618</v>
      </c>
      <c r="AF8" s="241">
        <v>59238.663677611679</v>
      </c>
      <c r="AG8" s="241">
        <v>47230.912010248983</v>
      </c>
      <c r="AH8" s="241">
        <v>40225.666791532305</v>
      </c>
      <c r="AI8" s="241">
        <v>46273.301971535075</v>
      </c>
      <c r="AJ8" s="241">
        <v>0</v>
      </c>
      <c r="AK8" s="241">
        <v>0</v>
      </c>
      <c r="AL8" s="241">
        <v>0</v>
      </c>
    </row>
    <row r="9" spans="1:38" x14ac:dyDescent="0.25">
      <c r="B9" s="189" t="s">
        <v>270</v>
      </c>
      <c r="C9" s="241">
        <v>187866.36033959957</v>
      </c>
      <c r="D9" s="241">
        <v>220239.30721939288</v>
      </c>
      <c r="E9" s="241">
        <v>237179.40922701647</v>
      </c>
      <c r="F9" s="241">
        <v>256896.19310497615</v>
      </c>
      <c r="G9" s="241">
        <v>261729.87461191657</v>
      </c>
      <c r="H9" s="241">
        <v>273968.70576530427</v>
      </c>
      <c r="I9" s="241">
        <v>276578.83916808595</v>
      </c>
      <c r="J9" s="241">
        <v>281389.45983645623</v>
      </c>
      <c r="K9" s="241">
        <v>284964.28606930323</v>
      </c>
      <c r="L9" s="241">
        <v>273065.96804498107</v>
      </c>
      <c r="M9" s="241">
        <v>267925.21949398337</v>
      </c>
      <c r="N9" s="241">
        <v>246272.9898658375</v>
      </c>
      <c r="O9" s="241">
        <v>232675.55097414894</v>
      </c>
      <c r="P9" s="241">
        <v>223202.69007712105</v>
      </c>
      <c r="Q9" s="241">
        <v>196661.63252050124</v>
      </c>
      <c r="R9" s="241">
        <v>177852.80214906644</v>
      </c>
      <c r="S9" s="241">
        <v>195109.24685096403</v>
      </c>
      <c r="T9" s="241">
        <v>156831.01166220687</v>
      </c>
      <c r="U9" s="241">
        <v>144624.71133101598</v>
      </c>
      <c r="V9" s="241">
        <v>75823.766961860063</v>
      </c>
      <c r="W9" s="241">
        <v>71769.015889000017</v>
      </c>
      <c r="X9" s="241">
        <v>65392.840880058015</v>
      </c>
      <c r="Y9" s="241">
        <v>55844.936399945203</v>
      </c>
      <c r="Z9" s="241">
        <v>47932.667489951171</v>
      </c>
      <c r="AA9" s="241">
        <v>43133.500317567552</v>
      </c>
      <c r="AB9" s="241">
        <v>35789.146466945858</v>
      </c>
      <c r="AC9" s="241">
        <v>31112.038113512215</v>
      </c>
      <c r="AD9" s="241">
        <v>26235.745744853793</v>
      </c>
      <c r="AE9" s="241">
        <v>19800.997298899321</v>
      </c>
      <c r="AF9" s="241">
        <v>25124.162635994213</v>
      </c>
      <c r="AG9" s="241">
        <v>25259.30545962308</v>
      </c>
      <c r="AH9" s="241">
        <v>15780.359675567486</v>
      </c>
      <c r="AI9" s="241">
        <v>15776.909445581523</v>
      </c>
      <c r="AJ9" s="241">
        <v>0</v>
      </c>
      <c r="AK9" s="241">
        <v>0</v>
      </c>
      <c r="AL9" s="241">
        <v>0</v>
      </c>
    </row>
    <row r="10" spans="1:38" x14ac:dyDescent="0.25">
      <c r="B10" s="189" t="s">
        <v>271</v>
      </c>
      <c r="C10" s="241">
        <v>11182.716488715972</v>
      </c>
      <c r="D10" s="241">
        <v>12526.503896399065</v>
      </c>
      <c r="E10" s="241">
        <v>12040.78627321577</v>
      </c>
      <c r="F10" s="241">
        <v>12234.953702088862</v>
      </c>
      <c r="G10" s="241">
        <v>12341.958853328026</v>
      </c>
      <c r="H10" s="241">
        <v>12814.773143418177</v>
      </c>
      <c r="I10" s="241">
        <v>13132.743375681812</v>
      </c>
      <c r="J10" s="241">
        <v>13612.82452202778</v>
      </c>
      <c r="K10" s="241">
        <v>14588.885266015639</v>
      </c>
      <c r="L10" s="241">
        <v>14905.106566748233</v>
      </c>
      <c r="M10" s="241">
        <v>15085.579350866303</v>
      </c>
      <c r="N10" s="241">
        <v>14359.157389081241</v>
      </c>
      <c r="O10" s="241">
        <v>15100.798227729012</v>
      </c>
      <c r="P10" s="241">
        <v>15472.584575807687</v>
      </c>
      <c r="Q10" s="241">
        <v>14709.637123146995</v>
      </c>
      <c r="R10" s="241">
        <v>13331.885082422743</v>
      </c>
      <c r="S10" s="241">
        <v>3721.1364110383333</v>
      </c>
      <c r="T10" s="241">
        <v>3573.1459739668981</v>
      </c>
      <c r="U10" s="241">
        <v>3393.1726605353238</v>
      </c>
      <c r="V10" s="241">
        <v>4684.6411098489662</v>
      </c>
      <c r="W10" s="241">
        <v>3958.8860676876279</v>
      </c>
      <c r="X10" s="241">
        <v>3408.3594392467717</v>
      </c>
      <c r="Y10" s="241">
        <v>3055.2665971506776</v>
      </c>
      <c r="Z10" s="241">
        <v>2631.1166808745425</v>
      </c>
      <c r="AA10" s="241">
        <v>2281.2955218899947</v>
      </c>
      <c r="AB10" s="241">
        <v>1881.1308822796941</v>
      </c>
      <c r="AC10" s="241">
        <v>5301.1660867104702</v>
      </c>
      <c r="AD10" s="241">
        <v>4604.3747230277986</v>
      </c>
      <c r="AE10" s="241">
        <v>3915.4596044551322</v>
      </c>
      <c r="AF10" s="241">
        <v>3863.6096029419491</v>
      </c>
      <c r="AG10" s="241">
        <v>929.47323027066307</v>
      </c>
      <c r="AH10" s="241">
        <v>2122.6888006441918</v>
      </c>
      <c r="AI10" s="241">
        <v>768.56185401620451</v>
      </c>
      <c r="AJ10" s="241">
        <v>0</v>
      </c>
      <c r="AK10" s="241">
        <v>0</v>
      </c>
      <c r="AL10" s="241">
        <v>0</v>
      </c>
    </row>
    <row r="11" spans="1:38" x14ac:dyDescent="0.25">
      <c r="B11" s="189" t="s">
        <v>272</v>
      </c>
      <c r="C11" s="241">
        <v>555.65000103750162</v>
      </c>
      <c r="D11" s="241">
        <v>562.51561523881685</v>
      </c>
      <c r="E11" s="241">
        <v>558.94549585413313</v>
      </c>
      <c r="F11" s="241">
        <v>570.70168372183412</v>
      </c>
      <c r="G11" s="241">
        <v>572.67193337769447</v>
      </c>
      <c r="H11" s="241">
        <v>586.89779369125722</v>
      </c>
      <c r="I11" s="241">
        <v>539.49694700646387</v>
      </c>
      <c r="J11" s="241">
        <v>510.60305469623967</v>
      </c>
      <c r="K11" s="241">
        <v>504.23140547143214</v>
      </c>
      <c r="L11" s="241">
        <v>541.81512640345579</v>
      </c>
      <c r="M11" s="241">
        <v>525.35961373317957</v>
      </c>
      <c r="N11" s="241">
        <v>465.38319777980985</v>
      </c>
      <c r="O11" s="241">
        <v>451.17117304709683</v>
      </c>
      <c r="P11" s="241">
        <v>441.74807040953556</v>
      </c>
      <c r="Q11" s="241">
        <v>451.10343609376184</v>
      </c>
      <c r="R11" s="241">
        <v>450.31422668168267</v>
      </c>
      <c r="S11" s="241">
        <v>433.56307356755093</v>
      </c>
      <c r="T11" s="241">
        <v>300.45111806833842</v>
      </c>
      <c r="U11" s="241">
        <v>255.88088711775507</v>
      </c>
      <c r="V11" s="241">
        <v>341.13004761810248</v>
      </c>
      <c r="W11" s="241">
        <v>274.76671530128067</v>
      </c>
      <c r="X11" s="241">
        <v>254.74943799952325</v>
      </c>
      <c r="Y11" s="241">
        <v>255.16685934395909</v>
      </c>
      <c r="Z11" s="241">
        <v>210.98054766686633</v>
      </c>
      <c r="AA11" s="241">
        <v>179.34999800753388</v>
      </c>
      <c r="AB11" s="241">
        <v>152.3440644641303</v>
      </c>
      <c r="AC11" s="241">
        <v>135.39142023124467</v>
      </c>
      <c r="AD11" s="241">
        <v>118.99931738901739</v>
      </c>
      <c r="AE11" s="241">
        <v>101.03095697888037</v>
      </c>
      <c r="AF11" s="241">
        <v>137.93046463630864</v>
      </c>
      <c r="AG11" s="241">
        <v>117.55164372397245</v>
      </c>
      <c r="AH11" s="241">
        <v>223.10143888462179</v>
      </c>
      <c r="AI11" s="241">
        <v>76.362771070663229</v>
      </c>
      <c r="AJ11" s="241">
        <v>0</v>
      </c>
      <c r="AK11" s="241">
        <v>0</v>
      </c>
      <c r="AL11" s="241">
        <v>0</v>
      </c>
    </row>
    <row r="12" spans="1:38" ht="15.75" x14ac:dyDescent="0.3">
      <c r="B12" s="168" t="s">
        <v>273</v>
      </c>
      <c r="C12" s="240">
        <v>2451.6000430210424</v>
      </c>
      <c r="D12" s="240">
        <v>2470.8318984347811</v>
      </c>
      <c r="E12" s="240">
        <v>2467.6113279181131</v>
      </c>
      <c r="F12" s="240">
        <v>2573.7387966554406</v>
      </c>
      <c r="G12" s="240">
        <v>2732.2170364327808</v>
      </c>
      <c r="H12" s="240">
        <v>2873.1694719073057</v>
      </c>
      <c r="I12" s="240">
        <v>2896.283684307517</v>
      </c>
      <c r="J12" s="240">
        <v>3037.8936464081685</v>
      </c>
      <c r="K12" s="240">
        <v>3152.6243957239999</v>
      </c>
      <c r="L12" s="240">
        <v>3294.6352087803889</v>
      </c>
      <c r="M12" s="240">
        <v>3370.7877066563224</v>
      </c>
      <c r="N12" s="240">
        <v>3678.9783456105206</v>
      </c>
      <c r="O12" s="240">
        <v>3721.0471917642553</v>
      </c>
      <c r="P12" s="240">
        <v>3715.5977403526335</v>
      </c>
      <c r="Q12" s="240">
        <v>3814.3092608825609</v>
      </c>
      <c r="R12" s="240">
        <v>3742.9091423177215</v>
      </c>
      <c r="S12" s="240">
        <v>4103.110603977123</v>
      </c>
      <c r="T12" s="240">
        <v>8146.6240120315751</v>
      </c>
      <c r="U12" s="240">
        <v>10487.419426594872</v>
      </c>
      <c r="V12" s="240">
        <v>14525.95157898451</v>
      </c>
      <c r="W12" s="240">
        <v>16144.50838549629</v>
      </c>
      <c r="X12" s="240">
        <v>17350.487398049401</v>
      </c>
      <c r="Y12" s="240">
        <v>20198.173275001118</v>
      </c>
      <c r="Z12" s="240">
        <v>23328.025626272665</v>
      </c>
      <c r="AA12" s="240">
        <v>26418.950576918498</v>
      </c>
      <c r="AB12" s="240">
        <v>29120.262431206145</v>
      </c>
      <c r="AC12" s="240">
        <v>28455.194816893261</v>
      </c>
      <c r="AD12" s="240">
        <v>30001.422717943056</v>
      </c>
      <c r="AE12" s="240">
        <v>33156.105037157977</v>
      </c>
      <c r="AF12" s="240">
        <v>34241.946248177912</v>
      </c>
      <c r="AG12" s="240">
        <v>41571.936981552688</v>
      </c>
      <c r="AH12" s="240">
        <v>37966.40218590905</v>
      </c>
      <c r="AI12" s="240">
        <v>43241.403138968919</v>
      </c>
      <c r="AJ12" s="240">
        <v>0</v>
      </c>
      <c r="AK12" s="240">
        <v>0</v>
      </c>
      <c r="AL12" s="240">
        <v>0</v>
      </c>
    </row>
    <row r="13" spans="1:38" x14ac:dyDescent="0.25">
      <c r="B13" s="189" t="s">
        <v>269</v>
      </c>
      <c r="C13" s="241">
        <v>61.139746555450351</v>
      </c>
      <c r="D13" s="241">
        <v>54.736265453083512</v>
      </c>
      <c r="E13" s="241">
        <v>51.580493237930163</v>
      </c>
      <c r="F13" s="241">
        <v>50.307231820449715</v>
      </c>
      <c r="G13" s="241">
        <v>47.290480952378935</v>
      </c>
      <c r="H13" s="241">
        <v>45.077553284719258</v>
      </c>
      <c r="I13" s="241">
        <v>42.392124727955711</v>
      </c>
      <c r="J13" s="241">
        <v>41.387177618228215</v>
      </c>
      <c r="K13" s="241">
        <v>39.369355286985538</v>
      </c>
      <c r="L13" s="241">
        <v>40.523887656984343</v>
      </c>
      <c r="M13" s="241">
        <v>39.187666362255001</v>
      </c>
      <c r="N13" s="241">
        <v>34.446209585470463</v>
      </c>
      <c r="O13" s="241">
        <v>34.492546446470264</v>
      </c>
      <c r="P13" s="241">
        <v>34.141450092135159</v>
      </c>
      <c r="Q13" s="241">
        <v>34.223187618262777</v>
      </c>
      <c r="R13" s="241">
        <v>33.951088473193749</v>
      </c>
      <c r="S13" s="241">
        <v>29.983092038897912</v>
      </c>
      <c r="T13" s="241">
        <v>34.391656149835121</v>
      </c>
      <c r="U13" s="241">
        <v>38.83872919988849</v>
      </c>
      <c r="V13" s="241">
        <v>116.00732496037932</v>
      </c>
      <c r="W13" s="241">
        <v>214.42351083723207</v>
      </c>
      <c r="X13" s="241">
        <v>314.81960973364971</v>
      </c>
      <c r="Y13" s="241">
        <v>416.20442553460794</v>
      </c>
      <c r="Z13" s="241">
        <v>484.1170235467755</v>
      </c>
      <c r="AA13" s="241">
        <v>539.45810440267235</v>
      </c>
      <c r="AB13" s="241">
        <v>596.98211317515984</v>
      </c>
      <c r="AC13" s="241">
        <v>584.81151204870685</v>
      </c>
      <c r="AD13" s="241">
        <v>611.72398533153864</v>
      </c>
      <c r="AE13" s="241">
        <v>628.73294464851472</v>
      </c>
      <c r="AF13" s="241">
        <v>616.70812236711265</v>
      </c>
      <c r="AG13" s="241">
        <v>746.57865802921572</v>
      </c>
      <c r="AH13" s="241">
        <v>799.51790160168241</v>
      </c>
      <c r="AI13" s="241">
        <v>715.49960312630776</v>
      </c>
      <c r="AJ13" s="241">
        <v>0</v>
      </c>
      <c r="AK13" s="241">
        <v>0</v>
      </c>
      <c r="AL13" s="241">
        <v>0</v>
      </c>
    </row>
    <row r="14" spans="1:38" x14ac:dyDescent="0.25">
      <c r="B14" s="189" t="s">
        <v>270</v>
      </c>
      <c r="C14" s="241">
        <v>99.542530128459134</v>
      </c>
      <c r="D14" s="241">
        <v>108.72581426073388</v>
      </c>
      <c r="E14" s="241">
        <v>115.12017102005387</v>
      </c>
      <c r="F14" s="241">
        <v>123.90337647804166</v>
      </c>
      <c r="G14" s="241">
        <v>124.47919890339476</v>
      </c>
      <c r="H14" s="241">
        <v>129.25532292269753</v>
      </c>
      <c r="I14" s="241">
        <v>130.89867271794662</v>
      </c>
      <c r="J14" s="241">
        <v>136.0753253457934</v>
      </c>
      <c r="K14" s="241">
        <v>138.3917983593733</v>
      </c>
      <c r="L14" s="241">
        <v>141.67892268141983</v>
      </c>
      <c r="M14" s="241">
        <v>146.87021990943143</v>
      </c>
      <c r="N14" s="241">
        <v>144.91660080665972</v>
      </c>
      <c r="O14" s="241">
        <v>147.00529138423482</v>
      </c>
      <c r="P14" s="241">
        <v>151.01298825851759</v>
      </c>
      <c r="Q14" s="241">
        <v>150.55253848991984</v>
      </c>
      <c r="R14" s="241">
        <v>152.61126199495709</v>
      </c>
      <c r="S14" s="241">
        <v>174.8854064491087</v>
      </c>
      <c r="T14" s="241">
        <v>570.69211298191408</v>
      </c>
      <c r="U14" s="241">
        <v>896.31450255778714</v>
      </c>
      <c r="V14" s="241">
        <v>561.81313670599366</v>
      </c>
      <c r="W14" s="241">
        <v>635.68032115554104</v>
      </c>
      <c r="X14" s="241">
        <v>719.29055801058144</v>
      </c>
      <c r="Y14" s="241">
        <v>858.35792223561134</v>
      </c>
      <c r="Z14" s="241">
        <v>981.88489069678542</v>
      </c>
      <c r="AA14" s="241">
        <v>1172.890187503529</v>
      </c>
      <c r="AB14" s="241">
        <v>1273.5873868923641</v>
      </c>
      <c r="AC14" s="241">
        <v>1322.415352087809</v>
      </c>
      <c r="AD14" s="241">
        <v>1423.1092484874482</v>
      </c>
      <c r="AE14" s="241">
        <v>1483.162499488403</v>
      </c>
      <c r="AF14" s="241">
        <v>1348.2797363041716</v>
      </c>
      <c r="AG14" s="241">
        <v>1683.0592525913912</v>
      </c>
      <c r="AH14" s="241">
        <v>1704.7991167923026</v>
      </c>
      <c r="AI14" s="241">
        <v>1480.2862536953824</v>
      </c>
      <c r="AJ14" s="241">
        <v>0</v>
      </c>
      <c r="AK14" s="241">
        <v>0</v>
      </c>
      <c r="AL14" s="241">
        <v>0</v>
      </c>
    </row>
    <row r="15" spans="1:38" x14ac:dyDescent="0.25">
      <c r="B15" s="189" t="s">
        <v>271</v>
      </c>
      <c r="C15" s="241">
        <v>2104.5361277994598</v>
      </c>
      <c r="D15" s="241">
        <v>2120.7242468369545</v>
      </c>
      <c r="E15" s="241">
        <v>2121.2730969235054</v>
      </c>
      <c r="F15" s="241">
        <v>2209.565676500355</v>
      </c>
      <c r="G15" s="241">
        <v>2366.493815780982</v>
      </c>
      <c r="H15" s="241">
        <v>2503.7123821243495</v>
      </c>
      <c r="I15" s="241">
        <v>2527.9696121192865</v>
      </c>
      <c r="J15" s="241">
        <v>2660.6041229129628</v>
      </c>
      <c r="K15" s="241">
        <v>2769.7861131511763</v>
      </c>
      <c r="L15" s="241">
        <v>2889.1080134842541</v>
      </c>
      <c r="M15" s="241">
        <v>2962.1815757497116</v>
      </c>
      <c r="N15" s="241">
        <v>3295.5376902767484</v>
      </c>
      <c r="O15" s="241">
        <v>3345.637419486517</v>
      </c>
      <c r="P15" s="241">
        <v>3339.6045197813733</v>
      </c>
      <c r="Q15" s="241">
        <v>3442.5691374892453</v>
      </c>
      <c r="R15" s="241">
        <v>3365.4537335000678</v>
      </c>
      <c r="S15" s="241">
        <v>3714.2430512204473</v>
      </c>
      <c r="T15" s="241">
        <v>6900.4814864275604</v>
      </c>
      <c r="U15" s="241">
        <v>8677.1836223321679</v>
      </c>
      <c r="V15" s="241">
        <v>12854.941077122177</v>
      </c>
      <c r="W15" s="241">
        <v>14237.142004502113</v>
      </c>
      <c r="X15" s="241">
        <v>15074.847446712085</v>
      </c>
      <c r="Y15" s="241">
        <v>17459.261851607887</v>
      </c>
      <c r="Z15" s="241">
        <v>20243.437108135098</v>
      </c>
      <c r="AA15" s="241">
        <v>22844.400882312104</v>
      </c>
      <c r="AB15" s="241">
        <v>25222.98465302878</v>
      </c>
      <c r="AC15" s="241">
        <v>24418.818468865862</v>
      </c>
      <c r="AD15" s="241">
        <v>25623.235883378624</v>
      </c>
      <c r="AE15" s="241">
        <v>28431.098643482517</v>
      </c>
      <c r="AF15" s="241">
        <v>29296.65989320938</v>
      </c>
      <c r="AG15" s="241">
        <v>36622.63407470681</v>
      </c>
      <c r="AH15" s="241">
        <v>32705.894672087583</v>
      </c>
      <c r="AI15" s="241">
        <v>38213.270088837075</v>
      </c>
      <c r="AJ15" s="241">
        <v>0</v>
      </c>
      <c r="AK15" s="241">
        <v>0</v>
      </c>
      <c r="AL15" s="241">
        <v>0</v>
      </c>
    </row>
    <row r="16" spans="1:38" x14ac:dyDescent="0.25">
      <c r="B16" s="189" t="s">
        <v>274</v>
      </c>
      <c r="C16" s="241">
        <v>186.3816385376731</v>
      </c>
      <c r="D16" s="241">
        <v>186.6455718840096</v>
      </c>
      <c r="E16" s="241">
        <v>179.63756673662371</v>
      </c>
      <c r="F16" s="241">
        <v>189.96251185659463</v>
      </c>
      <c r="G16" s="241">
        <v>193.95354079602492</v>
      </c>
      <c r="H16" s="241">
        <v>195.1242135755393</v>
      </c>
      <c r="I16" s="241">
        <v>195.02327474232831</v>
      </c>
      <c r="J16" s="241">
        <v>199.82702053118422</v>
      </c>
      <c r="K16" s="241">
        <v>205.07712892646506</v>
      </c>
      <c r="L16" s="241">
        <v>223.32438495773039</v>
      </c>
      <c r="M16" s="241">
        <v>222.54824463492469</v>
      </c>
      <c r="N16" s="241">
        <v>204.07784494164224</v>
      </c>
      <c r="O16" s="241">
        <v>193.91193444703296</v>
      </c>
      <c r="P16" s="241">
        <v>190.83878222060798</v>
      </c>
      <c r="Q16" s="241">
        <v>186.96439728513306</v>
      </c>
      <c r="R16" s="241">
        <v>190.89305834950281</v>
      </c>
      <c r="S16" s="241">
        <v>183.9990542686694</v>
      </c>
      <c r="T16" s="241">
        <v>641.05875647226549</v>
      </c>
      <c r="U16" s="241">
        <v>875.08257250502618</v>
      </c>
      <c r="V16" s="241">
        <v>993.19004019595945</v>
      </c>
      <c r="W16" s="241">
        <v>1057.2625490014054</v>
      </c>
      <c r="X16" s="241">
        <v>1241.529783593088</v>
      </c>
      <c r="Y16" s="241">
        <v>1464.3490756230096</v>
      </c>
      <c r="Z16" s="241">
        <v>1618.5866038940073</v>
      </c>
      <c r="AA16" s="241">
        <v>1862.2014027001896</v>
      </c>
      <c r="AB16" s="241">
        <v>2026.7082781098397</v>
      </c>
      <c r="AC16" s="241">
        <v>2129.1494838908843</v>
      </c>
      <c r="AD16" s="241">
        <v>2343.3536007454468</v>
      </c>
      <c r="AE16" s="241">
        <v>2613.1109495385326</v>
      </c>
      <c r="AF16" s="241">
        <v>2980.2984962972441</v>
      </c>
      <c r="AG16" s="241">
        <v>2519.6649962252632</v>
      </c>
      <c r="AH16" s="241">
        <v>2756.1904954274801</v>
      </c>
      <c r="AI16" s="241">
        <v>2832.3471933101482</v>
      </c>
      <c r="AJ16" s="241">
        <v>0</v>
      </c>
      <c r="AK16" s="241">
        <v>0</v>
      </c>
      <c r="AL16" s="241">
        <v>0</v>
      </c>
    </row>
    <row r="17" spans="2:62" ht="15.75" x14ac:dyDescent="0.3">
      <c r="B17" s="168" t="s">
        <v>275</v>
      </c>
      <c r="C17" s="240">
        <v>61957.75584612885</v>
      </c>
      <c r="D17" s="240">
        <v>59200.416526783505</v>
      </c>
      <c r="E17" s="240">
        <v>61588.744103860954</v>
      </c>
      <c r="F17" s="240">
        <v>61067.368239763258</v>
      </c>
      <c r="G17" s="240">
        <v>58816.112855838423</v>
      </c>
      <c r="H17" s="240">
        <v>56931.985028038769</v>
      </c>
      <c r="I17" s="240">
        <v>63446.081826148475</v>
      </c>
      <c r="J17" s="240">
        <v>63115.722553384119</v>
      </c>
      <c r="K17" s="240">
        <v>45219.663940583967</v>
      </c>
      <c r="L17" s="240">
        <v>64794.058780200779</v>
      </c>
      <c r="M17" s="240">
        <v>72527.780778527173</v>
      </c>
      <c r="N17" s="240">
        <v>80037.608029670519</v>
      </c>
      <c r="O17" s="240">
        <v>71018.283506554319</v>
      </c>
      <c r="P17" s="240">
        <v>78377.800473726646</v>
      </c>
      <c r="Q17" s="240">
        <v>86482.037421896166</v>
      </c>
      <c r="R17" s="240">
        <v>82479.355737905949</v>
      </c>
      <c r="S17" s="240">
        <v>91051.468028974952</v>
      </c>
      <c r="T17" s="240">
        <v>78981.194319797272</v>
      </c>
      <c r="U17" s="240">
        <v>69631.863419067449</v>
      </c>
      <c r="V17" s="240">
        <v>66405.074231929932</v>
      </c>
      <c r="W17" s="240">
        <v>82689.864334994563</v>
      </c>
      <c r="X17" s="240">
        <v>81797.474285818025</v>
      </c>
      <c r="Y17" s="240">
        <v>81165.203217855087</v>
      </c>
      <c r="Z17" s="240">
        <v>77634.979636220523</v>
      </c>
      <c r="AA17" s="240">
        <v>75764.726194824965</v>
      </c>
      <c r="AB17" s="240">
        <v>47905.135367984694</v>
      </c>
      <c r="AC17" s="240">
        <v>49079.85502457829</v>
      </c>
      <c r="AD17" s="240">
        <v>52449.933664065167</v>
      </c>
      <c r="AE17" s="240">
        <v>53888.858052691707</v>
      </c>
      <c r="AF17" s="240">
        <v>52263.960490767575</v>
      </c>
      <c r="AG17" s="240">
        <v>46792.184542587209</v>
      </c>
      <c r="AH17" s="240">
        <v>51964.019565560309</v>
      </c>
      <c r="AI17" s="240">
        <v>47052.665649161805</v>
      </c>
      <c r="AJ17" s="240">
        <v>0</v>
      </c>
      <c r="AK17" s="240">
        <v>0</v>
      </c>
      <c r="AL17" s="240">
        <v>0</v>
      </c>
    </row>
    <row r="18" spans="2:62" x14ac:dyDescent="0.25">
      <c r="B18" s="189" t="s">
        <v>276</v>
      </c>
      <c r="C18" s="241">
        <v>2323.654947685055</v>
      </c>
      <c r="D18" s="241">
        <v>2919.6463123759431</v>
      </c>
      <c r="E18" s="241">
        <v>2039.3452015418302</v>
      </c>
      <c r="F18" s="241">
        <v>1715.2005603572088</v>
      </c>
      <c r="G18" s="241">
        <v>1649.8194312357475</v>
      </c>
      <c r="H18" s="241">
        <v>1786.5366571956458</v>
      </c>
      <c r="I18" s="241">
        <v>1916.524393434441</v>
      </c>
      <c r="J18" s="241">
        <v>1846.3739135914373</v>
      </c>
      <c r="K18" s="241">
        <v>1670.1842279889706</v>
      </c>
      <c r="L18" s="241">
        <v>1847.6458899673787</v>
      </c>
      <c r="M18" s="241">
        <v>1951.7108235317658</v>
      </c>
      <c r="N18" s="241">
        <v>1397.2813322913603</v>
      </c>
      <c r="O18" s="241">
        <v>1382.003369576888</v>
      </c>
      <c r="P18" s="241">
        <v>1442.4076208633971</v>
      </c>
      <c r="Q18" s="241">
        <v>1675.3869709051048</v>
      </c>
      <c r="R18" s="241">
        <v>2011.5093748385457</v>
      </c>
      <c r="S18" s="241">
        <v>1916.3412001955721</v>
      </c>
      <c r="T18" s="241">
        <v>2028.8938671122362</v>
      </c>
      <c r="U18" s="241">
        <v>1958.0589667224922</v>
      </c>
      <c r="V18" s="241">
        <v>2007.9802985422361</v>
      </c>
      <c r="W18" s="241">
        <v>2454.9425985276671</v>
      </c>
      <c r="X18" s="241">
        <v>2496.256469831691</v>
      </c>
      <c r="Y18" s="241">
        <v>2142.2962711125924</v>
      </c>
      <c r="Z18" s="241">
        <v>1928.7778321010685</v>
      </c>
      <c r="AA18" s="241">
        <v>1910.647722892169</v>
      </c>
      <c r="AB18" s="241">
        <v>2696.1270761365413</v>
      </c>
      <c r="AC18" s="241">
        <v>3005.156236068357</v>
      </c>
      <c r="AD18" s="241">
        <v>3037.2288406578073</v>
      </c>
      <c r="AE18" s="241">
        <v>2630.1788743409165</v>
      </c>
      <c r="AF18" s="241">
        <v>2653.4158660043972</v>
      </c>
      <c r="AG18" s="241">
        <v>2920.6822755807084</v>
      </c>
      <c r="AH18" s="241">
        <v>3300.2180416365027</v>
      </c>
      <c r="AI18" s="241">
        <v>3679.753807692297</v>
      </c>
      <c r="AJ18" s="241">
        <v>0</v>
      </c>
      <c r="AK18" s="241">
        <v>0</v>
      </c>
      <c r="AL18" s="241">
        <v>0</v>
      </c>
    </row>
    <row r="19" spans="2:62" x14ac:dyDescent="0.25">
      <c r="B19" s="189" t="s">
        <v>277</v>
      </c>
      <c r="C19" s="241">
        <v>721.78606500000012</v>
      </c>
      <c r="D19" s="241">
        <v>926.19169499999998</v>
      </c>
      <c r="E19" s="241">
        <v>1037.7166800000002</v>
      </c>
      <c r="F19" s="241">
        <v>227.14263</v>
      </c>
      <c r="G19" s="241">
        <v>621.74326500000006</v>
      </c>
      <c r="H19" s="241">
        <v>711.21335999999985</v>
      </c>
      <c r="I19" s="241">
        <v>706.55227500000012</v>
      </c>
      <c r="J19" s="241">
        <v>945.85919999999999</v>
      </c>
      <c r="K19" s="241">
        <v>782.94859499999995</v>
      </c>
      <c r="L19" s="241">
        <v>812.73406499999987</v>
      </c>
      <c r="M19" s="241">
        <v>1169.36391</v>
      </c>
      <c r="N19" s="241">
        <v>629.01910499999997</v>
      </c>
      <c r="O19" s="241">
        <v>541.48165499999993</v>
      </c>
      <c r="P19" s="241">
        <v>381.86791499999998</v>
      </c>
      <c r="Q19" s="241">
        <v>362.54146500000002</v>
      </c>
      <c r="R19" s="241">
        <v>423.70399500000002</v>
      </c>
      <c r="S19" s="241">
        <v>384.82372499999997</v>
      </c>
      <c r="T19" s="241">
        <v>489.30023999999997</v>
      </c>
      <c r="U19" s="241">
        <v>311.155845</v>
      </c>
      <c r="V19" s="241">
        <v>266.47764000000001</v>
      </c>
      <c r="W19" s="241">
        <v>223.04997000000003</v>
      </c>
      <c r="X19" s="241">
        <v>232.03108499999996</v>
      </c>
      <c r="Y19" s="241">
        <v>540.00374999999997</v>
      </c>
      <c r="Z19" s="241">
        <v>583.43142</v>
      </c>
      <c r="AA19" s="241">
        <v>598.55152499999986</v>
      </c>
      <c r="AB19" s="241">
        <v>595.36834499999998</v>
      </c>
      <c r="AC19" s="241">
        <v>577.17874500000005</v>
      </c>
      <c r="AD19" s="241">
        <v>523.29205499999989</v>
      </c>
      <c r="AE19" s="241">
        <v>509.64985499999995</v>
      </c>
      <c r="AF19" s="241">
        <v>588.77461499999993</v>
      </c>
      <c r="AG19" s="241">
        <v>594.68623500000001</v>
      </c>
      <c r="AH19" s="241">
        <v>594.68623500000001</v>
      </c>
      <c r="AI19" s="241">
        <v>594.68623500000001</v>
      </c>
      <c r="AJ19" s="241">
        <v>0</v>
      </c>
      <c r="AK19" s="241">
        <v>0</v>
      </c>
      <c r="AL19" s="241">
        <v>0</v>
      </c>
    </row>
    <row r="20" spans="2:62" x14ac:dyDescent="0.25">
      <c r="B20" s="189" t="s">
        <v>278</v>
      </c>
      <c r="C20" s="241">
        <v>1030.3389542681739</v>
      </c>
      <c r="D20" s="241">
        <v>1407.2488699011378</v>
      </c>
      <c r="E20" s="241">
        <v>2510.4451657618974</v>
      </c>
      <c r="F20" s="241">
        <v>2644.391608813427</v>
      </c>
      <c r="G20" s="241">
        <v>2150.6210221813822</v>
      </c>
      <c r="H20" s="241">
        <v>2442.4104864345518</v>
      </c>
      <c r="I20" s="241">
        <v>1458.2183712000594</v>
      </c>
      <c r="J20" s="241">
        <v>1618.8918638444684</v>
      </c>
      <c r="K20" s="241">
        <v>1617.4637306969648</v>
      </c>
      <c r="L20" s="241">
        <v>2766.9064949820631</v>
      </c>
      <c r="M20" s="241">
        <v>2919.4843912617898</v>
      </c>
      <c r="N20" s="241">
        <v>3462.235050837126</v>
      </c>
      <c r="O20" s="241">
        <v>4115.69856995584</v>
      </c>
      <c r="P20" s="241">
        <v>4153.8271921487858</v>
      </c>
      <c r="Q20" s="241">
        <v>4000.7307220811822</v>
      </c>
      <c r="R20" s="241">
        <v>3027.172441089931</v>
      </c>
      <c r="S20" s="241">
        <v>4213.6751962862936</v>
      </c>
      <c r="T20" s="241">
        <v>2195.7127548543817</v>
      </c>
      <c r="U20" s="241">
        <v>1582.474226495146</v>
      </c>
      <c r="V20" s="241">
        <v>1330.6085684729435</v>
      </c>
      <c r="W20" s="241">
        <v>2409.9387878428392</v>
      </c>
      <c r="X20" s="241">
        <v>2551.1626374806046</v>
      </c>
      <c r="Y20" s="241">
        <v>2710.6562055922532</v>
      </c>
      <c r="Z20" s="241">
        <v>2411.7113501917433</v>
      </c>
      <c r="AA20" s="241">
        <v>2379.0145779747027</v>
      </c>
      <c r="AB20" s="241">
        <v>961.19820336633632</v>
      </c>
      <c r="AC20" s="241">
        <v>1096.4679189428052</v>
      </c>
      <c r="AD20" s="241">
        <v>1374.0554088767806</v>
      </c>
      <c r="AE20" s="241">
        <v>1334.9325425136592</v>
      </c>
      <c r="AF20" s="241">
        <v>1149.5240697046097</v>
      </c>
      <c r="AG20" s="241">
        <v>1198.9387803716306</v>
      </c>
      <c r="AH20" s="241">
        <v>1206.8526515356173</v>
      </c>
      <c r="AI20" s="241">
        <v>0</v>
      </c>
      <c r="AJ20" s="241">
        <v>0</v>
      </c>
      <c r="AK20" s="241">
        <v>0</v>
      </c>
      <c r="AL20" s="241">
        <v>0</v>
      </c>
    </row>
    <row r="21" spans="2:62" x14ac:dyDescent="0.25">
      <c r="B21" s="189" t="s">
        <v>279</v>
      </c>
      <c r="C21" s="241">
        <v>25592.246788266835</v>
      </c>
      <c r="D21" s="241">
        <v>22908.835396239141</v>
      </c>
      <c r="E21" s="241">
        <v>23903.725714386019</v>
      </c>
      <c r="F21" s="241">
        <v>23527.197766808193</v>
      </c>
      <c r="G21" s="241">
        <v>19449.201157987187</v>
      </c>
      <c r="H21" s="241">
        <v>16986.727403747893</v>
      </c>
      <c r="I21" s="241">
        <v>23338.201379632257</v>
      </c>
      <c r="J21" s="241">
        <v>23406.442313463198</v>
      </c>
      <c r="K21" s="241">
        <v>21836.69537306952</v>
      </c>
      <c r="L21" s="241">
        <v>16017.953689943441</v>
      </c>
      <c r="M21" s="241">
        <v>20572.020378170546</v>
      </c>
      <c r="N21" s="241">
        <v>32548.418626477938</v>
      </c>
      <c r="O21" s="241">
        <v>23138.120437027505</v>
      </c>
      <c r="P21" s="241">
        <v>29599.106106822514</v>
      </c>
      <c r="Q21" s="241">
        <v>34683.422881288527</v>
      </c>
      <c r="R21" s="241">
        <v>29203.57012528113</v>
      </c>
      <c r="S21" s="241">
        <v>33305.272401217233</v>
      </c>
      <c r="T21" s="241">
        <v>29960.048158956335</v>
      </c>
      <c r="U21" s="241">
        <v>21231.542035125338</v>
      </c>
      <c r="V21" s="241">
        <v>20133.379970535458</v>
      </c>
      <c r="W21" s="241">
        <v>24533.922230480814</v>
      </c>
      <c r="X21" s="241">
        <v>24715.799338543024</v>
      </c>
      <c r="Y21" s="241">
        <v>23879.691034888598</v>
      </c>
      <c r="Z21" s="241">
        <v>25970.892745182806</v>
      </c>
      <c r="AA21" s="241">
        <v>22613.687509100022</v>
      </c>
      <c r="AB21" s="241">
        <v>7454.3281811277393</v>
      </c>
      <c r="AC21" s="241">
        <v>7703.2646005789347</v>
      </c>
      <c r="AD21" s="241">
        <v>8346.1957004864526</v>
      </c>
      <c r="AE21" s="241">
        <v>8506.8118758132823</v>
      </c>
      <c r="AF21" s="241">
        <v>8740.4525196078557</v>
      </c>
      <c r="AG21" s="241">
        <v>8217.8070871784894</v>
      </c>
      <c r="AH21" s="241">
        <v>9063.3946731778051</v>
      </c>
      <c r="AI21" s="241">
        <v>9908.9822591771172</v>
      </c>
      <c r="AJ21" s="241">
        <v>0</v>
      </c>
      <c r="AK21" s="241">
        <v>0</v>
      </c>
      <c r="AL21" s="241">
        <v>0</v>
      </c>
    </row>
    <row r="22" spans="2:62" x14ac:dyDescent="0.25">
      <c r="B22" s="189" t="s">
        <v>280</v>
      </c>
      <c r="C22" s="241">
        <v>10795.823586566717</v>
      </c>
      <c r="D22" s="241">
        <v>9740.3493578726411</v>
      </c>
      <c r="E22" s="241">
        <v>9939.2731619126407</v>
      </c>
      <c r="F22" s="241">
        <v>10040.632714486401</v>
      </c>
      <c r="G22" s="241">
        <v>10610.908112392641</v>
      </c>
      <c r="H22" s="241">
        <v>10890.476810982078</v>
      </c>
      <c r="I22" s="241">
        <v>11819.868567274563</v>
      </c>
      <c r="J22" s="241">
        <v>10222.572401658241</v>
      </c>
      <c r="K22" s="241">
        <v>9841.1868685977606</v>
      </c>
      <c r="L22" s="241">
        <v>10665.96615126016</v>
      </c>
      <c r="M22" s="241">
        <v>11251.128928166399</v>
      </c>
      <c r="N22" s="241">
        <v>10688.248348976638</v>
      </c>
      <c r="O22" s="241">
        <v>9786.1592372377618</v>
      </c>
      <c r="P22" s="241">
        <v>9325.6382213696015</v>
      </c>
      <c r="Q22" s="241">
        <v>10614.770489905921</v>
      </c>
      <c r="R22" s="241">
        <v>12190.841268386559</v>
      </c>
      <c r="S22" s="241">
        <v>10714.343908053761</v>
      </c>
      <c r="T22" s="241">
        <v>9889.6412949068799</v>
      </c>
      <c r="U22" s="241">
        <v>8994.9248307942398</v>
      </c>
      <c r="V22" s="241">
        <v>7282.9342270963198</v>
      </c>
      <c r="W22" s="241">
        <v>9024.3519025254391</v>
      </c>
      <c r="X22" s="241">
        <v>9216.0461987110411</v>
      </c>
      <c r="Y22" s="241">
        <v>9696.2319918297599</v>
      </c>
      <c r="Z22" s="241">
        <v>7157.8872868672006</v>
      </c>
      <c r="AA22" s="241">
        <v>7782.7738816588799</v>
      </c>
      <c r="AB22" s="241">
        <v>6838.9973279513597</v>
      </c>
      <c r="AC22" s="241">
        <v>7178.7666136575999</v>
      </c>
      <c r="AD22" s="241">
        <v>9257.1433630707179</v>
      </c>
      <c r="AE22" s="241">
        <v>10748.126485657602</v>
      </c>
      <c r="AF22" s="241">
        <v>8590.24627453824</v>
      </c>
      <c r="AG22" s="241">
        <v>4619.20637939072</v>
      </c>
      <c r="AH22" s="241">
        <v>6743.8143980313598</v>
      </c>
      <c r="AI22" s="241">
        <v>0</v>
      </c>
      <c r="AJ22" s="241">
        <v>0</v>
      </c>
      <c r="AK22" s="241">
        <v>0</v>
      </c>
      <c r="AL22" s="241">
        <v>0</v>
      </c>
    </row>
    <row r="23" spans="2:62" x14ac:dyDescent="0.25">
      <c r="B23" s="189" t="s">
        <v>281</v>
      </c>
      <c r="C23" s="241">
        <v>21493.905504342063</v>
      </c>
      <c r="D23" s="241">
        <v>21298.144895394646</v>
      </c>
      <c r="E23" s="241">
        <v>22158.238180258573</v>
      </c>
      <c r="F23" s="241">
        <v>22912.802959298024</v>
      </c>
      <c r="G23" s="241">
        <v>24333.819867041468</v>
      </c>
      <c r="H23" s="241">
        <v>24114.620309678598</v>
      </c>
      <c r="I23" s="241">
        <v>24206.716839607154</v>
      </c>
      <c r="J23" s="241">
        <v>25075.582860826766</v>
      </c>
      <c r="K23" s="241">
        <v>9471.1851452307474</v>
      </c>
      <c r="L23" s="241">
        <v>32682.852489047742</v>
      </c>
      <c r="M23" s="241">
        <v>34664.072347396665</v>
      </c>
      <c r="N23" s="241">
        <v>31312.405566087466</v>
      </c>
      <c r="O23" s="241">
        <v>32054.820237756336</v>
      </c>
      <c r="P23" s="241">
        <v>33474.95341752236</v>
      </c>
      <c r="Q23" s="241">
        <v>35145.18489271545</v>
      </c>
      <c r="R23" s="241">
        <v>35622.558533309784</v>
      </c>
      <c r="S23" s="241">
        <v>40517.011598222103</v>
      </c>
      <c r="T23" s="241">
        <v>34417.598003967447</v>
      </c>
      <c r="U23" s="241">
        <v>35553.707514930225</v>
      </c>
      <c r="V23" s="241">
        <v>35383.693527282965</v>
      </c>
      <c r="W23" s="241">
        <v>44043.658845617807</v>
      </c>
      <c r="X23" s="241">
        <v>42586.17855625166</v>
      </c>
      <c r="Y23" s="241">
        <v>42196.323964431889</v>
      </c>
      <c r="Z23" s="241">
        <v>39582.279001877709</v>
      </c>
      <c r="AA23" s="241">
        <v>40480.050978199186</v>
      </c>
      <c r="AB23" s="241">
        <v>29359.116234402722</v>
      </c>
      <c r="AC23" s="241">
        <v>29519.020910330601</v>
      </c>
      <c r="AD23" s="241">
        <v>29912.018295973408</v>
      </c>
      <c r="AE23" s="241">
        <v>30159.158419366246</v>
      </c>
      <c r="AF23" s="241">
        <v>30541.547145912478</v>
      </c>
      <c r="AG23" s="241">
        <v>29240.863785065656</v>
      </c>
      <c r="AH23" s="241">
        <v>31055.053566179031</v>
      </c>
      <c r="AI23" s="241">
        <v>32869.243347292395</v>
      </c>
      <c r="AJ23" s="241">
        <v>0</v>
      </c>
      <c r="AK23" s="241">
        <v>0</v>
      </c>
      <c r="AL23" s="241">
        <v>0</v>
      </c>
    </row>
    <row r="24" spans="2:62" ht="15.75" x14ac:dyDescent="0.3">
      <c r="B24" s="168" t="s">
        <v>282</v>
      </c>
      <c r="C24" s="240">
        <v>40.458750330148696</v>
      </c>
      <c r="D24" s="240">
        <v>49.936886893261736</v>
      </c>
      <c r="E24" s="240">
        <v>58.021791570438971</v>
      </c>
      <c r="F24" s="240">
        <v>75.261712825803357</v>
      </c>
      <c r="G24" s="240">
        <v>90.072697032978283</v>
      </c>
      <c r="H24" s="240">
        <v>102.18042458652728</v>
      </c>
      <c r="I24" s="240">
        <v>116.9661052082656</v>
      </c>
      <c r="J24" s="240">
        <v>130.29509836798056</v>
      </c>
      <c r="K24" s="240">
        <v>145.32549931699569</v>
      </c>
      <c r="L24" s="240">
        <v>164.95870784509282</v>
      </c>
      <c r="M24" s="240">
        <v>171.47213643839285</v>
      </c>
      <c r="N24" s="240">
        <v>169.2892028318723</v>
      </c>
      <c r="O24" s="240">
        <v>233.36587227537839</v>
      </c>
      <c r="P24" s="240">
        <v>243.11816588696558</v>
      </c>
      <c r="Q24" s="240">
        <v>240.94903278559161</v>
      </c>
      <c r="R24" s="240">
        <v>232.76697820714818</v>
      </c>
      <c r="S24" s="240">
        <v>227.21827048300537</v>
      </c>
      <c r="T24" s="240">
        <v>213.29506169003852</v>
      </c>
      <c r="U24" s="240">
        <v>193.37863952481828</v>
      </c>
      <c r="V24" s="240">
        <v>171.33621378413991</v>
      </c>
      <c r="W24" s="240">
        <v>157.84988706767501</v>
      </c>
      <c r="X24" s="240">
        <v>193.42768695503338</v>
      </c>
      <c r="Y24" s="240">
        <v>203.03126926319106</v>
      </c>
      <c r="Z24" s="240">
        <v>213.97068350093599</v>
      </c>
      <c r="AA24" s="240">
        <v>239.64600934961868</v>
      </c>
      <c r="AB24" s="240">
        <v>233.17380495322593</v>
      </c>
      <c r="AC24" s="240">
        <v>249.21147141054541</v>
      </c>
      <c r="AD24" s="240">
        <v>268.07175746794604</v>
      </c>
      <c r="AE24" s="240">
        <v>284.82231292003189</v>
      </c>
      <c r="AF24" s="240">
        <v>303.38526887628967</v>
      </c>
      <c r="AG24" s="240">
        <v>277.10141512389191</v>
      </c>
      <c r="AH24" s="240">
        <v>315.7478146017815</v>
      </c>
      <c r="AI24" s="240">
        <v>0</v>
      </c>
      <c r="AJ24" s="240">
        <v>0</v>
      </c>
      <c r="AK24" s="240">
        <v>0</v>
      </c>
      <c r="AL24" s="240">
        <v>0</v>
      </c>
    </row>
    <row r="25" spans="2:62" x14ac:dyDescent="0.25">
      <c r="B25" s="189" t="s">
        <v>283</v>
      </c>
      <c r="C25" s="241">
        <v>1.3687233901041387</v>
      </c>
      <c r="D25" s="241">
        <v>1.4305393047670447</v>
      </c>
      <c r="E25" s="241">
        <v>1.2765033651525497</v>
      </c>
      <c r="F25" s="241">
        <v>1.6410869584420389</v>
      </c>
      <c r="G25" s="241">
        <v>1.578080836040735</v>
      </c>
      <c r="H25" s="241">
        <v>1.541284120776089</v>
      </c>
      <c r="I25" s="241">
        <v>1.7265951626513825</v>
      </c>
      <c r="J25" s="241">
        <v>2.0553694135314933</v>
      </c>
      <c r="K25" s="241">
        <v>2.5754439408199472</v>
      </c>
      <c r="L25" s="241">
        <v>3.2781671831725174</v>
      </c>
      <c r="M25" s="241">
        <v>5.1292229010039909</v>
      </c>
      <c r="N25" s="241">
        <v>7.3304599747222676</v>
      </c>
      <c r="O25" s="241">
        <v>10.976735463326229</v>
      </c>
      <c r="P25" s="241">
        <v>11.3968256061325</v>
      </c>
      <c r="Q25" s="241">
        <v>10.777691710873183</v>
      </c>
      <c r="R25" s="241">
        <v>9.7247945175181592</v>
      </c>
      <c r="S25" s="241">
        <v>7.7046429814601023</v>
      </c>
      <c r="T25" s="241">
        <v>6.3915690077885303</v>
      </c>
      <c r="U25" s="241">
        <v>4.1286659979307396</v>
      </c>
      <c r="V25" s="241">
        <v>3.8998504549252258</v>
      </c>
      <c r="W25" s="241">
        <v>3.9012571724303196</v>
      </c>
      <c r="X25" s="241">
        <v>4.947350748748172</v>
      </c>
      <c r="Y25" s="241">
        <v>5.4801506037490455</v>
      </c>
      <c r="Z25" s="241">
        <v>6.1300781332626091</v>
      </c>
      <c r="AA25" s="241">
        <v>5.6704488228067644</v>
      </c>
      <c r="AB25" s="241">
        <v>5.5130232032563571</v>
      </c>
      <c r="AC25" s="241">
        <v>6.4765228646112494</v>
      </c>
      <c r="AD25" s="241">
        <v>7.5422019521457901</v>
      </c>
      <c r="AE25" s="241">
        <v>7.9559143447747482</v>
      </c>
      <c r="AF25" s="241">
        <v>8.116307101632831</v>
      </c>
      <c r="AG25" s="241">
        <v>8.2247042018957615</v>
      </c>
      <c r="AH25" s="241">
        <v>8.2457557679970339</v>
      </c>
      <c r="AI25" s="241">
        <v>0</v>
      </c>
      <c r="AJ25" s="241">
        <v>0</v>
      </c>
      <c r="AK25" s="241">
        <v>0</v>
      </c>
      <c r="AL25" s="241">
        <v>0</v>
      </c>
    </row>
    <row r="26" spans="2:62" x14ac:dyDescent="0.25">
      <c r="B26" s="189" t="s">
        <v>284</v>
      </c>
      <c r="C26" s="241">
        <v>32.558107308058858</v>
      </c>
      <c r="D26" s="241">
        <v>31.590713323723641</v>
      </c>
      <c r="E26" s="241">
        <v>28.850839448082311</v>
      </c>
      <c r="F26" s="241">
        <v>34.692384606259893</v>
      </c>
      <c r="G26" s="241">
        <v>39.203795407687998</v>
      </c>
      <c r="H26" s="241">
        <v>39.804855687131543</v>
      </c>
      <c r="I26" s="241">
        <v>41.715844494259464</v>
      </c>
      <c r="J26" s="241">
        <v>43.225063795455299</v>
      </c>
      <c r="K26" s="241">
        <v>45.216098249815893</v>
      </c>
      <c r="L26" s="241">
        <v>47.453857647599534</v>
      </c>
      <c r="M26" s="241">
        <v>48.197759987243863</v>
      </c>
      <c r="N26" s="241">
        <v>47.545308264849929</v>
      </c>
      <c r="O26" s="241">
        <v>62.909121691999601</v>
      </c>
      <c r="P26" s="241">
        <v>66.37083907312585</v>
      </c>
      <c r="Q26" s="241">
        <v>49.34708202104612</v>
      </c>
      <c r="R26" s="241">
        <v>46.13706916929582</v>
      </c>
      <c r="S26" s="241">
        <v>40.148570675203658</v>
      </c>
      <c r="T26" s="241">
        <v>30.991531157403433</v>
      </c>
      <c r="U26" s="241">
        <v>27.248352356935957</v>
      </c>
      <c r="V26" s="241">
        <v>22.452120529721913</v>
      </c>
      <c r="W26" s="241">
        <v>17.611626901857136</v>
      </c>
      <c r="X26" s="241">
        <v>22.15819489269337</v>
      </c>
      <c r="Y26" s="241">
        <v>21.596668058878372</v>
      </c>
      <c r="Z26" s="241">
        <v>23.8972849887321</v>
      </c>
      <c r="AA26" s="241">
        <v>25.76142797206694</v>
      </c>
      <c r="AB26" s="241">
        <v>24.605609465021132</v>
      </c>
      <c r="AC26" s="241">
        <v>27.297245915378642</v>
      </c>
      <c r="AD26" s="241">
        <v>27.577124411968637</v>
      </c>
      <c r="AE26" s="241">
        <v>28.098552741148982</v>
      </c>
      <c r="AF26" s="241">
        <v>28.520315705686464</v>
      </c>
      <c r="AG26" s="241">
        <v>24.651514731577333</v>
      </c>
      <c r="AH26" s="241">
        <v>26.808774990370765</v>
      </c>
      <c r="AI26" s="241">
        <v>0</v>
      </c>
      <c r="AJ26" s="241">
        <v>0</v>
      </c>
      <c r="AK26" s="241">
        <v>0</v>
      </c>
      <c r="AL26" s="241">
        <v>0</v>
      </c>
    </row>
    <row r="27" spans="2:62" x14ac:dyDescent="0.25">
      <c r="B27" s="189" t="s">
        <v>285</v>
      </c>
      <c r="C27" s="241">
        <v>6.5319196319856996</v>
      </c>
      <c r="D27" s="241">
        <v>16.91563426477105</v>
      </c>
      <c r="E27" s="241">
        <v>27.894448757204106</v>
      </c>
      <c r="F27" s="241">
        <v>38.928241261101434</v>
      </c>
      <c r="G27" s="241">
        <v>49.290820789249544</v>
      </c>
      <c r="H27" s="241">
        <v>60.834284778619647</v>
      </c>
      <c r="I27" s="241">
        <v>73.523665551354767</v>
      </c>
      <c r="J27" s="241">
        <v>85.014665158993779</v>
      </c>
      <c r="K27" s="241">
        <v>97.533957126359837</v>
      </c>
      <c r="L27" s="241">
        <v>114.22668301432077</v>
      </c>
      <c r="M27" s="241">
        <v>118.145153550145</v>
      </c>
      <c r="N27" s="241">
        <v>114.41343459230009</v>
      </c>
      <c r="O27" s="241">
        <v>159.4800151200526</v>
      </c>
      <c r="P27" s="241">
        <v>165.35050120770725</v>
      </c>
      <c r="Q27" s="241">
        <v>180.82425905367231</v>
      </c>
      <c r="R27" s="241">
        <v>176.90511452033422</v>
      </c>
      <c r="S27" s="241">
        <v>179.36505682634163</v>
      </c>
      <c r="T27" s="241">
        <v>175.91196152484656</v>
      </c>
      <c r="U27" s="241">
        <v>162.00162116995159</v>
      </c>
      <c r="V27" s="241">
        <v>144.98424279949276</v>
      </c>
      <c r="W27" s="241">
        <v>136.33700299338756</v>
      </c>
      <c r="X27" s="241">
        <v>166.32214131359183</v>
      </c>
      <c r="Y27" s="241">
        <v>175.95445060056366</v>
      </c>
      <c r="Z27" s="241">
        <v>183.94332037894125</v>
      </c>
      <c r="AA27" s="241">
        <v>208.21413255474496</v>
      </c>
      <c r="AB27" s="241">
        <v>203.05517228494844</v>
      </c>
      <c r="AC27" s="241">
        <v>215.43770263055552</v>
      </c>
      <c r="AD27" s="241">
        <v>232.9524311038316</v>
      </c>
      <c r="AE27" s="241">
        <v>248.76784583410813</v>
      </c>
      <c r="AF27" s="241">
        <v>266.74864606897034</v>
      </c>
      <c r="AG27" s="241">
        <v>244.22519619041881</v>
      </c>
      <c r="AH27" s="241">
        <v>280.69328384341372</v>
      </c>
      <c r="AI27" s="241">
        <v>0</v>
      </c>
      <c r="AJ27" s="241">
        <v>0</v>
      </c>
      <c r="AK27" s="241">
        <v>0</v>
      </c>
      <c r="AL27" s="241">
        <v>0</v>
      </c>
    </row>
    <row r="28" spans="2:62" ht="15.75" x14ac:dyDescent="0.3">
      <c r="B28" s="239" t="s">
        <v>120</v>
      </c>
      <c r="C28" s="242">
        <v>620505.61094021285</v>
      </c>
      <c r="D28" s="242">
        <v>643726.18901479151</v>
      </c>
      <c r="E28" s="242">
        <v>656288.10053937219</v>
      </c>
      <c r="F28" s="242">
        <v>679831.75904822629</v>
      </c>
      <c r="G28" s="242">
        <v>683482.40411247942</v>
      </c>
      <c r="H28" s="242">
        <v>703146.40266501566</v>
      </c>
      <c r="I28" s="242">
        <v>707951.77790675266</v>
      </c>
      <c r="J28" s="242">
        <v>707066.87299156457</v>
      </c>
      <c r="K28" s="242">
        <v>693053.4965077379</v>
      </c>
      <c r="L28" s="242">
        <v>671557.69751410175</v>
      </c>
      <c r="M28" s="242">
        <v>663440.41256126249</v>
      </c>
      <c r="N28" s="242">
        <v>625585.33300423319</v>
      </c>
      <c r="O28" s="242">
        <v>585189.90256459441</v>
      </c>
      <c r="P28" s="242">
        <v>564100.46142734913</v>
      </c>
      <c r="Q28" s="242">
        <v>527154.5038670809</v>
      </c>
      <c r="R28" s="242">
        <v>484208.91646047652</v>
      </c>
      <c r="S28" s="242">
        <v>480033.65850620926</v>
      </c>
      <c r="T28" s="242">
        <v>418399.73061937938</v>
      </c>
      <c r="U28" s="242">
        <v>383244.52330364444</v>
      </c>
      <c r="V28" s="242">
        <v>343329.55805633805</v>
      </c>
      <c r="W28" s="242">
        <v>343971.97715935553</v>
      </c>
      <c r="X28" s="242">
        <v>329640.00917541276</v>
      </c>
      <c r="Y28" s="242">
        <v>302087.04299232957</v>
      </c>
      <c r="Z28" s="242">
        <v>274672.83511380805</v>
      </c>
      <c r="AA28" s="242">
        <v>253273.53083122498</v>
      </c>
      <c r="AB28" s="242">
        <v>208114.45306005335</v>
      </c>
      <c r="AC28" s="242">
        <v>194341.35027342968</v>
      </c>
      <c r="AD28" s="242">
        <v>181887.27550978877</v>
      </c>
      <c r="AE28" s="242">
        <v>169089.62270040365</v>
      </c>
      <c r="AF28" s="242">
        <v>175173.65838900596</v>
      </c>
      <c r="AG28" s="242">
        <v>162178.46528313047</v>
      </c>
      <c r="AH28" s="242">
        <v>148597.98627269975</v>
      </c>
      <c r="AI28" s="242">
        <v>153189.20483033417</v>
      </c>
      <c r="AJ28" s="242">
        <v>0</v>
      </c>
      <c r="AK28" s="242">
        <v>0</v>
      </c>
      <c r="AL28" s="242">
        <v>0</v>
      </c>
    </row>
    <row r="29" spans="2:62" x14ac:dyDescent="0.25">
      <c r="B29" s="181" t="s">
        <v>286</v>
      </c>
      <c r="C29" s="181"/>
      <c r="D29" s="181"/>
      <c r="E29" s="181"/>
      <c r="F29" s="181"/>
      <c r="G29" s="181"/>
      <c r="H29" s="181"/>
      <c r="I29" s="243"/>
      <c r="J29" s="243"/>
      <c r="K29" s="243"/>
      <c r="L29" s="181"/>
      <c r="M29" s="244"/>
      <c r="N29" s="244"/>
      <c r="O29" s="244"/>
      <c r="P29" s="244"/>
      <c r="Q29" s="244"/>
      <c r="R29" s="181"/>
      <c r="S29" s="181"/>
      <c r="T29" s="181"/>
      <c r="U29" s="181"/>
      <c r="V29" s="181"/>
      <c r="W29" s="181"/>
      <c r="X29" s="181"/>
      <c r="Y29" s="181"/>
      <c r="Z29" s="181"/>
      <c r="AA29" s="181"/>
      <c r="AB29" s="181"/>
      <c r="AC29" s="181"/>
      <c r="AD29" s="181"/>
      <c r="AE29" s="181"/>
      <c r="AF29" s="181"/>
      <c r="AG29" s="181"/>
      <c r="AH29" s="181"/>
      <c r="AI29" s="181"/>
      <c r="AJ29" s="181"/>
      <c r="AK29" s="181"/>
      <c r="AL29" s="181"/>
      <c r="AN29" s="230"/>
      <c r="AO29" s="230"/>
      <c r="AP29" s="230"/>
      <c r="AQ29" s="230"/>
      <c r="AR29" s="230"/>
      <c r="AS29" s="230"/>
      <c r="AT29" s="230"/>
      <c r="AU29" s="230"/>
      <c r="AV29" s="230"/>
      <c r="AW29" s="230"/>
      <c r="AX29" s="230"/>
      <c r="AY29" s="230"/>
      <c r="AZ29" s="230"/>
      <c r="BA29" s="230"/>
      <c r="BB29" s="230"/>
      <c r="BC29" s="230"/>
      <c r="BD29" s="230"/>
      <c r="BE29" s="230"/>
      <c r="BF29" s="230"/>
      <c r="BG29" s="230"/>
      <c r="BH29" s="230"/>
      <c r="BI29" s="230"/>
      <c r="BJ29" s="230"/>
    </row>
    <row r="30" spans="2:62" s="245" customFormat="1" ht="12.75" x14ac:dyDescent="0.2">
      <c r="C30" s="245">
        <v>1</v>
      </c>
      <c r="D30" s="245">
        <v>2</v>
      </c>
      <c r="E30" s="245">
        <v>3</v>
      </c>
      <c r="F30" s="245">
        <v>4</v>
      </c>
      <c r="G30" s="245">
        <v>5</v>
      </c>
      <c r="H30" s="245">
        <v>6</v>
      </c>
      <c r="I30" s="245">
        <v>7</v>
      </c>
      <c r="J30" s="245">
        <v>8</v>
      </c>
      <c r="K30" s="245">
        <v>9</v>
      </c>
      <c r="L30" s="245">
        <v>10</v>
      </c>
      <c r="M30" s="245">
        <v>11</v>
      </c>
      <c r="N30" s="245">
        <v>12</v>
      </c>
      <c r="O30" s="245">
        <v>13</v>
      </c>
      <c r="P30" s="245">
        <v>14</v>
      </c>
      <c r="Q30" s="245">
        <v>15</v>
      </c>
      <c r="R30" s="245">
        <v>16</v>
      </c>
      <c r="S30" s="245">
        <v>17</v>
      </c>
      <c r="T30" s="245">
        <v>18</v>
      </c>
      <c r="U30" s="245">
        <v>19</v>
      </c>
      <c r="V30" s="245">
        <v>20</v>
      </c>
      <c r="W30" s="245">
        <v>21</v>
      </c>
      <c r="X30" s="245">
        <v>22</v>
      </c>
      <c r="Y30" s="245">
        <v>23</v>
      </c>
      <c r="Z30" s="245">
        <v>24</v>
      </c>
      <c r="AA30" s="245">
        <v>25</v>
      </c>
      <c r="AB30" s="245">
        <v>26</v>
      </c>
      <c r="AC30" s="245">
        <v>27</v>
      </c>
      <c r="AD30" s="245">
        <v>28</v>
      </c>
      <c r="AE30" s="245">
        <v>29</v>
      </c>
      <c r="AF30" s="245">
        <v>30</v>
      </c>
      <c r="AG30" s="245">
        <v>31</v>
      </c>
      <c r="AH30" s="245">
        <v>32</v>
      </c>
      <c r="AI30" s="245">
        <v>33</v>
      </c>
      <c r="AJ30" s="245">
        <v>0</v>
      </c>
      <c r="AK30" s="245">
        <v>0</v>
      </c>
      <c r="AL30" s="245">
        <v>0</v>
      </c>
      <c r="AN30" s="246"/>
      <c r="AO30" s="246"/>
      <c r="AP30" s="246"/>
      <c r="AQ30" s="246"/>
      <c r="AR30" s="246"/>
      <c r="AS30" s="246"/>
      <c r="AT30" s="246"/>
      <c r="AU30" s="246"/>
      <c r="AV30" s="246"/>
      <c r="AW30" s="246"/>
      <c r="AX30" s="246"/>
      <c r="AY30" s="246"/>
      <c r="AZ30" s="246"/>
      <c r="BA30" s="246"/>
      <c r="BB30" s="246"/>
      <c r="BC30" s="246"/>
      <c r="BD30" s="246"/>
      <c r="BE30" s="246"/>
      <c r="BF30" s="246"/>
      <c r="BG30" s="246"/>
      <c r="BH30" s="246"/>
      <c r="BI30" s="246"/>
      <c r="BJ30" s="246"/>
    </row>
    <row r="31" spans="2:62" ht="16.5" x14ac:dyDescent="0.35">
      <c r="B31" s="237" t="s">
        <v>287</v>
      </c>
      <c r="C31" s="247"/>
      <c r="D31" s="247"/>
      <c r="E31" s="247"/>
      <c r="F31" s="247"/>
      <c r="G31" s="247"/>
      <c r="H31" s="247"/>
      <c r="I31" s="247"/>
      <c r="J31" s="247"/>
      <c r="K31" s="248"/>
      <c r="L31" s="247"/>
      <c r="M31" s="247"/>
      <c r="N31" s="247"/>
      <c r="O31" s="247"/>
      <c r="P31" s="247"/>
      <c r="Q31" s="247"/>
      <c r="R31" s="247"/>
      <c r="S31" s="247"/>
      <c r="T31" s="247"/>
      <c r="U31" s="247"/>
      <c r="V31" s="247"/>
      <c r="W31" s="247"/>
      <c r="X31" s="247"/>
      <c r="Y31" s="247"/>
      <c r="Z31" s="247"/>
      <c r="AA31" s="247"/>
      <c r="AB31" s="247"/>
      <c r="AC31" s="247"/>
      <c r="AD31" s="247"/>
      <c r="AE31" s="247"/>
      <c r="AF31" s="247"/>
      <c r="AG31" s="247"/>
      <c r="AH31" s="247"/>
      <c r="AI31" s="247"/>
      <c r="AJ31" s="247"/>
      <c r="AK31" s="247"/>
      <c r="AL31" s="247"/>
      <c r="AN31" s="230"/>
      <c r="AO31" s="230"/>
      <c r="AP31" s="230"/>
      <c r="AQ31" s="230"/>
      <c r="AR31" s="230"/>
      <c r="AS31" s="230"/>
      <c r="AT31" s="230"/>
      <c r="AU31" s="230"/>
      <c r="AV31" s="230"/>
      <c r="AW31" s="230"/>
      <c r="AX31" s="230"/>
      <c r="AY31" s="230"/>
      <c r="AZ31" s="230"/>
      <c r="BA31" s="230"/>
      <c r="BB31" s="230"/>
      <c r="BC31" s="230"/>
      <c r="BD31" s="230"/>
      <c r="BE31" s="230"/>
      <c r="BF31" s="230"/>
      <c r="BG31" s="230"/>
      <c r="BH31" s="230"/>
      <c r="BI31" s="230"/>
      <c r="BJ31" s="230"/>
    </row>
    <row r="32" spans="2:62" ht="15.75" x14ac:dyDescent="0.3">
      <c r="B32" s="239" t="s">
        <v>267</v>
      </c>
      <c r="C32" s="239">
        <v>1990</v>
      </c>
      <c r="D32" s="239">
        <v>1991</v>
      </c>
      <c r="E32" s="239">
        <v>1992</v>
      </c>
      <c r="F32" s="239">
        <v>1993</v>
      </c>
      <c r="G32" s="239">
        <v>1994</v>
      </c>
      <c r="H32" s="239">
        <v>1995</v>
      </c>
      <c r="I32" s="239">
        <v>1996</v>
      </c>
      <c r="J32" s="239">
        <v>1997</v>
      </c>
      <c r="K32" s="239">
        <v>1998</v>
      </c>
      <c r="L32" s="239">
        <v>1999</v>
      </c>
      <c r="M32" s="239">
        <v>2000</v>
      </c>
      <c r="N32" s="239">
        <v>2001</v>
      </c>
      <c r="O32" s="239">
        <v>2002</v>
      </c>
      <c r="P32" s="239">
        <v>2003</v>
      </c>
      <c r="Q32" s="239">
        <v>2004</v>
      </c>
      <c r="R32" s="239">
        <v>2005</v>
      </c>
      <c r="S32" s="239">
        <v>2006</v>
      </c>
      <c r="T32" s="239">
        <v>2007</v>
      </c>
      <c r="U32" s="239">
        <v>2008</v>
      </c>
      <c r="V32" s="239">
        <v>2009</v>
      </c>
      <c r="W32" s="239">
        <v>2010</v>
      </c>
      <c r="X32" s="239">
        <v>2011</v>
      </c>
      <c r="Y32" s="239">
        <v>2012</v>
      </c>
      <c r="Z32" s="239">
        <v>2013</v>
      </c>
      <c r="AA32" s="239">
        <v>2014</v>
      </c>
      <c r="AB32" s="239">
        <v>2015</v>
      </c>
      <c r="AC32" s="239">
        <v>2016</v>
      </c>
      <c r="AD32" s="239">
        <v>2017</v>
      </c>
      <c r="AE32" s="239">
        <v>2018</v>
      </c>
      <c r="AF32" s="239">
        <v>2019</v>
      </c>
      <c r="AG32" s="239">
        <v>2020</v>
      </c>
      <c r="AH32" s="239">
        <v>2021</v>
      </c>
      <c r="AI32" s="239">
        <v>2022</v>
      </c>
      <c r="AJ32" s="239">
        <v>2023</v>
      </c>
      <c r="AK32" s="239">
        <v>2024</v>
      </c>
      <c r="AL32" s="239">
        <v>2025</v>
      </c>
      <c r="AN32" s="230"/>
      <c r="AO32" s="230"/>
      <c r="AP32" s="230"/>
      <c r="AQ32" s="230"/>
      <c r="AR32" s="230"/>
      <c r="AS32" s="230"/>
      <c r="AT32" s="230"/>
      <c r="AU32" s="230"/>
      <c r="AV32" s="230"/>
      <c r="AW32" s="230"/>
      <c r="AX32" s="230"/>
      <c r="AY32" s="230"/>
      <c r="AZ32" s="230"/>
      <c r="BA32" s="230"/>
      <c r="BB32" s="230"/>
      <c r="BC32" s="230"/>
      <c r="BD32" s="230"/>
      <c r="BE32" s="230"/>
      <c r="BF32" s="230"/>
      <c r="BG32" s="230"/>
      <c r="BH32" s="230"/>
      <c r="BI32" s="230"/>
      <c r="BJ32" s="230"/>
    </row>
    <row r="33" spans="2:62" ht="15.75" x14ac:dyDescent="0.3">
      <c r="B33" s="168" t="s">
        <v>268</v>
      </c>
      <c r="C33" s="240">
        <v>151651.58080929078</v>
      </c>
      <c r="D33" s="240">
        <v>158728.63737345816</v>
      </c>
      <c r="E33" s="240">
        <v>161501.92454073345</v>
      </c>
      <c r="F33" s="240">
        <v>168031.47008154044</v>
      </c>
      <c r="G33" s="240">
        <v>169593.81859722961</v>
      </c>
      <c r="H33" s="240">
        <v>175428.83665649538</v>
      </c>
      <c r="I33" s="240">
        <v>174952.48535211504</v>
      </c>
      <c r="J33" s="240">
        <v>174758.98955274659</v>
      </c>
      <c r="K33" s="240">
        <v>175782.51345603078</v>
      </c>
      <c r="L33" s="240">
        <v>164537.46676834783</v>
      </c>
      <c r="M33" s="240">
        <v>160191.91961990201</v>
      </c>
      <c r="N33" s="240">
        <v>147736.21566166912</v>
      </c>
      <c r="O33" s="240">
        <v>139150.14708927285</v>
      </c>
      <c r="P33" s="240">
        <v>131390.1668311044</v>
      </c>
      <c r="Q33" s="240">
        <v>119077.42040495906</v>
      </c>
      <c r="R33" s="240">
        <v>108478.33216419427</v>
      </c>
      <c r="S33" s="240">
        <v>104905.05316439296</v>
      </c>
      <c r="T33" s="240">
        <v>90288.713788871028</v>
      </c>
      <c r="U33" s="240">
        <v>82617.78049594289</v>
      </c>
      <c r="V33" s="240">
        <v>71516.508008628938</v>
      </c>
      <c r="W33" s="240">
        <v>66812.660332308267</v>
      </c>
      <c r="X33" s="240">
        <v>62808.71449216098</v>
      </c>
      <c r="Y33" s="240">
        <v>54687.445971875502</v>
      </c>
      <c r="Z33" s="240">
        <v>47317.052500312886</v>
      </c>
      <c r="AA33" s="240">
        <v>41140.965831854155</v>
      </c>
      <c r="AB33" s="240">
        <v>35687.967669793434</v>
      </c>
      <c r="AC33" s="240">
        <v>31788.296989240247</v>
      </c>
      <c r="AD33" s="240">
        <v>27045.776555539793</v>
      </c>
      <c r="AE33" s="240">
        <v>22298.137444809257</v>
      </c>
      <c r="AF33" s="240">
        <v>24099.372649413857</v>
      </c>
      <c r="AG33" s="240">
        <v>20055.611548327277</v>
      </c>
      <c r="AH33" s="240">
        <v>15914.131829080528</v>
      </c>
      <c r="AI33" s="240">
        <v>17153.218920600943</v>
      </c>
      <c r="AJ33" s="240">
        <v>0</v>
      </c>
      <c r="AK33" s="240">
        <v>0</v>
      </c>
      <c r="AL33" s="240">
        <v>0</v>
      </c>
      <c r="AN33" s="230"/>
      <c r="AO33" s="230"/>
      <c r="AP33" s="230"/>
      <c r="AQ33" s="230"/>
      <c r="AR33" s="230"/>
      <c r="AS33" s="230"/>
      <c r="AT33" s="230"/>
      <c r="AU33" s="230"/>
      <c r="AV33" s="230"/>
      <c r="AW33" s="230"/>
      <c r="AX33" s="230"/>
      <c r="AY33" s="230"/>
      <c r="AZ33" s="230"/>
      <c r="BA33" s="230"/>
      <c r="BB33" s="230"/>
      <c r="BC33" s="230"/>
      <c r="BD33" s="230"/>
      <c r="BE33" s="230"/>
      <c r="BF33" s="230"/>
      <c r="BG33" s="230"/>
      <c r="BH33" s="230"/>
      <c r="BI33" s="230"/>
      <c r="BJ33" s="230"/>
    </row>
    <row r="34" spans="2:62" x14ac:dyDescent="0.25">
      <c r="B34" s="189" t="s">
        <v>269</v>
      </c>
      <c r="C34" s="241">
        <v>97213.928037649035</v>
      </c>
      <c r="D34" s="241">
        <v>95093.639174086129</v>
      </c>
      <c r="E34" s="241">
        <v>93380.340632709907</v>
      </c>
      <c r="F34" s="241">
        <v>94476.420493144062</v>
      </c>
      <c r="G34" s="241">
        <v>94690.7716703326</v>
      </c>
      <c r="H34" s="241">
        <v>97055.097555837099</v>
      </c>
      <c r="I34" s="241">
        <v>95793.100036449352</v>
      </c>
      <c r="J34" s="241">
        <v>94164.565712788361</v>
      </c>
      <c r="K34" s="241">
        <v>93948.676344906155</v>
      </c>
      <c r="L34" s="241">
        <v>85852.13320340254</v>
      </c>
      <c r="M34" s="241">
        <v>82863.876403924878</v>
      </c>
      <c r="N34" s="241">
        <v>76527.798265478603</v>
      </c>
      <c r="O34" s="241">
        <v>71451.732441566041</v>
      </c>
      <c r="P34" s="241">
        <v>66176.43336110306</v>
      </c>
      <c r="Q34" s="241">
        <v>61307.682292302168</v>
      </c>
      <c r="R34" s="241">
        <v>56214.240857420409</v>
      </c>
      <c r="S34" s="241">
        <v>50560.340527419336</v>
      </c>
      <c r="T34" s="241">
        <v>46460.184128623201</v>
      </c>
      <c r="U34" s="241">
        <v>42179.4809835786</v>
      </c>
      <c r="V34" s="241">
        <v>49466.63397608517</v>
      </c>
      <c r="W34" s="241">
        <v>46084.659785402197</v>
      </c>
      <c r="X34" s="241">
        <v>43975.273649259805</v>
      </c>
      <c r="Y34" s="241">
        <v>38554.163283755544</v>
      </c>
      <c r="Z34" s="241">
        <v>33469.389395269456</v>
      </c>
      <c r="AA34" s="241">
        <v>28706.198785272765</v>
      </c>
      <c r="AB34" s="241">
        <v>25372.707284241704</v>
      </c>
      <c r="AC34" s="241">
        <v>21820.498183661904</v>
      </c>
      <c r="AD34" s="241">
        <v>18602.380250465991</v>
      </c>
      <c r="AE34" s="241">
        <v>15802.458937445623</v>
      </c>
      <c r="AF34" s="241">
        <v>16155.999184803184</v>
      </c>
      <c r="AG34" s="241">
        <v>12881.157820976994</v>
      </c>
      <c r="AH34" s="241">
        <v>10970.636397690629</v>
      </c>
      <c r="AI34" s="241">
        <v>12619.991446782293</v>
      </c>
      <c r="AJ34" s="241">
        <v>0</v>
      </c>
      <c r="AK34" s="241">
        <v>0</v>
      </c>
      <c r="AL34" s="241">
        <v>0</v>
      </c>
      <c r="AN34" s="230"/>
      <c r="AO34" s="230"/>
      <c r="AP34" s="230"/>
      <c r="AQ34" s="230"/>
      <c r="AR34" s="230"/>
      <c r="AS34" s="230"/>
      <c r="AT34" s="230"/>
      <c r="AU34" s="230"/>
      <c r="AV34" s="230"/>
      <c r="AW34" s="230"/>
      <c r="AX34" s="230"/>
      <c r="AY34" s="230"/>
      <c r="AZ34" s="230"/>
      <c r="BA34" s="230"/>
      <c r="BB34" s="230"/>
      <c r="BC34" s="230"/>
      <c r="BD34" s="230"/>
      <c r="BE34" s="230"/>
      <c r="BF34" s="230"/>
      <c r="BG34" s="230"/>
      <c r="BH34" s="230"/>
      <c r="BI34" s="230"/>
      <c r="BJ34" s="230"/>
    </row>
    <row r="35" spans="2:62" x14ac:dyDescent="0.25">
      <c r="B35" s="189" t="s">
        <v>270</v>
      </c>
      <c r="C35" s="241">
        <v>51236.280092618064</v>
      </c>
      <c r="D35" s="241">
        <v>60065.265605288965</v>
      </c>
      <c r="E35" s="241">
        <v>64685.293425549942</v>
      </c>
      <c r="F35" s="241">
        <v>70062.598119538947</v>
      </c>
      <c r="G35" s="241">
        <v>71380.87489415906</v>
      </c>
      <c r="H35" s="241">
        <v>74718.737935992074</v>
      </c>
      <c r="I35" s="241">
        <v>75430.592500387065</v>
      </c>
      <c r="J35" s="241">
        <v>76742.579955397145</v>
      </c>
      <c r="K35" s="241">
        <v>77717.532564355424</v>
      </c>
      <c r="L35" s="241">
        <v>74472.536739540286</v>
      </c>
      <c r="M35" s="241">
        <v>73070.514407449999</v>
      </c>
      <c r="N35" s="241">
        <v>67165.360872501129</v>
      </c>
      <c r="O35" s="241">
        <v>63456.968447495157</v>
      </c>
      <c r="P35" s="241">
        <v>60873.460930123918</v>
      </c>
      <c r="Q35" s="241">
        <v>53634.990687409423</v>
      </c>
      <c r="R35" s="241">
        <v>48505.309677018115</v>
      </c>
      <c r="S35" s="241">
        <v>53211.612777535644</v>
      </c>
      <c r="T35" s="241">
        <v>42772.094089692779</v>
      </c>
      <c r="U35" s="241">
        <v>39443.10309027708</v>
      </c>
      <c r="V35" s="241">
        <v>20679.20917141638</v>
      </c>
      <c r="W35" s="241">
        <v>19573.367969727275</v>
      </c>
      <c r="X35" s="241">
        <v>17834.411149106731</v>
      </c>
      <c r="Y35" s="241">
        <v>15230.437199985054</v>
      </c>
      <c r="Z35" s="241">
        <v>13072.545679077592</v>
      </c>
      <c r="AA35" s="241">
        <v>11763.68190479115</v>
      </c>
      <c r="AB35" s="241">
        <v>9760.6763091670509</v>
      </c>
      <c r="AC35" s="241">
        <v>8485.1013036851491</v>
      </c>
      <c r="AD35" s="241">
        <v>7155.2033849601248</v>
      </c>
      <c r="AE35" s="241">
        <v>5400.2719906089051</v>
      </c>
      <c r="AF35" s="241">
        <v>6852.0443552711486</v>
      </c>
      <c r="AG35" s="241">
        <v>6888.9014889881119</v>
      </c>
      <c r="AH35" s="241">
        <v>4303.7344569729503</v>
      </c>
      <c r="AI35" s="241">
        <v>4302.7934851585969</v>
      </c>
      <c r="AJ35" s="241">
        <v>0</v>
      </c>
      <c r="AK35" s="241">
        <v>0</v>
      </c>
      <c r="AL35" s="241">
        <v>0</v>
      </c>
      <c r="AN35" s="230"/>
      <c r="AO35" s="230"/>
      <c r="AP35" s="230"/>
      <c r="AQ35" s="230"/>
      <c r="AR35" s="230"/>
      <c r="AS35" s="230"/>
      <c r="AT35" s="230"/>
      <c r="AU35" s="230"/>
      <c r="AV35" s="230"/>
      <c r="AW35" s="230"/>
      <c r="AX35" s="230"/>
      <c r="AY35" s="230"/>
      <c r="AZ35" s="230"/>
      <c r="BA35" s="230"/>
      <c r="BB35" s="230"/>
      <c r="BC35" s="230"/>
      <c r="BD35" s="230"/>
      <c r="BE35" s="230"/>
      <c r="BF35" s="230"/>
      <c r="BG35" s="230"/>
      <c r="BH35" s="230"/>
      <c r="BI35" s="230"/>
      <c r="BJ35" s="230"/>
    </row>
    <row r="36" spans="2:62" x14ac:dyDescent="0.25">
      <c r="B36" s="189" t="s">
        <v>271</v>
      </c>
      <c r="C36" s="241">
        <v>3049.8317696498102</v>
      </c>
      <c r="D36" s="241">
        <v>3416.3192444724718</v>
      </c>
      <c r="E36" s="241">
        <v>3283.8508017861191</v>
      </c>
      <c r="F36" s="241">
        <v>3336.8055551151438</v>
      </c>
      <c r="G36" s="241">
        <v>3365.9887781803704</v>
      </c>
      <c r="H36" s="241">
        <v>3494.9381300231389</v>
      </c>
      <c r="I36" s="241">
        <v>3581.6572842768574</v>
      </c>
      <c r="J36" s="241">
        <v>3712.5885060075761</v>
      </c>
      <c r="K36" s="241">
        <v>3978.7868907315378</v>
      </c>
      <c r="L36" s="241">
        <v>4065.0290636586087</v>
      </c>
      <c r="M36" s="241">
        <v>4114.2489138726278</v>
      </c>
      <c r="N36" s="241">
        <v>3916.133833385793</v>
      </c>
      <c r="O36" s="241">
        <v>4118.3995166533668</v>
      </c>
      <c r="P36" s="241">
        <v>4219.795793402096</v>
      </c>
      <c r="Q36" s="241">
        <v>4011.7192154037257</v>
      </c>
      <c r="R36" s="241">
        <v>3635.9686588425661</v>
      </c>
      <c r="S36" s="241">
        <v>1014.8553848286363</v>
      </c>
      <c r="T36" s="241">
        <v>974.49435653642672</v>
      </c>
      <c r="U36" s="241">
        <v>925.41072560054272</v>
      </c>
      <c r="V36" s="241">
        <v>1277.6293935951726</v>
      </c>
      <c r="W36" s="241">
        <v>1079.6962002784439</v>
      </c>
      <c r="X36" s="241">
        <v>929.55257434002863</v>
      </c>
      <c r="Y36" s="241">
        <v>833.25452649563931</v>
      </c>
      <c r="Z36" s="241">
        <v>717.57727660214789</v>
      </c>
      <c r="AA36" s="241">
        <v>622.17150596999852</v>
      </c>
      <c r="AB36" s="241">
        <v>513.03569516718926</v>
      </c>
      <c r="AC36" s="241">
        <v>1445.7725691028554</v>
      </c>
      <c r="AD36" s="241">
        <v>1255.7385608257632</v>
      </c>
      <c r="AE36" s="241">
        <v>1067.8526193968542</v>
      </c>
      <c r="AF36" s="241">
        <v>1053.7117098932588</v>
      </c>
      <c r="AG36" s="241">
        <v>253.49269916472628</v>
      </c>
      <c r="AH36" s="241">
        <v>578.91512744841589</v>
      </c>
      <c r="AI36" s="241">
        <v>209.60777836805576</v>
      </c>
      <c r="AJ36" s="241">
        <v>0</v>
      </c>
      <c r="AK36" s="241">
        <v>0</v>
      </c>
      <c r="AL36" s="241">
        <v>0</v>
      </c>
      <c r="AN36" s="230"/>
      <c r="AO36" s="230"/>
      <c r="AP36" s="230"/>
      <c r="AQ36" s="230"/>
      <c r="AR36" s="230"/>
      <c r="AS36" s="230"/>
      <c r="AT36" s="230"/>
      <c r="AU36" s="230"/>
      <c r="AV36" s="230"/>
      <c r="AW36" s="230"/>
      <c r="AX36" s="230"/>
      <c r="AY36" s="230"/>
      <c r="AZ36" s="230"/>
      <c r="BA36" s="230"/>
      <c r="BB36" s="230"/>
      <c r="BC36" s="230"/>
      <c r="BD36" s="230"/>
      <c r="BE36" s="230"/>
      <c r="BF36" s="230"/>
      <c r="BG36" s="230"/>
      <c r="BH36" s="230"/>
      <c r="BI36" s="230"/>
      <c r="BJ36" s="230"/>
    </row>
    <row r="37" spans="2:62" x14ac:dyDescent="0.25">
      <c r="B37" s="189" t="s">
        <v>272</v>
      </c>
      <c r="C37" s="241">
        <v>151.54090937386408</v>
      </c>
      <c r="D37" s="241">
        <v>153.41334961058641</v>
      </c>
      <c r="E37" s="241">
        <v>152.43968068749083</v>
      </c>
      <c r="F37" s="241">
        <v>155.64591374231838</v>
      </c>
      <c r="G37" s="241">
        <v>156.18325455755303</v>
      </c>
      <c r="H37" s="241">
        <v>160.06303464307013</v>
      </c>
      <c r="I37" s="241">
        <v>147.13553100176287</v>
      </c>
      <c r="J37" s="241">
        <v>139.2553785535199</v>
      </c>
      <c r="K37" s="241">
        <v>137.5176560376633</v>
      </c>
      <c r="L37" s="241">
        <v>147.76776174639701</v>
      </c>
      <c r="M37" s="241">
        <v>143.27989465450349</v>
      </c>
      <c r="N37" s="241">
        <v>126.92269030358449</v>
      </c>
      <c r="O37" s="241">
        <v>123.04668355829912</v>
      </c>
      <c r="P37" s="241">
        <v>120.47674647532787</v>
      </c>
      <c r="Q37" s="241">
        <v>123.02820984375322</v>
      </c>
      <c r="R37" s="241">
        <v>122.81297091318618</v>
      </c>
      <c r="S37" s="241">
        <v>118.24447460933206</v>
      </c>
      <c r="T37" s="241">
        <v>81.941214018637737</v>
      </c>
      <c r="U37" s="241">
        <v>69.78569648666047</v>
      </c>
      <c r="V37" s="241">
        <v>93.035467532209765</v>
      </c>
      <c r="W37" s="241">
        <v>74.936376900349273</v>
      </c>
      <c r="X37" s="241">
        <v>69.47711945441543</v>
      </c>
      <c r="Y37" s="241">
        <v>69.590961639261565</v>
      </c>
      <c r="Z37" s="241">
        <v>57.540149363690816</v>
      </c>
      <c r="AA37" s="241">
        <v>48.913635820236507</v>
      </c>
      <c r="AB37" s="241">
        <v>41.548381217490075</v>
      </c>
      <c r="AC37" s="241">
        <v>36.924932790339454</v>
      </c>
      <c r="AD37" s="241">
        <v>32.454359287913832</v>
      </c>
      <c r="AE37" s="241">
        <v>27.553897357876462</v>
      </c>
      <c r="AF37" s="241">
        <v>37.617399446265992</v>
      </c>
      <c r="AG37" s="241">
        <v>32.05953919744703</v>
      </c>
      <c r="AH37" s="241">
        <v>60.845846968533209</v>
      </c>
      <c r="AI37" s="241">
        <v>20.826210291999061</v>
      </c>
      <c r="AJ37" s="241">
        <v>0</v>
      </c>
      <c r="AK37" s="241">
        <v>0</v>
      </c>
      <c r="AL37" s="241">
        <v>0</v>
      </c>
      <c r="AN37" s="230"/>
      <c r="AO37" s="230"/>
      <c r="AP37" s="230"/>
      <c r="AQ37" s="230"/>
      <c r="AR37" s="230"/>
      <c r="AS37" s="230"/>
      <c r="AT37" s="230"/>
      <c r="AU37" s="230"/>
      <c r="AV37" s="230"/>
      <c r="AW37" s="230"/>
      <c r="AX37" s="230"/>
      <c r="AY37" s="230"/>
      <c r="AZ37" s="230"/>
      <c r="BA37" s="230"/>
      <c r="BB37" s="230"/>
      <c r="BC37" s="230"/>
      <c r="BD37" s="230"/>
      <c r="BE37" s="230"/>
      <c r="BF37" s="230"/>
      <c r="BG37" s="230"/>
      <c r="BH37" s="230"/>
      <c r="BI37" s="230"/>
      <c r="BJ37" s="230"/>
    </row>
    <row r="38" spans="2:62" ht="15.75" x14ac:dyDescent="0.3">
      <c r="B38" s="168" t="s">
        <v>273</v>
      </c>
      <c r="C38" s="240">
        <v>668.61819355119337</v>
      </c>
      <c r="D38" s="240">
        <v>673.86324502766752</v>
      </c>
      <c r="E38" s="240">
        <v>672.98490761403082</v>
      </c>
      <c r="F38" s="240">
        <v>701.92876272421108</v>
      </c>
      <c r="G38" s="240">
        <v>745.15010084530377</v>
      </c>
      <c r="H38" s="240">
        <v>783.59167415653781</v>
      </c>
      <c r="I38" s="240">
        <v>789.89555026568644</v>
      </c>
      <c r="J38" s="240">
        <v>828.51644902040948</v>
      </c>
      <c r="K38" s="240">
        <v>859.80665337927269</v>
      </c>
      <c r="L38" s="240">
        <v>898.53687512192414</v>
      </c>
      <c r="M38" s="240">
        <v>919.30573817899699</v>
      </c>
      <c r="N38" s="240">
        <v>1003.357730621051</v>
      </c>
      <c r="O38" s="240">
        <v>1014.8310522993423</v>
      </c>
      <c r="P38" s="240">
        <v>1013.3448382779909</v>
      </c>
      <c r="Q38" s="240">
        <v>1040.2661620588801</v>
      </c>
      <c r="R38" s="240">
        <v>1020.7934024502875</v>
      </c>
      <c r="S38" s="240">
        <v>1119.0301647210335</v>
      </c>
      <c r="T38" s="240">
        <v>2221.806548735884</v>
      </c>
      <c r="U38" s="240">
        <v>2860.2052981622373</v>
      </c>
      <c r="V38" s="240">
        <v>3961.6231579048663</v>
      </c>
      <c r="W38" s="240">
        <v>4403.0477414989882</v>
      </c>
      <c r="X38" s="240">
        <v>4731.9511085589274</v>
      </c>
      <c r="Y38" s="240">
        <v>5508.5927113639409</v>
      </c>
      <c r="Z38" s="240">
        <v>6362.188807165272</v>
      </c>
      <c r="AA38" s="240">
        <v>7205.1683391595898</v>
      </c>
      <c r="AB38" s="240">
        <v>7941.8897539653117</v>
      </c>
      <c r="AC38" s="240">
        <v>7760.5076773345254</v>
      </c>
      <c r="AD38" s="240">
        <v>8182.2061958026516</v>
      </c>
      <c r="AE38" s="240">
        <v>9042.5741010430829</v>
      </c>
      <c r="AF38" s="240">
        <v>9338.7126131394289</v>
      </c>
      <c r="AG38" s="240">
        <v>11337.800994968913</v>
      </c>
      <c r="AH38" s="240">
        <v>10354.47332342974</v>
      </c>
      <c r="AI38" s="240">
        <v>11793.109946991523</v>
      </c>
      <c r="AJ38" s="240">
        <v>0</v>
      </c>
      <c r="AK38" s="240">
        <v>0</v>
      </c>
      <c r="AL38" s="240">
        <v>0</v>
      </c>
      <c r="AN38" s="230"/>
      <c r="AO38" s="230"/>
      <c r="AP38" s="230"/>
      <c r="AQ38" s="230"/>
      <c r="AR38" s="230"/>
      <c r="AS38" s="230"/>
      <c r="AT38" s="230"/>
      <c r="AU38" s="230"/>
      <c r="AV38" s="230"/>
      <c r="AW38" s="230"/>
      <c r="AX38" s="230"/>
      <c r="AY38" s="230"/>
      <c r="AZ38" s="230"/>
      <c r="BA38" s="230"/>
      <c r="BB38" s="230"/>
      <c r="BC38" s="230"/>
      <c r="BD38" s="230"/>
      <c r="BE38" s="230"/>
      <c r="BF38" s="230"/>
      <c r="BG38" s="230"/>
      <c r="BH38" s="230"/>
      <c r="BI38" s="230"/>
      <c r="BJ38" s="230"/>
    </row>
    <row r="39" spans="2:62" x14ac:dyDescent="0.25">
      <c r="B39" s="189" t="s">
        <v>269</v>
      </c>
      <c r="C39" s="241">
        <v>16.674476333304639</v>
      </c>
      <c r="D39" s="241">
        <v>14.928072396295502</v>
      </c>
      <c r="E39" s="241">
        <v>14.067407246708225</v>
      </c>
      <c r="F39" s="241">
        <v>13.72015413284992</v>
      </c>
      <c r="G39" s="241">
        <v>12.897403896103345</v>
      </c>
      <c r="H39" s="241">
        <v>12.293878168559797</v>
      </c>
      <c r="I39" s="241">
        <v>11.561488562169739</v>
      </c>
      <c r="J39" s="241">
        <v>11.287412077698603</v>
      </c>
      <c r="K39" s="241">
        <v>10.7370968964506</v>
      </c>
      <c r="L39" s="241">
        <v>11.051969360995729</v>
      </c>
      <c r="M39" s="241">
        <v>10.68754537152409</v>
      </c>
      <c r="N39" s="241">
        <v>9.394420796037398</v>
      </c>
      <c r="O39" s="241">
        <v>9.4070581217646172</v>
      </c>
      <c r="P39" s="241">
        <v>9.3113045705823154</v>
      </c>
      <c r="Q39" s="241">
        <v>9.333596623162574</v>
      </c>
      <c r="R39" s="241">
        <v>9.2593877654164771</v>
      </c>
      <c r="S39" s="241">
        <v>8.1772069196994295</v>
      </c>
      <c r="T39" s="241">
        <v>9.379542586318669</v>
      </c>
      <c r="U39" s="241">
        <v>10.592380690878679</v>
      </c>
      <c r="V39" s="241">
        <v>31.638361352830721</v>
      </c>
      <c r="W39" s="241">
        <v>58.479139319245107</v>
      </c>
      <c r="X39" s="241">
        <v>85.859893563722636</v>
      </c>
      <c r="Y39" s="241">
        <v>113.51029787307488</v>
      </c>
      <c r="Z39" s="241">
        <v>132.03191551275694</v>
      </c>
      <c r="AA39" s="241">
        <v>147.12493756436518</v>
      </c>
      <c r="AB39" s="241">
        <v>162.81330359322541</v>
      </c>
      <c r="AC39" s="241">
        <v>159.49404874055639</v>
      </c>
      <c r="AD39" s="241">
        <v>166.83381418132871</v>
      </c>
      <c r="AE39" s="241">
        <v>171.47262126777673</v>
      </c>
      <c r="AF39" s="241">
        <v>168.19312428193982</v>
      </c>
      <c r="AG39" s="241">
        <v>203.61236128069518</v>
      </c>
      <c r="AH39" s="241">
        <v>218.05033680045884</v>
      </c>
      <c r="AI39" s="241">
        <v>195.13625539808393</v>
      </c>
      <c r="AJ39" s="241">
        <v>0</v>
      </c>
      <c r="AK39" s="241">
        <v>0</v>
      </c>
      <c r="AL39" s="241">
        <v>0</v>
      </c>
      <c r="AN39" s="230"/>
      <c r="AO39" s="230"/>
      <c r="AP39" s="230"/>
      <c r="AQ39" s="230"/>
      <c r="AR39" s="230"/>
      <c r="AS39" s="230"/>
      <c r="AT39" s="230"/>
      <c r="AU39" s="230"/>
      <c r="AV39" s="230"/>
      <c r="AW39" s="230"/>
      <c r="AX39" s="230"/>
      <c r="AY39" s="230"/>
      <c r="AZ39" s="230"/>
      <c r="BA39" s="230"/>
      <c r="BB39" s="230"/>
      <c r="BC39" s="230"/>
      <c r="BD39" s="230"/>
      <c r="BE39" s="230"/>
      <c r="BF39" s="230"/>
      <c r="BG39" s="230"/>
      <c r="BH39" s="230"/>
      <c r="BI39" s="230"/>
      <c r="BJ39" s="230"/>
    </row>
    <row r="40" spans="2:62" x14ac:dyDescent="0.25">
      <c r="B40" s="189" t="s">
        <v>270</v>
      </c>
      <c r="C40" s="241">
        <v>27.147962762307035</v>
      </c>
      <c r="D40" s="241">
        <v>29.652494798381966</v>
      </c>
      <c r="E40" s="241">
        <v>31.396410278196509</v>
      </c>
      <c r="F40" s="241">
        <v>33.791829948556817</v>
      </c>
      <c r="G40" s="241">
        <v>33.94887242819857</v>
      </c>
      <c r="H40" s="241">
        <v>35.251451706190231</v>
      </c>
      <c r="I40" s="241">
        <v>35.699638013985442</v>
      </c>
      <c r="J40" s="241">
        <v>37.111452367034559</v>
      </c>
      <c r="K40" s="241">
        <v>37.743217734374532</v>
      </c>
      <c r="L40" s="241">
        <v>38.639706185841767</v>
      </c>
      <c r="M40" s="241">
        <v>40.055514520754024</v>
      </c>
      <c r="N40" s="241">
        <v>39.522709310907196</v>
      </c>
      <c r="O40" s="241">
        <v>40.0923521957004</v>
      </c>
      <c r="P40" s="241">
        <v>41.18536043414116</v>
      </c>
      <c r="Q40" s="241">
        <v>41.059783224523592</v>
      </c>
      <c r="R40" s="241">
        <v>41.621253271351932</v>
      </c>
      <c r="S40" s="241">
        <v>47.696019940666005</v>
      </c>
      <c r="T40" s="241">
        <v>155.643303540522</v>
      </c>
      <c r="U40" s="241">
        <v>244.44940978848737</v>
      </c>
      <c r="V40" s="241">
        <v>153.22176455618006</v>
      </c>
      <c r="W40" s="241">
        <v>173.36736031514755</v>
      </c>
      <c r="X40" s="241">
        <v>196.17015218470402</v>
      </c>
      <c r="Y40" s="241">
        <v>234.09761515516672</v>
      </c>
      <c r="Z40" s="241">
        <v>267.78678837185055</v>
      </c>
      <c r="AA40" s="241">
        <v>319.87914204641697</v>
      </c>
      <c r="AB40" s="241">
        <v>347.34201460700837</v>
      </c>
      <c r="AC40" s="241">
        <v>360.65873238758422</v>
      </c>
      <c r="AD40" s="241">
        <v>388.12070413294038</v>
      </c>
      <c r="AE40" s="241">
        <v>404.49886349683715</v>
      </c>
      <c r="AF40" s="241">
        <v>367.71265535568313</v>
      </c>
      <c r="AG40" s="241">
        <v>459.01615979765211</v>
      </c>
      <c r="AH40" s="241">
        <v>464.94521367062794</v>
      </c>
      <c r="AI40" s="241">
        <v>403.71443282601336</v>
      </c>
      <c r="AJ40" s="241">
        <v>0</v>
      </c>
      <c r="AK40" s="241">
        <v>0</v>
      </c>
      <c r="AL40" s="241">
        <v>0</v>
      </c>
      <c r="AN40" s="230"/>
      <c r="AO40" s="230"/>
      <c r="AP40" s="230"/>
      <c r="AQ40" s="230"/>
      <c r="AR40" s="230"/>
      <c r="AS40" s="230"/>
      <c r="AT40" s="230"/>
      <c r="AU40" s="230"/>
      <c r="AV40" s="230"/>
      <c r="AW40" s="230"/>
      <c r="AX40" s="230"/>
      <c r="AY40" s="230"/>
      <c r="AZ40" s="230"/>
      <c r="BA40" s="230"/>
      <c r="BB40" s="230"/>
      <c r="BC40" s="230"/>
      <c r="BD40" s="230"/>
      <c r="BE40" s="230"/>
      <c r="BF40" s="230"/>
      <c r="BG40" s="230"/>
      <c r="BH40" s="230"/>
      <c r="BI40" s="230"/>
      <c r="BJ40" s="230"/>
    </row>
    <row r="41" spans="2:62" x14ac:dyDescent="0.25">
      <c r="B41" s="189" t="s">
        <v>271</v>
      </c>
      <c r="C41" s="241">
        <v>573.96439849076171</v>
      </c>
      <c r="D41" s="241">
        <v>578.37934004644205</v>
      </c>
      <c r="E41" s="241">
        <v>578.52902643368327</v>
      </c>
      <c r="F41" s="241">
        <v>602.60882086373317</v>
      </c>
      <c r="G41" s="241">
        <v>645.40740430390417</v>
      </c>
      <c r="H41" s="241">
        <v>682.83064967027713</v>
      </c>
      <c r="I41" s="241">
        <v>689.44625785071446</v>
      </c>
      <c r="J41" s="241">
        <v>725.6193062489898</v>
      </c>
      <c r="K41" s="241">
        <v>755.39621267759344</v>
      </c>
      <c r="L41" s="241">
        <v>787.93854913206928</v>
      </c>
      <c r="M41" s="241">
        <v>807.86770247719403</v>
      </c>
      <c r="N41" s="241">
        <v>898.78300643911314</v>
      </c>
      <c r="O41" s="241">
        <v>912.44656895086825</v>
      </c>
      <c r="P41" s="241">
        <v>910.80123266764713</v>
      </c>
      <c r="Q41" s="241">
        <v>938.88249204252133</v>
      </c>
      <c r="R41" s="241">
        <v>917.85101822729109</v>
      </c>
      <c r="S41" s="241">
        <v>1012.9753776055765</v>
      </c>
      <c r="T41" s="241">
        <v>1881.9494962984254</v>
      </c>
      <c r="U41" s="241">
        <v>2366.5046242724093</v>
      </c>
      <c r="V41" s="241">
        <v>3505.893021033321</v>
      </c>
      <c r="W41" s="241">
        <v>3882.8569103187579</v>
      </c>
      <c r="X41" s="241">
        <v>4111.3220309214776</v>
      </c>
      <c r="Y41" s="241">
        <v>4761.6168686203328</v>
      </c>
      <c r="Z41" s="241">
        <v>5520.9373931277541</v>
      </c>
      <c r="AA41" s="241">
        <v>6230.2911497214827</v>
      </c>
      <c r="AB41" s="241">
        <v>6878.9958144623943</v>
      </c>
      <c r="AC41" s="241">
        <v>6659.677764236144</v>
      </c>
      <c r="AD41" s="241">
        <v>6988.1552409214428</v>
      </c>
      <c r="AE41" s="241">
        <v>7753.9359936770497</v>
      </c>
      <c r="AF41" s="241">
        <v>7989.9981526934671</v>
      </c>
      <c r="AG41" s="241">
        <v>9987.9911112836744</v>
      </c>
      <c r="AH41" s="241">
        <v>8919.7894560238856</v>
      </c>
      <c r="AI41" s="241">
        <v>10421.800933319202</v>
      </c>
      <c r="AJ41" s="241">
        <v>0</v>
      </c>
      <c r="AK41" s="241">
        <v>0</v>
      </c>
      <c r="AL41" s="241">
        <v>0</v>
      </c>
      <c r="AN41" s="230"/>
      <c r="AO41" s="230"/>
      <c r="AP41" s="230"/>
      <c r="AQ41" s="230"/>
      <c r="AR41" s="230"/>
      <c r="AS41" s="230"/>
      <c r="AT41" s="230"/>
      <c r="AU41" s="230"/>
      <c r="AV41" s="230"/>
      <c r="AW41" s="230"/>
      <c r="AX41" s="230"/>
      <c r="AY41" s="230"/>
      <c r="AZ41" s="230"/>
      <c r="BA41" s="230"/>
      <c r="BB41" s="230"/>
      <c r="BC41" s="230"/>
      <c r="BD41" s="230"/>
      <c r="BE41" s="230"/>
      <c r="BF41" s="230"/>
      <c r="BG41" s="230"/>
      <c r="BH41" s="230"/>
      <c r="BI41" s="230"/>
      <c r="BJ41" s="230"/>
    </row>
    <row r="42" spans="2:62" x14ac:dyDescent="0.25">
      <c r="B42" s="189" t="s">
        <v>274</v>
      </c>
      <c r="C42" s="241">
        <v>50.831355964819934</v>
      </c>
      <c r="D42" s="241">
        <v>50.903337786548072</v>
      </c>
      <c r="E42" s="241">
        <v>48.992063655442827</v>
      </c>
      <c r="F42" s="241">
        <v>51.807957779071259</v>
      </c>
      <c r="G42" s="241">
        <v>52.896420217097706</v>
      </c>
      <c r="H42" s="241">
        <v>53.215694611510713</v>
      </c>
      <c r="I42" s="241">
        <v>53.188165838816808</v>
      </c>
      <c r="J42" s="241">
        <v>54.498278326686602</v>
      </c>
      <c r="K42" s="241">
        <v>55.930126070854108</v>
      </c>
      <c r="L42" s="241">
        <v>60.906650443017377</v>
      </c>
      <c r="M42" s="241">
        <v>60.694975809524912</v>
      </c>
      <c r="N42" s="241">
        <v>55.657594074993334</v>
      </c>
      <c r="O42" s="241">
        <v>52.885073031008986</v>
      </c>
      <c r="P42" s="241">
        <v>52.046940605620357</v>
      </c>
      <c r="Q42" s="241">
        <v>50.990290168672651</v>
      </c>
      <c r="R42" s="241">
        <v>52.061743186228036</v>
      </c>
      <c r="S42" s="241">
        <v>50.181560255091654</v>
      </c>
      <c r="T42" s="241">
        <v>174.83420631061784</v>
      </c>
      <c r="U42" s="241">
        <v>238.65888341046167</v>
      </c>
      <c r="V42" s="241">
        <v>270.87001096253437</v>
      </c>
      <c r="W42" s="241">
        <v>288.3443315458378</v>
      </c>
      <c r="X42" s="241">
        <v>338.59903188902399</v>
      </c>
      <c r="Y42" s="241">
        <v>399.36792971536624</v>
      </c>
      <c r="Z42" s="241">
        <v>441.43271015291106</v>
      </c>
      <c r="AA42" s="241">
        <v>507.87310982732441</v>
      </c>
      <c r="AB42" s="241">
        <v>552.73862130268355</v>
      </c>
      <c r="AC42" s="241">
        <v>580.67713197024113</v>
      </c>
      <c r="AD42" s="241">
        <v>639.09643656693993</v>
      </c>
      <c r="AE42" s="241">
        <v>712.66662260141788</v>
      </c>
      <c r="AF42" s="241">
        <v>812.8086808083392</v>
      </c>
      <c r="AG42" s="241">
        <v>687.18136260688993</v>
      </c>
      <c r="AH42" s="241">
        <v>751.68831693476727</v>
      </c>
      <c r="AI42" s="241">
        <v>772.45832544822224</v>
      </c>
      <c r="AJ42" s="241">
        <v>0</v>
      </c>
      <c r="AK42" s="241">
        <v>0</v>
      </c>
      <c r="AL42" s="241">
        <v>0</v>
      </c>
      <c r="AN42" s="230"/>
      <c r="AO42" s="230"/>
      <c r="AP42" s="230"/>
      <c r="AQ42" s="230"/>
      <c r="AR42" s="230"/>
      <c r="AS42" s="230"/>
      <c r="AT42" s="230"/>
      <c r="AU42" s="230"/>
      <c r="AV42" s="230"/>
      <c r="AW42" s="230"/>
      <c r="AX42" s="230"/>
      <c r="AY42" s="230"/>
      <c r="AZ42" s="230"/>
      <c r="BA42" s="230"/>
      <c r="BB42" s="230"/>
      <c r="BC42" s="230"/>
      <c r="BD42" s="230"/>
      <c r="BE42" s="230"/>
      <c r="BF42" s="230"/>
      <c r="BG42" s="230"/>
      <c r="BH42" s="230"/>
      <c r="BI42" s="230"/>
      <c r="BJ42" s="230"/>
    </row>
    <row r="43" spans="2:62" ht="15.75" x14ac:dyDescent="0.3">
      <c r="B43" s="168" t="s">
        <v>275</v>
      </c>
      <c r="C43" s="240">
        <v>16897.569776216958</v>
      </c>
      <c r="D43" s="240">
        <v>16145.568143668228</v>
      </c>
      <c r="E43" s="240">
        <v>16796.930210143895</v>
      </c>
      <c r="F43" s="240">
        <v>16654.736792662705</v>
      </c>
      <c r="G43" s="240">
        <v>16040.758051592296</v>
      </c>
      <c r="H43" s="240">
        <v>15526.905007646936</v>
      </c>
      <c r="I43" s="240">
        <v>17303.476861676856</v>
      </c>
      <c r="J43" s="240">
        <v>17213.378878195668</v>
      </c>
      <c r="K43" s="240">
        <v>12332.635620159263</v>
      </c>
      <c r="L43" s="240">
        <v>17671.106940054757</v>
      </c>
      <c r="M43" s="240">
        <v>19780.303848689226</v>
      </c>
      <c r="N43" s="240">
        <v>21828.438553546504</v>
      </c>
      <c r="O43" s="240">
        <v>19368.622774514813</v>
      </c>
      <c r="P43" s="240">
        <v>21375.763765561813</v>
      </c>
      <c r="Q43" s="240">
        <v>23586.010205971681</v>
      </c>
      <c r="R43" s="240">
        <v>22494.369746701621</v>
      </c>
      <c r="S43" s="240">
        <v>24832.218553356804</v>
      </c>
      <c r="T43" s="240">
        <v>21540.325723581074</v>
      </c>
      <c r="U43" s="240">
        <v>18990.508205200211</v>
      </c>
      <c r="V43" s="240">
        <v>18110.474790526343</v>
      </c>
      <c r="W43" s="240">
        <v>22551.781182271243</v>
      </c>
      <c r="X43" s="240">
        <v>22308.40207795037</v>
      </c>
      <c r="Y43" s="240">
        <v>22135.964513960476</v>
      </c>
      <c r="Z43" s="240">
        <v>21173.176264423779</v>
      </c>
      <c r="AA43" s="240">
        <v>20663.10714404317</v>
      </c>
      <c r="AB43" s="240">
        <v>13065.03691854128</v>
      </c>
      <c r="AC43" s="240">
        <v>13385.41500670317</v>
      </c>
      <c r="AD43" s="240">
        <v>14304.527362926863</v>
      </c>
      <c r="AE43" s="240">
        <v>14696.961287097736</v>
      </c>
      <c r="AF43" s="240">
        <v>14253.807406572974</v>
      </c>
      <c r="AG43" s="240">
        <v>12761.504875251056</v>
      </c>
      <c r="AH43" s="240">
        <v>14172.005336061902</v>
      </c>
      <c r="AI43" s="240">
        <v>12832.545177044129</v>
      </c>
      <c r="AJ43" s="240">
        <v>0</v>
      </c>
      <c r="AK43" s="240">
        <v>0</v>
      </c>
      <c r="AL43" s="240">
        <v>0</v>
      </c>
      <c r="AN43" s="230"/>
      <c r="AO43" s="230"/>
      <c r="AP43" s="230"/>
      <c r="AQ43" s="230"/>
      <c r="AR43" s="230"/>
      <c r="AS43" s="230"/>
      <c r="AT43" s="230"/>
      <c r="AU43" s="230"/>
      <c r="AV43" s="230"/>
      <c r="AW43" s="230"/>
      <c r="AX43" s="230"/>
      <c r="AY43" s="230"/>
      <c r="AZ43" s="230"/>
      <c r="BA43" s="230"/>
      <c r="BB43" s="230"/>
      <c r="BC43" s="230"/>
      <c r="BD43" s="230"/>
      <c r="BE43" s="230"/>
      <c r="BF43" s="230"/>
      <c r="BG43" s="230"/>
      <c r="BH43" s="230"/>
      <c r="BI43" s="230"/>
      <c r="BJ43" s="230"/>
    </row>
    <row r="44" spans="2:62" x14ac:dyDescent="0.25">
      <c r="B44" s="189" t="s">
        <v>276</v>
      </c>
      <c r="C44" s="241">
        <v>633.72407664137859</v>
      </c>
      <c r="D44" s="241">
        <v>796.2671761025299</v>
      </c>
      <c r="E44" s="241">
        <v>556.18505496595367</v>
      </c>
      <c r="F44" s="241">
        <v>467.78197100651147</v>
      </c>
      <c r="G44" s="241">
        <v>449.95075397338564</v>
      </c>
      <c r="H44" s="241">
        <v>487.23727014426703</v>
      </c>
      <c r="I44" s="241">
        <v>522.68847093666568</v>
      </c>
      <c r="J44" s="241">
        <v>503.55652188857374</v>
      </c>
      <c r="K44" s="241">
        <v>455.50478945153742</v>
      </c>
      <c r="L44" s="241">
        <v>503.90342453655779</v>
      </c>
      <c r="M44" s="241">
        <v>532.28477005411787</v>
      </c>
      <c r="N44" s="241">
        <v>381.07672698855276</v>
      </c>
      <c r="O44" s="241">
        <v>376.91000988460576</v>
      </c>
      <c r="P44" s="241">
        <v>393.38389659910831</v>
      </c>
      <c r="Q44" s="241">
        <v>456.92371933775581</v>
      </c>
      <c r="R44" s="241">
        <v>548.59346586505785</v>
      </c>
      <c r="S44" s="241">
        <v>522.63850914424688</v>
      </c>
      <c r="T44" s="241">
        <v>553.33469103060986</v>
      </c>
      <c r="U44" s="241">
        <v>534.01608183340693</v>
      </c>
      <c r="V44" s="241">
        <v>547.63099051151892</v>
      </c>
      <c r="W44" s="241">
        <v>669.52979959845459</v>
      </c>
      <c r="X44" s="241">
        <v>680.79721904500661</v>
      </c>
      <c r="Y44" s="241">
        <v>584.26261939434335</v>
      </c>
      <c r="Z44" s="241">
        <v>526.03031784574591</v>
      </c>
      <c r="AA44" s="241">
        <v>521.08574260695514</v>
      </c>
      <c r="AB44" s="241">
        <v>735.30738440087487</v>
      </c>
      <c r="AC44" s="241">
        <v>819.58806438227907</v>
      </c>
      <c r="AD44" s="241">
        <v>828.33513836122006</v>
      </c>
      <c r="AE44" s="241">
        <v>717.32151118388629</v>
      </c>
      <c r="AF44" s="241">
        <v>723.6588725466537</v>
      </c>
      <c r="AG44" s="241">
        <v>796.54971152201131</v>
      </c>
      <c r="AH44" s="241">
        <v>900.05946590086432</v>
      </c>
      <c r="AI44" s="241">
        <v>1003.5692202797172</v>
      </c>
      <c r="AJ44" s="241">
        <v>0</v>
      </c>
      <c r="AK44" s="241">
        <v>0</v>
      </c>
      <c r="AL44" s="241">
        <v>0</v>
      </c>
      <c r="AN44" s="230"/>
      <c r="AO44" s="230"/>
      <c r="AP44" s="230"/>
      <c r="AQ44" s="230"/>
      <c r="AR44" s="230"/>
      <c r="AS44" s="230"/>
      <c r="AT44" s="230"/>
      <c r="AU44" s="230"/>
      <c r="AV44" s="230"/>
      <c r="AW44" s="230"/>
      <c r="AX44" s="230"/>
      <c r="AY44" s="230"/>
      <c r="AZ44" s="230"/>
      <c r="BA44" s="230"/>
      <c r="BB44" s="230"/>
      <c r="BC44" s="230"/>
      <c r="BD44" s="230"/>
      <c r="BE44" s="230"/>
      <c r="BF44" s="230"/>
      <c r="BG44" s="230"/>
      <c r="BH44" s="230"/>
      <c r="BI44" s="230"/>
      <c r="BJ44" s="230"/>
    </row>
    <row r="45" spans="2:62" x14ac:dyDescent="0.25">
      <c r="B45" s="189" t="s">
        <v>277</v>
      </c>
      <c r="C45" s="241">
        <v>196.85074500000002</v>
      </c>
      <c r="D45" s="241">
        <v>252.59773499999997</v>
      </c>
      <c r="E45" s="241">
        <v>283.01364000000001</v>
      </c>
      <c r="F45" s="241">
        <v>61.947989999999997</v>
      </c>
      <c r="G45" s="241">
        <v>169.56634500000001</v>
      </c>
      <c r="H45" s="241">
        <v>193.96727999999996</v>
      </c>
      <c r="I45" s="241">
        <v>192.69607500000001</v>
      </c>
      <c r="J45" s="241">
        <v>257.96159999999998</v>
      </c>
      <c r="K45" s="241">
        <v>213.53143499999996</v>
      </c>
      <c r="L45" s="241">
        <v>221.65474499999996</v>
      </c>
      <c r="M45" s="241">
        <v>318.91742999999997</v>
      </c>
      <c r="N45" s="241">
        <v>171.55066499999998</v>
      </c>
      <c r="O45" s="241">
        <v>147.67681499999998</v>
      </c>
      <c r="P45" s="241">
        <v>104.14579499999999</v>
      </c>
      <c r="Q45" s="241">
        <v>98.874944999999997</v>
      </c>
      <c r="R45" s="241">
        <v>115.555635</v>
      </c>
      <c r="S45" s="241">
        <v>104.95192499999999</v>
      </c>
      <c r="T45" s="241">
        <v>133.44551999999999</v>
      </c>
      <c r="U45" s="241">
        <v>84.860684999999989</v>
      </c>
      <c r="V45" s="241">
        <v>72.675719999999998</v>
      </c>
      <c r="W45" s="241">
        <v>60.831810000000004</v>
      </c>
      <c r="X45" s="241">
        <v>63.281204999999986</v>
      </c>
      <c r="Y45" s="241">
        <v>147.27374999999998</v>
      </c>
      <c r="Z45" s="241">
        <v>159.11766</v>
      </c>
      <c r="AA45" s="241">
        <v>163.24132499999996</v>
      </c>
      <c r="AB45" s="241">
        <v>162.37318499999998</v>
      </c>
      <c r="AC45" s="241">
        <v>157.412385</v>
      </c>
      <c r="AD45" s="241">
        <v>142.71601499999997</v>
      </c>
      <c r="AE45" s="241">
        <v>138.99541499999998</v>
      </c>
      <c r="AF45" s="241">
        <v>160.57489499999997</v>
      </c>
      <c r="AG45" s="241">
        <v>162.18715499999999</v>
      </c>
      <c r="AH45" s="241">
        <v>162.18715499999999</v>
      </c>
      <c r="AI45" s="241">
        <v>162.18715499999999</v>
      </c>
      <c r="AJ45" s="241">
        <v>0</v>
      </c>
      <c r="AK45" s="241">
        <v>0</v>
      </c>
      <c r="AL45" s="241">
        <v>0</v>
      </c>
      <c r="AN45" s="230"/>
      <c r="AO45" s="230"/>
      <c r="AP45" s="230"/>
      <c r="AQ45" s="230"/>
      <c r="AR45" s="230"/>
      <c r="AS45" s="230"/>
      <c r="AT45" s="230"/>
      <c r="AU45" s="230"/>
      <c r="AV45" s="230"/>
      <c r="AW45" s="230"/>
      <c r="AX45" s="230"/>
      <c r="AY45" s="230"/>
      <c r="AZ45" s="230"/>
      <c r="BA45" s="230"/>
      <c r="BB45" s="230"/>
      <c r="BC45" s="230"/>
      <c r="BD45" s="230"/>
      <c r="BE45" s="230"/>
      <c r="BF45" s="230"/>
      <c r="BG45" s="230"/>
      <c r="BH45" s="230"/>
      <c r="BI45" s="230"/>
      <c r="BJ45" s="230"/>
    </row>
    <row r="46" spans="2:62" x14ac:dyDescent="0.25">
      <c r="B46" s="189" t="s">
        <v>278</v>
      </c>
      <c r="C46" s="241">
        <v>281.00153298222921</v>
      </c>
      <c r="D46" s="241">
        <v>383.79514633667395</v>
      </c>
      <c r="E46" s="241">
        <v>684.66686338960835</v>
      </c>
      <c r="F46" s="241">
        <v>721.19771149457097</v>
      </c>
      <c r="G46" s="241">
        <v>586.53300604946776</v>
      </c>
      <c r="H46" s="241">
        <v>666.11195084578685</v>
      </c>
      <c r="I46" s="241">
        <v>397.695919418198</v>
      </c>
      <c r="J46" s="241">
        <v>441.51596286667314</v>
      </c>
      <c r="K46" s="241">
        <v>441.12647200826308</v>
      </c>
      <c r="L46" s="241">
        <v>754.61086226783539</v>
      </c>
      <c r="M46" s="241">
        <v>796.22301579866985</v>
      </c>
      <c r="N46" s="241">
        <v>944.24592295557977</v>
      </c>
      <c r="O46" s="241">
        <v>1122.4632463515927</v>
      </c>
      <c r="P46" s="241">
        <v>1132.8619614951233</v>
      </c>
      <c r="Q46" s="241">
        <v>1091.1083787494133</v>
      </c>
      <c r="R46" s="241">
        <v>825.59248393361747</v>
      </c>
      <c r="S46" s="241">
        <v>1149.1841444417164</v>
      </c>
      <c r="T46" s="241">
        <v>598.8307513239223</v>
      </c>
      <c r="U46" s="241">
        <v>431.58387995322158</v>
      </c>
      <c r="V46" s="241">
        <v>362.89324594716635</v>
      </c>
      <c r="W46" s="241">
        <v>657.25603304804702</v>
      </c>
      <c r="X46" s="241">
        <v>695.77162840380117</v>
      </c>
      <c r="Y46" s="241">
        <v>739.2698742524326</v>
      </c>
      <c r="Z46" s="241">
        <v>657.73945914320268</v>
      </c>
      <c r="AA46" s="241">
        <v>648.8221576294643</v>
      </c>
      <c r="AB46" s="241">
        <v>262.14496455445533</v>
      </c>
      <c r="AC46" s="241">
        <v>299.03670516621958</v>
      </c>
      <c r="AD46" s="241">
        <v>374.74238423912198</v>
      </c>
      <c r="AE46" s="241">
        <v>364.07251159463431</v>
      </c>
      <c r="AF46" s="241">
        <v>313.50656446489353</v>
      </c>
      <c r="AG46" s="241">
        <v>326.98330373771739</v>
      </c>
      <c r="AH46" s="241">
        <v>329.14163223698648</v>
      </c>
      <c r="AI46" s="241">
        <v>0</v>
      </c>
      <c r="AJ46" s="241">
        <v>0</v>
      </c>
      <c r="AK46" s="241">
        <v>0</v>
      </c>
      <c r="AL46" s="241">
        <v>0</v>
      </c>
    </row>
    <row r="47" spans="2:62" x14ac:dyDescent="0.25">
      <c r="B47" s="189" t="s">
        <v>279</v>
      </c>
      <c r="C47" s="241">
        <v>6979.7036695273182</v>
      </c>
      <c r="D47" s="241">
        <v>6247.864198974311</v>
      </c>
      <c r="E47" s="241">
        <v>6519.197922105277</v>
      </c>
      <c r="F47" s="241">
        <v>6416.5084818567793</v>
      </c>
      <c r="G47" s="241">
        <v>5304.3275885419598</v>
      </c>
      <c r="H47" s="241">
        <v>4632.7438373857885</v>
      </c>
      <c r="I47" s="241">
        <v>6364.9640126269787</v>
      </c>
      <c r="J47" s="241">
        <v>6383.5751763990538</v>
      </c>
      <c r="K47" s="241">
        <v>5955.4623744735054</v>
      </c>
      <c r="L47" s="241">
        <v>4368.5328245300288</v>
      </c>
      <c r="M47" s="241">
        <v>5610.5510122283304</v>
      </c>
      <c r="N47" s="241">
        <v>8876.8414435848917</v>
      </c>
      <c r="O47" s="241">
        <v>6310.3964828256831</v>
      </c>
      <c r="P47" s="241">
        <v>8072.4834836788668</v>
      </c>
      <c r="Q47" s="241">
        <v>9459.1153312605056</v>
      </c>
      <c r="R47" s="241">
        <v>7964.6100341675801</v>
      </c>
      <c r="S47" s="241">
        <v>9083.2561094228804</v>
      </c>
      <c r="T47" s="241">
        <v>8170.9222251699093</v>
      </c>
      <c r="U47" s="241">
        <v>5790.4205550341831</v>
      </c>
      <c r="V47" s="241">
        <v>5490.9218101460337</v>
      </c>
      <c r="W47" s="241">
        <v>6691.0696992220401</v>
      </c>
      <c r="X47" s="241">
        <v>6740.6725468753693</v>
      </c>
      <c r="Y47" s="241">
        <v>6512.6430095150718</v>
      </c>
      <c r="Z47" s="241">
        <v>7082.9707486862189</v>
      </c>
      <c r="AA47" s="241">
        <v>6167.3693206636417</v>
      </c>
      <c r="AB47" s="241">
        <v>2032.9985948530198</v>
      </c>
      <c r="AC47" s="241">
        <v>2100.8903456124367</v>
      </c>
      <c r="AD47" s="241">
        <v>2276.2351910417597</v>
      </c>
      <c r="AE47" s="241">
        <v>2320.0396024945312</v>
      </c>
      <c r="AF47" s="241">
        <v>2383.7597780748697</v>
      </c>
      <c r="AG47" s="241">
        <v>2241.2201146850425</v>
      </c>
      <c r="AH47" s="241">
        <v>2471.8349108666739</v>
      </c>
      <c r="AI47" s="241">
        <v>2702.4497070483044</v>
      </c>
      <c r="AJ47" s="241">
        <v>0</v>
      </c>
      <c r="AK47" s="241">
        <v>0</v>
      </c>
      <c r="AL47" s="241">
        <v>0</v>
      </c>
    </row>
    <row r="48" spans="2:62" x14ac:dyDescent="0.25">
      <c r="B48" s="189" t="s">
        <v>280</v>
      </c>
      <c r="C48" s="241">
        <v>2944.3155236091047</v>
      </c>
      <c r="D48" s="241">
        <v>2656.4589157834475</v>
      </c>
      <c r="E48" s="241">
        <v>2710.7108623398108</v>
      </c>
      <c r="F48" s="241">
        <v>2738.354376678109</v>
      </c>
      <c r="G48" s="241">
        <v>2893.8840306525381</v>
      </c>
      <c r="H48" s="241">
        <v>2970.1300393587485</v>
      </c>
      <c r="I48" s="241">
        <v>3223.6005183476077</v>
      </c>
      <c r="J48" s="241">
        <v>2787.9742913613381</v>
      </c>
      <c r="K48" s="241">
        <v>2683.9600550721166</v>
      </c>
      <c r="L48" s="241">
        <v>2908.899859434589</v>
      </c>
      <c r="M48" s="241">
        <v>3068.4897076817451</v>
      </c>
      <c r="N48" s="241">
        <v>2914.9768224481741</v>
      </c>
      <c r="O48" s="241">
        <v>2668.9525192466622</v>
      </c>
      <c r="P48" s="241">
        <v>2543.3558785553455</v>
      </c>
      <c r="Q48" s="241">
        <v>2894.9374063379782</v>
      </c>
      <c r="R48" s="241">
        <v>3324.7748913781525</v>
      </c>
      <c r="S48" s="241">
        <v>2922.093793105571</v>
      </c>
      <c r="T48" s="241">
        <v>2697.1748986109669</v>
      </c>
      <c r="U48" s="241">
        <v>2453.1613174893378</v>
      </c>
      <c r="V48" s="241">
        <v>1986.254789208087</v>
      </c>
      <c r="W48" s="241">
        <v>2461.1868825069378</v>
      </c>
      <c r="X48" s="241">
        <v>2513.4671451030108</v>
      </c>
      <c r="Y48" s="241">
        <v>2644.4269068626618</v>
      </c>
      <c r="Z48" s="241">
        <v>1952.1510782365092</v>
      </c>
      <c r="AA48" s="241">
        <v>2122.5746949978761</v>
      </c>
      <c r="AB48" s="241">
        <v>1865.1810894412797</v>
      </c>
      <c r="AC48" s="241">
        <v>1957.8454400884361</v>
      </c>
      <c r="AD48" s="241">
        <v>2524.6754626556503</v>
      </c>
      <c r="AE48" s="241">
        <v>2931.3072233611638</v>
      </c>
      <c r="AF48" s="241">
        <v>2342.7944385104288</v>
      </c>
      <c r="AG48" s="241">
        <v>1259.7835580156509</v>
      </c>
      <c r="AH48" s="241">
        <v>1839.222108554007</v>
      </c>
      <c r="AI48" s="241">
        <v>0</v>
      </c>
      <c r="AJ48" s="241">
        <v>0</v>
      </c>
      <c r="AK48" s="241">
        <v>0</v>
      </c>
      <c r="AL48" s="241">
        <v>0</v>
      </c>
    </row>
    <row r="49" spans="2:38" x14ac:dyDescent="0.25">
      <c r="B49" s="189" t="s">
        <v>281</v>
      </c>
      <c r="C49" s="241">
        <v>5861.9742284569256</v>
      </c>
      <c r="D49" s="241">
        <v>5808.5849714712667</v>
      </c>
      <c r="E49" s="241">
        <v>6043.1558673432464</v>
      </c>
      <c r="F49" s="241">
        <v>6248.9462616267338</v>
      </c>
      <c r="G49" s="241">
        <v>6636.4963273749454</v>
      </c>
      <c r="H49" s="241">
        <v>6576.7146299123442</v>
      </c>
      <c r="I49" s="241">
        <v>6601.8318653474053</v>
      </c>
      <c r="J49" s="241">
        <v>6838.7953256800265</v>
      </c>
      <c r="K49" s="241">
        <v>2583.0504941538402</v>
      </c>
      <c r="L49" s="241">
        <v>8913.5052242857473</v>
      </c>
      <c r="M49" s="241">
        <v>9453.8379129263631</v>
      </c>
      <c r="N49" s="241">
        <v>8539.7469725693081</v>
      </c>
      <c r="O49" s="241">
        <v>8742.2237012062724</v>
      </c>
      <c r="P49" s="241">
        <v>9129.5327502333694</v>
      </c>
      <c r="Q49" s="241">
        <v>9585.0504252860301</v>
      </c>
      <c r="R49" s="241">
        <v>9715.2432363572134</v>
      </c>
      <c r="S49" s="241">
        <v>11050.094072242391</v>
      </c>
      <c r="T49" s="241">
        <v>9386.6176374456663</v>
      </c>
      <c r="U49" s="241">
        <v>9696.4656858900598</v>
      </c>
      <c r="V49" s="241">
        <v>9650.0982347135359</v>
      </c>
      <c r="W49" s="241">
        <v>12011.906957895764</v>
      </c>
      <c r="X49" s="241">
        <v>11614.41233352318</v>
      </c>
      <c r="Y49" s="241">
        <v>11508.088353935969</v>
      </c>
      <c r="Z49" s="241">
        <v>10795.167000512101</v>
      </c>
      <c r="AA49" s="241">
        <v>11040.013903145231</v>
      </c>
      <c r="AB49" s="241">
        <v>8007.0317002916508</v>
      </c>
      <c r="AC49" s="241">
        <v>8050.6420664537991</v>
      </c>
      <c r="AD49" s="241">
        <v>8157.8231716291111</v>
      </c>
      <c r="AE49" s="241">
        <v>8225.2250234635212</v>
      </c>
      <c r="AF49" s="241">
        <v>8329.5128579761295</v>
      </c>
      <c r="AG49" s="241">
        <v>7974.7810322906325</v>
      </c>
      <c r="AH49" s="241">
        <v>8469.5600635033716</v>
      </c>
      <c r="AI49" s="241">
        <v>8964.3390947161079</v>
      </c>
      <c r="AJ49" s="241">
        <v>0</v>
      </c>
      <c r="AK49" s="241">
        <v>0</v>
      </c>
      <c r="AL49" s="241">
        <v>0</v>
      </c>
    </row>
    <row r="50" spans="2:38" ht="15.75" x14ac:dyDescent="0.3">
      <c r="B50" s="168" t="s">
        <v>282</v>
      </c>
      <c r="C50" s="240">
        <v>11.034204635495097</v>
      </c>
      <c r="D50" s="240">
        <v>13.619150970889564</v>
      </c>
      <c r="E50" s="240">
        <v>15.824124973756081</v>
      </c>
      <c r="F50" s="240">
        <v>20.525921679764551</v>
      </c>
      <c r="G50" s="240">
        <v>24.565281008994074</v>
      </c>
      <c r="H50" s="240">
        <v>27.867388523598347</v>
      </c>
      <c r="I50" s="240">
        <v>31.899846874981527</v>
      </c>
      <c r="J50" s="240">
        <v>35.535026827631057</v>
      </c>
      <c r="K50" s="240">
        <v>39.634227086453365</v>
      </c>
      <c r="L50" s="240">
        <v>44.988738503207131</v>
      </c>
      <c r="M50" s="240">
        <v>46.76512811956168</v>
      </c>
      <c r="N50" s="240">
        <v>46.169782590510621</v>
      </c>
      <c r="O50" s="240">
        <v>63.645237893285014</v>
      </c>
      <c r="P50" s="240">
        <v>66.304954332808791</v>
      </c>
      <c r="Q50" s="240">
        <v>65.71337257788862</v>
      </c>
      <c r="R50" s="240">
        <v>63.481903147404047</v>
      </c>
      <c r="S50" s="240">
        <v>61.968619222637827</v>
      </c>
      <c r="T50" s="240">
        <v>58.171380460919593</v>
      </c>
      <c r="U50" s="240">
        <v>52.739628961314075</v>
      </c>
      <c r="V50" s="240">
        <v>46.728058304765426</v>
      </c>
      <c r="W50" s="240">
        <v>43.049969200275001</v>
      </c>
      <c r="X50" s="240">
        <v>52.753005533190915</v>
      </c>
      <c r="Y50" s="240">
        <v>55.37216434450665</v>
      </c>
      <c r="Z50" s="240">
        <v>58.35564095480072</v>
      </c>
      <c r="AA50" s="240">
        <v>65.358002549896</v>
      </c>
      <c r="AB50" s="240">
        <v>63.592855896334342</v>
      </c>
      <c r="AC50" s="240">
        <v>67.966764930148742</v>
      </c>
      <c r="AD50" s="240">
        <v>73.110479309439825</v>
      </c>
      <c r="AE50" s="240">
        <v>77.678812614554147</v>
      </c>
      <c r="AF50" s="240">
        <v>82.741436966260807</v>
      </c>
      <c r="AG50" s="240">
        <v>75.573113215606881</v>
      </c>
      <c r="AH50" s="240">
        <v>86.113040345940405</v>
      </c>
      <c r="AI50" s="240">
        <v>0</v>
      </c>
      <c r="AJ50" s="240">
        <v>0</v>
      </c>
      <c r="AK50" s="240">
        <v>0</v>
      </c>
      <c r="AL50" s="240">
        <v>0</v>
      </c>
    </row>
    <row r="51" spans="2:38" x14ac:dyDescent="0.25">
      <c r="B51" s="189" t="s">
        <v>283</v>
      </c>
      <c r="C51" s="241">
        <v>0.37328819730112872</v>
      </c>
      <c r="D51" s="241">
        <v>0.39014708311828489</v>
      </c>
      <c r="E51" s="241">
        <v>0.34813728140524081</v>
      </c>
      <c r="F51" s="241">
        <v>0.44756917048419237</v>
      </c>
      <c r="G51" s="241">
        <v>0.43038568255656406</v>
      </c>
      <c r="H51" s="241">
        <v>0.42035021475711515</v>
      </c>
      <c r="I51" s="241">
        <v>0.47088958981401335</v>
      </c>
      <c r="J51" s="241">
        <v>0.56055529459949816</v>
      </c>
      <c r="K51" s="241">
        <v>0.70239380204180368</v>
      </c>
      <c r="L51" s="241">
        <v>0.89404559541068651</v>
      </c>
      <c r="M51" s="241">
        <v>1.3988789730010884</v>
      </c>
      <c r="N51" s="241">
        <v>1.9992163567424366</v>
      </c>
      <c r="O51" s="241">
        <v>2.9936551263616984</v>
      </c>
      <c r="P51" s="241">
        <v>3.1082251653088635</v>
      </c>
      <c r="Q51" s="241">
        <v>2.939370466601777</v>
      </c>
      <c r="R51" s="241">
        <v>2.6522166865958616</v>
      </c>
      <c r="S51" s="241">
        <v>2.1012662676709368</v>
      </c>
      <c r="T51" s="241">
        <v>1.7431551839423263</v>
      </c>
      <c r="U51" s="241">
        <v>1.1259998176174744</v>
      </c>
      <c r="V51" s="241">
        <v>1.0635955786159705</v>
      </c>
      <c r="W51" s="241">
        <v>1.0639792288446326</v>
      </c>
      <c r="X51" s="241">
        <v>1.3492774769313196</v>
      </c>
      <c r="Y51" s="241">
        <v>1.4945865282951942</v>
      </c>
      <c r="Z51" s="241">
        <v>1.6718394908898024</v>
      </c>
      <c r="AA51" s="241">
        <v>1.5464860425836628</v>
      </c>
      <c r="AB51" s="241">
        <v>1.5035517827062792</v>
      </c>
      <c r="AC51" s="241">
        <v>1.7663244176212498</v>
      </c>
      <c r="AD51" s="241">
        <v>2.0569641687670335</v>
      </c>
      <c r="AE51" s="241">
        <v>2.169794821302204</v>
      </c>
      <c r="AF51" s="241">
        <v>2.2135383004453173</v>
      </c>
      <c r="AG51" s="241">
        <v>2.2431011459715711</v>
      </c>
      <c r="AH51" s="241">
        <v>2.2488424821810091</v>
      </c>
      <c r="AI51" s="241">
        <v>0</v>
      </c>
      <c r="AJ51" s="241">
        <v>0</v>
      </c>
      <c r="AK51" s="241">
        <v>0</v>
      </c>
      <c r="AL51" s="241">
        <v>0</v>
      </c>
    </row>
    <row r="52" spans="2:38" x14ac:dyDescent="0.25">
      <c r="B52" s="189" t="s">
        <v>284</v>
      </c>
      <c r="C52" s="241">
        <v>8.8794838112887788</v>
      </c>
      <c r="D52" s="241">
        <v>8.615649088288265</v>
      </c>
      <c r="E52" s="241">
        <v>7.8684107585679026</v>
      </c>
      <c r="F52" s="241">
        <v>9.4615594380708785</v>
      </c>
      <c r="G52" s="241">
        <v>10.691944202096726</v>
      </c>
      <c r="H52" s="241">
        <v>10.855869732854057</v>
      </c>
      <c r="I52" s="241">
        <v>11.377048498434398</v>
      </c>
      <c r="J52" s="241">
        <v>11.788653762396899</v>
      </c>
      <c r="K52" s="241">
        <v>12.331663159040698</v>
      </c>
      <c r="L52" s="241">
        <v>12.941961176618054</v>
      </c>
      <c r="M52" s="241">
        <v>13.144843632884688</v>
      </c>
      <c r="N52" s="241">
        <v>12.96690225404998</v>
      </c>
      <c r="O52" s="241">
        <v>17.157033188727162</v>
      </c>
      <c r="P52" s="241">
        <v>18.101137929034323</v>
      </c>
      <c r="Q52" s="241">
        <v>13.458295096648941</v>
      </c>
      <c r="R52" s="241">
        <v>12.582837046171587</v>
      </c>
      <c r="S52" s="241">
        <v>10.949610184146451</v>
      </c>
      <c r="T52" s="241">
        <v>8.4522357702009359</v>
      </c>
      <c r="U52" s="241">
        <v>7.4313688246188967</v>
      </c>
      <c r="V52" s="241">
        <v>6.1233055990150671</v>
      </c>
      <c r="W52" s="241">
        <v>4.8031709732337635</v>
      </c>
      <c r="X52" s="241">
        <v>6.0431440616436456</v>
      </c>
      <c r="Y52" s="241">
        <v>5.8900003796941007</v>
      </c>
      <c r="Z52" s="241">
        <v>6.517441360563299</v>
      </c>
      <c r="AA52" s="241">
        <v>7.0258439923818923</v>
      </c>
      <c r="AB52" s="241">
        <v>6.7106207631875812</v>
      </c>
      <c r="AC52" s="241">
        <v>7.4447034314669018</v>
      </c>
      <c r="AD52" s="241">
        <v>7.5210339305369001</v>
      </c>
      <c r="AE52" s="241">
        <v>7.6632416566769948</v>
      </c>
      <c r="AF52" s="241">
        <v>7.7782679197326718</v>
      </c>
      <c r="AG52" s="241">
        <v>6.7231403813392721</v>
      </c>
      <c r="AH52" s="241">
        <v>7.3114840882829348</v>
      </c>
      <c r="AI52" s="241">
        <v>0</v>
      </c>
      <c r="AJ52" s="241">
        <v>0</v>
      </c>
      <c r="AK52" s="241">
        <v>0</v>
      </c>
      <c r="AL52" s="241">
        <v>0</v>
      </c>
    </row>
    <row r="53" spans="2:38" x14ac:dyDescent="0.25">
      <c r="B53" s="189" t="s">
        <v>285</v>
      </c>
      <c r="C53" s="241">
        <v>1.7814326269051906</v>
      </c>
      <c r="D53" s="241">
        <v>4.6133547994830133</v>
      </c>
      <c r="E53" s="241">
        <v>7.607576933782938</v>
      </c>
      <c r="F53" s="241">
        <v>10.61679307120948</v>
      </c>
      <c r="G53" s="241">
        <v>13.442951124340784</v>
      </c>
      <c r="H53" s="241">
        <v>16.591168575987176</v>
      </c>
      <c r="I53" s="241">
        <v>20.051908786733115</v>
      </c>
      <c r="J53" s="241">
        <v>23.185817770634664</v>
      </c>
      <c r="K53" s="241">
        <v>26.600170125370862</v>
      </c>
      <c r="L53" s="241">
        <v>31.152731731178388</v>
      </c>
      <c r="M53" s="241">
        <v>32.221405513675904</v>
      </c>
      <c r="N53" s="241">
        <v>31.203663979718204</v>
      </c>
      <c r="O53" s="241">
        <v>43.494549578196157</v>
      </c>
      <c r="P53" s="241">
        <v>45.095591238465609</v>
      </c>
      <c r="Q53" s="241">
        <v>49.315707014637901</v>
      </c>
      <c r="R53" s="241">
        <v>48.2468494146366</v>
      </c>
      <c r="S53" s="241">
        <v>48.917742770820439</v>
      </c>
      <c r="T53" s="241">
        <v>47.97598950677633</v>
      </c>
      <c r="U53" s="241">
        <v>44.182260319077706</v>
      </c>
      <c r="V53" s="241">
        <v>39.54115712713439</v>
      </c>
      <c r="W53" s="241">
        <v>37.182818998196602</v>
      </c>
      <c r="X53" s="241">
        <v>45.360583994615951</v>
      </c>
      <c r="Y53" s="241">
        <v>47.987577436517356</v>
      </c>
      <c r="Z53" s="241">
        <v>50.166360103347614</v>
      </c>
      <c r="AA53" s="241">
        <v>56.78567251493044</v>
      </c>
      <c r="AB53" s="241">
        <v>55.378683350440483</v>
      </c>
      <c r="AC53" s="241">
        <v>58.755737081060595</v>
      </c>
      <c r="AD53" s="241">
        <v>63.532481210135884</v>
      </c>
      <c r="AE53" s="241">
        <v>67.845776136574941</v>
      </c>
      <c r="AF53" s="241">
        <v>72.749630746082815</v>
      </c>
      <c r="AG53" s="241">
        <v>66.606871688296039</v>
      </c>
      <c r="AH53" s="241">
        <v>76.552713775476462</v>
      </c>
      <c r="AI53" s="241">
        <v>0</v>
      </c>
      <c r="AJ53" s="241">
        <v>0</v>
      </c>
      <c r="AK53" s="241">
        <v>0</v>
      </c>
      <c r="AL53" s="241">
        <v>0</v>
      </c>
    </row>
    <row r="54" spans="2:38" ht="15.75" x14ac:dyDescent="0.3">
      <c r="B54" s="249" t="s">
        <v>120</v>
      </c>
      <c r="C54" s="242">
        <v>169228.80298369445</v>
      </c>
      <c r="D54" s="242">
        <v>175561.68791312494</v>
      </c>
      <c r="E54" s="242">
        <v>178987.66378346513</v>
      </c>
      <c r="F54" s="242">
        <v>185408.66155860713</v>
      </c>
      <c r="G54" s="242">
        <v>186404.29203067618</v>
      </c>
      <c r="H54" s="242">
        <v>191767.20072682246</v>
      </c>
      <c r="I54" s="242">
        <v>193077.75761093257</v>
      </c>
      <c r="J54" s="242">
        <v>192836.41990679028</v>
      </c>
      <c r="K54" s="242">
        <v>189014.58995665575</v>
      </c>
      <c r="L54" s="242">
        <v>183152.09932202773</v>
      </c>
      <c r="M54" s="242">
        <v>180938.29433488977</v>
      </c>
      <c r="N54" s="242">
        <v>170614.18172842718</v>
      </c>
      <c r="O54" s="242">
        <v>159597.24615398029</v>
      </c>
      <c r="P54" s="242">
        <v>153845.58038927699</v>
      </c>
      <c r="Q54" s="242">
        <v>143769.4101455675</v>
      </c>
      <c r="R54" s="242">
        <v>132056.9772164936</v>
      </c>
      <c r="S54" s="242">
        <v>130918.27050169342</v>
      </c>
      <c r="T54" s="242">
        <v>114109.0174416489</v>
      </c>
      <c r="U54" s="242">
        <v>104521.23362826665</v>
      </c>
      <c r="V54" s="242">
        <v>93635.334015364919</v>
      </c>
      <c r="W54" s="242">
        <v>93810.539225278771</v>
      </c>
      <c r="X54" s="242">
        <v>89901.820684203471</v>
      </c>
      <c r="Y54" s="242">
        <v>82387.375361544429</v>
      </c>
      <c r="Z54" s="242">
        <v>74910.773212856744</v>
      </c>
      <c r="AA54" s="242">
        <v>69074.599317606815</v>
      </c>
      <c r="AB54" s="242">
        <v>56758.487198196359</v>
      </c>
      <c r="AC54" s="242">
        <v>53002.186438208089</v>
      </c>
      <c r="AD54" s="242">
        <v>49605.620593578751</v>
      </c>
      <c r="AE54" s="242">
        <v>46115.351645564631</v>
      </c>
      <c r="AF54" s="242">
        <v>47774.634106092519</v>
      </c>
      <c r="AG54" s="242">
        <v>44230.490531762851</v>
      </c>
      <c r="AH54" s="242">
        <v>40526.723528918112</v>
      </c>
      <c r="AI54" s="242">
        <v>41778.874044636592</v>
      </c>
      <c r="AJ54" s="242">
        <v>0</v>
      </c>
      <c r="AK54" s="242">
        <v>0</v>
      </c>
      <c r="AL54" s="242">
        <v>0</v>
      </c>
    </row>
    <row r="55" spans="2:38" x14ac:dyDescent="0.25">
      <c r="B55" s="181" t="s">
        <v>286</v>
      </c>
      <c r="C55" s="247"/>
      <c r="D55" s="247"/>
      <c r="E55" s="247"/>
      <c r="F55" s="247"/>
      <c r="G55" s="247"/>
      <c r="H55" s="247"/>
      <c r="I55" s="250"/>
      <c r="J55" s="250"/>
      <c r="K55" s="250"/>
      <c r="L55" s="247"/>
      <c r="M55" s="251"/>
      <c r="N55" s="251"/>
      <c r="O55" s="251"/>
      <c r="P55" s="251"/>
      <c r="Q55" s="251"/>
      <c r="R55" s="247"/>
      <c r="S55" s="247"/>
      <c r="T55" s="247"/>
      <c r="U55" s="247"/>
      <c r="V55" s="247"/>
      <c r="W55" s="247"/>
      <c r="X55" s="247"/>
      <c r="Y55" s="247"/>
      <c r="Z55" s="247"/>
      <c r="AA55" s="247"/>
      <c r="AB55" s="247"/>
      <c r="AC55" s="247"/>
      <c r="AD55" s="247"/>
      <c r="AE55" s="247"/>
      <c r="AF55" s="247"/>
      <c r="AG55" s="247"/>
      <c r="AH55" s="247"/>
      <c r="AI55" s="247"/>
      <c r="AJ55" s="247"/>
      <c r="AK55" s="247"/>
      <c r="AL55" s="247"/>
    </row>
    <row r="56" spans="2:38" x14ac:dyDescent="0.25">
      <c r="B56" s="247"/>
      <c r="C56" s="247"/>
      <c r="D56" s="247"/>
      <c r="E56" s="247"/>
      <c r="F56" s="247"/>
      <c r="G56" s="247"/>
      <c r="H56" s="247"/>
      <c r="I56" s="250"/>
      <c r="J56" s="250"/>
      <c r="K56" s="250"/>
      <c r="L56" s="247"/>
      <c r="M56" s="251"/>
      <c r="N56" s="251"/>
      <c r="O56" s="251"/>
      <c r="P56" s="251"/>
      <c r="Q56" s="251"/>
      <c r="R56" s="247"/>
      <c r="S56" s="247"/>
      <c r="T56" s="247"/>
      <c r="U56" s="247"/>
      <c r="V56" s="247"/>
      <c r="W56" s="247"/>
      <c r="X56" s="247"/>
      <c r="Y56" s="247"/>
      <c r="Z56" s="247"/>
      <c r="AA56" s="247"/>
      <c r="AB56" s="247"/>
      <c r="AC56" s="247"/>
      <c r="AD56" s="247"/>
      <c r="AE56" s="247"/>
      <c r="AF56" s="247"/>
      <c r="AG56" s="247"/>
      <c r="AH56" s="247"/>
      <c r="AI56" s="247"/>
      <c r="AJ56" s="247"/>
      <c r="AK56" s="247"/>
      <c r="AL56" s="247"/>
    </row>
    <row r="57" spans="2:38" ht="16.5" x14ac:dyDescent="0.35">
      <c r="B57" s="237" t="s">
        <v>288</v>
      </c>
      <c r="C57" s="181"/>
      <c r="D57" s="181"/>
      <c r="E57" s="181"/>
      <c r="F57" s="181"/>
      <c r="G57" s="181"/>
      <c r="H57" s="181"/>
      <c r="I57" s="181"/>
      <c r="J57" s="181"/>
      <c r="K57" s="238"/>
      <c r="L57" s="181"/>
      <c r="M57" s="181"/>
      <c r="N57" s="181"/>
      <c r="O57" s="181"/>
      <c r="P57" s="181"/>
      <c r="Q57" s="181"/>
      <c r="R57" s="181"/>
      <c r="S57" s="181"/>
      <c r="T57" s="181"/>
      <c r="U57" s="181"/>
      <c r="V57" s="181"/>
      <c r="W57" s="181"/>
      <c r="X57" s="181"/>
      <c r="Y57" s="181"/>
      <c r="Z57" s="181"/>
      <c r="AA57" s="181"/>
      <c r="AB57" s="252"/>
      <c r="AC57" s="252"/>
      <c r="AD57" s="252"/>
      <c r="AE57" s="252"/>
      <c r="AF57" s="252"/>
      <c r="AG57" s="252"/>
      <c r="AH57" s="252"/>
      <c r="AI57" s="252"/>
      <c r="AJ57" s="252"/>
      <c r="AK57" s="252"/>
      <c r="AL57" s="252"/>
    </row>
    <row r="58" spans="2:38" ht="15.75" x14ac:dyDescent="0.3">
      <c r="B58" s="239" t="s">
        <v>267</v>
      </c>
      <c r="C58" s="239">
        <v>1990</v>
      </c>
      <c r="D58" s="239">
        <v>1991</v>
      </c>
      <c r="E58" s="239">
        <v>1992</v>
      </c>
      <c r="F58" s="239">
        <v>1993</v>
      </c>
      <c r="G58" s="239">
        <v>1994</v>
      </c>
      <c r="H58" s="239">
        <v>1995</v>
      </c>
      <c r="I58" s="239">
        <v>1996</v>
      </c>
      <c r="J58" s="239">
        <v>1997</v>
      </c>
      <c r="K58" s="239">
        <v>1998</v>
      </c>
      <c r="L58" s="239">
        <v>1999</v>
      </c>
      <c r="M58" s="239">
        <v>2000</v>
      </c>
      <c r="N58" s="239">
        <v>2001</v>
      </c>
      <c r="O58" s="239">
        <v>2002</v>
      </c>
      <c r="P58" s="239">
        <v>2003</v>
      </c>
      <c r="Q58" s="239">
        <v>2004</v>
      </c>
      <c r="R58" s="239">
        <v>2005</v>
      </c>
      <c r="S58" s="239">
        <v>2006</v>
      </c>
      <c r="T58" s="239">
        <v>2007</v>
      </c>
      <c r="U58" s="239">
        <v>2008</v>
      </c>
      <c r="V58" s="239">
        <v>2009</v>
      </c>
      <c r="W58" s="239">
        <v>2010</v>
      </c>
      <c r="X58" s="239">
        <v>2011</v>
      </c>
      <c r="Y58" s="239">
        <v>2012</v>
      </c>
      <c r="Z58" s="239">
        <v>2013</v>
      </c>
      <c r="AA58" s="239">
        <v>2014</v>
      </c>
      <c r="AB58" s="239">
        <v>2015</v>
      </c>
      <c r="AC58" s="239">
        <v>2016</v>
      </c>
      <c r="AD58" s="239">
        <v>2017</v>
      </c>
      <c r="AE58" s="239">
        <v>2018</v>
      </c>
      <c r="AF58" s="239">
        <v>2019</v>
      </c>
      <c r="AG58" s="239">
        <v>2020</v>
      </c>
      <c r="AH58" s="239">
        <v>2021</v>
      </c>
      <c r="AI58" s="239">
        <v>2022</v>
      </c>
      <c r="AJ58" s="239">
        <v>2023</v>
      </c>
      <c r="AK58" s="239">
        <v>2024</v>
      </c>
      <c r="AL58" s="239">
        <v>2025</v>
      </c>
    </row>
    <row r="59" spans="2:38" ht="15.75" x14ac:dyDescent="0.3">
      <c r="B59" s="168" t="s">
        <v>268</v>
      </c>
      <c r="C59" s="240">
        <v>72601.372168216491</v>
      </c>
      <c r="D59" s="240">
        <v>70998.704458553926</v>
      </c>
      <c r="E59" s="240">
        <v>67610.356248242271</v>
      </c>
      <c r="F59" s="240">
        <v>66417.135234107292</v>
      </c>
      <c r="G59" s="240">
        <v>63619.107608632839</v>
      </c>
      <c r="H59" s="240">
        <v>62616.948605474237</v>
      </c>
      <c r="I59" s="240">
        <v>59392.587062212748</v>
      </c>
      <c r="J59" s="240">
        <v>56290.687225956535</v>
      </c>
      <c r="K59" s="240">
        <v>53951.501245128544</v>
      </c>
      <c r="L59" s="240">
        <v>46122.588109995806</v>
      </c>
      <c r="M59" s="240">
        <v>42825.34559755907</v>
      </c>
      <c r="N59" s="240">
        <v>38438.197070277936</v>
      </c>
      <c r="O59" s="240">
        <v>34892.154078874737</v>
      </c>
      <c r="P59" s="240">
        <v>31971.435031725301</v>
      </c>
      <c r="Q59" s="240">
        <v>29026.054984014459</v>
      </c>
      <c r="R59" s="240">
        <v>26496.735241601313</v>
      </c>
      <c r="S59" s="240">
        <v>25328.052298221726</v>
      </c>
      <c r="T59" s="240">
        <v>21933.794614538838</v>
      </c>
      <c r="U59" s="240">
        <v>20148.176705401438</v>
      </c>
      <c r="V59" s="240">
        <v>18154.119086425522</v>
      </c>
      <c r="W59" s="240">
        <v>17035.893138855557</v>
      </c>
      <c r="X59" s="240">
        <v>16199.339082955137</v>
      </c>
      <c r="Y59" s="240">
        <v>14362.570095049185</v>
      </c>
      <c r="Z59" s="240">
        <v>12726.716489560029</v>
      </c>
      <c r="AA59" s="240">
        <v>11429.891992206185</v>
      </c>
      <c r="AB59" s="240">
        <v>10360.192645269337</v>
      </c>
      <c r="AC59" s="240">
        <v>9863.6170325666371</v>
      </c>
      <c r="AD59" s="240">
        <v>8958.7266922886247</v>
      </c>
      <c r="AE59" s="240">
        <v>8161.1176113875881</v>
      </c>
      <c r="AF59" s="240">
        <v>8674.2224059178625</v>
      </c>
      <c r="AG59" s="240">
        <v>7346.2814076855802</v>
      </c>
      <c r="AH59" s="240">
        <v>6730.5457818169816</v>
      </c>
      <c r="AI59" s="240">
        <v>6538.0504571065403</v>
      </c>
      <c r="AJ59" s="240">
        <v>0</v>
      </c>
      <c r="AK59" s="240">
        <v>0</v>
      </c>
      <c r="AL59" s="240">
        <v>0</v>
      </c>
    </row>
    <row r="60" spans="2:38" x14ac:dyDescent="0.25">
      <c r="B60" s="189" t="s">
        <v>269</v>
      </c>
      <c r="C60" s="241">
        <v>44557.734184881796</v>
      </c>
      <c r="D60" s="241">
        <v>40942.613080724535</v>
      </c>
      <c r="E60" s="241">
        <v>38019.24177754447</v>
      </c>
      <c r="F60" s="241">
        <v>36690.03382050091</v>
      </c>
      <c r="G60" s="241">
        <v>35316.265267162249</v>
      </c>
      <c r="H60" s="241">
        <v>34894.460527553456</v>
      </c>
      <c r="I60" s="241">
        <v>33276.782729123988</v>
      </c>
      <c r="J60" s="241">
        <v>31606.067527037034</v>
      </c>
      <c r="K60" s="241">
        <v>30428.601777188684</v>
      </c>
      <c r="L60" s="241">
        <v>27684.443064789346</v>
      </c>
      <c r="M60" s="241">
        <v>25522.408471206287</v>
      </c>
      <c r="N60" s="241">
        <v>22791.140913914645</v>
      </c>
      <c r="O60" s="241">
        <v>20318.615992224186</v>
      </c>
      <c r="P60" s="241">
        <v>18128.16085803667</v>
      </c>
      <c r="Q60" s="241">
        <v>16530.624475738845</v>
      </c>
      <c r="R60" s="241">
        <v>14977.415193992765</v>
      </c>
      <c r="S60" s="241">
        <v>13314.943955319181</v>
      </c>
      <c r="T60" s="241">
        <v>12199.681106952208</v>
      </c>
      <c r="U60" s="241">
        <v>11082.08246637266</v>
      </c>
      <c r="V60" s="241">
        <v>13012.759554719558</v>
      </c>
      <c r="W60" s="241">
        <v>12168.670477902457</v>
      </c>
      <c r="X60" s="241">
        <v>11691.077639263855</v>
      </c>
      <c r="Y60" s="241">
        <v>10330.602772665208</v>
      </c>
      <c r="Z60" s="241">
        <v>9110.8227544268248</v>
      </c>
      <c r="AA60" s="241">
        <v>8001.9902914614504</v>
      </c>
      <c r="AB60" s="241">
        <v>7315.9240273350042</v>
      </c>
      <c r="AC60" s="241">
        <v>6565.5498307483958</v>
      </c>
      <c r="AD60" s="241">
        <v>5929.853915982605</v>
      </c>
      <c r="AE60" s="241">
        <v>5379.8087883210637</v>
      </c>
      <c r="AF60" s="241">
        <v>5613.7307654709284</v>
      </c>
      <c r="AG60" s="241">
        <v>4726.2490045241148</v>
      </c>
      <c r="AH60" s="241">
        <v>4384.3884449645593</v>
      </c>
      <c r="AI60" s="241">
        <v>4622.9134802417102</v>
      </c>
      <c r="AJ60" s="241">
        <v>0</v>
      </c>
      <c r="AK60" s="241">
        <v>0</v>
      </c>
      <c r="AL60" s="241">
        <v>0</v>
      </c>
    </row>
    <row r="61" spans="2:38" x14ac:dyDescent="0.25">
      <c r="B61" s="189" t="s">
        <v>270</v>
      </c>
      <c r="C61" s="241">
        <v>23903.282749989045</v>
      </c>
      <c r="D61" s="241">
        <v>25787.745891425529</v>
      </c>
      <c r="E61" s="241">
        <v>25745.319222532082</v>
      </c>
      <c r="F61" s="241">
        <v>26033.946952434468</v>
      </c>
      <c r="G61" s="241">
        <v>24761.45938725071</v>
      </c>
      <c r="H61" s="241">
        <v>24197.326476082588</v>
      </c>
      <c r="I61" s="241">
        <v>22835.307069830254</v>
      </c>
      <c r="J61" s="241">
        <v>21735.653439795693</v>
      </c>
      <c r="K61" s="241">
        <v>20795.359505864159</v>
      </c>
      <c r="L61" s="241">
        <v>15906.245402224449</v>
      </c>
      <c r="M61" s="241">
        <v>15141.938695800973</v>
      </c>
      <c r="N61" s="241">
        <v>13767.550429598463</v>
      </c>
      <c r="O61" s="241">
        <v>12817.560710542815</v>
      </c>
      <c r="P61" s="241">
        <v>12208.66658784528</v>
      </c>
      <c r="Q61" s="241">
        <v>10968.963142252327</v>
      </c>
      <c r="R61" s="241">
        <v>10136.98343777851</v>
      </c>
      <c r="S61" s="241">
        <v>11551.304722783347</v>
      </c>
      <c r="T61" s="241">
        <v>9286.9965420828466</v>
      </c>
      <c r="U61" s="241">
        <v>8655.5681450703451</v>
      </c>
      <c r="V61" s="241">
        <v>4580.9939834874422</v>
      </c>
      <c r="W61" s="241">
        <v>4399.4549275812051</v>
      </c>
      <c r="X61" s="241">
        <v>4096.85467064563</v>
      </c>
      <c r="Y61" s="241">
        <v>3636.1039965952946</v>
      </c>
      <c r="Z61" s="241">
        <v>3262.643182146348</v>
      </c>
      <c r="AA61" s="241">
        <v>3108.4084595553882</v>
      </c>
      <c r="AB61" s="241">
        <v>2760.6156710811101</v>
      </c>
      <c r="AC61" s="241">
        <v>2586.7849251798589</v>
      </c>
      <c r="AD61" s="241">
        <v>2373.7166453496097</v>
      </c>
      <c r="AE61" s="241">
        <v>2171.1260488127346</v>
      </c>
      <c r="AF61" s="241">
        <v>2418.4481963650728</v>
      </c>
      <c r="AG61" s="241">
        <v>2424.2544914199011</v>
      </c>
      <c r="AH61" s="241">
        <v>1905.3997903423865</v>
      </c>
      <c r="AI61" s="241">
        <v>1755.3374570397993</v>
      </c>
      <c r="AJ61" s="241">
        <v>0</v>
      </c>
      <c r="AK61" s="241">
        <v>0</v>
      </c>
      <c r="AL61" s="241">
        <v>0</v>
      </c>
    </row>
    <row r="62" spans="2:38" x14ac:dyDescent="0.25">
      <c r="B62" s="189" t="s">
        <v>271</v>
      </c>
      <c r="C62" s="241">
        <v>3872.6343599695538</v>
      </c>
      <c r="D62" s="241">
        <v>3997.3166525727956</v>
      </c>
      <c r="E62" s="241">
        <v>3576.4865537712444</v>
      </c>
      <c r="F62" s="241">
        <v>3418.1814513313038</v>
      </c>
      <c r="G62" s="241">
        <v>3265.460647236026</v>
      </c>
      <c r="H62" s="241">
        <v>3242.3850525425023</v>
      </c>
      <c r="I62" s="241">
        <v>3022.3982271203517</v>
      </c>
      <c r="J62" s="241">
        <v>2705.9349695871565</v>
      </c>
      <c r="K62" s="241">
        <v>2488.3592978632414</v>
      </c>
      <c r="L62" s="241">
        <v>2273.8409495710075</v>
      </c>
      <c r="M62" s="241">
        <v>1911.3154183340648</v>
      </c>
      <c r="N62" s="241">
        <v>1658.7017838071752</v>
      </c>
      <c r="O62" s="241">
        <v>1542.3180863480561</v>
      </c>
      <c r="P62" s="241">
        <v>1425.7225007755751</v>
      </c>
      <c r="Q62" s="241">
        <v>1313.4254239591828</v>
      </c>
      <c r="R62" s="241">
        <v>1169.90030352144</v>
      </c>
      <c r="S62" s="241">
        <v>257.03786759041242</v>
      </c>
      <c r="T62" s="241">
        <v>305.27756490343091</v>
      </c>
      <c r="U62" s="241">
        <v>289.73947329220351</v>
      </c>
      <c r="V62" s="241">
        <v>399.43664514456157</v>
      </c>
      <c r="W62" s="241">
        <v>338.19540773112237</v>
      </c>
      <c r="X62" s="241">
        <v>291.26120974435798</v>
      </c>
      <c r="Y62" s="241">
        <v>275.51534569429174</v>
      </c>
      <c r="Z62" s="241">
        <v>253.73947861111242</v>
      </c>
      <c r="AA62" s="241">
        <v>234.90167182031249</v>
      </c>
      <c r="AB62" s="241">
        <v>211.80179310394095</v>
      </c>
      <c r="AC62" s="241">
        <v>647.4311793576527</v>
      </c>
      <c r="AD62" s="241">
        <v>599.04271821891143</v>
      </c>
      <c r="AE62" s="241">
        <v>562.55083361631512</v>
      </c>
      <c r="AF62" s="241">
        <v>576.94193736409352</v>
      </c>
      <c r="AG62" s="241">
        <v>140.29214891926591</v>
      </c>
      <c r="AH62" s="241">
        <v>334.97063908289164</v>
      </c>
      <c r="AI62" s="241">
        <v>123.7399886318437</v>
      </c>
      <c r="AJ62" s="241">
        <v>0</v>
      </c>
      <c r="AK62" s="241">
        <v>0</v>
      </c>
      <c r="AL62" s="241">
        <v>0</v>
      </c>
    </row>
    <row r="63" spans="2:38" x14ac:dyDescent="0.25">
      <c r="B63" s="189" t="s">
        <v>272</v>
      </c>
      <c r="C63" s="241">
        <v>267.72087337609048</v>
      </c>
      <c r="D63" s="241">
        <v>271.02883383106649</v>
      </c>
      <c r="E63" s="241">
        <v>269.30869439447906</v>
      </c>
      <c r="F63" s="241">
        <v>274.97300984060087</v>
      </c>
      <c r="G63" s="241">
        <v>275.92230698385822</v>
      </c>
      <c r="H63" s="241">
        <v>282.77654929567677</v>
      </c>
      <c r="I63" s="241">
        <v>258.099036138163</v>
      </c>
      <c r="J63" s="241">
        <v>243.03128953664537</v>
      </c>
      <c r="K63" s="241">
        <v>239.18066421245587</v>
      </c>
      <c r="L63" s="241">
        <v>258.05869341101123</v>
      </c>
      <c r="M63" s="241">
        <v>249.68301221774573</v>
      </c>
      <c r="N63" s="241">
        <v>220.80394295764899</v>
      </c>
      <c r="O63" s="241">
        <v>213.65928975967785</v>
      </c>
      <c r="P63" s="241">
        <v>208.8850850677714</v>
      </c>
      <c r="Q63" s="241">
        <v>213.04194206410813</v>
      </c>
      <c r="R63" s="241">
        <v>212.43630630859812</v>
      </c>
      <c r="S63" s="241">
        <v>204.76575252878621</v>
      </c>
      <c r="T63" s="241">
        <v>141.83940060035016</v>
      </c>
      <c r="U63" s="241">
        <v>120.78662066623042</v>
      </c>
      <c r="V63" s="241">
        <v>160.92890307395928</v>
      </c>
      <c r="W63" s="241">
        <v>129.57232564077668</v>
      </c>
      <c r="X63" s="241">
        <v>120.14556330129494</v>
      </c>
      <c r="Y63" s="241">
        <v>120.34798009438934</v>
      </c>
      <c r="Z63" s="241">
        <v>99.511074375744315</v>
      </c>
      <c r="AA63" s="241">
        <v>84.591569369034886</v>
      </c>
      <c r="AB63" s="241">
        <v>71.851153749281281</v>
      </c>
      <c r="AC63" s="241">
        <v>63.851097280729356</v>
      </c>
      <c r="AD63" s="241">
        <v>56.113412737499218</v>
      </c>
      <c r="AE63" s="241">
        <v>47.63194063747288</v>
      </c>
      <c r="AF63" s="241">
        <v>65.101506717766867</v>
      </c>
      <c r="AG63" s="241">
        <v>55.48576282229903</v>
      </c>
      <c r="AH63" s="241">
        <v>105.78690742714474</v>
      </c>
      <c r="AI63" s="241">
        <v>36.059531193186821</v>
      </c>
      <c r="AJ63" s="241">
        <v>0</v>
      </c>
      <c r="AK63" s="241">
        <v>0</v>
      </c>
      <c r="AL63" s="241">
        <v>0</v>
      </c>
    </row>
    <row r="64" spans="2:38" ht="15.75" x14ac:dyDescent="0.3">
      <c r="B64" s="168" t="s">
        <v>273</v>
      </c>
      <c r="C64" s="240">
        <v>205.21433286569899</v>
      </c>
      <c r="D64" s="240">
        <v>206.90081457552139</v>
      </c>
      <c r="E64" s="240">
        <v>206.68100366769576</v>
      </c>
      <c r="F64" s="240">
        <v>215.56831342578863</v>
      </c>
      <c r="G64" s="240">
        <v>229.49744660354017</v>
      </c>
      <c r="H64" s="240">
        <v>241.7647884428948</v>
      </c>
      <c r="I64" s="240">
        <v>243.86495567201808</v>
      </c>
      <c r="J64" s="240">
        <v>256.0568492345439</v>
      </c>
      <c r="K64" s="240">
        <v>266.03063648604586</v>
      </c>
      <c r="L64" s="240">
        <v>277.98665928154895</v>
      </c>
      <c r="M64" s="240">
        <v>284.55979062024716</v>
      </c>
      <c r="N64" s="240">
        <v>312.14061182759957</v>
      </c>
      <c r="O64" s="240">
        <v>315.92535862024471</v>
      </c>
      <c r="P64" s="240">
        <v>315.38665664578292</v>
      </c>
      <c r="Q64" s="240">
        <v>324.10354927195863</v>
      </c>
      <c r="R64" s="240">
        <v>317.73311527441717</v>
      </c>
      <c r="S64" s="240">
        <v>348.84038892705649</v>
      </c>
      <c r="T64" s="240">
        <v>436.90355230511915</v>
      </c>
      <c r="U64" s="240">
        <v>497.47197033458139</v>
      </c>
      <c r="V64" s="240">
        <v>600.77230754105369</v>
      </c>
      <c r="W64" s="240">
        <v>631.76928902625446</v>
      </c>
      <c r="X64" s="240">
        <v>640.75122206498111</v>
      </c>
      <c r="Y64" s="240">
        <v>695.83411749164225</v>
      </c>
      <c r="Z64" s="240">
        <v>751.00088886793731</v>
      </c>
      <c r="AA64" s="240">
        <v>812.19289299210243</v>
      </c>
      <c r="AB64" s="240">
        <v>853.88495693270761</v>
      </c>
      <c r="AC64" s="240">
        <v>815.41332159406409</v>
      </c>
      <c r="AD64" s="240">
        <v>843.47812944052941</v>
      </c>
      <c r="AE64" s="240">
        <v>897.47662248476558</v>
      </c>
      <c r="AF64" s="240">
        <v>881.78969768983643</v>
      </c>
      <c r="AG64" s="240">
        <v>1070.3631740501355</v>
      </c>
      <c r="AH64" s="240">
        <v>1033.0850583701424</v>
      </c>
      <c r="AI64" s="240">
        <v>1063.8204760305696</v>
      </c>
      <c r="AJ64" s="240">
        <v>0</v>
      </c>
      <c r="AK64" s="240">
        <v>0</v>
      </c>
      <c r="AL64" s="240">
        <v>0</v>
      </c>
    </row>
    <row r="65" spans="2:38" x14ac:dyDescent="0.25">
      <c r="B65" s="189" t="s">
        <v>269</v>
      </c>
      <c r="C65" s="241">
        <v>2.4132290668138494</v>
      </c>
      <c r="D65" s="241">
        <v>2.1604791357847812</v>
      </c>
      <c r="E65" s="241">
        <v>2.0359185730264011</v>
      </c>
      <c r="F65" s="241">
        <v>1.9856620437565309</v>
      </c>
      <c r="G65" s="241">
        <v>1.866588751956709</v>
      </c>
      <c r="H65" s="241">
        <v>1.7792429307647692</v>
      </c>
      <c r="I65" s="241">
        <v>1.6732471650781009</v>
      </c>
      <c r="J65" s="241">
        <v>1.6335811914286111</v>
      </c>
      <c r="K65" s="241">
        <v>1.5539363159464312</v>
      </c>
      <c r="L65" s="241">
        <v>1.5995065256844077</v>
      </c>
      <c r="M65" s="241">
        <v>1.5467649255010971</v>
      </c>
      <c r="N65" s="241">
        <v>1.3596162708628168</v>
      </c>
      <c r="O65" s="241">
        <v>1.3614452195603433</v>
      </c>
      <c r="P65" s="241">
        <v>1.3475871979742471</v>
      </c>
      <c r="Q65" s="241">
        <v>1.3508134359783865</v>
      </c>
      <c r="R65" s="241">
        <v>1.3400734901505074</v>
      </c>
      <c r="S65" s="241">
        <v>1.1834538626292874</v>
      </c>
      <c r="T65" s="241">
        <v>1.6774544171318388</v>
      </c>
      <c r="U65" s="241">
        <v>2.3265640695260386</v>
      </c>
      <c r="V65" s="241">
        <v>11.64918688080229</v>
      </c>
      <c r="W65" s="241">
        <v>24.396223450067684</v>
      </c>
      <c r="X65" s="241">
        <v>37.338162465517684</v>
      </c>
      <c r="Y65" s="241">
        <v>50.411337223326129</v>
      </c>
      <c r="Z65" s="241">
        <v>59.228327588434318</v>
      </c>
      <c r="AA65" s="241">
        <v>66.38856318426312</v>
      </c>
      <c r="AB65" s="241">
        <v>73.728101796173704</v>
      </c>
      <c r="AC65" s="241">
        <v>72.399707060761585</v>
      </c>
      <c r="AD65" s="241">
        <v>75.85000471366358</v>
      </c>
      <c r="AE65" s="241">
        <v>78.056121574865855</v>
      </c>
      <c r="AF65" s="241">
        <v>76.494081733578582</v>
      </c>
      <c r="AG65" s="241">
        <v>92.678528922238655</v>
      </c>
      <c r="AH65" s="241">
        <v>99.550402352423447</v>
      </c>
      <c r="AI65" s="241">
        <v>88.9685198232592</v>
      </c>
      <c r="AJ65" s="241">
        <v>0</v>
      </c>
      <c r="AK65" s="241">
        <v>0</v>
      </c>
      <c r="AL65" s="241">
        <v>0</v>
      </c>
    </row>
    <row r="66" spans="2:38" x14ac:dyDescent="0.25">
      <c r="B66" s="189" t="s">
        <v>270</v>
      </c>
      <c r="C66" s="241">
        <v>5.4603816442225535</v>
      </c>
      <c r="D66" s="241">
        <v>5.9641284953910176</v>
      </c>
      <c r="E66" s="241">
        <v>6.3148894036193175</v>
      </c>
      <c r="F66" s="241">
        <v>6.7966900349508714</v>
      </c>
      <c r="G66" s="241">
        <v>6.8282766361521094</v>
      </c>
      <c r="H66" s="241">
        <v>7.0902697750835397</v>
      </c>
      <c r="I66" s="241">
        <v>7.1804153344282273</v>
      </c>
      <c r="J66" s="241">
        <v>7.464379374232446</v>
      </c>
      <c r="K66" s="241">
        <v>7.5914489464682093</v>
      </c>
      <c r="L66" s="241">
        <v>7.7717633637049142</v>
      </c>
      <c r="M66" s="241">
        <v>8.0565307295429829</v>
      </c>
      <c r="N66" s="241">
        <v>7.9493654216609082</v>
      </c>
      <c r="O66" s="241">
        <v>8.0639400429361903</v>
      </c>
      <c r="P66" s="241">
        <v>8.2837812949086018</v>
      </c>
      <c r="Q66" s="241">
        <v>8.25852343315551</v>
      </c>
      <c r="R66" s="241">
        <v>8.3714542178455105</v>
      </c>
      <c r="S66" s="241">
        <v>9.5932970759811624</v>
      </c>
      <c r="T66" s="241">
        <v>51.223303424006438</v>
      </c>
      <c r="U66" s="241">
        <v>87.808012687580614</v>
      </c>
      <c r="V66" s="241">
        <v>56.02620086281113</v>
      </c>
      <c r="W66" s="241">
        <v>64.294787929507166</v>
      </c>
      <c r="X66" s="241">
        <v>73.907403868668567</v>
      </c>
      <c r="Y66" s="241">
        <v>89.671943695579387</v>
      </c>
      <c r="Z66" s="241">
        <v>103.67448356930592</v>
      </c>
      <c r="AA66" s="241">
        <v>124.80962595343979</v>
      </c>
      <c r="AB66" s="241">
        <v>136.29371840395757</v>
      </c>
      <c r="AC66" s="241">
        <v>142.10413288789431</v>
      </c>
      <c r="AD66" s="241">
        <v>153.39165898705613</v>
      </c>
      <c r="AE66" s="241">
        <v>160.23482117499839</v>
      </c>
      <c r="AF66" s="241">
        <v>145.03910431718413</v>
      </c>
      <c r="AG66" s="241">
        <v>181.57448372952817</v>
      </c>
      <c r="AH66" s="241">
        <v>184.67388627106897</v>
      </c>
      <c r="AI66" s="241">
        <v>160.26496904282408</v>
      </c>
      <c r="AJ66" s="241">
        <v>0</v>
      </c>
      <c r="AK66" s="241">
        <v>0</v>
      </c>
      <c r="AL66" s="241">
        <v>0</v>
      </c>
    </row>
    <row r="67" spans="2:38" x14ac:dyDescent="0.25">
      <c r="B67" s="189" t="s">
        <v>271</v>
      </c>
      <c r="C67" s="241">
        <v>184.20120407535279</v>
      </c>
      <c r="D67" s="241">
        <v>185.61808211276593</v>
      </c>
      <c r="E67" s="241">
        <v>185.66612065459199</v>
      </c>
      <c r="F67" s="241">
        <v>193.3939991424657</v>
      </c>
      <c r="G67" s="241">
        <v>207.12925976686816</v>
      </c>
      <c r="H67" s="241">
        <v>219.13942429104321</v>
      </c>
      <c r="I67" s="241">
        <v>221.26255770442501</v>
      </c>
      <c r="J67" s="241">
        <v>232.87149910838494</v>
      </c>
      <c r="K67" s="241">
        <v>242.42773993483777</v>
      </c>
      <c r="L67" s="241">
        <v>252.8714844843287</v>
      </c>
      <c r="M67" s="241">
        <v>259.26730633674168</v>
      </c>
      <c r="N67" s="241">
        <v>288.44456628996812</v>
      </c>
      <c r="O67" s="241">
        <v>292.82958507030042</v>
      </c>
      <c r="P67" s="241">
        <v>292.30155070915345</v>
      </c>
      <c r="Q67" s="241">
        <v>301.31361104321866</v>
      </c>
      <c r="R67" s="241">
        <v>294.56402376841299</v>
      </c>
      <c r="S67" s="241">
        <v>325.0920871473453</v>
      </c>
      <c r="T67" s="241">
        <v>353.77603927637142</v>
      </c>
      <c r="U67" s="241">
        <v>374.48753817530576</v>
      </c>
      <c r="V67" s="241">
        <v>500.22880530349738</v>
      </c>
      <c r="W67" s="241">
        <v>510.97809085691921</v>
      </c>
      <c r="X67" s="241">
        <v>495.86278755854619</v>
      </c>
      <c r="Y67" s="241">
        <v>518.87031676743663</v>
      </c>
      <c r="Z67" s="241">
        <v>549.80084861269108</v>
      </c>
      <c r="AA67" s="241">
        <v>579.51298691831869</v>
      </c>
      <c r="AB67" s="241">
        <v>600.92558424064123</v>
      </c>
      <c r="AC67" s="241">
        <v>557.61336838460181</v>
      </c>
      <c r="AD67" s="241">
        <v>568.19639345564042</v>
      </c>
      <c r="AE67" s="241">
        <v>609.6435311422631</v>
      </c>
      <c r="AF67" s="241">
        <v>608.51638922013262</v>
      </c>
      <c r="AG67" s="241">
        <v>753.10144219401502</v>
      </c>
      <c r="AH67" s="241">
        <v>704.07739781796226</v>
      </c>
      <c r="AI67" s="241">
        <v>767.62792181906218</v>
      </c>
      <c r="AJ67" s="241">
        <v>0</v>
      </c>
      <c r="AK67" s="241">
        <v>0</v>
      </c>
      <c r="AL67" s="241">
        <v>0</v>
      </c>
    </row>
    <row r="68" spans="2:38" x14ac:dyDescent="0.25">
      <c r="B68" s="189" t="s">
        <v>274</v>
      </c>
      <c r="C68" s="241">
        <v>13.139518079309815</v>
      </c>
      <c r="D68" s="241">
        <v>13.158124831579675</v>
      </c>
      <c r="E68" s="241">
        <v>12.66407503645803</v>
      </c>
      <c r="F68" s="241">
        <v>13.391962204615522</v>
      </c>
      <c r="G68" s="241">
        <v>13.673321448563216</v>
      </c>
      <c r="H68" s="241">
        <v>13.755851446003257</v>
      </c>
      <c r="I68" s="241">
        <v>13.748735468086736</v>
      </c>
      <c r="J68" s="241">
        <v>14.087389560497897</v>
      </c>
      <c r="K68" s="241">
        <v>14.457511288793494</v>
      </c>
      <c r="L68" s="241">
        <v>15.743904907830935</v>
      </c>
      <c r="M68" s="241">
        <v>15.689188628461361</v>
      </c>
      <c r="N68" s="241">
        <v>14.387063845107724</v>
      </c>
      <c r="O68" s="241">
        <v>13.670388287447766</v>
      </c>
      <c r="P68" s="241">
        <v>13.453737443746652</v>
      </c>
      <c r="Q68" s="241">
        <v>13.180601359606108</v>
      </c>
      <c r="R68" s="241">
        <v>13.457563798008175</v>
      </c>
      <c r="S68" s="241">
        <v>12.971550841100745</v>
      </c>
      <c r="T68" s="241">
        <v>30.226755187609466</v>
      </c>
      <c r="U68" s="241">
        <v>32.849855402169005</v>
      </c>
      <c r="V68" s="241">
        <v>32.868114493942876</v>
      </c>
      <c r="W68" s="241">
        <v>32.100186789760443</v>
      </c>
      <c r="X68" s="241">
        <v>33.642868172248676</v>
      </c>
      <c r="Y68" s="241">
        <v>36.880519805300118</v>
      </c>
      <c r="Z68" s="241">
        <v>38.297229097505976</v>
      </c>
      <c r="AA68" s="241">
        <v>41.481716936080886</v>
      </c>
      <c r="AB68" s="241">
        <v>42.93755249193508</v>
      </c>
      <c r="AC68" s="241">
        <v>43.296113260806464</v>
      </c>
      <c r="AD68" s="241">
        <v>46.040072284169291</v>
      </c>
      <c r="AE68" s="241">
        <v>49.542148592638242</v>
      </c>
      <c r="AF68" s="241">
        <v>51.740122418941112</v>
      </c>
      <c r="AG68" s="241">
        <v>43.00871920435381</v>
      </c>
      <c r="AH68" s="241">
        <v>44.783371928687735</v>
      </c>
      <c r="AI68" s="241">
        <v>46.959065345424129</v>
      </c>
      <c r="AJ68" s="241">
        <v>0</v>
      </c>
      <c r="AK68" s="241">
        <v>0</v>
      </c>
      <c r="AL68" s="241">
        <v>0</v>
      </c>
    </row>
    <row r="69" spans="2:38" ht="15.75" x14ac:dyDescent="0.3">
      <c r="B69" s="168" t="s">
        <v>275</v>
      </c>
      <c r="C69" s="240">
        <v>8509.2258976925841</v>
      </c>
      <c r="D69" s="240">
        <v>8206.0952910976266</v>
      </c>
      <c r="E69" s="240">
        <v>7971.7159575538981</v>
      </c>
      <c r="F69" s="240">
        <v>7638.8298612532089</v>
      </c>
      <c r="G69" s="240">
        <v>7491.0982302332304</v>
      </c>
      <c r="H69" s="240">
        <v>7565.202192803541</v>
      </c>
      <c r="I69" s="240">
        <v>8134.0885019309917</v>
      </c>
      <c r="J69" s="240">
        <v>8081.853905906808</v>
      </c>
      <c r="K69" s="240">
        <v>6010.703102903627</v>
      </c>
      <c r="L69" s="240">
        <v>8559.4182925810965</v>
      </c>
      <c r="M69" s="240">
        <v>9410.2001628914295</v>
      </c>
      <c r="N69" s="240">
        <v>10117.042322521836</v>
      </c>
      <c r="O69" s="240">
        <v>9119.0230356284555</v>
      </c>
      <c r="P69" s="240">
        <v>9852.1521988216555</v>
      </c>
      <c r="Q69" s="240">
        <v>10878.876091080298</v>
      </c>
      <c r="R69" s="240">
        <v>11679.276965475485</v>
      </c>
      <c r="S69" s="240">
        <v>11287.191895860245</v>
      </c>
      <c r="T69" s="240">
        <v>10895.255350811738</v>
      </c>
      <c r="U69" s="240">
        <v>9753.9092638245347</v>
      </c>
      <c r="V69" s="240">
        <v>9822.3079392523923</v>
      </c>
      <c r="W69" s="240">
        <v>11509.756858905124</v>
      </c>
      <c r="X69" s="240">
        <v>11325.952693729405</v>
      </c>
      <c r="Y69" s="240">
        <v>11112.329509367835</v>
      </c>
      <c r="Z69" s="240">
        <v>10729.757388976272</v>
      </c>
      <c r="AA69" s="240">
        <v>10133.97534541713</v>
      </c>
      <c r="AB69" s="240">
        <v>7590.6551187720534</v>
      </c>
      <c r="AC69" s="240">
        <v>7910.2102517395942</v>
      </c>
      <c r="AD69" s="240">
        <v>8191.3129363800817</v>
      </c>
      <c r="AE69" s="240">
        <v>7992.1379200940692</v>
      </c>
      <c r="AF69" s="240">
        <v>7937.2506221074073</v>
      </c>
      <c r="AG69" s="240">
        <v>7650.6405644089937</v>
      </c>
      <c r="AH69" s="240">
        <v>8445.39508626524</v>
      </c>
      <c r="AI69" s="240">
        <v>8283.7206654672482</v>
      </c>
      <c r="AJ69" s="240">
        <v>0</v>
      </c>
      <c r="AK69" s="240">
        <v>0</v>
      </c>
      <c r="AL69" s="240">
        <v>0</v>
      </c>
    </row>
    <row r="70" spans="2:38" x14ac:dyDescent="0.25">
      <c r="B70" s="189" t="s">
        <v>276</v>
      </c>
      <c r="C70" s="241">
        <v>1669.7215034067001</v>
      </c>
      <c r="D70" s="241">
        <v>2149.099298885661</v>
      </c>
      <c r="E70" s="241">
        <v>1568.9319980389612</v>
      </c>
      <c r="F70" s="241">
        <v>1339.5001023134432</v>
      </c>
      <c r="G70" s="241">
        <v>1315.8041314303816</v>
      </c>
      <c r="H70" s="241">
        <v>1470.0874521460535</v>
      </c>
      <c r="I70" s="241">
        <v>1489.8831091014408</v>
      </c>
      <c r="J70" s="241">
        <v>1468.2189861804591</v>
      </c>
      <c r="K70" s="241">
        <v>1359.265448285908</v>
      </c>
      <c r="L70" s="241">
        <v>1516.8056125451146</v>
      </c>
      <c r="M70" s="241">
        <v>1570.6555498982282</v>
      </c>
      <c r="N70" s="241">
        <v>1143.8523738019799</v>
      </c>
      <c r="O70" s="241">
        <v>1163.7820599911252</v>
      </c>
      <c r="P70" s="241">
        <v>1211.0348529255748</v>
      </c>
      <c r="Q70" s="241">
        <v>1336.4397327589652</v>
      </c>
      <c r="R70" s="241">
        <v>1621.5239799829451</v>
      </c>
      <c r="S70" s="241">
        <v>1596.8721983621795</v>
      </c>
      <c r="T70" s="241">
        <v>1661.6285772403501</v>
      </c>
      <c r="U70" s="241">
        <v>1583.9641759982023</v>
      </c>
      <c r="V70" s="241">
        <v>1611.424638430525</v>
      </c>
      <c r="W70" s="241">
        <v>1866.5142019710672</v>
      </c>
      <c r="X70" s="241">
        <v>1876.8837741070922</v>
      </c>
      <c r="Y70" s="241">
        <v>1717.2232508064085</v>
      </c>
      <c r="Z70" s="241">
        <v>1629.2425797063056</v>
      </c>
      <c r="AA70" s="241">
        <v>1613.9280393760239</v>
      </c>
      <c r="AB70" s="241">
        <v>2277.4240556029686</v>
      </c>
      <c r="AC70" s="241">
        <v>2538.4616190549114</v>
      </c>
      <c r="AD70" s="241">
        <v>2565.5534137497389</v>
      </c>
      <c r="AE70" s="241">
        <v>2221.717474662305</v>
      </c>
      <c r="AF70" s="241">
        <v>2241.3458090470808</v>
      </c>
      <c r="AG70" s="241">
        <v>2467.1062918563493</v>
      </c>
      <c r="AH70" s="241">
        <v>2787.7009297084237</v>
      </c>
      <c r="AI70" s="241">
        <v>3108.2955675604981</v>
      </c>
      <c r="AJ70" s="241">
        <v>0</v>
      </c>
      <c r="AK70" s="241">
        <v>0</v>
      </c>
      <c r="AL70" s="241">
        <v>0</v>
      </c>
    </row>
    <row r="71" spans="2:38" x14ac:dyDescent="0.25">
      <c r="B71" s="189" t="s">
        <v>277</v>
      </c>
      <c r="C71" s="241">
        <v>158.883725</v>
      </c>
      <c r="D71" s="241">
        <v>203.87867500000002</v>
      </c>
      <c r="E71" s="241">
        <v>228.42820000000003</v>
      </c>
      <c r="F71" s="241">
        <v>49.999950000000005</v>
      </c>
      <c r="G71" s="241">
        <v>136.86172500000004</v>
      </c>
      <c r="H71" s="241">
        <v>156.5564</v>
      </c>
      <c r="I71" s="241">
        <v>155.53037499999999</v>
      </c>
      <c r="J71" s="241">
        <v>208.208</v>
      </c>
      <c r="K71" s="241">
        <v>172.34717499999996</v>
      </c>
      <c r="L71" s="241">
        <v>178.90372499999998</v>
      </c>
      <c r="M71" s="241">
        <v>257.40714999999994</v>
      </c>
      <c r="N71" s="241">
        <v>138.463325</v>
      </c>
      <c r="O71" s="241">
        <v>119.19407500000001</v>
      </c>
      <c r="P71" s="241">
        <v>84.05897499999999</v>
      </c>
      <c r="Q71" s="241">
        <v>79.804725000000005</v>
      </c>
      <c r="R71" s="241">
        <v>93.268174999999999</v>
      </c>
      <c r="S71" s="241">
        <v>84.709625000000017</v>
      </c>
      <c r="T71" s="241">
        <v>107.70759999999999</v>
      </c>
      <c r="U71" s="241">
        <v>68.493425000000002</v>
      </c>
      <c r="V71" s="241">
        <v>58.658600000000014</v>
      </c>
      <c r="W71" s="241">
        <v>49.099049999999998</v>
      </c>
      <c r="X71" s="241">
        <v>51.076024999999994</v>
      </c>
      <c r="Y71" s="241">
        <v>118.86874999999999</v>
      </c>
      <c r="Z71" s="241">
        <v>128.42830000000001</v>
      </c>
      <c r="AA71" s="241">
        <v>131.75662500000001</v>
      </c>
      <c r="AB71" s="241">
        <v>131.055925</v>
      </c>
      <c r="AC71" s="241">
        <v>127.05192500000001</v>
      </c>
      <c r="AD71" s="241">
        <v>115.19007499999999</v>
      </c>
      <c r="AE71" s="241">
        <v>112.18707500000001</v>
      </c>
      <c r="AF71" s="241">
        <v>129.60447499999998</v>
      </c>
      <c r="AG71" s="241">
        <v>130.90577500000001</v>
      </c>
      <c r="AH71" s="241">
        <v>130.90577500000001</v>
      </c>
      <c r="AI71" s="241">
        <v>130.90577500000001</v>
      </c>
      <c r="AJ71" s="241">
        <v>0</v>
      </c>
      <c r="AK71" s="241">
        <v>0</v>
      </c>
      <c r="AL71" s="241">
        <v>0</v>
      </c>
    </row>
    <row r="72" spans="2:38" x14ac:dyDescent="0.25">
      <c r="B72" s="189" t="s">
        <v>278</v>
      </c>
      <c r="C72" s="241">
        <v>110.85556193679545</v>
      </c>
      <c r="D72" s="241">
        <v>149.6568668980093</v>
      </c>
      <c r="E72" s="241">
        <v>256.76166666526279</v>
      </c>
      <c r="F72" s="241">
        <v>267.12711286922467</v>
      </c>
      <c r="G72" s="241">
        <v>220.63789167183776</v>
      </c>
      <c r="H72" s="241">
        <v>249.3096992646997</v>
      </c>
      <c r="I72" s="241">
        <v>155.48518509679533</v>
      </c>
      <c r="J72" s="241">
        <v>171.07336892644273</v>
      </c>
      <c r="K72" s="241">
        <v>167.62994083222111</v>
      </c>
      <c r="L72" s="241">
        <v>296.81487304840732</v>
      </c>
      <c r="M72" s="241">
        <v>310.81982548687262</v>
      </c>
      <c r="N72" s="241">
        <v>368.47933074844605</v>
      </c>
      <c r="O72" s="241">
        <v>433.85949863522779</v>
      </c>
      <c r="P72" s="241">
        <v>440.10948488521848</v>
      </c>
      <c r="Q72" s="241">
        <v>434.4801004173583</v>
      </c>
      <c r="R72" s="241">
        <v>341.4104644002507</v>
      </c>
      <c r="S72" s="241">
        <v>419.80331705124229</v>
      </c>
      <c r="T72" s="241">
        <v>254.26406617460538</v>
      </c>
      <c r="U72" s="241">
        <v>173.29468195540835</v>
      </c>
      <c r="V72" s="241">
        <v>150.06454655993613</v>
      </c>
      <c r="W72" s="241">
        <v>284.05434283816697</v>
      </c>
      <c r="X72" s="241">
        <v>299.06348863588431</v>
      </c>
      <c r="Y72" s="241">
        <v>319.77935521888566</v>
      </c>
      <c r="Z72" s="241">
        <v>272.60788350137943</v>
      </c>
      <c r="AA72" s="241">
        <v>268.88483263840453</v>
      </c>
      <c r="AB72" s="241">
        <v>96.420702120480712</v>
      </c>
      <c r="AC72" s="241">
        <v>109.01190586530016</v>
      </c>
      <c r="AD72" s="241">
        <v>135.83114541606432</v>
      </c>
      <c r="AE72" s="241">
        <v>131.91873078232828</v>
      </c>
      <c r="AF72" s="241">
        <v>113.45108015390423</v>
      </c>
      <c r="AG72" s="241">
        <v>118.33799304531001</v>
      </c>
      <c r="AH72" s="241">
        <v>119.33980903377547</v>
      </c>
      <c r="AI72" s="241">
        <v>0</v>
      </c>
      <c r="AJ72" s="241">
        <v>0</v>
      </c>
      <c r="AK72" s="241">
        <v>0</v>
      </c>
      <c r="AL72" s="241">
        <v>0</v>
      </c>
    </row>
    <row r="73" spans="2:38" x14ac:dyDescent="0.25">
      <c r="B73" s="189" t="s">
        <v>279</v>
      </c>
      <c r="C73" s="241">
        <v>2399.4533496637218</v>
      </c>
      <c r="D73" s="241">
        <v>2132.8844722944932</v>
      </c>
      <c r="E73" s="241">
        <v>2222.7993848047768</v>
      </c>
      <c r="F73" s="241">
        <v>2176.9631378046379</v>
      </c>
      <c r="G73" s="241">
        <v>1805.5770659630978</v>
      </c>
      <c r="H73" s="241">
        <v>1580.0401672818205</v>
      </c>
      <c r="I73" s="241">
        <v>2171.5835902807944</v>
      </c>
      <c r="J73" s="241">
        <v>2183.1526472210012</v>
      </c>
      <c r="K73" s="241">
        <v>2014.4434022520045</v>
      </c>
      <c r="L73" s="241">
        <v>1463.1547053824838</v>
      </c>
      <c r="M73" s="241">
        <v>1882.2570168316809</v>
      </c>
      <c r="N73" s="241">
        <v>3119.8644707406233</v>
      </c>
      <c r="O73" s="241">
        <v>2223.6944237064154</v>
      </c>
      <c r="P73" s="241">
        <v>2847.8873128761984</v>
      </c>
      <c r="Q73" s="241">
        <v>3344.3544493098325</v>
      </c>
      <c r="R73" s="241">
        <v>2793.0586926678689</v>
      </c>
      <c r="S73" s="241">
        <v>2793.9412940364718</v>
      </c>
      <c r="T73" s="241">
        <v>2829.6548391957208</v>
      </c>
      <c r="U73" s="241">
        <v>2013.7492345246799</v>
      </c>
      <c r="V73" s="241">
        <v>1910.1828673418242</v>
      </c>
      <c r="W73" s="241">
        <v>2362.0454747857407</v>
      </c>
      <c r="X73" s="241">
        <v>2372.5387044826916</v>
      </c>
      <c r="Y73" s="241">
        <v>2302.6865885802349</v>
      </c>
      <c r="Z73" s="241">
        <v>2655.2297465303195</v>
      </c>
      <c r="AA73" s="241">
        <v>2208.9157242523443</v>
      </c>
      <c r="AB73" s="241">
        <v>707.20351721148643</v>
      </c>
      <c r="AC73" s="241">
        <v>729.55484087436571</v>
      </c>
      <c r="AD73" s="241">
        <v>786.57917248970284</v>
      </c>
      <c r="AE73" s="241">
        <v>800.89826510206194</v>
      </c>
      <c r="AF73" s="241">
        <v>821.72392202702292</v>
      </c>
      <c r="AG73" s="241">
        <v>775.6707171231958</v>
      </c>
      <c r="AH73" s="241">
        <v>849.92902554572845</v>
      </c>
      <c r="AI73" s="241">
        <v>924.18733396826121</v>
      </c>
      <c r="AJ73" s="241">
        <v>0</v>
      </c>
      <c r="AK73" s="241">
        <v>0</v>
      </c>
      <c r="AL73" s="241">
        <v>0</v>
      </c>
    </row>
    <row r="74" spans="2:38" x14ac:dyDescent="0.25">
      <c r="B74" s="189" t="s">
        <v>280</v>
      </c>
      <c r="C74" s="241">
        <v>1500.8348841763202</v>
      </c>
      <c r="D74" s="241">
        <v>922.40884694783983</v>
      </c>
      <c r="E74" s="241">
        <v>936.90156098784007</v>
      </c>
      <c r="F74" s="241">
        <v>959.48401563840002</v>
      </c>
      <c r="G74" s="241">
        <v>985.83393146784022</v>
      </c>
      <c r="H74" s="241">
        <v>1104.9880585564799</v>
      </c>
      <c r="I74" s="241">
        <v>1142.3037706953598</v>
      </c>
      <c r="J74" s="241">
        <v>919.54689054144001</v>
      </c>
      <c r="K74" s="241">
        <v>1112.12954259456</v>
      </c>
      <c r="L74" s="241">
        <v>1020.2409044889602</v>
      </c>
      <c r="M74" s="241">
        <v>1047.6754493184001</v>
      </c>
      <c r="N74" s="241">
        <v>1371.4146799718399</v>
      </c>
      <c r="O74" s="241">
        <v>1108.12047123456</v>
      </c>
      <c r="P74" s="241">
        <v>1021.3764830976</v>
      </c>
      <c r="Q74" s="241">
        <v>1221.6818961715201</v>
      </c>
      <c r="R74" s="241">
        <v>2309.1694475673598</v>
      </c>
      <c r="S74" s="241">
        <v>1745.6630449305603</v>
      </c>
      <c r="T74" s="241">
        <v>1677.9799157452803</v>
      </c>
      <c r="U74" s="241">
        <v>1400.0250025574403</v>
      </c>
      <c r="V74" s="241">
        <v>1586.8526764339199</v>
      </c>
      <c r="W74" s="241">
        <v>1326.17971390464</v>
      </c>
      <c r="X74" s="241">
        <v>1302.1511098982401</v>
      </c>
      <c r="Y74" s="241">
        <v>1291.5418067865598</v>
      </c>
      <c r="Z74" s="241">
        <v>1015.4221093632001</v>
      </c>
      <c r="AA74" s="241">
        <v>764.59065865727985</v>
      </c>
      <c r="AB74" s="241">
        <v>665.43556079616008</v>
      </c>
      <c r="AC74" s="241">
        <v>674.99181442559996</v>
      </c>
      <c r="AD74" s="241">
        <v>818.81428780032002</v>
      </c>
      <c r="AE74" s="241">
        <v>935.03968642559994</v>
      </c>
      <c r="AF74" s="241">
        <v>800.62278342143986</v>
      </c>
      <c r="AG74" s="241">
        <v>480.91458412032006</v>
      </c>
      <c r="AH74" s="241">
        <v>658.50095087615989</v>
      </c>
      <c r="AI74" s="241">
        <v>0</v>
      </c>
      <c r="AJ74" s="241">
        <v>0</v>
      </c>
      <c r="AK74" s="241">
        <v>0</v>
      </c>
      <c r="AL74" s="241">
        <v>0</v>
      </c>
    </row>
    <row r="75" spans="2:38" x14ac:dyDescent="0.25">
      <c r="B75" s="189" t="s">
        <v>281</v>
      </c>
      <c r="C75" s="241">
        <v>2669.4768735090452</v>
      </c>
      <c r="D75" s="241">
        <v>2648.1671310716233</v>
      </c>
      <c r="E75" s="241">
        <v>2757.8931470570574</v>
      </c>
      <c r="F75" s="241">
        <v>2845.7555426275039</v>
      </c>
      <c r="G75" s="241">
        <v>3026.3834847000726</v>
      </c>
      <c r="H75" s="241">
        <v>3004.2204155544864</v>
      </c>
      <c r="I75" s="241">
        <v>3019.3024717566018</v>
      </c>
      <c r="J75" s="241">
        <v>3131.6540130374651</v>
      </c>
      <c r="K75" s="241">
        <v>1184.8875939389329</v>
      </c>
      <c r="L75" s="241">
        <v>4083.4984721161313</v>
      </c>
      <c r="M75" s="241">
        <v>4341.3851713562472</v>
      </c>
      <c r="N75" s="241">
        <v>3974.9681422589474</v>
      </c>
      <c r="O75" s="241">
        <v>4070.3725070611258</v>
      </c>
      <c r="P75" s="241">
        <v>4247.6850900370628</v>
      </c>
      <c r="Q75" s="241">
        <v>4462.1151874226216</v>
      </c>
      <c r="R75" s="241">
        <v>4520.8462058570594</v>
      </c>
      <c r="S75" s="241">
        <v>4646.2024164797922</v>
      </c>
      <c r="T75" s="241">
        <v>4364.0203524557828</v>
      </c>
      <c r="U75" s="241">
        <v>4514.382743788804</v>
      </c>
      <c r="V75" s="241">
        <v>4505.1246104861866</v>
      </c>
      <c r="W75" s="241">
        <v>5621.8640754055086</v>
      </c>
      <c r="X75" s="241">
        <v>5424.2395916054966</v>
      </c>
      <c r="Y75" s="241">
        <v>5362.229757975746</v>
      </c>
      <c r="Z75" s="241">
        <v>5028.826769875066</v>
      </c>
      <c r="AA75" s="241">
        <v>5145.8994654930766</v>
      </c>
      <c r="AB75" s="241">
        <v>3713.1153580409573</v>
      </c>
      <c r="AC75" s="241">
        <v>3731.1381465194177</v>
      </c>
      <c r="AD75" s="241">
        <v>3769.344841924255</v>
      </c>
      <c r="AE75" s="241">
        <v>3790.3766881217744</v>
      </c>
      <c r="AF75" s="241">
        <v>3830.5025524579592</v>
      </c>
      <c r="AG75" s="241">
        <v>3677.7052032638176</v>
      </c>
      <c r="AH75" s="241">
        <v>3899.0185961011525</v>
      </c>
      <c r="AI75" s="241">
        <v>4120.3319889384893</v>
      </c>
      <c r="AJ75" s="241">
        <v>0</v>
      </c>
      <c r="AK75" s="241">
        <v>0</v>
      </c>
      <c r="AL75" s="241">
        <v>0</v>
      </c>
    </row>
    <row r="76" spans="2:38" ht="15.75" x14ac:dyDescent="0.3">
      <c r="B76" s="168" t="s">
        <v>282</v>
      </c>
      <c r="C76" s="240">
        <v>16.592083920553748</v>
      </c>
      <c r="D76" s="240">
        <v>25.893170188963868</v>
      </c>
      <c r="E76" s="240">
        <v>35.028485433819789</v>
      </c>
      <c r="F76" s="240">
        <v>47.455008826596561</v>
      </c>
      <c r="G76" s="240">
        <v>61.273199913550847</v>
      </c>
      <c r="H76" s="240">
        <v>72.729038849068289</v>
      </c>
      <c r="I76" s="240">
        <v>85.985706089653434</v>
      </c>
      <c r="J76" s="240">
        <v>98.10268955376597</v>
      </c>
      <c r="K76" s="240">
        <v>112.37123568036517</v>
      </c>
      <c r="L76" s="240">
        <v>130.2747022636886</v>
      </c>
      <c r="M76" s="240">
        <v>136.48891384595623</v>
      </c>
      <c r="N76" s="240">
        <v>135.02686020945643</v>
      </c>
      <c r="O76" s="240">
        <v>188.27344385899883</v>
      </c>
      <c r="P76" s="240">
        <v>197.59948051766804</v>
      </c>
      <c r="Q76" s="240">
        <v>203.28362144745162</v>
      </c>
      <c r="R76" s="240">
        <v>197.14695070624938</v>
      </c>
      <c r="S76" s="240">
        <v>196.15441046808957</v>
      </c>
      <c r="T76" s="240">
        <v>187.00995545323224</v>
      </c>
      <c r="U76" s="240">
        <v>170.29578336067183</v>
      </c>
      <c r="V76" s="240">
        <v>151.91501245416507</v>
      </c>
      <c r="W76" s="240">
        <v>140.27647648129437</v>
      </c>
      <c r="X76" s="240">
        <v>171.45682431984494</v>
      </c>
      <c r="Y76" s="240">
        <v>180.62618532238994</v>
      </c>
      <c r="Z76" s="240">
        <v>190.10203040223044</v>
      </c>
      <c r="AA76" s="240">
        <v>214.58359530068651</v>
      </c>
      <c r="AB76" s="240">
        <v>209.3253852272621</v>
      </c>
      <c r="AC76" s="240">
        <v>223.36463940506187</v>
      </c>
      <c r="AD76" s="240">
        <v>240.24747875301344</v>
      </c>
      <c r="AE76" s="240">
        <v>256.02316233375751</v>
      </c>
      <c r="AF76" s="240">
        <v>273.51866516981062</v>
      </c>
      <c r="AG76" s="240">
        <v>249.91592225120448</v>
      </c>
      <c r="AH76" s="240">
        <v>286.00896257733302</v>
      </c>
      <c r="AI76" s="240">
        <v>0</v>
      </c>
      <c r="AJ76" s="240">
        <v>0</v>
      </c>
      <c r="AK76" s="240">
        <v>0</v>
      </c>
      <c r="AL76" s="240">
        <v>0</v>
      </c>
    </row>
    <row r="77" spans="2:38" x14ac:dyDescent="0.25">
      <c r="B77" s="189" t="s">
        <v>283</v>
      </c>
      <c r="C77" s="241">
        <v>0.28243340310228238</v>
      </c>
      <c r="D77" s="241">
        <v>0.29520148259936785</v>
      </c>
      <c r="E77" s="241">
        <v>0.2635164038447122</v>
      </c>
      <c r="F77" s="241">
        <v>0.33919970336056671</v>
      </c>
      <c r="G77" s="241">
        <v>0.32879389618726468</v>
      </c>
      <c r="H77" s="241">
        <v>0.33616262124708601</v>
      </c>
      <c r="I77" s="241">
        <v>0.43005256128133895</v>
      </c>
      <c r="J77" s="241">
        <v>0.65031804532655602</v>
      </c>
      <c r="K77" s="241">
        <v>1.0231216290480185</v>
      </c>
      <c r="L77" s="241">
        <v>1.6351476049506111</v>
      </c>
      <c r="M77" s="241">
        <v>2.8242523432579913</v>
      </c>
      <c r="N77" s="241">
        <v>4.4266188033735769</v>
      </c>
      <c r="O77" s="241">
        <v>6.8971924695465221</v>
      </c>
      <c r="P77" s="241">
        <v>7.2831487939688939</v>
      </c>
      <c r="Q77" s="241">
        <v>6.6702057107373625</v>
      </c>
      <c r="R77" s="241">
        <v>5.7346694751105076</v>
      </c>
      <c r="S77" s="241">
        <v>4.4185321359133738</v>
      </c>
      <c r="T77" s="241">
        <v>3.602337549002149</v>
      </c>
      <c r="U77" s="241">
        <v>2.0330321796461588</v>
      </c>
      <c r="V77" s="241">
        <v>1.7755241531113009</v>
      </c>
      <c r="W77" s="241">
        <v>1.6512882093553938</v>
      </c>
      <c r="X77" s="241">
        <v>2.1020112144152776</v>
      </c>
      <c r="Y77" s="241">
        <v>2.1369439582274312</v>
      </c>
      <c r="Z77" s="241">
        <v>2.302487354473798</v>
      </c>
      <c r="AA77" s="241">
        <v>2.1587022447375959</v>
      </c>
      <c r="AB77" s="241">
        <v>2.110605579831156</v>
      </c>
      <c r="AC77" s="241">
        <v>2.4673559019283369</v>
      </c>
      <c r="AD77" s="241">
        <v>2.7014824517578777</v>
      </c>
      <c r="AE77" s="241">
        <v>2.850734382856948</v>
      </c>
      <c r="AF77" s="241">
        <v>2.8125410235519119</v>
      </c>
      <c r="AG77" s="241">
        <v>2.7587718983060259</v>
      </c>
      <c r="AH77" s="241">
        <v>2.6815236050883633</v>
      </c>
      <c r="AI77" s="241">
        <v>0</v>
      </c>
      <c r="AJ77" s="241">
        <v>0</v>
      </c>
      <c r="AK77" s="241">
        <v>0</v>
      </c>
      <c r="AL77" s="241">
        <v>0</v>
      </c>
    </row>
    <row r="78" spans="2:38" x14ac:dyDescent="0.25">
      <c r="B78" s="189" t="s">
        <v>284</v>
      </c>
      <c r="C78" s="241">
        <v>10.683060802051813</v>
      </c>
      <c r="D78" s="241">
        <v>10.48995623980729</v>
      </c>
      <c r="E78" s="241">
        <v>9.7288310940920901</v>
      </c>
      <c r="F78" s="241">
        <v>11.772475138320972</v>
      </c>
      <c r="G78" s="241">
        <v>15.946138738021748</v>
      </c>
      <c r="H78" s="241">
        <v>16.801398268466542</v>
      </c>
      <c r="I78" s="241">
        <v>18.148541372696119</v>
      </c>
      <c r="J78" s="241">
        <v>19.294094609104533</v>
      </c>
      <c r="K78" s="241">
        <v>20.727466005903558</v>
      </c>
      <c r="L78" s="241">
        <v>22.41709726950053</v>
      </c>
      <c r="M78" s="241">
        <v>23.236881761706563</v>
      </c>
      <c r="N78" s="241">
        <v>23.653299377623824</v>
      </c>
      <c r="O78" s="241">
        <v>32.303723390280773</v>
      </c>
      <c r="P78" s="241">
        <v>35.756418982233257</v>
      </c>
      <c r="Q78" s="241">
        <v>27.589545251021999</v>
      </c>
      <c r="R78" s="241">
        <v>26.051796297166334</v>
      </c>
      <c r="S78" s="241">
        <v>24.075984171206866</v>
      </c>
      <c r="T78" s="241">
        <v>18.975473913891417</v>
      </c>
      <c r="U78" s="241">
        <v>16.833174317810048</v>
      </c>
      <c r="V78" s="241">
        <v>14.616754760451711</v>
      </c>
      <c r="W78" s="241">
        <v>11.18538535521977</v>
      </c>
      <c r="X78" s="241">
        <v>14.016032363019354</v>
      </c>
      <c r="Y78" s="241">
        <v>14.320213680163144</v>
      </c>
      <c r="Z78" s="241">
        <v>16.171051585919731</v>
      </c>
      <c r="AA78" s="241">
        <v>18.136563771425276</v>
      </c>
      <c r="AB78" s="241">
        <v>17.764718489066585</v>
      </c>
      <c r="AC78" s="241">
        <v>19.831575369147128</v>
      </c>
      <c r="AD78" s="241">
        <v>20.024680952011199</v>
      </c>
      <c r="AE78" s="241">
        <v>20.755519886314495</v>
      </c>
      <c r="AF78" s="241">
        <v>21.418744681349086</v>
      </c>
      <c r="AG78" s="241">
        <v>18.892936841310412</v>
      </c>
      <c r="AH78" s="241">
        <v>20.951884371075174</v>
      </c>
      <c r="AI78" s="241">
        <v>0</v>
      </c>
      <c r="AJ78" s="241">
        <v>0</v>
      </c>
      <c r="AK78" s="241">
        <v>0</v>
      </c>
      <c r="AL78" s="241">
        <v>0</v>
      </c>
    </row>
    <row r="79" spans="2:38" x14ac:dyDescent="0.25">
      <c r="B79" s="189" t="s">
        <v>285</v>
      </c>
      <c r="C79" s="241">
        <v>5.6265897153996516</v>
      </c>
      <c r="D79" s="241">
        <v>15.108012466557209</v>
      </c>
      <c r="E79" s="241">
        <v>25.036137935882987</v>
      </c>
      <c r="F79" s="241">
        <v>35.34333398491502</v>
      </c>
      <c r="G79" s="241">
        <v>44.998267279341832</v>
      </c>
      <c r="H79" s="241">
        <v>55.591477959354663</v>
      </c>
      <c r="I79" s="241">
        <v>67.407112155675961</v>
      </c>
      <c r="J79" s="241">
        <v>78.158276899334879</v>
      </c>
      <c r="K79" s="241">
        <v>90.620648045413603</v>
      </c>
      <c r="L79" s="241">
        <v>106.22245738923746</v>
      </c>
      <c r="M79" s="241">
        <v>110.42777974099167</v>
      </c>
      <c r="N79" s="241">
        <v>106.94694202845905</v>
      </c>
      <c r="O79" s="241">
        <v>149.07252799917154</v>
      </c>
      <c r="P79" s="241">
        <v>154.55991274146587</v>
      </c>
      <c r="Q79" s="241">
        <v>169.02387048569227</v>
      </c>
      <c r="R79" s="241">
        <v>165.36048493397254</v>
      </c>
      <c r="S79" s="241">
        <v>167.65989416096932</v>
      </c>
      <c r="T79" s="241">
        <v>164.43214399033869</v>
      </c>
      <c r="U79" s="241">
        <v>151.4295768632156</v>
      </c>
      <c r="V79" s="241">
        <v>135.52273354060205</v>
      </c>
      <c r="W79" s="241">
        <v>127.4398029167192</v>
      </c>
      <c r="X79" s="241">
        <v>155.33878074241031</v>
      </c>
      <c r="Y79" s="241">
        <v>164.16902768399939</v>
      </c>
      <c r="Z79" s="241">
        <v>171.62849146183689</v>
      </c>
      <c r="AA79" s="241">
        <v>194.28832928452363</v>
      </c>
      <c r="AB79" s="241">
        <v>189.45006115836435</v>
      </c>
      <c r="AC79" s="241">
        <v>201.06570813398639</v>
      </c>
      <c r="AD79" s="241">
        <v>217.52131534924436</v>
      </c>
      <c r="AE79" s="241">
        <v>232.41690806458607</v>
      </c>
      <c r="AF79" s="241">
        <v>249.28737946490963</v>
      </c>
      <c r="AG79" s="241">
        <v>228.26421351158808</v>
      </c>
      <c r="AH79" s="241">
        <v>262.37555460116954</v>
      </c>
      <c r="AI79" s="241">
        <v>0</v>
      </c>
      <c r="AJ79" s="241">
        <v>0</v>
      </c>
      <c r="AK79" s="241">
        <v>0</v>
      </c>
      <c r="AL79" s="241">
        <v>0</v>
      </c>
    </row>
    <row r="80" spans="2:38" ht="15.75" x14ac:dyDescent="0.3">
      <c r="B80" s="239" t="s">
        <v>120</v>
      </c>
      <c r="C80" s="242">
        <v>81332.404482695318</v>
      </c>
      <c r="D80" s="242">
        <v>79437.593734416048</v>
      </c>
      <c r="E80" s="242">
        <v>75823.781694897669</v>
      </c>
      <c r="F80" s="242">
        <v>74318.988417612883</v>
      </c>
      <c r="G80" s="242">
        <v>71400.976485383158</v>
      </c>
      <c r="H80" s="242">
        <v>70496.644625569752</v>
      </c>
      <c r="I80" s="242">
        <v>67856.526225905429</v>
      </c>
      <c r="J80" s="242">
        <v>64726.700670651662</v>
      </c>
      <c r="K80" s="242">
        <v>60340.606220198584</v>
      </c>
      <c r="L80" s="242">
        <v>55090.267764122145</v>
      </c>
      <c r="M80" s="242">
        <v>52656.594464916707</v>
      </c>
      <c r="N80" s="242">
        <v>49002.406864836827</v>
      </c>
      <c r="O80" s="242">
        <v>44515.375916982433</v>
      </c>
      <c r="P80" s="242">
        <v>42336.573367710414</v>
      </c>
      <c r="Q80" s="242">
        <v>40432.318245814167</v>
      </c>
      <c r="R80" s="242">
        <v>38690.892273057463</v>
      </c>
      <c r="S80" s="242">
        <v>37160.23899347712</v>
      </c>
      <c r="T80" s="242">
        <v>33452.963473108925</v>
      </c>
      <c r="U80" s="242">
        <v>30569.853722921223</v>
      </c>
      <c r="V80" s="242">
        <v>28729.114345673133</v>
      </c>
      <c r="W80" s="242">
        <v>29317.695763268232</v>
      </c>
      <c r="X80" s="242">
        <v>28337.499823069371</v>
      </c>
      <c r="Y80" s="242">
        <v>26351.359907231054</v>
      </c>
      <c r="Z80" s="242">
        <v>24397.576797806469</v>
      </c>
      <c r="AA80" s="242">
        <v>22590.643825916104</v>
      </c>
      <c r="AB80" s="242">
        <v>19014.058106201359</v>
      </c>
      <c r="AC80" s="242">
        <v>18812.60524530536</v>
      </c>
      <c r="AD80" s="242">
        <v>18233.765236862248</v>
      </c>
      <c r="AE80" s="242">
        <v>17306.755316300179</v>
      </c>
      <c r="AF80" s="242">
        <v>17766.781390884917</v>
      </c>
      <c r="AG80" s="242">
        <v>16317.201068395914</v>
      </c>
      <c r="AH80" s="242">
        <v>16495.034889029699</v>
      </c>
      <c r="AI80" s="242">
        <v>15885.591598604358</v>
      </c>
      <c r="AJ80" s="242">
        <v>0</v>
      </c>
      <c r="AK80" s="242">
        <v>0</v>
      </c>
      <c r="AL80" s="242">
        <v>0</v>
      </c>
    </row>
    <row r="81" spans="2:38" x14ac:dyDescent="0.25">
      <c r="B81" s="181" t="s">
        <v>286</v>
      </c>
      <c r="C81" s="181"/>
      <c r="D81" s="181"/>
      <c r="E81" s="181"/>
      <c r="F81" s="181"/>
      <c r="G81" s="181"/>
      <c r="H81" s="181"/>
      <c r="I81" s="243"/>
      <c r="J81" s="243"/>
      <c r="K81" s="243"/>
      <c r="L81" s="181"/>
      <c r="M81" s="244"/>
      <c r="N81" s="244"/>
      <c r="O81" s="244"/>
      <c r="P81" s="244"/>
      <c r="Q81" s="244"/>
      <c r="R81" s="181"/>
      <c r="S81" s="181"/>
      <c r="T81" s="181"/>
      <c r="U81" s="181"/>
      <c r="V81" s="181"/>
      <c r="W81" s="181"/>
      <c r="X81" s="181"/>
      <c r="Y81" s="181"/>
      <c r="Z81" s="181"/>
      <c r="AA81" s="181"/>
      <c r="AB81" s="181"/>
      <c r="AC81" s="181"/>
      <c r="AD81" s="181"/>
      <c r="AE81" s="181"/>
      <c r="AF81" s="181"/>
      <c r="AG81" s="181"/>
      <c r="AH81" s="181"/>
      <c r="AI81" s="181"/>
      <c r="AJ81" s="181"/>
      <c r="AK81" s="181"/>
      <c r="AL81" s="181"/>
    </row>
    <row r="82" spans="2:38" s="228" customFormat="1" ht="13.5" x14ac:dyDescent="0.25">
      <c r="B82" s="253"/>
      <c r="C82" s="254">
        <v>1</v>
      </c>
      <c r="D82" s="254">
        <v>2</v>
      </c>
      <c r="E82" s="254">
        <v>3</v>
      </c>
      <c r="F82" s="254">
        <v>4</v>
      </c>
      <c r="G82" s="254">
        <v>5</v>
      </c>
      <c r="H82" s="254">
        <v>6</v>
      </c>
      <c r="I82" s="254">
        <v>7</v>
      </c>
      <c r="J82" s="254">
        <v>8</v>
      </c>
      <c r="K82" s="254">
        <v>9</v>
      </c>
      <c r="L82" s="254">
        <v>10</v>
      </c>
      <c r="M82" s="254">
        <v>11</v>
      </c>
      <c r="N82" s="254">
        <v>12</v>
      </c>
      <c r="O82" s="254">
        <v>13</v>
      </c>
      <c r="P82" s="254">
        <v>14</v>
      </c>
      <c r="Q82" s="254">
        <v>15</v>
      </c>
      <c r="R82" s="254">
        <v>16</v>
      </c>
      <c r="S82" s="254">
        <v>17</v>
      </c>
      <c r="T82" s="254">
        <v>18</v>
      </c>
      <c r="U82" s="254">
        <v>19</v>
      </c>
      <c r="V82" s="254">
        <v>20</v>
      </c>
      <c r="W82" s="254">
        <v>21</v>
      </c>
      <c r="X82" s="254">
        <v>22</v>
      </c>
      <c r="Y82" s="254">
        <v>23</v>
      </c>
      <c r="Z82" s="254">
        <v>24</v>
      </c>
      <c r="AA82" s="254">
        <v>25</v>
      </c>
      <c r="AB82" s="254">
        <v>26</v>
      </c>
      <c r="AC82" s="254">
        <v>27</v>
      </c>
      <c r="AD82" s="254">
        <v>28</v>
      </c>
      <c r="AE82" s="254">
        <v>29</v>
      </c>
      <c r="AF82" s="254">
        <v>30</v>
      </c>
      <c r="AG82" s="254">
        <v>31</v>
      </c>
      <c r="AH82" s="254">
        <v>32</v>
      </c>
      <c r="AI82" s="254">
        <v>33</v>
      </c>
      <c r="AJ82" s="254">
        <v>0</v>
      </c>
      <c r="AK82" s="254">
        <v>0</v>
      </c>
      <c r="AL82" s="254">
        <v>0</v>
      </c>
    </row>
    <row r="83" spans="2:38" ht="16.5" x14ac:dyDescent="0.35">
      <c r="B83" s="237" t="s">
        <v>289</v>
      </c>
      <c r="C83" s="181"/>
      <c r="D83" s="181"/>
      <c r="E83" s="181"/>
      <c r="F83" s="181"/>
      <c r="G83" s="181"/>
      <c r="H83" s="181"/>
      <c r="I83" s="181"/>
      <c r="J83" s="181"/>
      <c r="K83" s="238"/>
      <c r="L83" s="181"/>
      <c r="M83" s="244"/>
      <c r="N83" s="244"/>
      <c r="O83" s="244"/>
      <c r="P83" s="244"/>
      <c r="Q83" s="244"/>
      <c r="R83" s="181"/>
      <c r="S83" s="181"/>
      <c r="T83" s="181"/>
      <c r="U83" s="181"/>
      <c r="V83" s="181"/>
      <c r="W83" s="181"/>
      <c r="X83" s="181"/>
      <c r="Y83" s="181"/>
      <c r="Z83" s="181"/>
      <c r="AA83" s="181"/>
      <c r="AB83" s="252"/>
      <c r="AC83" s="252"/>
      <c r="AD83" s="252"/>
      <c r="AE83" s="252"/>
      <c r="AF83" s="252"/>
      <c r="AG83" s="252"/>
      <c r="AH83" s="252"/>
      <c r="AI83" s="252"/>
      <c r="AJ83" s="252"/>
      <c r="AK83" s="252"/>
      <c r="AL83" s="252"/>
    </row>
    <row r="84" spans="2:38" ht="15.75" x14ac:dyDescent="0.3">
      <c r="B84" s="239" t="s">
        <v>267</v>
      </c>
      <c r="C84" s="239">
        <v>1990</v>
      </c>
      <c r="D84" s="239">
        <v>1991</v>
      </c>
      <c r="E84" s="239">
        <v>1992</v>
      </c>
      <c r="F84" s="239">
        <v>1993</v>
      </c>
      <c r="G84" s="239">
        <v>1994</v>
      </c>
      <c r="H84" s="239">
        <v>1995</v>
      </c>
      <c r="I84" s="239">
        <v>1996</v>
      </c>
      <c r="J84" s="239">
        <v>1997</v>
      </c>
      <c r="K84" s="239">
        <v>1998</v>
      </c>
      <c r="L84" s="239">
        <v>1999</v>
      </c>
      <c r="M84" s="239">
        <v>2000</v>
      </c>
      <c r="N84" s="239">
        <v>2001</v>
      </c>
      <c r="O84" s="239">
        <v>2002</v>
      </c>
      <c r="P84" s="239">
        <v>2003</v>
      </c>
      <c r="Q84" s="239">
        <v>2004</v>
      </c>
      <c r="R84" s="239">
        <v>2005</v>
      </c>
      <c r="S84" s="239">
        <v>2006</v>
      </c>
      <c r="T84" s="239">
        <v>2007</v>
      </c>
      <c r="U84" s="239">
        <v>2008</v>
      </c>
      <c r="V84" s="239">
        <v>2009</v>
      </c>
      <c r="W84" s="239">
        <v>2010</v>
      </c>
      <c r="X84" s="239">
        <v>2011</v>
      </c>
      <c r="Y84" s="239">
        <v>2012</v>
      </c>
      <c r="Z84" s="239">
        <v>2013</v>
      </c>
      <c r="AA84" s="239">
        <v>2014</v>
      </c>
      <c r="AB84" s="239">
        <v>2015</v>
      </c>
      <c r="AC84" s="239">
        <v>2016</v>
      </c>
      <c r="AD84" s="239">
        <v>2017</v>
      </c>
      <c r="AE84" s="239">
        <v>2018</v>
      </c>
      <c r="AF84" s="239">
        <v>2019</v>
      </c>
      <c r="AG84" s="239">
        <v>2020</v>
      </c>
      <c r="AH84" s="239">
        <v>2021</v>
      </c>
      <c r="AI84" s="239">
        <v>2022</v>
      </c>
      <c r="AJ84" s="239">
        <v>2023</v>
      </c>
      <c r="AK84" s="239">
        <v>2024</v>
      </c>
      <c r="AL84" s="239">
        <v>2025</v>
      </c>
    </row>
    <row r="85" spans="2:38" ht="15.75" x14ac:dyDescent="0.3">
      <c r="B85" s="168" t="s">
        <v>268</v>
      </c>
      <c r="C85" s="240">
        <v>483454.42413251655</v>
      </c>
      <c r="D85" s="240">
        <v>511006.29924412601</v>
      </c>
      <c r="E85" s="240">
        <v>524563.36706778046</v>
      </c>
      <c r="F85" s="240">
        <v>549698.25506487454</v>
      </c>
      <c r="G85" s="240">
        <v>558224.89391454228</v>
      </c>
      <c r="H85" s="240">
        <v>580622.11913500889</v>
      </c>
      <c r="I85" s="240">
        <v>582099.85922887584</v>
      </c>
      <c r="J85" s="240">
        <v>584492.27446744766</v>
      </c>
      <c r="K85" s="240">
        <v>590584.38142698433</v>
      </c>
      <c r="L85" s="240">
        <v>557181.45670727966</v>
      </c>
      <c r="M85" s="240">
        <v>544545.02634208172</v>
      </c>
      <c r="N85" s="240">
        <v>503261.26035584224</v>
      </c>
      <c r="O85" s="240">
        <v>475325.05191512586</v>
      </c>
      <c r="P85" s="240">
        <v>449792.51001565752</v>
      </c>
      <c r="Q85" s="240">
        <v>407591.1531675022</v>
      </c>
      <c r="R85" s="240">
        <v>371257.1493604444</v>
      </c>
      <c r="S85" s="240">
        <v>359323.80930455244</v>
      </c>
      <c r="T85" s="240">
        <v>309124.8226113217</v>
      </c>
      <c r="U85" s="240">
        <v>282783.68511305581</v>
      </c>
      <c r="V85" s="240">
        <v>244073.07694521383</v>
      </c>
      <c r="W85" s="240">
        <v>227943.86141294142</v>
      </c>
      <c r="X85" s="240">
        <v>214099.28072163512</v>
      </c>
      <c r="Y85" s="240">
        <v>186158.06513516098</v>
      </c>
      <c r="Z85" s="240">
        <v>160769.14267825388</v>
      </c>
      <c r="AA85" s="240">
        <v>139420.31605792569</v>
      </c>
      <c r="AB85" s="240">
        <v>120495.68881063993</v>
      </c>
      <c r="AC85" s="240">
        <v>106693.47192798095</v>
      </c>
      <c r="AD85" s="240">
        <v>90209.120678023959</v>
      </c>
      <c r="AE85" s="240">
        <v>73598.719686246361</v>
      </c>
      <c r="AF85" s="240">
        <v>79690.143975266285</v>
      </c>
      <c r="AG85" s="240">
        <v>66190.960936181102</v>
      </c>
      <c r="AH85" s="240">
        <v>51621.27092481163</v>
      </c>
      <c r="AI85" s="240">
        <v>56357.085585096931</v>
      </c>
      <c r="AJ85" s="240">
        <v>0</v>
      </c>
      <c r="AK85" s="240">
        <v>0</v>
      </c>
      <c r="AL85" s="240">
        <v>0</v>
      </c>
    </row>
    <row r="86" spans="2:38" x14ac:dyDescent="0.25">
      <c r="B86" s="189" t="s">
        <v>269</v>
      </c>
      <c r="C86" s="241">
        <v>311893.33528649801</v>
      </c>
      <c r="D86" s="241">
        <v>307734.06389092462</v>
      </c>
      <c r="E86" s="241">
        <v>304375.34054239187</v>
      </c>
      <c r="F86" s="241">
        <v>309723.507987694</v>
      </c>
      <c r="G86" s="241">
        <v>311883.23085739068</v>
      </c>
      <c r="H86" s="241">
        <v>320974.23051051598</v>
      </c>
      <c r="I86" s="241">
        <v>317964.58407119033</v>
      </c>
      <c r="J86" s="241">
        <v>313664.00675318699</v>
      </c>
      <c r="K86" s="241">
        <v>314049.87815413385</v>
      </c>
      <c r="L86" s="241">
        <v>287106.71201435331</v>
      </c>
      <c r="M86" s="241">
        <v>278311.80500985164</v>
      </c>
      <c r="N86" s="241">
        <v>257810.78605950694</v>
      </c>
      <c r="O86" s="241">
        <v>241671.06962685133</v>
      </c>
      <c r="P86" s="241">
        <v>224518.76146600791</v>
      </c>
      <c r="Q86" s="241">
        <v>208264.21059603579</v>
      </c>
      <c r="R86" s="241">
        <v>191141.46794988209</v>
      </c>
      <c r="S86" s="241">
        <v>172072.97131188505</v>
      </c>
      <c r="T86" s="241">
        <v>158154.32736466621</v>
      </c>
      <c r="U86" s="241">
        <v>143576.01447341556</v>
      </c>
      <c r="V86" s="241">
        <v>168364.89835759273</v>
      </c>
      <c r="W86" s="241">
        <v>156808.4154019056</v>
      </c>
      <c r="X86" s="241">
        <v>149551.59240802209</v>
      </c>
      <c r="Y86" s="241">
        <v>131034.66260110513</v>
      </c>
      <c r="Z86" s="241">
        <v>113610.27169489452</v>
      </c>
      <c r="AA86" s="241">
        <v>97254.071921205366</v>
      </c>
      <c r="AB86" s="241">
        <v>85717.336014884582</v>
      </c>
      <c r="AC86" s="241">
        <v>73442.943509345263</v>
      </c>
      <c r="AD86" s="241">
        <v>62278.873669059372</v>
      </c>
      <c r="AE86" s="241">
        <v>52562.540648979557</v>
      </c>
      <c r="AF86" s="241">
        <v>53624.93291214075</v>
      </c>
      <c r="AG86" s="241">
        <v>42504.663005724862</v>
      </c>
      <c r="AH86" s="241">
        <v>35841.278346567749</v>
      </c>
      <c r="AI86" s="241">
        <v>41650.388491293364</v>
      </c>
      <c r="AJ86" s="241">
        <v>0</v>
      </c>
      <c r="AK86" s="241">
        <v>0</v>
      </c>
      <c r="AL86" s="241">
        <v>0</v>
      </c>
    </row>
    <row r="87" spans="2:38" x14ac:dyDescent="0.25">
      <c r="B87" s="189" t="s">
        <v>270</v>
      </c>
      <c r="C87" s="241">
        <v>163963.07758961056</v>
      </c>
      <c r="D87" s="241">
        <v>194451.56132796736</v>
      </c>
      <c r="E87" s="241">
        <v>211434.09000448437</v>
      </c>
      <c r="F87" s="241">
        <v>230862.24615254169</v>
      </c>
      <c r="G87" s="241">
        <v>236968.41522466586</v>
      </c>
      <c r="H87" s="241">
        <v>249771.37928922172</v>
      </c>
      <c r="I87" s="241">
        <v>253743.53209825567</v>
      </c>
      <c r="J87" s="241">
        <v>259653.80639666051</v>
      </c>
      <c r="K87" s="241">
        <v>264168.92656343908</v>
      </c>
      <c r="L87" s="241">
        <v>257159.72264275662</v>
      </c>
      <c r="M87" s="241">
        <v>252783.28079818239</v>
      </c>
      <c r="N87" s="241">
        <v>232505.43943623904</v>
      </c>
      <c r="O87" s="241">
        <v>219857.9902636061</v>
      </c>
      <c r="P87" s="241">
        <v>210994.02348927577</v>
      </c>
      <c r="Q87" s="241">
        <v>185692.66937824889</v>
      </c>
      <c r="R87" s="241">
        <v>167715.81871128792</v>
      </c>
      <c r="S87" s="241">
        <v>183557.94212818067</v>
      </c>
      <c r="T87" s="241">
        <v>147544.01512012401</v>
      </c>
      <c r="U87" s="241">
        <v>135969.14318594561</v>
      </c>
      <c r="V87" s="241">
        <v>71242.772978372624</v>
      </c>
      <c r="W87" s="241">
        <v>67369.5609614188</v>
      </c>
      <c r="X87" s="241">
        <v>61295.986209412382</v>
      </c>
      <c r="Y87" s="241">
        <v>52208.832403349901</v>
      </c>
      <c r="Z87" s="241">
        <v>44670.024307804822</v>
      </c>
      <c r="AA87" s="241">
        <v>40025.091858012165</v>
      </c>
      <c r="AB87" s="241">
        <v>33028.530795864746</v>
      </c>
      <c r="AC87" s="241">
        <v>28525.253188332357</v>
      </c>
      <c r="AD87" s="241">
        <v>23862.029099504183</v>
      </c>
      <c r="AE87" s="241">
        <v>17629.871250086588</v>
      </c>
      <c r="AF87" s="241">
        <v>22705.714439629141</v>
      </c>
      <c r="AG87" s="241">
        <v>22835.050968203177</v>
      </c>
      <c r="AH87" s="241">
        <v>13874.9598852251</v>
      </c>
      <c r="AI87" s="241">
        <v>14021.571988541724</v>
      </c>
      <c r="AJ87" s="241">
        <v>0</v>
      </c>
      <c r="AK87" s="241">
        <v>0</v>
      </c>
      <c r="AL87" s="241">
        <v>0</v>
      </c>
    </row>
    <row r="88" spans="2:38" x14ac:dyDescent="0.25">
      <c r="B88" s="189" t="s">
        <v>271</v>
      </c>
      <c r="C88" s="241">
        <v>7310.0821287464178</v>
      </c>
      <c r="D88" s="241">
        <v>8529.187243826269</v>
      </c>
      <c r="E88" s="241">
        <v>8464.299719444527</v>
      </c>
      <c r="F88" s="241">
        <v>8816.7722507575581</v>
      </c>
      <c r="G88" s="241">
        <v>9076.4982060919992</v>
      </c>
      <c r="H88" s="241">
        <v>9572.3880908756746</v>
      </c>
      <c r="I88" s="241">
        <v>10110.345148561459</v>
      </c>
      <c r="J88" s="241">
        <v>10906.889552440623</v>
      </c>
      <c r="K88" s="241">
        <v>12100.525968152398</v>
      </c>
      <c r="L88" s="241">
        <v>12631.265617177227</v>
      </c>
      <c r="M88" s="241">
        <v>13174.26393253224</v>
      </c>
      <c r="N88" s="241">
        <v>12700.455605274066</v>
      </c>
      <c r="O88" s="241">
        <v>13558.480141380956</v>
      </c>
      <c r="P88" s="241">
        <v>14046.862075032113</v>
      </c>
      <c r="Q88" s="241">
        <v>13396.211699187812</v>
      </c>
      <c r="R88" s="241">
        <v>12161.984778901302</v>
      </c>
      <c r="S88" s="241">
        <v>3464.0985434479207</v>
      </c>
      <c r="T88" s="241">
        <v>3267.8684090634674</v>
      </c>
      <c r="U88" s="241">
        <v>3103.4331872431203</v>
      </c>
      <c r="V88" s="241">
        <v>4285.2044647044049</v>
      </c>
      <c r="W88" s="241">
        <v>3620.6906599565059</v>
      </c>
      <c r="X88" s="241">
        <v>3117.0982295024141</v>
      </c>
      <c r="Y88" s="241">
        <v>2779.7512514563859</v>
      </c>
      <c r="Z88" s="241">
        <v>2377.3772022634298</v>
      </c>
      <c r="AA88" s="241">
        <v>2046.3938500696822</v>
      </c>
      <c r="AB88" s="241">
        <v>1669.3290891757531</v>
      </c>
      <c r="AC88" s="241">
        <v>4653.7349073528176</v>
      </c>
      <c r="AD88" s="241">
        <v>4005.3320048088867</v>
      </c>
      <c r="AE88" s="241">
        <v>3352.9087708388174</v>
      </c>
      <c r="AF88" s="241">
        <v>3286.6676655778556</v>
      </c>
      <c r="AG88" s="241">
        <v>789.1810813513971</v>
      </c>
      <c r="AH88" s="241">
        <v>1787.7181615612999</v>
      </c>
      <c r="AI88" s="241">
        <v>644.82186538436088</v>
      </c>
      <c r="AJ88" s="241">
        <v>0</v>
      </c>
      <c r="AK88" s="241">
        <v>0</v>
      </c>
      <c r="AL88" s="241">
        <v>0</v>
      </c>
    </row>
    <row r="89" spans="2:38" x14ac:dyDescent="0.25">
      <c r="B89" s="189" t="s">
        <v>272</v>
      </c>
      <c r="C89" s="241">
        <v>287.9291276614112</v>
      </c>
      <c r="D89" s="241">
        <v>291.48678140775041</v>
      </c>
      <c r="E89" s="241">
        <v>289.63680145965407</v>
      </c>
      <c r="F89" s="241">
        <v>295.72867388123325</v>
      </c>
      <c r="G89" s="241">
        <v>296.74962639383619</v>
      </c>
      <c r="H89" s="241">
        <v>304.12124439558039</v>
      </c>
      <c r="I89" s="241">
        <v>281.39791086830093</v>
      </c>
      <c r="J89" s="241">
        <v>267.57176515959429</v>
      </c>
      <c r="K89" s="241">
        <v>265.0507412589763</v>
      </c>
      <c r="L89" s="241">
        <v>283.75643299244456</v>
      </c>
      <c r="M89" s="241">
        <v>275.67660151543373</v>
      </c>
      <c r="N89" s="241">
        <v>244.57925482216081</v>
      </c>
      <c r="O89" s="241">
        <v>237.51188328741898</v>
      </c>
      <c r="P89" s="241">
        <v>232.86298534176413</v>
      </c>
      <c r="Q89" s="241">
        <v>238.06149402965369</v>
      </c>
      <c r="R89" s="241">
        <v>237.87792037308458</v>
      </c>
      <c r="S89" s="241">
        <v>228.79732103876469</v>
      </c>
      <c r="T89" s="241">
        <v>158.61171746798826</v>
      </c>
      <c r="U89" s="241">
        <v>135.09426645152467</v>
      </c>
      <c r="V89" s="241">
        <v>180.20114454414326</v>
      </c>
      <c r="W89" s="241">
        <v>145.19438966050404</v>
      </c>
      <c r="X89" s="241">
        <v>134.60387469822834</v>
      </c>
      <c r="Y89" s="241">
        <v>134.8188792495697</v>
      </c>
      <c r="Z89" s="241">
        <v>111.469473291122</v>
      </c>
      <c r="AA89" s="241">
        <v>94.758428638499012</v>
      </c>
      <c r="AB89" s="241">
        <v>80.492910714849003</v>
      </c>
      <c r="AC89" s="241">
        <v>71.540322950515318</v>
      </c>
      <c r="AD89" s="241">
        <v>62.885904651518182</v>
      </c>
      <c r="AE89" s="241">
        <v>53.399016341407489</v>
      </c>
      <c r="AF89" s="241">
        <v>72.828957918541789</v>
      </c>
      <c r="AG89" s="241">
        <v>62.065880901673424</v>
      </c>
      <c r="AH89" s="241">
        <v>117.31453145747706</v>
      </c>
      <c r="AI89" s="241">
        <v>40.3032398774764</v>
      </c>
      <c r="AJ89" s="241">
        <v>0</v>
      </c>
      <c r="AK89" s="241">
        <v>0</v>
      </c>
      <c r="AL89" s="241">
        <v>0</v>
      </c>
    </row>
    <row r="90" spans="2:38" ht="15.75" x14ac:dyDescent="0.3">
      <c r="B90" s="168" t="s">
        <v>273</v>
      </c>
      <c r="C90" s="240">
        <v>2246.3857101553431</v>
      </c>
      <c r="D90" s="240">
        <v>2263.9310838592601</v>
      </c>
      <c r="E90" s="240">
        <v>2260.9303242504175</v>
      </c>
      <c r="F90" s="240">
        <v>2358.1704832296523</v>
      </c>
      <c r="G90" s="240">
        <v>2502.7195898292402</v>
      </c>
      <c r="H90" s="240">
        <v>2631.4046834644114</v>
      </c>
      <c r="I90" s="240">
        <v>2652.4187286354995</v>
      </c>
      <c r="J90" s="240">
        <v>2781.8367971736247</v>
      </c>
      <c r="K90" s="240">
        <v>2886.5937592379546</v>
      </c>
      <c r="L90" s="240">
        <v>3016.6485494988401</v>
      </c>
      <c r="M90" s="240">
        <v>3086.2279160360758</v>
      </c>
      <c r="N90" s="240">
        <v>3366.8377337829215</v>
      </c>
      <c r="O90" s="240">
        <v>3405.1218331440105</v>
      </c>
      <c r="P90" s="240">
        <v>3400.2110837068508</v>
      </c>
      <c r="Q90" s="240">
        <v>3490.2057116106025</v>
      </c>
      <c r="R90" s="240">
        <v>3425.1760270433042</v>
      </c>
      <c r="S90" s="240">
        <v>3754.2702150500668</v>
      </c>
      <c r="T90" s="240">
        <v>7709.7204597264554</v>
      </c>
      <c r="U90" s="240">
        <v>9989.9474562602882</v>
      </c>
      <c r="V90" s="240">
        <v>13925.179271443456</v>
      </c>
      <c r="W90" s="240">
        <v>15512.739096470035</v>
      </c>
      <c r="X90" s="240">
        <v>16709.736175984424</v>
      </c>
      <c r="Y90" s="240">
        <v>19502.339157509476</v>
      </c>
      <c r="Z90" s="240">
        <v>22577.024737404729</v>
      </c>
      <c r="AA90" s="240">
        <v>25606.757683926397</v>
      </c>
      <c r="AB90" s="240">
        <v>28266.377474273435</v>
      </c>
      <c r="AC90" s="240">
        <v>27639.781495299198</v>
      </c>
      <c r="AD90" s="240">
        <v>29157.944588502534</v>
      </c>
      <c r="AE90" s="240">
        <v>32258.628414673196</v>
      </c>
      <c r="AF90" s="240">
        <v>33360.156550488071</v>
      </c>
      <c r="AG90" s="240">
        <v>40501.573807502537</v>
      </c>
      <c r="AH90" s="240">
        <v>36933.317127538903</v>
      </c>
      <c r="AI90" s="240">
        <v>42177.582662938352</v>
      </c>
      <c r="AJ90" s="240">
        <v>0</v>
      </c>
      <c r="AK90" s="240">
        <v>0</v>
      </c>
      <c r="AL90" s="240">
        <v>0</v>
      </c>
    </row>
    <row r="91" spans="2:38" x14ac:dyDescent="0.25">
      <c r="B91" s="189" t="s">
        <v>269</v>
      </c>
      <c r="C91" s="241">
        <v>58.726517488636496</v>
      </c>
      <c r="D91" s="241">
        <v>52.575786317298729</v>
      </c>
      <c r="E91" s="241">
        <v>49.544574664903763</v>
      </c>
      <c r="F91" s="241">
        <v>48.321569776693181</v>
      </c>
      <c r="G91" s="241">
        <v>45.42389220042223</v>
      </c>
      <c r="H91" s="241">
        <v>43.298310353954491</v>
      </c>
      <c r="I91" s="241">
        <v>40.718877562877609</v>
      </c>
      <c r="J91" s="241">
        <v>39.753596426799596</v>
      </c>
      <c r="K91" s="241">
        <v>37.815418971039108</v>
      </c>
      <c r="L91" s="241">
        <v>38.924381131299938</v>
      </c>
      <c r="M91" s="241">
        <v>37.6409014367539</v>
      </c>
      <c r="N91" s="241">
        <v>33.086593314607647</v>
      </c>
      <c r="O91" s="241">
        <v>33.131101226909927</v>
      </c>
      <c r="P91" s="241">
        <v>32.793862894160917</v>
      </c>
      <c r="Q91" s="241">
        <v>32.872374182284389</v>
      </c>
      <c r="R91" s="241">
        <v>32.611014983043248</v>
      </c>
      <c r="S91" s="241">
        <v>28.799638176268623</v>
      </c>
      <c r="T91" s="241">
        <v>32.71420173270328</v>
      </c>
      <c r="U91" s="241">
        <v>36.512165130362455</v>
      </c>
      <c r="V91" s="241">
        <v>104.35813807957703</v>
      </c>
      <c r="W91" s="241">
        <v>190.02728738716439</v>
      </c>
      <c r="X91" s="241">
        <v>277.481447268132</v>
      </c>
      <c r="Y91" s="241">
        <v>365.79308831128179</v>
      </c>
      <c r="Z91" s="241">
        <v>424.8886959583412</v>
      </c>
      <c r="AA91" s="241">
        <v>473.06954121840931</v>
      </c>
      <c r="AB91" s="241">
        <v>523.25401137898621</v>
      </c>
      <c r="AC91" s="241">
        <v>512.41180498794529</v>
      </c>
      <c r="AD91" s="241">
        <v>535.87398061787508</v>
      </c>
      <c r="AE91" s="241">
        <v>550.67682307364885</v>
      </c>
      <c r="AF91" s="241">
        <v>540.21404063353418</v>
      </c>
      <c r="AG91" s="241">
        <v>653.90012910697703</v>
      </c>
      <c r="AH91" s="241">
        <v>699.96749924925905</v>
      </c>
      <c r="AI91" s="241">
        <v>626.5310833030486</v>
      </c>
      <c r="AJ91" s="241">
        <v>0</v>
      </c>
      <c r="AK91" s="241">
        <v>0</v>
      </c>
      <c r="AL91" s="241">
        <v>0</v>
      </c>
    </row>
    <row r="92" spans="2:38" x14ac:dyDescent="0.25">
      <c r="B92" s="189" t="s">
        <v>270</v>
      </c>
      <c r="C92" s="241">
        <v>94.082148484236583</v>
      </c>
      <c r="D92" s="241">
        <v>102.76168576534288</v>
      </c>
      <c r="E92" s="241">
        <v>108.80528161643456</v>
      </c>
      <c r="F92" s="241">
        <v>117.10668644309079</v>
      </c>
      <c r="G92" s="241">
        <v>117.65092226724265</v>
      </c>
      <c r="H92" s="241">
        <v>122.16505314761397</v>
      </c>
      <c r="I92" s="241">
        <v>123.71825738351842</v>
      </c>
      <c r="J92" s="241">
        <v>128.61094597156094</v>
      </c>
      <c r="K92" s="241">
        <v>130.80034941290509</v>
      </c>
      <c r="L92" s="241">
        <v>133.9071593177149</v>
      </c>
      <c r="M92" s="241">
        <v>138.81368917988843</v>
      </c>
      <c r="N92" s="241">
        <v>136.96723538499882</v>
      </c>
      <c r="O92" s="241">
        <v>138.94135134129863</v>
      </c>
      <c r="P92" s="241">
        <v>142.72920696360899</v>
      </c>
      <c r="Q92" s="241">
        <v>142.29401505676435</v>
      </c>
      <c r="R92" s="241">
        <v>144.23980777711159</v>
      </c>
      <c r="S92" s="241">
        <v>165.29210937312752</v>
      </c>
      <c r="T92" s="241">
        <v>519.46880955790766</v>
      </c>
      <c r="U92" s="241">
        <v>808.50648987020645</v>
      </c>
      <c r="V92" s="241">
        <v>505.7869358431825</v>
      </c>
      <c r="W92" s="241">
        <v>571.38553322603389</v>
      </c>
      <c r="X92" s="241">
        <v>645.38315414191288</v>
      </c>
      <c r="Y92" s="241">
        <v>768.68597854003201</v>
      </c>
      <c r="Z92" s="241">
        <v>878.21040712747958</v>
      </c>
      <c r="AA92" s="241">
        <v>1048.0805615500892</v>
      </c>
      <c r="AB92" s="241">
        <v>1137.2936684884066</v>
      </c>
      <c r="AC92" s="241">
        <v>1180.3112191999146</v>
      </c>
      <c r="AD92" s="241">
        <v>1269.717589500392</v>
      </c>
      <c r="AE92" s="241">
        <v>1322.9276783134046</v>
      </c>
      <c r="AF92" s="241">
        <v>1203.2406319869874</v>
      </c>
      <c r="AG92" s="241">
        <v>1501.4847688618631</v>
      </c>
      <c r="AH92" s="241">
        <v>1520.1252305212336</v>
      </c>
      <c r="AI92" s="241">
        <v>1320.0212846525583</v>
      </c>
      <c r="AJ92" s="241">
        <v>0</v>
      </c>
      <c r="AK92" s="241">
        <v>0</v>
      </c>
      <c r="AL92" s="241">
        <v>0</v>
      </c>
    </row>
    <row r="93" spans="2:38" x14ac:dyDescent="0.25">
      <c r="B93" s="189" t="s">
        <v>271</v>
      </c>
      <c r="C93" s="241">
        <v>1920.3349237241068</v>
      </c>
      <c r="D93" s="241">
        <v>1935.1061647241881</v>
      </c>
      <c r="E93" s="241">
        <v>1935.6069762689135</v>
      </c>
      <c r="F93" s="241">
        <v>2016.1716773578894</v>
      </c>
      <c r="G93" s="241">
        <v>2159.364556014114</v>
      </c>
      <c r="H93" s="241">
        <v>2284.5729578333066</v>
      </c>
      <c r="I93" s="241">
        <v>2306.7070544148614</v>
      </c>
      <c r="J93" s="241">
        <v>2427.732623804578</v>
      </c>
      <c r="K93" s="241">
        <v>2527.3583732163384</v>
      </c>
      <c r="L93" s="241">
        <v>2636.2365289999257</v>
      </c>
      <c r="M93" s="241">
        <v>2702.91426941297</v>
      </c>
      <c r="N93" s="241">
        <v>3007.09312398678</v>
      </c>
      <c r="O93" s="241">
        <v>3052.8078344162168</v>
      </c>
      <c r="P93" s="241">
        <v>3047.3029690722196</v>
      </c>
      <c r="Q93" s="241">
        <v>3141.2555264460266</v>
      </c>
      <c r="R93" s="241">
        <v>3070.8897097316544</v>
      </c>
      <c r="S93" s="241">
        <v>3389.1509640731019</v>
      </c>
      <c r="T93" s="241">
        <v>6546.7054471511892</v>
      </c>
      <c r="U93" s="241">
        <v>8302.6960841568616</v>
      </c>
      <c r="V93" s="241">
        <v>12354.71227181868</v>
      </c>
      <c r="W93" s="241">
        <v>13726.163913645194</v>
      </c>
      <c r="X93" s="241">
        <v>14578.984659153541</v>
      </c>
      <c r="Y93" s="241">
        <v>16940.391534840452</v>
      </c>
      <c r="Z93" s="241">
        <v>19693.636259522409</v>
      </c>
      <c r="AA93" s="241">
        <v>22264.887895393786</v>
      </c>
      <c r="AB93" s="241">
        <v>24622.059068788138</v>
      </c>
      <c r="AC93" s="241">
        <v>23861.20510048126</v>
      </c>
      <c r="AD93" s="241">
        <v>25055.039489922987</v>
      </c>
      <c r="AE93" s="241">
        <v>27821.455112340253</v>
      </c>
      <c r="AF93" s="241">
        <v>28688.143503989249</v>
      </c>
      <c r="AG93" s="241">
        <v>35869.53263251279</v>
      </c>
      <c r="AH93" s="241">
        <v>32001.817274269619</v>
      </c>
      <c r="AI93" s="241">
        <v>37445.642167018013</v>
      </c>
      <c r="AJ93" s="241">
        <v>0</v>
      </c>
      <c r="AK93" s="241">
        <v>0</v>
      </c>
      <c r="AL93" s="241">
        <v>0</v>
      </c>
    </row>
    <row r="94" spans="2:38" x14ac:dyDescent="0.25">
      <c r="B94" s="189" t="s">
        <v>274</v>
      </c>
      <c r="C94" s="241">
        <v>173.2421204583633</v>
      </c>
      <c r="D94" s="241">
        <v>173.48744705242993</v>
      </c>
      <c r="E94" s="241">
        <v>166.97349170016568</v>
      </c>
      <c r="F94" s="241">
        <v>176.57054965197912</v>
      </c>
      <c r="G94" s="241">
        <v>180.28021934746172</v>
      </c>
      <c r="H94" s="241">
        <v>181.36836212953605</v>
      </c>
      <c r="I94" s="241">
        <v>181.27453927424156</v>
      </c>
      <c r="J94" s="241">
        <v>185.73963097068633</v>
      </c>
      <c r="K94" s="241">
        <v>190.61961763767158</v>
      </c>
      <c r="L94" s="241">
        <v>207.58048004989948</v>
      </c>
      <c r="M94" s="241">
        <v>206.85905600646333</v>
      </c>
      <c r="N94" s="241">
        <v>189.69078109653452</v>
      </c>
      <c r="O94" s="241">
        <v>180.2415461595852</v>
      </c>
      <c r="P94" s="241">
        <v>177.38504477686135</v>
      </c>
      <c r="Q94" s="241">
        <v>173.78379592552696</v>
      </c>
      <c r="R94" s="241">
        <v>177.43549455149463</v>
      </c>
      <c r="S94" s="241">
        <v>171.02750342756866</v>
      </c>
      <c r="T94" s="241">
        <v>610.83200128465603</v>
      </c>
      <c r="U94" s="241">
        <v>842.23271710285712</v>
      </c>
      <c r="V94" s="241">
        <v>960.32192570201653</v>
      </c>
      <c r="W94" s="241">
        <v>1025.1623622116451</v>
      </c>
      <c r="X94" s="241">
        <v>1207.8869154208394</v>
      </c>
      <c r="Y94" s="241">
        <v>1427.4685558177096</v>
      </c>
      <c r="Z94" s="241">
        <v>1580.2893747965015</v>
      </c>
      <c r="AA94" s="241">
        <v>1820.7196857641088</v>
      </c>
      <c r="AB94" s="241">
        <v>1983.7707256179049</v>
      </c>
      <c r="AC94" s="241">
        <v>2085.8533706300777</v>
      </c>
      <c r="AD94" s="241">
        <v>2297.3135284612772</v>
      </c>
      <c r="AE94" s="241">
        <v>2563.5688009458941</v>
      </c>
      <c r="AF94" s="241">
        <v>2928.558373878303</v>
      </c>
      <c r="AG94" s="241">
        <v>2476.6562770209093</v>
      </c>
      <c r="AH94" s="241">
        <v>2711.4071234987928</v>
      </c>
      <c r="AI94" s="241">
        <v>2785.3881279647239</v>
      </c>
      <c r="AJ94" s="241">
        <v>0</v>
      </c>
      <c r="AK94" s="241">
        <v>0</v>
      </c>
      <c r="AL94" s="241">
        <v>0</v>
      </c>
    </row>
    <row r="95" spans="2:38" ht="15.75" x14ac:dyDescent="0.3">
      <c r="B95" s="168" t="s">
        <v>275</v>
      </c>
      <c r="C95" s="240">
        <v>53448.529948436262</v>
      </c>
      <c r="D95" s="240">
        <v>50994.321235685893</v>
      </c>
      <c r="E95" s="240">
        <v>53617.028146307064</v>
      </c>
      <c r="F95" s="240">
        <v>53428.538378510042</v>
      </c>
      <c r="G95" s="240">
        <v>51325.014625605196</v>
      </c>
      <c r="H95" s="240">
        <v>49366.78283523523</v>
      </c>
      <c r="I95" s="240">
        <v>55311.993324217481</v>
      </c>
      <c r="J95" s="240">
        <v>55033.868647477306</v>
      </c>
      <c r="K95" s="240">
        <v>39208.960837680337</v>
      </c>
      <c r="L95" s="240">
        <v>56234.640487619683</v>
      </c>
      <c r="M95" s="240">
        <v>63117.58061563575</v>
      </c>
      <c r="N95" s="240">
        <v>69920.565707148693</v>
      </c>
      <c r="O95" s="240">
        <v>61899.260470925867</v>
      </c>
      <c r="P95" s="240">
        <v>68525.648274905005</v>
      </c>
      <c r="Q95" s="240">
        <v>75603.161330815885</v>
      </c>
      <c r="R95" s="240">
        <v>70800.078772430483</v>
      </c>
      <c r="S95" s="240">
        <v>79764.276133114705</v>
      </c>
      <c r="T95" s="240">
        <v>68085.938968985545</v>
      </c>
      <c r="U95" s="240">
        <v>59877.954155242907</v>
      </c>
      <c r="V95" s="240">
        <v>56582.766292677537</v>
      </c>
      <c r="W95" s="240">
        <v>71180.107476089441</v>
      </c>
      <c r="X95" s="240">
        <v>70471.521592088611</v>
      </c>
      <c r="Y95" s="240">
        <v>70052.87370848727</v>
      </c>
      <c r="Z95" s="240">
        <v>66905.222247244252</v>
      </c>
      <c r="AA95" s="240">
        <v>65630.750849407821</v>
      </c>
      <c r="AB95" s="240">
        <v>40314.480249212647</v>
      </c>
      <c r="AC95" s="240">
        <v>41169.644772838699</v>
      </c>
      <c r="AD95" s="240">
        <v>44258.620727685084</v>
      </c>
      <c r="AE95" s="240">
        <v>45896.720132597635</v>
      </c>
      <c r="AF95" s="240">
        <v>44326.709868660175</v>
      </c>
      <c r="AG95" s="240">
        <v>39141.543978178212</v>
      </c>
      <c r="AH95" s="240">
        <v>43518.624479295075</v>
      </c>
      <c r="AI95" s="240">
        <v>38768.944983694564</v>
      </c>
      <c r="AJ95" s="240">
        <v>0</v>
      </c>
      <c r="AK95" s="240">
        <v>0</v>
      </c>
      <c r="AL95" s="240">
        <v>0</v>
      </c>
    </row>
    <row r="96" spans="2:38" x14ac:dyDescent="0.25">
      <c r="B96" s="189" t="s">
        <v>276</v>
      </c>
      <c r="C96" s="241">
        <v>653.93344427835461</v>
      </c>
      <c r="D96" s="241">
        <v>770.54701349028221</v>
      </c>
      <c r="E96" s="241">
        <v>470.41320350286895</v>
      </c>
      <c r="F96" s="241">
        <v>375.70045804376571</v>
      </c>
      <c r="G96" s="241">
        <v>334.01529980536594</v>
      </c>
      <c r="H96" s="241">
        <v>316.44920504959231</v>
      </c>
      <c r="I96" s="241">
        <v>426.64128433299999</v>
      </c>
      <c r="J96" s="241">
        <v>378.15492741097813</v>
      </c>
      <c r="K96" s="241">
        <v>310.91877970306274</v>
      </c>
      <c r="L96" s="241">
        <v>330.84027742226397</v>
      </c>
      <c r="M96" s="241">
        <v>381.05527363353741</v>
      </c>
      <c r="N96" s="241">
        <v>253.42895848938042</v>
      </c>
      <c r="O96" s="241">
        <v>218.22130958576281</v>
      </c>
      <c r="P96" s="241">
        <v>231.3727679378224</v>
      </c>
      <c r="Q96" s="241">
        <v>338.94723814613963</v>
      </c>
      <c r="R96" s="241">
        <v>389.98539485560042</v>
      </c>
      <c r="S96" s="241">
        <v>319.46900183339272</v>
      </c>
      <c r="T96" s="241">
        <v>367.26528987188647</v>
      </c>
      <c r="U96" s="241">
        <v>374.09479072428979</v>
      </c>
      <c r="V96" s="241">
        <v>396.55566011171118</v>
      </c>
      <c r="W96" s="241">
        <v>588.42839655659975</v>
      </c>
      <c r="X96" s="241">
        <v>619.372695724599</v>
      </c>
      <c r="Y96" s="241">
        <v>425.07302030618371</v>
      </c>
      <c r="Z96" s="241">
        <v>299.53525239476318</v>
      </c>
      <c r="AA96" s="241">
        <v>296.7196835161451</v>
      </c>
      <c r="AB96" s="241">
        <v>418.70302053357284</v>
      </c>
      <c r="AC96" s="241">
        <v>466.69461701344545</v>
      </c>
      <c r="AD96" s="241">
        <v>471.67542690806835</v>
      </c>
      <c r="AE96" s="241">
        <v>408.4613996786116</v>
      </c>
      <c r="AF96" s="241">
        <v>412.0700569573163</v>
      </c>
      <c r="AG96" s="241">
        <v>453.57598372435905</v>
      </c>
      <c r="AH96" s="241">
        <v>512.51711192807909</v>
      </c>
      <c r="AI96" s="241">
        <v>571.45824013179902</v>
      </c>
      <c r="AJ96" s="241">
        <v>0</v>
      </c>
      <c r="AK96" s="241">
        <v>0</v>
      </c>
      <c r="AL96" s="241">
        <v>0</v>
      </c>
    </row>
    <row r="97" spans="2:38" x14ac:dyDescent="0.25">
      <c r="B97" s="189" t="s">
        <v>277</v>
      </c>
      <c r="C97" s="241">
        <v>562.90234000000009</v>
      </c>
      <c r="D97" s="241">
        <v>722.31301999999994</v>
      </c>
      <c r="E97" s="241">
        <v>809.28848000000005</v>
      </c>
      <c r="F97" s="241">
        <v>177.14268000000001</v>
      </c>
      <c r="G97" s="241">
        <v>484.88154000000003</v>
      </c>
      <c r="H97" s="241">
        <v>554.65695999999991</v>
      </c>
      <c r="I97" s="241">
        <v>551.02190000000007</v>
      </c>
      <c r="J97" s="241">
        <v>737.65120000000002</v>
      </c>
      <c r="K97" s="241">
        <v>610.60141999999996</v>
      </c>
      <c r="L97" s="241">
        <v>633.83033999999998</v>
      </c>
      <c r="M97" s="241">
        <v>911.95676000000003</v>
      </c>
      <c r="N97" s="241">
        <v>490.55578000000003</v>
      </c>
      <c r="O97" s="241">
        <v>422.28757999999993</v>
      </c>
      <c r="P97" s="241">
        <v>297.80894000000001</v>
      </c>
      <c r="Q97" s="241">
        <v>282.73674</v>
      </c>
      <c r="R97" s="241">
        <v>330.43582000000004</v>
      </c>
      <c r="S97" s="241">
        <v>300.11409999999995</v>
      </c>
      <c r="T97" s="241">
        <v>381.59264000000007</v>
      </c>
      <c r="U97" s="241">
        <v>242.66241999999997</v>
      </c>
      <c r="V97" s="241">
        <v>207.81904000000003</v>
      </c>
      <c r="W97" s="241">
        <v>173.95092000000002</v>
      </c>
      <c r="X97" s="241">
        <v>180.95505999999997</v>
      </c>
      <c r="Y97" s="241">
        <v>421.13499999999999</v>
      </c>
      <c r="Z97" s="241">
        <v>455.00312000000002</v>
      </c>
      <c r="AA97" s="241">
        <v>466.79489999999993</v>
      </c>
      <c r="AB97" s="241">
        <v>464.31241999999997</v>
      </c>
      <c r="AC97" s="241">
        <v>450.12682000000001</v>
      </c>
      <c r="AD97" s="241">
        <v>408.10197999999997</v>
      </c>
      <c r="AE97" s="241">
        <v>397.46277999999995</v>
      </c>
      <c r="AF97" s="241">
        <v>459.17013999999995</v>
      </c>
      <c r="AG97" s="241">
        <v>463.78046000000001</v>
      </c>
      <c r="AH97" s="241">
        <v>463.78046000000001</v>
      </c>
      <c r="AI97" s="241">
        <v>463.78046000000001</v>
      </c>
      <c r="AJ97" s="241">
        <v>0</v>
      </c>
      <c r="AK97" s="241">
        <v>0</v>
      </c>
      <c r="AL97" s="241">
        <v>0</v>
      </c>
    </row>
    <row r="98" spans="2:38" x14ac:dyDescent="0.25">
      <c r="B98" s="189" t="s">
        <v>278</v>
      </c>
      <c r="C98" s="241">
        <v>919.48339233137835</v>
      </c>
      <c r="D98" s="241">
        <v>1257.5920030031286</v>
      </c>
      <c r="E98" s="241">
        <v>2253.6834990966349</v>
      </c>
      <c r="F98" s="241">
        <v>2377.2644959442023</v>
      </c>
      <c r="G98" s="241">
        <v>1929.983130509544</v>
      </c>
      <c r="H98" s="241">
        <v>2193.1007871698525</v>
      </c>
      <c r="I98" s="241">
        <v>1302.7331861032642</v>
      </c>
      <c r="J98" s="241">
        <v>1447.8184949180254</v>
      </c>
      <c r="K98" s="241">
        <v>1449.8337898647437</v>
      </c>
      <c r="L98" s="241">
        <v>2470.0916219336559</v>
      </c>
      <c r="M98" s="241">
        <v>2608.6645657749173</v>
      </c>
      <c r="N98" s="241">
        <v>3093.7557200886804</v>
      </c>
      <c r="O98" s="241">
        <v>3681.8390713206127</v>
      </c>
      <c r="P98" s="241">
        <v>3713.7177072635673</v>
      </c>
      <c r="Q98" s="241">
        <v>3566.2506216638239</v>
      </c>
      <c r="R98" s="241">
        <v>2685.7619766896801</v>
      </c>
      <c r="S98" s="241">
        <v>3793.8718792350519</v>
      </c>
      <c r="T98" s="241">
        <v>1941.4486886797768</v>
      </c>
      <c r="U98" s="241">
        <v>1409.1795445397377</v>
      </c>
      <c r="V98" s="241">
        <v>1180.5440219130071</v>
      </c>
      <c r="W98" s="241">
        <v>2125.8844450046722</v>
      </c>
      <c r="X98" s="241">
        <v>2252.0991488447203</v>
      </c>
      <c r="Y98" s="241">
        <v>2390.8768503733672</v>
      </c>
      <c r="Z98" s="241">
        <v>2139.1034666903638</v>
      </c>
      <c r="AA98" s="241">
        <v>2110.1297453362981</v>
      </c>
      <c r="AB98" s="241">
        <v>864.77750124585543</v>
      </c>
      <c r="AC98" s="241">
        <v>987.45601307750508</v>
      </c>
      <c r="AD98" s="241">
        <v>1238.2242634607162</v>
      </c>
      <c r="AE98" s="241">
        <v>1203.0138117313311</v>
      </c>
      <c r="AF98" s="241">
        <v>1036.0729895507054</v>
      </c>
      <c r="AG98" s="241">
        <v>1080.6007873263204</v>
      </c>
      <c r="AH98" s="241">
        <v>1087.5128425018418</v>
      </c>
      <c r="AI98" s="241">
        <v>0</v>
      </c>
      <c r="AJ98" s="241">
        <v>0</v>
      </c>
      <c r="AK98" s="241">
        <v>0</v>
      </c>
      <c r="AL98" s="241">
        <v>0</v>
      </c>
    </row>
    <row r="99" spans="2:38" x14ac:dyDescent="0.25">
      <c r="B99" s="189" t="s">
        <v>279</v>
      </c>
      <c r="C99" s="241">
        <v>23192.793438603112</v>
      </c>
      <c r="D99" s="241">
        <v>20775.950923944649</v>
      </c>
      <c r="E99" s="241">
        <v>21680.926329581242</v>
      </c>
      <c r="F99" s="241">
        <v>21350.234629003557</v>
      </c>
      <c r="G99" s="241">
        <v>17643.624092024089</v>
      </c>
      <c r="H99" s="241">
        <v>15406.687236466074</v>
      </c>
      <c r="I99" s="241">
        <v>21166.617789351461</v>
      </c>
      <c r="J99" s="241">
        <v>21223.289666242199</v>
      </c>
      <c r="K99" s="241">
        <v>19822.251970817517</v>
      </c>
      <c r="L99" s="241">
        <v>14554.798984560955</v>
      </c>
      <c r="M99" s="241">
        <v>18689.763361338868</v>
      </c>
      <c r="N99" s="241">
        <v>29428.554155737314</v>
      </c>
      <c r="O99" s="241">
        <v>20914.426013321088</v>
      </c>
      <c r="P99" s="241">
        <v>26751.218793946315</v>
      </c>
      <c r="Q99" s="241">
        <v>31339.068431978692</v>
      </c>
      <c r="R99" s="241">
        <v>26410.511432613261</v>
      </c>
      <c r="S99" s="241">
        <v>30511.331107180755</v>
      </c>
      <c r="T99" s="241">
        <v>27130.393319760617</v>
      </c>
      <c r="U99" s="241">
        <v>19217.792800600659</v>
      </c>
      <c r="V99" s="241">
        <v>18223.197103193637</v>
      </c>
      <c r="W99" s="241">
        <v>22171.876755695077</v>
      </c>
      <c r="X99" s="241">
        <v>22343.260634060331</v>
      </c>
      <c r="Y99" s="241">
        <v>21577.004446308365</v>
      </c>
      <c r="Z99" s="241">
        <v>23315.662998652482</v>
      </c>
      <c r="AA99" s="241">
        <v>20404.771784847675</v>
      </c>
      <c r="AB99" s="241">
        <v>6747.1246639162537</v>
      </c>
      <c r="AC99" s="241">
        <v>6973.7097597045686</v>
      </c>
      <c r="AD99" s="241">
        <v>7559.6165279967499</v>
      </c>
      <c r="AE99" s="241">
        <v>7705.9136107112208</v>
      </c>
      <c r="AF99" s="241">
        <v>7918.7285975808336</v>
      </c>
      <c r="AG99" s="241">
        <v>7442.1363700552947</v>
      </c>
      <c r="AH99" s="241">
        <v>8213.4656476320761</v>
      </c>
      <c r="AI99" s="241">
        <v>8984.7949252088547</v>
      </c>
      <c r="AJ99" s="241">
        <v>0</v>
      </c>
      <c r="AK99" s="241">
        <v>0</v>
      </c>
      <c r="AL99" s="241">
        <v>0</v>
      </c>
    </row>
    <row r="100" spans="2:38" x14ac:dyDescent="0.25">
      <c r="B100" s="189" t="s">
        <v>280</v>
      </c>
      <c r="C100" s="241">
        <v>9294.9887023903975</v>
      </c>
      <c r="D100" s="241">
        <v>8817.9405109248019</v>
      </c>
      <c r="E100" s="241">
        <v>9002.3716009248019</v>
      </c>
      <c r="F100" s="241">
        <v>9081.148698848001</v>
      </c>
      <c r="G100" s="241">
        <v>9625.0741809247993</v>
      </c>
      <c r="H100" s="241">
        <v>9785.4887524255992</v>
      </c>
      <c r="I100" s="241">
        <v>10677.564796579203</v>
      </c>
      <c r="J100" s="241">
        <v>9303.0255111168008</v>
      </c>
      <c r="K100" s="241">
        <v>8729.0573260032015</v>
      </c>
      <c r="L100" s="241">
        <v>9645.7252467712005</v>
      </c>
      <c r="M100" s="241">
        <v>10203.453478848</v>
      </c>
      <c r="N100" s="241">
        <v>9316.8336690047981</v>
      </c>
      <c r="O100" s="241">
        <v>8678.0387660032011</v>
      </c>
      <c r="P100" s="241">
        <v>8304.261738272</v>
      </c>
      <c r="Q100" s="241">
        <v>9393.088593734401</v>
      </c>
      <c r="R100" s="241">
        <v>9881.6718208192015</v>
      </c>
      <c r="S100" s="241">
        <v>8968.6808631231997</v>
      </c>
      <c r="T100" s="241">
        <v>8211.6613791615982</v>
      </c>
      <c r="U100" s="241">
        <v>7594.8998282367993</v>
      </c>
      <c r="V100" s="241">
        <v>5696.0815506623994</v>
      </c>
      <c r="W100" s="241">
        <v>7698.1721886207988</v>
      </c>
      <c r="X100" s="241">
        <v>7913.8950888127993</v>
      </c>
      <c r="Y100" s="241">
        <v>8404.6901850432005</v>
      </c>
      <c r="Z100" s="241">
        <v>6142.4651775040011</v>
      </c>
      <c r="AA100" s="241">
        <v>7018.1832230015998</v>
      </c>
      <c r="AB100" s="241">
        <v>6173.5617671552</v>
      </c>
      <c r="AC100" s="241">
        <v>6503.7747992320001</v>
      </c>
      <c r="AD100" s="241">
        <v>8438.3290752703979</v>
      </c>
      <c r="AE100" s="241">
        <v>9813.0867992320018</v>
      </c>
      <c r="AF100" s="241">
        <v>7789.6234911168003</v>
      </c>
      <c r="AG100" s="241">
        <v>4138.2917952704001</v>
      </c>
      <c r="AH100" s="241">
        <v>6085.3134471552003</v>
      </c>
      <c r="AI100" s="241">
        <v>0</v>
      </c>
      <c r="AJ100" s="241">
        <v>0</v>
      </c>
      <c r="AK100" s="241">
        <v>0</v>
      </c>
      <c r="AL100" s="241">
        <v>0</v>
      </c>
    </row>
    <row r="101" spans="2:38" x14ac:dyDescent="0.25">
      <c r="B101" s="189" t="s">
        <v>281</v>
      </c>
      <c r="C101" s="241">
        <v>18824.428630833016</v>
      </c>
      <c r="D101" s="241">
        <v>18649.977764323023</v>
      </c>
      <c r="E101" s="241">
        <v>19400.345033201513</v>
      </c>
      <c r="F101" s="241">
        <v>20067.047416670524</v>
      </c>
      <c r="G101" s="241">
        <v>21307.436382341395</v>
      </c>
      <c r="H101" s="241">
        <v>21110.399894124112</v>
      </c>
      <c r="I101" s="241">
        <v>21187.414367850553</v>
      </c>
      <c r="J101" s="241">
        <v>21943.928847789302</v>
      </c>
      <c r="K101" s="241">
        <v>8286.2975512918147</v>
      </c>
      <c r="L101" s="241">
        <v>28599.354016931611</v>
      </c>
      <c r="M101" s="241">
        <v>30322.687176040421</v>
      </c>
      <c r="N101" s="241">
        <v>27337.437423828516</v>
      </c>
      <c r="O101" s="241">
        <v>27984.447730695207</v>
      </c>
      <c r="P101" s="241">
        <v>29227.268327485297</v>
      </c>
      <c r="Q101" s="241">
        <v>30683.069705292823</v>
      </c>
      <c r="R101" s="241">
        <v>31101.712327452726</v>
      </c>
      <c r="S101" s="241">
        <v>35870.809181742305</v>
      </c>
      <c r="T101" s="241">
        <v>30053.577651511663</v>
      </c>
      <c r="U101" s="241">
        <v>31039.324771141422</v>
      </c>
      <c r="V101" s="241">
        <v>30878.568916796783</v>
      </c>
      <c r="W101" s="241">
        <v>38421.794770212298</v>
      </c>
      <c r="X101" s="241">
        <v>37161.938964646164</v>
      </c>
      <c r="Y101" s="241">
        <v>36834.094206456146</v>
      </c>
      <c r="Z101" s="241">
        <v>34553.452232002644</v>
      </c>
      <c r="AA101" s="241">
        <v>35334.151512706107</v>
      </c>
      <c r="AB101" s="241">
        <v>25646.000876361762</v>
      </c>
      <c r="AC101" s="241">
        <v>25787.88276381118</v>
      </c>
      <c r="AD101" s="241">
        <v>26142.673454049156</v>
      </c>
      <c r="AE101" s="241">
        <v>26368.781731244475</v>
      </c>
      <c r="AF101" s="241">
        <v>26711.044593454517</v>
      </c>
      <c r="AG101" s="241">
        <v>25563.158581801839</v>
      </c>
      <c r="AH101" s="241">
        <v>27156.034970077875</v>
      </c>
      <c r="AI101" s="241">
        <v>28748.911358353907</v>
      </c>
      <c r="AJ101" s="241">
        <v>0</v>
      </c>
      <c r="AK101" s="241">
        <v>0</v>
      </c>
      <c r="AL101" s="241">
        <v>0</v>
      </c>
    </row>
    <row r="102" spans="2:38" ht="15.75" x14ac:dyDescent="0.3">
      <c r="B102" s="168" t="s">
        <v>282</v>
      </c>
      <c r="C102" s="240">
        <v>23.866666409594945</v>
      </c>
      <c r="D102" s="240">
        <v>24.043716704297868</v>
      </c>
      <c r="E102" s="240">
        <v>22.993306136619182</v>
      </c>
      <c r="F102" s="240">
        <v>27.8067039992068</v>
      </c>
      <c r="G102" s="240">
        <v>28.799497119427429</v>
      </c>
      <c r="H102" s="240">
        <v>29.451385737458985</v>
      </c>
      <c r="I102" s="240">
        <v>30.980399118612183</v>
      </c>
      <c r="J102" s="240">
        <v>32.192408814214595</v>
      </c>
      <c r="K102" s="240">
        <v>32.954263636630493</v>
      </c>
      <c r="L102" s="240">
        <v>34.684005581404215</v>
      </c>
      <c r="M102" s="240">
        <v>34.983222592436626</v>
      </c>
      <c r="N102" s="240">
        <v>34.262342622415844</v>
      </c>
      <c r="O102" s="240">
        <v>45.092428416379576</v>
      </c>
      <c r="P102" s="240">
        <v>45.518685369297579</v>
      </c>
      <c r="Q102" s="240">
        <v>37.665411338139982</v>
      </c>
      <c r="R102" s="240">
        <v>35.620027500898807</v>
      </c>
      <c r="S102" s="240">
        <v>31.063860014915807</v>
      </c>
      <c r="T102" s="240">
        <v>26.285106236806289</v>
      </c>
      <c r="U102" s="240">
        <v>23.082856164146481</v>
      </c>
      <c r="V102" s="240">
        <v>19.42120132997486</v>
      </c>
      <c r="W102" s="240">
        <v>17.573410586380643</v>
      </c>
      <c r="X102" s="240">
        <v>21.97086263518845</v>
      </c>
      <c r="Y102" s="240">
        <v>22.405083940801109</v>
      </c>
      <c r="Z102" s="240">
        <v>23.868653098705558</v>
      </c>
      <c r="AA102" s="240">
        <v>25.062414048932158</v>
      </c>
      <c r="AB102" s="240">
        <v>23.848419725963844</v>
      </c>
      <c r="AC102" s="240">
        <v>25.846832005483567</v>
      </c>
      <c r="AD102" s="240">
        <v>27.8242787149326</v>
      </c>
      <c r="AE102" s="240">
        <v>28.799150586274347</v>
      </c>
      <c r="AF102" s="240">
        <v>29.86660370647899</v>
      </c>
      <c r="AG102" s="240">
        <v>27.185492872687426</v>
      </c>
      <c r="AH102" s="240">
        <v>29.738852024448477</v>
      </c>
      <c r="AI102" s="240">
        <v>0</v>
      </c>
      <c r="AJ102" s="240">
        <v>0</v>
      </c>
      <c r="AK102" s="240">
        <v>0</v>
      </c>
      <c r="AL102" s="240">
        <v>0</v>
      </c>
    </row>
    <row r="103" spans="2:38" x14ac:dyDescent="0.25">
      <c r="B103" s="189" t="s">
        <v>283</v>
      </c>
      <c r="C103" s="241">
        <v>1.0862899870018563</v>
      </c>
      <c r="D103" s="241">
        <v>1.1353378221676769</v>
      </c>
      <c r="E103" s="241">
        <v>1.0129869613078375</v>
      </c>
      <c r="F103" s="241">
        <v>1.3018872550814722</v>
      </c>
      <c r="G103" s="241">
        <v>1.2492869398534703</v>
      </c>
      <c r="H103" s="241">
        <v>1.2051214995290029</v>
      </c>
      <c r="I103" s="241">
        <v>1.2965426013700434</v>
      </c>
      <c r="J103" s="241">
        <v>1.4050513682049375</v>
      </c>
      <c r="K103" s="241">
        <v>1.5523223117719285</v>
      </c>
      <c r="L103" s="241">
        <v>1.6430195782219064</v>
      </c>
      <c r="M103" s="241">
        <v>2.304970557746</v>
      </c>
      <c r="N103" s="241">
        <v>2.9038411713486916</v>
      </c>
      <c r="O103" s="241">
        <v>4.0795429937797056</v>
      </c>
      <c r="P103" s="241">
        <v>4.1136768121636065</v>
      </c>
      <c r="Q103" s="241">
        <v>4.10748600013582</v>
      </c>
      <c r="R103" s="241">
        <v>3.9901250424076524</v>
      </c>
      <c r="S103" s="241">
        <v>3.2861108455467294</v>
      </c>
      <c r="T103" s="241">
        <v>2.7892314587863813</v>
      </c>
      <c r="U103" s="241">
        <v>2.0956338182845804</v>
      </c>
      <c r="V103" s="241">
        <v>2.1243263018139249</v>
      </c>
      <c r="W103" s="241">
        <v>2.249968963074926</v>
      </c>
      <c r="X103" s="241">
        <v>2.8453395343328944</v>
      </c>
      <c r="Y103" s="241">
        <v>3.3432066455216147</v>
      </c>
      <c r="Z103" s="241">
        <v>3.827590778788811</v>
      </c>
      <c r="AA103" s="241">
        <v>3.5117465780691681</v>
      </c>
      <c r="AB103" s="241">
        <v>3.4024176234252015</v>
      </c>
      <c r="AC103" s="241">
        <v>4.0091669626829125</v>
      </c>
      <c r="AD103" s="241">
        <v>4.8407195003879124</v>
      </c>
      <c r="AE103" s="241">
        <v>5.1051799619178011</v>
      </c>
      <c r="AF103" s="241">
        <v>5.303766078080919</v>
      </c>
      <c r="AG103" s="241">
        <v>5.4659323035897343</v>
      </c>
      <c r="AH103" s="241">
        <v>5.5642321629086711</v>
      </c>
      <c r="AI103" s="241">
        <v>0</v>
      </c>
      <c r="AJ103" s="241">
        <v>0</v>
      </c>
      <c r="AK103" s="241">
        <v>0</v>
      </c>
      <c r="AL103" s="241">
        <v>0</v>
      </c>
    </row>
    <row r="104" spans="2:38" x14ac:dyDescent="0.25">
      <c r="B104" s="189" t="s">
        <v>284</v>
      </c>
      <c r="C104" s="241">
        <v>21.875046506007042</v>
      </c>
      <c r="D104" s="241">
        <v>21.100757083916349</v>
      </c>
      <c r="E104" s="241">
        <v>19.122008353990221</v>
      </c>
      <c r="F104" s="241">
        <v>22.919909467938918</v>
      </c>
      <c r="G104" s="241">
        <v>23.25765666966625</v>
      </c>
      <c r="H104" s="241">
        <v>23.003457418665</v>
      </c>
      <c r="I104" s="241">
        <v>23.567303121563349</v>
      </c>
      <c r="J104" s="241">
        <v>23.930969186350769</v>
      </c>
      <c r="K104" s="241">
        <v>24.488632243912335</v>
      </c>
      <c r="L104" s="241">
        <v>25.036760378099004</v>
      </c>
      <c r="M104" s="241">
        <v>24.9608782255373</v>
      </c>
      <c r="N104" s="241">
        <v>23.892008887226101</v>
      </c>
      <c r="O104" s="241">
        <v>30.605398301718829</v>
      </c>
      <c r="P104" s="241">
        <v>30.614420090892601</v>
      </c>
      <c r="Q104" s="241">
        <v>21.757536770024121</v>
      </c>
      <c r="R104" s="241">
        <v>20.08527287212949</v>
      </c>
      <c r="S104" s="241">
        <v>16.072586503996792</v>
      </c>
      <c r="T104" s="241">
        <v>12.016057243512018</v>
      </c>
      <c r="U104" s="241">
        <v>10.415178039125909</v>
      </c>
      <c r="V104" s="241">
        <v>7.8353657692702043</v>
      </c>
      <c r="W104" s="241">
        <v>6.4262415466373657</v>
      </c>
      <c r="X104" s="241">
        <v>8.1421625296740157</v>
      </c>
      <c r="Y104" s="241">
        <v>7.2764543787152265</v>
      </c>
      <c r="Z104" s="241">
        <v>7.7262334028123663</v>
      </c>
      <c r="AA104" s="241">
        <v>7.6248642006416638</v>
      </c>
      <c r="AB104" s="241">
        <v>6.8408909759545447</v>
      </c>
      <c r="AC104" s="241">
        <v>7.4656705462315145</v>
      </c>
      <c r="AD104" s="241">
        <v>7.5524434599574368</v>
      </c>
      <c r="AE104" s="241">
        <v>7.3430328548344876</v>
      </c>
      <c r="AF104" s="241">
        <v>7.10157102433738</v>
      </c>
      <c r="AG104" s="241">
        <v>5.7585778902669196</v>
      </c>
      <c r="AH104" s="241">
        <v>5.856890619295589</v>
      </c>
      <c r="AI104" s="241">
        <v>0</v>
      </c>
      <c r="AJ104" s="241">
        <v>0</v>
      </c>
      <c r="AK104" s="241">
        <v>0</v>
      </c>
      <c r="AL104" s="241">
        <v>0</v>
      </c>
    </row>
    <row r="105" spans="2:38" x14ac:dyDescent="0.25">
      <c r="B105" s="189" t="s">
        <v>285</v>
      </c>
      <c r="C105" s="241">
        <v>0.90532991658604844</v>
      </c>
      <c r="D105" s="241">
        <v>1.8076217982138423</v>
      </c>
      <c r="E105" s="241">
        <v>2.8583108213211186</v>
      </c>
      <c r="F105" s="241">
        <v>3.5849072761864109</v>
      </c>
      <c r="G105" s="241">
        <v>4.2925535099077061</v>
      </c>
      <c r="H105" s="241">
        <v>5.2428068192649802</v>
      </c>
      <c r="I105" s="241">
        <v>6.1165533956787899</v>
      </c>
      <c r="J105" s="241">
        <v>6.8563882596588934</v>
      </c>
      <c r="K105" s="241">
        <v>6.913309080946231</v>
      </c>
      <c r="L105" s="241">
        <v>8.0042256250833024</v>
      </c>
      <c r="M105" s="241">
        <v>7.7173738091533286</v>
      </c>
      <c r="N105" s="241">
        <v>7.466492563841042</v>
      </c>
      <c r="O105" s="241">
        <v>10.407487120881049</v>
      </c>
      <c r="P105" s="241">
        <v>10.790588466241372</v>
      </c>
      <c r="Q105" s="241">
        <v>11.800388567980043</v>
      </c>
      <c r="R105" s="241">
        <v>11.544629586361669</v>
      </c>
      <c r="S105" s="241">
        <v>11.70516266537229</v>
      </c>
      <c r="T105" s="241">
        <v>11.479817534507891</v>
      </c>
      <c r="U105" s="241">
        <v>10.572044306735995</v>
      </c>
      <c r="V105" s="241">
        <v>9.4615092588907324</v>
      </c>
      <c r="W105" s="241">
        <v>8.8972000766683514</v>
      </c>
      <c r="X105" s="241">
        <v>10.983360571181539</v>
      </c>
      <c r="Y105" s="241">
        <v>11.785422916564267</v>
      </c>
      <c r="Z105" s="241">
        <v>12.314828917104379</v>
      </c>
      <c r="AA105" s="241">
        <v>13.925803270221325</v>
      </c>
      <c r="AB105" s="241">
        <v>13.605111126584095</v>
      </c>
      <c r="AC105" s="241">
        <v>14.371994496569139</v>
      </c>
      <c r="AD105" s="241">
        <v>15.431115754587251</v>
      </c>
      <c r="AE105" s="241">
        <v>16.350937769522059</v>
      </c>
      <c r="AF105" s="241">
        <v>17.461266604060693</v>
      </c>
      <c r="AG105" s="241">
        <v>15.960982678830772</v>
      </c>
      <c r="AH105" s="241">
        <v>18.317729242244216</v>
      </c>
      <c r="AI105" s="241">
        <v>0</v>
      </c>
      <c r="AJ105" s="241">
        <v>0</v>
      </c>
      <c r="AK105" s="241">
        <v>0</v>
      </c>
      <c r="AL105" s="241">
        <v>0</v>
      </c>
    </row>
    <row r="106" spans="2:38" ht="15.75" x14ac:dyDescent="0.3">
      <c r="B106" s="239" t="s">
        <v>120</v>
      </c>
      <c r="C106" s="242">
        <v>539173.20645751781</v>
      </c>
      <c r="D106" s="242">
        <v>564288.59528037545</v>
      </c>
      <c r="E106" s="242">
        <v>580464.3188444745</v>
      </c>
      <c r="F106" s="242">
        <v>605512.77063061355</v>
      </c>
      <c r="G106" s="242">
        <v>612081.42762709607</v>
      </c>
      <c r="H106" s="242">
        <v>632649.75803944585</v>
      </c>
      <c r="I106" s="242">
        <v>640095.25168084749</v>
      </c>
      <c r="J106" s="242">
        <v>642340.17232091271</v>
      </c>
      <c r="K106" s="242">
        <v>632712.89028753922</v>
      </c>
      <c r="L106" s="242">
        <v>616467.42974997952</v>
      </c>
      <c r="M106" s="242">
        <v>610783.81809634599</v>
      </c>
      <c r="N106" s="242">
        <v>576582.92613939627</v>
      </c>
      <c r="O106" s="242">
        <v>540674.5266476121</v>
      </c>
      <c r="P106" s="242">
        <v>521763.88805963867</v>
      </c>
      <c r="Q106" s="242">
        <v>486722.18562126678</v>
      </c>
      <c r="R106" s="242">
        <v>445518.02418741904</v>
      </c>
      <c r="S106" s="242">
        <v>442873.41951273207</v>
      </c>
      <c r="T106" s="242">
        <v>384946.76714627043</v>
      </c>
      <c r="U106" s="242">
        <v>352674.66958072316</v>
      </c>
      <c r="V106" s="242">
        <v>314600.44371066475</v>
      </c>
      <c r="W106" s="242">
        <v>314654.28139608732</v>
      </c>
      <c r="X106" s="242">
        <v>301302.50935234339</v>
      </c>
      <c r="Y106" s="242">
        <v>275735.68308509851</v>
      </c>
      <c r="Z106" s="242">
        <v>250275.25831600156</v>
      </c>
      <c r="AA106" s="242">
        <v>230682.88700530885</v>
      </c>
      <c r="AB106" s="242">
        <v>189100.39495385194</v>
      </c>
      <c r="AC106" s="242">
        <v>175528.74502812431</v>
      </c>
      <c r="AD106" s="242">
        <v>163653.51027292651</v>
      </c>
      <c r="AE106" s="242">
        <v>151782.86738410345</v>
      </c>
      <c r="AF106" s="242">
        <v>157406.87699812101</v>
      </c>
      <c r="AG106" s="242">
        <v>145861.26421473455</v>
      </c>
      <c r="AH106" s="242">
        <v>132102.95138367006</v>
      </c>
      <c r="AI106" s="242">
        <v>137303.61323172983</v>
      </c>
      <c r="AJ106" s="242">
        <v>0</v>
      </c>
      <c r="AK106" s="242">
        <v>0</v>
      </c>
      <c r="AL106" s="242">
        <v>0</v>
      </c>
    </row>
    <row r="107" spans="2:38" x14ac:dyDescent="0.25">
      <c r="B107" s="181" t="s">
        <v>286</v>
      </c>
      <c r="C107" s="181"/>
      <c r="D107" s="181"/>
      <c r="E107" s="181"/>
      <c r="F107" s="181"/>
      <c r="G107" s="181"/>
      <c r="H107" s="181"/>
      <c r="I107" s="181"/>
      <c r="J107" s="181"/>
      <c r="K107" s="181"/>
      <c r="L107" s="181"/>
      <c r="M107" s="181"/>
      <c r="N107" s="181"/>
      <c r="O107" s="181"/>
      <c r="P107" s="181"/>
      <c r="Q107" s="181"/>
      <c r="R107" s="181"/>
      <c r="S107" s="181"/>
      <c r="T107" s="181"/>
      <c r="U107" s="181"/>
      <c r="V107" s="181"/>
      <c r="W107" s="181"/>
      <c r="X107" s="181"/>
      <c r="Y107" s="181"/>
      <c r="Z107" s="181"/>
      <c r="AA107" s="181"/>
      <c r="AB107" s="181"/>
      <c r="AC107" s="181"/>
      <c r="AD107" s="181"/>
      <c r="AE107" s="181"/>
      <c r="AF107" s="181"/>
      <c r="AG107" s="181"/>
      <c r="AH107" s="181"/>
      <c r="AI107" s="181"/>
      <c r="AJ107" s="181"/>
      <c r="AK107" s="181"/>
      <c r="AL107" s="181"/>
    </row>
    <row r="108" spans="2:38" s="228" customFormat="1" x14ac:dyDescent="0.3">
      <c r="B108" s="161"/>
      <c r="C108" s="228">
        <v>1</v>
      </c>
      <c r="D108" s="161">
        <v>2</v>
      </c>
      <c r="E108" s="161">
        <v>3</v>
      </c>
      <c r="F108" s="161">
        <v>4</v>
      </c>
      <c r="G108" s="161">
        <v>5</v>
      </c>
      <c r="H108" s="161">
        <v>6</v>
      </c>
      <c r="I108" s="161">
        <v>7</v>
      </c>
      <c r="J108" s="161">
        <v>8</v>
      </c>
      <c r="K108" s="161">
        <v>9</v>
      </c>
      <c r="L108" s="161">
        <v>10</v>
      </c>
      <c r="M108" s="161">
        <v>11</v>
      </c>
      <c r="N108" s="161">
        <v>12</v>
      </c>
      <c r="O108" s="161">
        <v>13</v>
      </c>
      <c r="P108" s="161">
        <v>14</v>
      </c>
      <c r="Q108" s="161">
        <v>15</v>
      </c>
      <c r="R108" s="161">
        <v>16</v>
      </c>
      <c r="S108" s="161">
        <v>17</v>
      </c>
      <c r="T108" s="161">
        <v>18</v>
      </c>
      <c r="U108" s="161">
        <v>19</v>
      </c>
      <c r="V108" s="161">
        <v>20</v>
      </c>
      <c r="W108" s="161">
        <v>21</v>
      </c>
      <c r="X108" s="161">
        <v>22</v>
      </c>
      <c r="Y108" s="161">
        <v>23</v>
      </c>
      <c r="Z108" s="161">
        <v>24</v>
      </c>
      <c r="AA108" s="161">
        <v>25</v>
      </c>
      <c r="AB108" s="161">
        <v>26</v>
      </c>
      <c r="AC108" s="161">
        <v>27</v>
      </c>
      <c r="AD108" s="161">
        <v>28</v>
      </c>
      <c r="AE108" s="161">
        <v>29</v>
      </c>
      <c r="AF108" s="161">
        <v>30</v>
      </c>
      <c r="AG108" s="161">
        <v>31</v>
      </c>
      <c r="AH108" s="161">
        <v>32</v>
      </c>
      <c r="AI108" s="161">
        <v>33</v>
      </c>
      <c r="AJ108" s="161">
        <v>0</v>
      </c>
      <c r="AK108" s="161">
        <v>0</v>
      </c>
      <c r="AL108" s="161">
        <v>0</v>
      </c>
    </row>
    <row r="110" spans="2:38" ht="16.5" x14ac:dyDescent="0.35">
      <c r="B110" s="237" t="s">
        <v>290</v>
      </c>
      <c r="C110" s="181"/>
      <c r="D110" s="181"/>
      <c r="E110" s="181"/>
      <c r="F110" s="181"/>
      <c r="G110" s="181"/>
      <c r="H110" s="181"/>
      <c r="I110" s="181"/>
      <c r="J110" s="181"/>
      <c r="K110" s="238"/>
      <c r="L110" s="181"/>
      <c r="M110" s="181"/>
      <c r="N110" s="181"/>
      <c r="O110" s="181"/>
      <c r="P110" s="181"/>
      <c r="Q110" s="181"/>
      <c r="R110" s="181"/>
      <c r="S110" s="181"/>
      <c r="T110" s="181"/>
      <c r="U110" s="181"/>
      <c r="V110" s="181"/>
      <c r="W110" s="181"/>
      <c r="X110" s="181"/>
      <c r="Y110" s="181"/>
      <c r="Z110" s="181"/>
      <c r="AA110" s="181"/>
      <c r="AB110" s="181"/>
      <c r="AC110" s="181"/>
      <c r="AD110" s="181"/>
      <c r="AE110" s="181"/>
      <c r="AF110" s="181"/>
      <c r="AG110" s="181"/>
      <c r="AH110" s="181"/>
      <c r="AI110" s="181"/>
      <c r="AJ110" s="181"/>
      <c r="AK110" s="181"/>
      <c r="AL110" s="181"/>
    </row>
    <row r="111" spans="2:38" ht="15.75" x14ac:dyDescent="0.3">
      <c r="B111" s="239" t="s">
        <v>267</v>
      </c>
      <c r="C111" s="239">
        <v>1990</v>
      </c>
      <c r="D111" s="239">
        <v>1991</v>
      </c>
      <c r="E111" s="239">
        <v>1992</v>
      </c>
      <c r="F111" s="239">
        <v>1993</v>
      </c>
      <c r="G111" s="239">
        <v>1994</v>
      </c>
      <c r="H111" s="239">
        <v>1995</v>
      </c>
      <c r="I111" s="239">
        <v>1996</v>
      </c>
      <c r="J111" s="239">
        <v>1997</v>
      </c>
      <c r="K111" s="239">
        <v>1998</v>
      </c>
      <c r="L111" s="239">
        <v>1999</v>
      </c>
      <c r="M111" s="239">
        <v>2000</v>
      </c>
      <c r="N111" s="239">
        <v>2001</v>
      </c>
      <c r="O111" s="239">
        <v>2002</v>
      </c>
      <c r="P111" s="239">
        <v>2003</v>
      </c>
      <c r="Q111" s="239">
        <v>2004</v>
      </c>
      <c r="R111" s="239">
        <v>2005</v>
      </c>
      <c r="S111" s="239">
        <v>2006</v>
      </c>
      <c r="T111" s="239">
        <v>2007</v>
      </c>
      <c r="U111" s="239">
        <v>2008</v>
      </c>
      <c r="V111" s="239">
        <v>2009</v>
      </c>
      <c r="W111" s="239">
        <v>2010</v>
      </c>
      <c r="X111" s="239">
        <v>2011</v>
      </c>
      <c r="Y111" s="239">
        <v>2012</v>
      </c>
      <c r="Z111" s="239">
        <v>2013</v>
      </c>
      <c r="AA111" s="239">
        <v>2014</v>
      </c>
      <c r="AB111" s="239">
        <v>2015</v>
      </c>
      <c r="AC111" s="239">
        <v>2016</v>
      </c>
      <c r="AD111" s="239">
        <v>2017</v>
      </c>
      <c r="AE111" s="239">
        <v>2018</v>
      </c>
      <c r="AF111" s="239">
        <v>2019</v>
      </c>
      <c r="AG111" s="239">
        <v>2020</v>
      </c>
      <c r="AH111" s="239">
        <v>2021</v>
      </c>
      <c r="AI111" s="239">
        <v>2022</v>
      </c>
      <c r="AJ111" s="239">
        <v>2023</v>
      </c>
      <c r="AK111" s="239">
        <v>2024</v>
      </c>
      <c r="AL111" s="239">
        <v>2025</v>
      </c>
    </row>
    <row r="112" spans="2:38" ht="15.75" x14ac:dyDescent="0.3">
      <c r="B112" s="168" t="s">
        <v>268</v>
      </c>
      <c r="C112" s="240">
        <v>19800.374227695404</v>
      </c>
      <c r="D112" s="240">
        <v>19363.283034151071</v>
      </c>
      <c r="E112" s="240">
        <v>18439.188067702435</v>
      </c>
      <c r="F112" s="240">
        <v>18113.764154756533</v>
      </c>
      <c r="G112" s="240">
        <v>17350.665711445319</v>
      </c>
      <c r="H112" s="240">
        <v>17077.349619674791</v>
      </c>
      <c r="I112" s="240">
        <v>16197.978289694385</v>
      </c>
      <c r="J112" s="240">
        <v>15352.005607079054</v>
      </c>
      <c r="K112" s="240">
        <v>14714.045794125965</v>
      </c>
      <c r="L112" s="240">
        <v>12578.887666362492</v>
      </c>
      <c r="M112" s="240">
        <v>11679.6397084252</v>
      </c>
      <c r="N112" s="240">
        <v>10483.144655530345</v>
      </c>
      <c r="O112" s="240">
        <v>9516.0420215112918</v>
      </c>
      <c r="P112" s="240">
        <v>8719.4822813796272</v>
      </c>
      <c r="Q112" s="240">
        <v>7916.1968138221246</v>
      </c>
      <c r="R112" s="240">
        <v>7226.3823386185395</v>
      </c>
      <c r="S112" s="240">
        <v>6907.650626787743</v>
      </c>
      <c r="T112" s="240">
        <v>5981.9439857833186</v>
      </c>
      <c r="U112" s="240">
        <v>5494.9572832913009</v>
      </c>
      <c r="V112" s="240">
        <v>4951.1233872069606</v>
      </c>
      <c r="W112" s="240">
        <v>4646.1526742333335</v>
      </c>
      <c r="X112" s="240">
        <v>4418.0015680786737</v>
      </c>
      <c r="Y112" s="240">
        <v>3917.06457137705</v>
      </c>
      <c r="Z112" s="240">
        <v>3470.9226789709169</v>
      </c>
      <c r="AA112" s="240">
        <v>3117.2432706016866</v>
      </c>
      <c r="AB112" s="240">
        <v>2825.5070850734551</v>
      </c>
      <c r="AC112" s="240">
        <v>2690.0773725181734</v>
      </c>
      <c r="AD112" s="240">
        <v>2443.2890978968976</v>
      </c>
      <c r="AE112" s="240">
        <v>2225.7593485602511</v>
      </c>
      <c r="AF112" s="240">
        <v>2365.6970197957803</v>
      </c>
      <c r="AG112" s="240">
        <v>2003.5312930051582</v>
      </c>
      <c r="AH112" s="240">
        <v>1835.6033950409949</v>
      </c>
      <c r="AI112" s="240">
        <v>1783.1046701199655</v>
      </c>
      <c r="AJ112" s="240">
        <v>0</v>
      </c>
      <c r="AK112" s="240">
        <v>0</v>
      </c>
      <c r="AL112" s="240">
        <v>0</v>
      </c>
    </row>
    <row r="113" spans="2:38" x14ac:dyDescent="0.25">
      <c r="B113" s="189" t="s">
        <v>269</v>
      </c>
      <c r="C113" s="241">
        <v>12152.10932314958</v>
      </c>
      <c r="D113" s="241">
        <v>11166.167203833964</v>
      </c>
      <c r="E113" s="241">
        <v>10368.884121148491</v>
      </c>
      <c r="F113" s="241">
        <v>10006.372860136611</v>
      </c>
      <c r="G113" s="241">
        <v>9631.7087092260681</v>
      </c>
      <c r="H113" s="241">
        <v>9516.6710529691245</v>
      </c>
      <c r="I113" s="241">
        <v>9075.4861988519951</v>
      </c>
      <c r="J113" s="241">
        <v>8619.8365982828273</v>
      </c>
      <c r="K113" s="241">
        <v>8298.7095755969131</v>
      </c>
      <c r="L113" s="241">
        <v>7550.3026540334577</v>
      </c>
      <c r="M113" s="241">
        <v>6960.6568557835326</v>
      </c>
      <c r="N113" s="241">
        <v>6215.7657037949029</v>
      </c>
      <c r="O113" s="241">
        <v>5541.4407251520506</v>
      </c>
      <c r="P113" s="241">
        <v>4944.0438703736372</v>
      </c>
      <c r="Q113" s="241">
        <v>4508.352129746957</v>
      </c>
      <c r="R113" s="241">
        <v>4084.7495983616627</v>
      </c>
      <c r="S113" s="241">
        <v>3631.3483514506852</v>
      </c>
      <c r="T113" s="241">
        <v>3327.1857564415113</v>
      </c>
      <c r="U113" s="241">
        <v>3022.3861271925434</v>
      </c>
      <c r="V113" s="241">
        <v>3548.9344240144246</v>
      </c>
      <c r="W113" s="241">
        <v>3318.728312155215</v>
      </c>
      <c r="X113" s="241">
        <v>3188.475719799233</v>
      </c>
      <c r="Y113" s="241">
        <v>2817.4371198177837</v>
      </c>
      <c r="Z113" s="241">
        <v>2484.7698421164064</v>
      </c>
      <c r="AA113" s="241">
        <v>2182.3609885803953</v>
      </c>
      <c r="AB113" s="241">
        <v>1995.2520074550009</v>
      </c>
      <c r="AC113" s="241">
        <v>1790.6044992950169</v>
      </c>
      <c r="AD113" s="241">
        <v>1617.2328861770741</v>
      </c>
      <c r="AE113" s="241">
        <v>1467.2205786330173</v>
      </c>
      <c r="AF113" s="241">
        <v>1531.0174814920713</v>
      </c>
      <c r="AG113" s="241">
        <v>1288.9770012338495</v>
      </c>
      <c r="AH113" s="241">
        <v>1195.7423031721523</v>
      </c>
      <c r="AI113" s="241">
        <v>1260.7945855204664</v>
      </c>
      <c r="AJ113" s="241">
        <v>0</v>
      </c>
      <c r="AK113" s="241">
        <v>0</v>
      </c>
      <c r="AL113" s="241">
        <v>0</v>
      </c>
    </row>
    <row r="114" spans="2:38" x14ac:dyDescent="0.25">
      <c r="B114" s="189" t="s">
        <v>270</v>
      </c>
      <c r="C114" s="241">
        <v>6519.0771136333751</v>
      </c>
      <c r="D114" s="241">
        <v>7033.021606752417</v>
      </c>
      <c r="E114" s="241">
        <v>7021.4506970542034</v>
      </c>
      <c r="F114" s="241">
        <v>7100.1673506639454</v>
      </c>
      <c r="G114" s="241">
        <v>6753.1252874320116</v>
      </c>
      <c r="H114" s="241">
        <v>6599.2708571134326</v>
      </c>
      <c r="I114" s="241">
        <v>6227.8110190446141</v>
      </c>
      <c r="J114" s="241">
        <v>5927.9054835806428</v>
      </c>
      <c r="K114" s="241">
        <v>5671.4616834174976</v>
      </c>
      <c r="L114" s="241">
        <v>4338.0669278793948</v>
      </c>
      <c r="M114" s="241">
        <v>4129.6196443093559</v>
      </c>
      <c r="N114" s="241">
        <v>3754.7864807995807</v>
      </c>
      <c r="O114" s="241">
        <v>3495.6983756025857</v>
      </c>
      <c r="P114" s="241">
        <v>3329.6363421396218</v>
      </c>
      <c r="Q114" s="241">
        <v>2991.5354024324524</v>
      </c>
      <c r="R114" s="241">
        <v>2764.6318466668663</v>
      </c>
      <c r="S114" s="241">
        <v>3150.3558334863669</v>
      </c>
      <c r="T114" s="241">
        <v>2532.8172387498671</v>
      </c>
      <c r="U114" s="241">
        <v>2360.6094941100937</v>
      </c>
      <c r="V114" s="241">
        <v>1249.361995496575</v>
      </c>
      <c r="W114" s="241">
        <v>1199.8513438857831</v>
      </c>
      <c r="X114" s="241">
        <v>1117.3240010851716</v>
      </c>
      <c r="Y114" s="241">
        <v>991.66472634417119</v>
      </c>
      <c r="Z114" s="241">
        <v>889.81177694900396</v>
      </c>
      <c r="AA114" s="241">
        <v>847.74776169692393</v>
      </c>
      <c r="AB114" s="241">
        <v>752.89518302212093</v>
      </c>
      <c r="AC114" s="241">
        <v>705.48679777632503</v>
      </c>
      <c r="AD114" s="241">
        <v>647.37726691352987</v>
      </c>
      <c r="AE114" s="241">
        <v>592.12528603983662</v>
      </c>
      <c r="AF114" s="241">
        <v>659.57678082683799</v>
      </c>
      <c r="AG114" s="241">
        <v>661.1603158417912</v>
      </c>
      <c r="AH114" s="241">
        <v>519.65448827519629</v>
      </c>
      <c r="AI114" s="241">
        <v>478.72839737449067</v>
      </c>
      <c r="AJ114" s="241">
        <v>0</v>
      </c>
      <c r="AK114" s="241">
        <v>0</v>
      </c>
      <c r="AL114" s="241">
        <v>0</v>
      </c>
    </row>
    <row r="115" spans="2:38" x14ac:dyDescent="0.25">
      <c r="B115" s="189" t="s">
        <v>271</v>
      </c>
      <c r="C115" s="241">
        <v>1056.1730072644236</v>
      </c>
      <c r="D115" s="241">
        <v>1090.1772688834897</v>
      </c>
      <c r="E115" s="241">
        <v>975.40542375579389</v>
      </c>
      <c r="F115" s="241">
        <v>932.23130490853737</v>
      </c>
      <c r="G115" s="241">
        <v>890.58017651891612</v>
      </c>
      <c r="H115" s="241">
        <v>884.28683251159146</v>
      </c>
      <c r="I115" s="241">
        <v>824.29042557827768</v>
      </c>
      <c r="J115" s="241">
        <v>737.9822644328608</v>
      </c>
      <c r="K115" s="241">
        <v>678.64344487179301</v>
      </c>
      <c r="L115" s="241">
        <v>620.13844079209287</v>
      </c>
      <c r="M115" s="241">
        <v>521.26784136383583</v>
      </c>
      <c r="N115" s="241">
        <v>452.37321376559316</v>
      </c>
      <c r="O115" s="241">
        <v>420.63220536765164</v>
      </c>
      <c r="P115" s="241">
        <v>388.83340930242957</v>
      </c>
      <c r="Q115" s="241">
        <v>358.20693380704984</v>
      </c>
      <c r="R115" s="241">
        <v>319.06371914221091</v>
      </c>
      <c r="S115" s="241">
        <v>70.101236615567018</v>
      </c>
      <c r="T115" s="241">
        <v>83.257517700935693</v>
      </c>
      <c r="U115" s="241">
        <v>79.01985635241914</v>
      </c>
      <c r="V115" s="241">
        <v>108.9372668576077</v>
      </c>
      <c r="W115" s="241">
        <v>92.235111199397011</v>
      </c>
      <c r="X115" s="241">
        <v>79.434875384824906</v>
      </c>
      <c r="Y115" s="241">
        <v>75.140548825715925</v>
      </c>
      <c r="Z115" s="241">
        <v>69.201675984848833</v>
      </c>
      <c r="AA115" s="241">
        <v>64.06409231463067</v>
      </c>
      <c r="AB115" s="241">
        <v>57.764125391983889</v>
      </c>
      <c r="AC115" s="241">
        <v>176.57213982481437</v>
      </c>
      <c r="AD115" s="241">
        <v>163.37528678697583</v>
      </c>
      <c r="AE115" s="241">
        <v>153.42295462263138</v>
      </c>
      <c r="AF115" s="241">
        <v>157.34780109929821</v>
      </c>
      <c r="AG115" s="241">
        <v>38.261495159799793</v>
      </c>
      <c r="AH115" s="241">
        <v>91.355628840788626</v>
      </c>
      <c r="AI115" s="241">
        <v>33.747269626866462</v>
      </c>
      <c r="AJ115" s="241">
        <v>0</v>
      </c>
      <c r="AK115" s="241">
        <v>0</v>
      </c>
      <c r="AL115" s="241">
        <v>0</v>
      </c>
    </row>
    <row r="116" spans="2:38" x14ac:dyDescent="0.25">
      <c r="B116" s="189" t="s">
        <v>272</v>
      </c>
      <c r="C116" s="241">
        <v>73.014783648024675</v>
      </c>
      <c r="D116" s="241">
        <v>73.916954681199954</v>
      </c>
      <c r="E116" s="241">
        <v>73.447825743948826</v>
      </c>
      <c r="F116" s="241">
        <v>74.992639047436597</v>
      </c>
      <c r="G116" s="241">
        <v>75.251538268324964</v>
      </c>
      <c r="H116" s="241">
        <v>77.120877080639119</v>
      </c>
      <c r="I116" s="241">
        <v>70.39064621949899</v>
      </c>
      <c r="J116" s="241">
        <v>66.281260782721461</v>
      </c>
      <c r="K116" s="241">
        <v>65.23109023976069</v>
      </c>
      <c r="L116" s="241">
        <v>70.379643657548513</v>
      </c>
      <c r="M116" s="241">
        <v>68.0953669684761</v>
      </c>
      <c r="N116" s="241">
        <v>60.219257170267902</v>
      </c>
      <c r="O116" s="241">
        <v>58.270715389003044</v>
      </c>
      <c r="P116" s="241">
        <v>56.968659563937649</v>
      </c>
      <c r="Q116" s="241">
        <v>58.102347835665846</v>
      </c>
      <c r="R116" s="241">
        <v>57.937174447799485</v>
      </c>
      <c r="S116" s="241">
        <v>55.845205235123508</v>
      </c>
      <c r="T116" s="241">
        <v>38.683472891004584</v>
      </c>
      <c r="U116" s="241">
        <v>32.941805636244659</v>
      </c>
      <c r="V116" s="241">
        <v>43.889700838352525</v>
      </c>
      <c r="W116" s="241">
        <v>35.337906992939089</v>
      </c>
      <c r="X116" s="241">
        <v>32.766971809444073</v>
      </c>
      <c r="Y116" s="241">
        <v>32.82217638937891</v>
      </c>
      <c r="Z116" s="241">
        <v>27.13938392065754</v>
      </c>
      <c r="AA116" s="241">
        <v>23.070428009736784</v>
      </c>
      <c r="AB116" s="241">
        <v>19.595769204349438</v>
      </c>
      <c r="AC116" s="241">
        <v>17.413935622017096</v>
      </c>
      <c r="AD116" s="241">
        <v>15.303658019317966</v>
      </c>
      <c r="AE116" s="241">
        <v>12.99052926476533</v>
      </c>
      <c r="AF116" s="241">
        <v>17.754956377572782</v>
      </c>
      <c r="AG116" s="241">
        <v>15.132480769717915</v>
      </c>
      <c r="AH116" s="241">
        <v>28.850974752857653</v>
      </c>
      <c r="AI116" s="241">
        <v>9.8344175981418598</v>
      </c>
      <c r="AJ116" s="241">
        <v>0</v>
      </c>
      <c r="AK116" s="241">
        <v>0</v>
      </c>
      <c r="AL116" s="241">
        <v>0</v>
      </c>
    </row>
    <row r="117" spans="2:38" ht="15.75" x14ac:dyDescent="0.3">
      <c r="B117" s="168" t="s">
        <v>273</v>
      </c>
      <c r="C117" s="240">
        <v>55.967545327008814</v>
      </c>
      <c r="D117" s="240">
        <v>56.427494884233106</v>
      </c>
      <c r="E117" s="240">
        <v>56.367546454826112</v>
      </c>
      <c r="F117" s="240">
        <v>58.791358207033255</v>
      </c>
      <c r="G117" s="240">
        <v>62.590212710056406</v>
      </c>
      <c r="H117" s="240">
        <v>65.935851393516757</v>
      </c>
      <c r="I117" s="240">
        <v>66.508624274186744</v>
      </c>
      <c r="J117" s="240">
        <v>69.833686154875608</v>
      </c>
      <c r="K117" s="240">
        <v>72.553809950739776</v>
      </c>
      <c r="L117" s="240">
        <v>75.81454344042244</v>
      </c>
      <c r="M117" s="240">
        <v>77.607215623703766</v>
      </c>
      <c r="N117" s="240">
        <v>85.129257771163509</v>
      </c>
      <c r="O117" s="240">
        <v>86.16146144188491</v>
      </c>
      <c r="P117" s="240">
        <v>86.014542721577158</v>
      </c>
      <c r="Q117" s="240">
        <v>88.391877074170523</v>
      </c>
      <c r="R117" s="240">
        <v>86.654485983931949</v>
      </c>
      <c r="S117" s="240">
        <v>95.138287889197215</v>
      </c>
      <c r="T117" s="240">
        <v>119.15551426503249</v>
      </c>
      <c r="U117" s="240">
        <v>135.67417372761309</v>
      </c>
      <c r="V117" s="240">
        <v>163.84699296574189</v>
      </c>
      <c r="W117" s="240">
        <v>172.30071518897847</v>
      </c>
      <c r="X117" s="240">
        <v>174.75033329044939</v>
      </c>
      <c r="Y117" s="240">
        <v>189.77294113408425</v>
      </c>
      <c r="Z117" s="240">
        <v>204.81842423671017</v>
      </c>
      <c r="AA117" s="240">
        <v>221.50715263420975</v>
      </c>
      <c r="AB117" s="240">
        <v>232.87771552710205</v>
      </c>
      <c r="AC117" s="240">
        <v>222.38545134383565</v>
      </c>
      <c r="AD117" s="240">
        <v>230.03948984741709</v>
      </c>
      <c r="AE117" s="240">
        <v>244.76635158675424</v>
      </c>
      <c r="AF117" s="240">
        <v>240.48809936995536</v>
      </c>
      <c r="AG117" s="240">
        <v>291.91722928640058</v>
      </c>
      <c r="AH117" s="240">
        <v>281.75047046458428</v>
      </c>
      <c r="AI117" s="240">
        <v>290.13285709924622</v>
      </c>
      <c r="AJ117" s="240">
        <v>0</v>
      </c>
      <c r="AK117" s="240">
        <v>0</v>
      </c>
      <c r="AL117" s="240">
        <v>0</v>
      </c>
    </row>
    <row r="118" spans="2:38" x14ac:dyDescent="0.25">
      <c r="B118" s="189" t="s">
        <v>269</v>
      </c>
      <c r="C118" s="241">
        <v>0.65815338185832251</v>
      </c>
      <c r="D118" s="241">
        <v>0.58922158248675849</v>
      </c>
      <c r="E118" s="241">
        <v>0.55525051991629115</v>
      </c>
      <c r="F118" s="241">
        <v>0.54154419375178109</v>
      </c>
      <c r="G118" s="241">
        <v>0.50906965962455697</v>
      </c>
      <c r="H118" s="241">
        <v>0.48524807202675518</v>
      </c>
      <c r="I118" s="241">
        <v>0.45634013593039113</v>
      </c>
      <c r="J118" s="241">
        <v>0.44552214311689392</v>
      </c>
      <c r="K118" s="241">
        <v>0.42380081343993575</v>
      </c>
      <c r="L118" s="241">
        <v>0.43622905245938387</v>
      </c>
      <c r="M118" s="241">
        <v>0.42184497968211737</v>
      </c>
      <c r="N118" s="241">
        <v>0.37080443750804093</v>
      </c>
      <c r="O118" s="241">
        <v>0.37130324169827539</v>
      </c>
      <c r="P118" s="241">
        <v>0.36752378126570373</v>
      </c>
      <c r="Q118" s="241">
        <v>0.36840366435774174</v>
      </c>
      <c r="R118" s="241">
        <v>0.3654745882228656</v>
      </c>
      <c r="S118" s="241">
        <v>0.32276014435344202</v>
      </c>
      <c r="T118" s="241">
        <v>0.45748756830868331</v>
      </c>
      <c r="U118" s="241">
        <v>0.63451747350710141</v>
      </c>
      <c r="V118" s="241">
        <v>3.1770509674915335</v>
      </c>
      <c r="W118" s="241">
        <v>6.6535154863820951</v>
      </c>
      <c r="X118" s="241">
        <v>10.183135217868458</v>
      </c>
      <c r="Y118" s="241">
        <v>13.748546515452579</v>
      </c>
      <c r="Z118" s="241">
        <v>16.153180251391177</v>
      </c>
      <c r="AA118" s="241">
        <v>18.105971777526303</v>
      </c>
      <c r="AB118" s="241">
        <v>20.107664126229192</v>
      </c>
      <c r="AC118" s="241">
        <v>19.745374652934977</v>
      </c>
      <c r="AD118" s="241">
        <v>20.686364921908247</v>
      </c>
      <c r="AE118" s="241">
        <v>21.288033156781594</v>
      </c>
      <c r="AF118" s="241">
        <v>20.862022290975975</v>
      </c>
      <c r="AG118" s="241">
        <v>25.275962433337813</v>
      </c>
      <c r="AH118" s="241">
        <v>27.15010973247912</v>
      </c>
      <c r="AI118" s="241">
        <v>24.26414176997978</v>
      </c>
      <c r="AJ118" s="241">
        <v>0</v>
      </c>
      <c r="AK118" s="241">
        <v>0</v>
      </c>
      <c r="AL118" s="241">
        <v>0</v>
      </c>
    </row>
    <row r="119" spans="2:38" x14ac:dyDescent="0.25">
      <c r="B119" s="189" t="s">
        <v>270</v>
      </c>
      <c r="C119" s="241">
        <v>1.4891949938788782</v>
      </c>
      <c r="D119" s="241">
        <v>1.6265804987430048</v>
      </c>
      <c r="E119" s="241">
        <v>1.72224256462345</v>
      </c>
      <c r="F119" s="241">
        <v>1.853642736804783</v>
      </c>
      <c r="G119" s="241">
        <v>1.8622572644051205</v>
      </c>
      <c r="H119" s="241">
        <v>1.933709938659147</v>
      </c>
      <c r="I119" s="241">
        <v>1.9582950912076982</v>
      </c>
      <c r="J119" s="241">
        <v>2.0357398293361215</v>
      </c>
      <c r="K119" s="241">
        <v>2.0703951672186025</v>
      </c>
      <c r="L119" s="241">
        <v>2.1195718264649765</v>
      </c>
      <c r="M119" s="241">
        <v>2.1972356535117226</v>
      </c>
      <c r="N119" s="241">
        <v>2.1680087513620658</v>
      </c>
      <c r="O119" s="241">
        <v>2.1992563753462333</v>
      </c>
      <c r="P119" s="241">
        <v>2.2592130804296184</v>
      </c>
      <c r="Q119" s="241">
        <v>2.2523245726787753</v>
      </c>
      <c r="R119" s="241">
        <v>2.28312387759423</v>
      </c>
      <c r="S119" s="241">
        <v>2.6163537479948622</v>
      </c>
      <c r="T119" s="241">
        <v>13.969991842910845</v>
      </c>
      <c r="U119" s="241">
        <v>23.94763982388562</v>
      </c>
      <c r="V119" s="241">
        <v>15.279872962584852</v>
      </c>
      <c r="W119" s="241">
        <v>17.534942162592863</v>
      </c>
      <c r="X119" s="241">
        <v>20.156564691455063</v>
      </c>
      <c r="Y119" s="241">
        <v>24.455984644248922</v>
      </c>
      <c r="Z119" s="241">
        <v>28.274859155265247</v>
      </c>
      <c r="AA119" s="241">
        <v>34.038988896392667</v>
      </c>
      <c r="AB119" s="241">
        <v>37.17101411017024</v>
      </c>
      <c r="AC119" s="241">
        <v>38.755672605789357</v>
      </c>
      <c r="AD119" s="241">
        <v>41.834088814651672</v>
      </c>
      <c r="AE119" s="241">
        <v>43.70040577499956</v>
      </c>
      <c r="AF119" s="241">
        <v>39.556119359232035</v>
      </c>
      <c r="AG119" s="241">
        <v>49.520313744416768</v>
      </c>
      <c r="AH119" s="241">
        <v>50.365605346655173</v>
      </c>
      <c r="AI119" s="241">
        <v>43.708627920770198</v>
      </c>
      <c r="AJ119" s="241">
        <v>0</v>
      </c>
      <c r="AK119" s="241">
        <v>0</v>
      </c>
      <c r="AL119" s="241">
        <v>0</v>
      </c>
    </row>
    <row r="120" spans="2:38" x14ac:dyDescent="0.25">
      <c r="B120" s="189" t="s">
        <v>271</v>
      </c>
      <c r="C120" s="241">
        <v>50.236692020550755</v>
      </c>
      <c r="D120" s="241">
        <v>50.623113303481617</v>
      </c>
      <c r="E120" s="241">
        <v>50.636214723979634</v>
      </c>
      <c r="F120" s="241">
        <v>52.743817947945189</v>
      </c>
      <c r="G120" s="241">
        <v>56.489798118236763</v>
      </c>
      <c r="H120" s="241">
        <v>59.765297533920872</v>
      </c>
      <c r="I120" s="241">
        <v>60.344333919388632</v>
      </c>
      <c r="J120" s="241">
        <v>63.510408847741338</v>
      </c>
      <c r="K120" s="241">
        <v>66.11665634586484</v>
      </c>
      <c r="L120" s="241">
        <v>68.964950313907821</v>
      </c>
      <c r="M120" s="241">
        <v>70.709265364565908</v>
      </c>
      <c r="N120" s="241">
        <v>78.666699897264024</v>
      </c>
      <c r="O120" s="241">
        <v>79.862614110081921</v>
      </c>
      <c r="P120" s="241">
        <v>79.718604738860023</v>
      </c>
      <c r="Q120" s="241">
        <v>82.176439375423257</v>
      </c>
      <c r="R120" s="241">
        <v>80.335642845930806</v>
      </c>
      <c r="S120" s="241">
        <v>88.661478312912351</v>
      </c>
      <c r="T120" s="241">
        <v>96.484374348101284</v>
      </c>
      <c r="U120" s="241">
        <v>102.13296495690156</v>
      </c>
      <c r="V120" s="241">
        <v>136.42603781004473</v>
      </c>
      <c r="W120" s="241">
        <v>139.35766114279613</v>
      </c>
      <c r="X120" s="241">
        <v>135.23530569778532</v>
      </c>
      <c r="Y120" s="241">
        <v>141.51008639111907</v>
      </c>
      <c r="Z120" s="241">
        <v>149.94568598527937</v>
      </c>
      <c r="AA120" s="241">
        <v>158.04899643226872</v>
      </c>
      <c r="AB120" s="241">
        <v>163.88879570199305</v>
      </c>
      <c r="AC120" s="241">
        <v>152.07637319580047</v>
      </c>
      <c r="AD120" s="241">
        <v>154.9626527606292</v>
      </c>
      <c r="AE120" s="241">
        <v>166.26641758425356</v>
      </c>
      <c r="AF120" s="241">
        <v>165.95901524185433</v>
      </c>
      <c r="AG120" s="241">
        <v>205.39130241654954</v>
      </c>
      <c r="AH120" s="241">
        <v>192.02110849580788</v>
      </c>
      <c r="AI120" s="241">
        <v>209.35306958701693</v>
      </c>
      <c r="AJ120" s="241">
        <v>0</v>
      </c>
      <c r="AK120" s="241">
        <v>0</v>
      </c>
      <c r="AL120" s="241">
        <v>0</v>
      </c>
    </row>
    <row r="121" spans="2:38" x14ac:dyDescent="0.25">
      <c r="B121" s="189" t="s">
        <v>274</v>
      </c>
      <c r="C121" s="241">
        <v>3.5835049307208582</v>
      </c>
      <c r="D121" s="241">
        <v>3.5885794995217295</v>
      </c>
      <c r="E121" s="241">
        <v>3.453838646306735</v>
      </c>
      <c r="F121" s="241">
        <v>3.6523533285315057</v>
      </c>
      <c r="G121" s="241">
        <v>3.729087667789968</v>
      </c>
      <c r="H121" s="241">
        <v>3.7515958489099792</v>
      </c>
      <c r="I121" s="241">
        <v>3.7496551276600187</v>
      </c>
      <c r="J121" s="241">
        <v>3.8420153346812445</v>
      </c>
      <c r="K121" s="241">
        <v>3.9429576242164073</v>
      </c>
      <c r="L121" s="241">
        <v>4.2937922475902548</v>
      </c>
      <c r="M121" s="241">
        <v>4.2788696259440071</v>
      </c>
      <c r="N121" s="241">
        <v>3.9237446850293787</v>
      </c>
      <c r="O121" s="241">
        <v>3.7282877147584812</v>
      </c>
      <c r="P121" s="241">
        <v>3.6692011210218141</v>
      </c>
      <c r="Q121" s="241">
        <v>3.5947094617107562</v>
      </c>
      <c r="R121" s="241">
        <v>3.6702446721840474</v>
      </c>
      <c r="S121" s="241">
        <v>3.5376956839365667</v>
      </c>
      <c r="T121" s="241">
        <v>8.2436605057116719</v>
      </c>
      <c r="U121" s="241">
        <v>8.9590514733188193</v>
      </c>
      <c r="V121" s="241">
        <v>8.9640312256207828</v>
      </c>
      <c r="W121" s="241">
        <v>8.7545963972073935</v>
      </c>
      <c r="X121" s="241">
        <v>9.1753276833405479</v>
      </c>
      <c r="Y121" s="241">
        <v>10.058323583263668</v>
      </c>
      <c r="Z121" s="241">
        <v>10.444698844774356</v>
      </c>
      <c r="AA121" s="241">
        <v>11.313195528022058</v>
      </c>
      <c r="AB121" s="241">
        <v>11.710241588709566</v>
      </c>
      <c r="AC121" s="241">
        <v>11.808030889310853</v>
      </c>
      <c r="AD121" s="241">
        <v>12.556383350227987</v>
      </c>
      <c r="AE121" s="241">
        <v>13.511495070719519</v>
      </c>
      <c r="AF121" s="241">
        <v>14.11094247789303</v>
      </c>
      <c r="AG121" s="241">
        <v>11.729650692096493</v>
      </c>
      <c r="AH121" s="241">
        <v>12.213646889642108</v>
      </c>
      <c r="AI121" s="241">
        <v>12.807017821479308</v>
      </c>
      <c r="AJ121" s="241">
        <v>0</v>
      </c>
      <c r="AK121" s="241">
        <v>0</v>
      </c>
      <c r="AL121" s="241">
        <v>0</v>
      </c>
    </row>
    <row r="122" spans="2:38" ht="15.75" x14ac:dyDescent="0.3">
      <c r="B122" s="168" t="s">
        <v>275</v>
      </c>
      <c r="C122" s="240">
        <v>2320.6979720979771</v>
      </c>
      <c r="D122" s="240">
        <v>2238.0259884811708</v>
      </c>
      <c r="E122" s="240">
        <v>2174.1043520601538</v>
      </c>
      <c r="F122" s="240">
        <v>2083.3172348872386</v>
      </c>
      <c r="G122" s="240">
        <v>2043.0267900636081</v>
      </c>
      <c r="H122" s="240">
        <v>2063.2369616736928</v>
      </c>
      <c r="I122" s="240">
        <v>2218.3877732539067</v>
      </c>
      <c r="J122" s="240">
        <v>2204.1419743382203</v>
      </c>
      <c r="K122" s="240">
        <v>1639.2826644282618</v>
      </c>
      <c r="L122" s="240">
        <v>2334.3868070675717</v>
      </c>
      <c r="M122" s="240">
        <v>2566.4182262431168</v>
      </c>
      <c r="N122" s="240">
        <v>2759.1933606877733</v>
      </c>
      <c r="O122" s="240">
        <v>2487.0062824441238</v>
      </c>
      <c r="P122" s="240">
        <v>2686.9505996786329</v>
      </c>
      <c r="Q122" s="240">
        <v>2966.9662066582628</v>
      </c>
      <c r="R122" s="240">
        <v>3185.2573542205864</v>
      </c>
      <c r="S122" s="240">
        <v>3078.3250625073397</v>
      </c>
      <c r="T122" s="240">
        <v>2971.4332774941104</v>
      </c>
      <c r="U122" s="240">
        <v>2660.1570719521455</v>
      </c>
      <c r="V122" s="240">
        <v>2678.8112561597432</v>
      </c>
      <c r="W122" s="240">
        <v>3139.0245978832154</v>
      </c>
      <c r="X122" s="240">
        <v>3088.8961891989284</v>
      </c>
      <c r="Y122" s="240">
        <v>3030.6353207366819</v>
      </c>
      <c r="Z122" s="240">
        <v>2926.297469720801</v>
      </c>
      <c r="AA122" s="240">
        <v>2763.811457841035</v>
      </c>
      <c r="AB122" s="240">
        <v>2070.1786687560143</v>
      </c>
      <c r="AC122" s="240">
        <v>2157.3300686562529</v>
      </c>
      <c r="AD122" s="240">
        <v>2233.9944371945676</v>
      </c>
      <c r="AE122" s="240">
        <v>2179.6739782074733</v>
      </c>
      <c r="AF122" s="240">
        <v>2164.7047151202019</v>
      </c>
      <c r="AG122" s="240">
        <v>2086.5383357479072</v>
      </c>
      <c r="AH122" s="240">
        <v>2303.2895689814291</v>
      </c>
      <c r="AI122" s="240">
        <v>2259.1965451274309</v>
      </c>
      <c r="AJ122" s="240">
        <v>0</v>
      </c>
      <c r="AK122" s="240">
        <v>0</v>
      </c>
      <c r="AL122" s="240">
        <v>0</v>
      </c>
    </row>
    <row r="123" spans="2:38" x14ac:dyDescent="0.25">
      <c r="B123" s="189" t="s">
        <v>276</v>
      </c>
      <c r="C123" s="241">
        <v>455.37859183819091</v>
      </c>
      <c r="D123" s="241">
        <v>586.11799060518024</v>
      </c>
      <c r="E123" s="241">
        <v>427.89054491971666</v>
      </c>
      <c r="F123" s="241">
        <v>365.31820972184812</v>
      </c>
      <c r="G123" s="241">
        <v>358.85567220828585</v>
      </c>
      <c r="H123" s="241">
        <v>400.93294149437821</v>
      </c>
      <c r="I123" s="241">
        <v>406.33175702766567</v>
      </c>
      <c r="J123" s="241">
        <v>400.42335986739789</v>
      </c>
      <c r="K123" s="241">
        <v>370.70875862342939</v>
      </c>
      <c r="L123" s="241">
        <v>413.67425796684944</v>
      </c>
      <c r="M123" s="241">
        <v>428.36060451769856</v>
      </c>
      <c r="N123" s="241">
        <v>311.95973830963084</v>
      </c>
      <c r="O123" s="241">
        <v>317.39510727030682</v>
      </c>
      <c r="P123" s="241">
        <v>330.28223261606581</v>
      </c>
      <c r="Q123" s="241">
        <v>364.48356347971776</v>
      </c>
      <c r="R123" s="241">
        <v>442.23381272262134</v>
      </c>
      <c r="S123" s="241">
        <v>435.51059955332164</v>
      </c>
      <c r="T123" s="241">
        <v>453.17143015645905</v>
      </c>
      <c r="U123" s="241">
        <v>431.9902298176915</v>
      </c>
      <c r="V123" s="241">
        <v>439.4794468446886</v>
      </c>
      <c r="W123" s="241">
        <v>509.049327810291</v>
      </c>
      <c r="X123" s="241">
        <v>511.87739293829782</v>
      </c>
      <c r="Y123" s="241">
        <v>468.3336138562932</v>
      </c>
      <c r="Z123" s="241">
        <v>444.33888537444693</v>
      </c>
      <c r="AA123" s="241">
        <v>440.1621925570974</v>
      </c>
      <c r="AB123" s="241">
        <v>621.11565152808225</v>
      </c>
      <c r="AC123" s="241">
        <v>692.30771428770311</v>
      </c>
      <c r="AD123" s="241">
        <v>699.69638556811049</v>
      </c>
      <c r="AE123" s="241">
        <v>605.92294763517407</v>
      </c>
      <c r="AF123" s="241">
        <v>611.27612974011288</v>
      </c>
      <c r="AG123" s="241">
        <v>672.84717050627705</v>
      </c>
      <c r="AH123" s="241">
        <v>760.28207173866099</v>
      </c>
      <c r="AI123" s="241">
        <v>847.71697297104481</v>
      </c>
      <c r="AJ123" s="241">
        <v>0</v>
      </c>
      <c r="AK123" s="241">
        <v>0</v>
      </c>
      <c r="AL123" s="241">
        <v>0</v>
      </c>
    </row>
    <row r="124" spans="2:38" x14ac:dyDescent="0.25">
      <c r="B124" s="189" t="s">
        <v>277</v>
      </c>
      <c r="C124" s="241">
        <v>43.331924999999998</v>
      </c>
      <c r="D124" s="241">
        <v>55.603275000000004</v>
      </c>
      <c r="E124" s="241">
        <v>62.2986</v>
      </c>
      <c r="F124" s="241">
        <v>13.63635</v>
      </c>
      <c r="G124" s="241">
        <v>37.325925000000005</v>
      </c>
      <c r="H124" s="241">
        <v>42.697199999999995</v>
      </c>
      <c r="I124" s="241">
        <v>42.417374999999993</v>
      </c>
      <c r="J124" s="241">
        <v>56.783999999999992</v>
      </c>
      <c r="K124" s="241">
        <v>47.00377499999999</v>
      </c>
      <c r="L124" s="241">
        <v>48.791924999999992</v>
      </c>
      <c r="M124" s="241">
        <v>70.201949999999982</v>
      </c>
      <c r="N124" s="241">
        <v>37.762724999999996</v>
      </c>
      <c r="O124" s="241">
        <v>32.507474999999999</v>
      </c>
      <c r="P124" s="241">
        <v>22.925174999999996</v>
      </c>
      <c r="Q124" s="241">
        <v>21.764925000000002</v>
      </c>
      <c r="R124" s="241">
        <v>25.436774999999997</v>
      </c>
      <c r="S124" s="241">
        <v>23.102625000000003</v>
      </c>
      <c r="T124" s="241">
        <v>29.374799999999993</v>
      </c>
      <c r="U124" s="241">
        <v>18.680025000000001</v>
      </c>
      <c r="V124" s="241">
        <v>15.997800000000003</v>
      </c>
      <c r="W124" s="241">
        <v>13.390649999999999</v>
      </c>
      <c r="X124" s="241">
        <v>13.929824999999997</v>
      </c>
      <c r="Y124" s="241">
        <v>32.418749999999996</v>
      </c>
      <c r="Z124" s="241">
        <v>35.0259</v>
      </c>
      <c r="AA124" s="241">
        <v>35.933624999999999</v>
      </c>
      <c r="AB124" s="241">
        <v>35.742525000000001</v>
      </c>
      <c r="AC124" s="241">
        <v>34.650525000000002</v>
      </c>
      <c r="AD124" s="241">
        <v>31.415474999999997</v>
      </c>
      <c r="AE124" s="241">
        <v>30.596474999999998</v>
      </c>
      <c r="AF124" s="241">
        <v>35.346674999999991</v>
      </c>
      <c r="AG124" s="241">
        <v>35.701574999999998</v>
      </c>
      <c r="AH124" s="241">
        <v>35.701574999999998</v>
      </c>
      <c r="AI124" s="241">
        <v>35.701574999999998</v>
      </c>
      <c r="AJ124" s="241">
        <v>0</v>
      </c>
      <c r="AK124" s="241">
        <v>0</v>
      </c>
      <c r="AL124" s="241">
        <v>0</v>
      </c>
    </row>
    <row r="125" spans="2:38" x14ac:dyDescent="0.25">
      <c r="B125" s="189" t="s">
        <v>278</v>
      </c>
      <c r="C125" s="241">
        <v>30.233335073671483</v>
      </c>
      <c r="D125" s="241">
        <v>40.815509154002534</v>
      </c>
      <c r="E125" s="241">
        <v>70.025909090526213</v>
      </c>
      <c r="F125" s="241">
        <v>72.852848964334001</v>
      </c>
      <c r="G125" s="241">
        <v>60.173970455955747</v>
      </c>
      <c r="H125" s="241">
        <v>67.993554344918095</v>
      </c>
      <c r="I125" s="241">
        <v>42.405050480944176</v>
      </c>
      <c r="J125" s="241">
        <v>46.656373343575282</v>
      </c>
      <c r="K125" s="241">
        <v>45.71725659060575</v>
      </c>
      <c r="L125" s="241">
        <v>80.949510831383805</v>
      </c>
      <c r="M125" s="241">
        <v>84.769043314601618</v>
      </c>
      <c r="N125" s="241">
        <v>100.49436293139436</v>
      </c>
      <c r="O125" s="241">
        <v>118.32531780960757</v>
      </c>
      <c r="P125" s="241">
        <v>120.02985951415049</v>
      </c>
      <c r="Q125" s="241">
        <v>118.49457284109771</v>
      </c>
      <c r="R125" s="241">
        <v>93.111944836432002</v>
      </c>
      <c r="S125" s="241">
        <v>114.49181374124788</v>
      </c>
      <c r="T125" s="241">
        <v>69.344745320346917</v>
      </c>
      <c r="U125" s="241">
        <v>47.262185987838635</v>
      </c>
      <c r="V125" s="241">
        <v>40.926694516346217</v>
      </c>
      <c r="W125" s="241">
        <v>77.469366228590985</v>
      </c>
      <c r="X125" s="241">
        <v>81.56276962796845</v>
      </c>
      <c r="Y125" s="241">
        <v>87.212551423332442</v>
      </c>
      <c r="Z125" s="241">
        <v>74.34760459128529</v>
      </c>
      <c r="AA125" s="241">
        <v>73.332227083201232</v>
      </c>
      <c r="AB125" s="241">
        <v>26.296555123767465</v>
      </c>
      <c r="AC125" s="241">
        <v>29.730519781445498</v>
      </c>
      <c r="AD125" s="241">
        <v>37.044857840744811</v>
      </c>
      <c r="AE125" s="241">
        <v>35.977835667907712</v>
      </c>
      <c r="AF125" s="241">
        <v>30.941203678337516</v>
      </c>
      <c r="AG125" s="241">
        <v>32.273998103266365</v>
      </c>
      <c r="AH125" s="241">
        <v>32.547220645575123</v>
      </c>
      <c r="AI125" s="241">
        <v>0</v>
      </c>
      <c r="AJ125" s="241">
        <v>0</v>
      </c>
      <c r="AK125" s="241">
        <v>0</v>
      </c>
      <c r="AL125" s="241">
        <v>0</v>
      </c>
    </row>
    <row r="126" spans="2:38" x14ac:dyDescent="0.25">
      <c r="B126" s="189" t="s">
        <v>279</v>
      </c>
      <c r="C126" s="241">
        <v>654.39636809010597</v>
      </c>
      <c r="D126" s="241">
        <v>581.69576517122539</v>
      </c>
      <c r="E126" s="241">
        <v>606.21801403766631</v>
      </c>
      <c r="F126" s="241">
        <v>593.71721940126486</v>
      </c>
      <c r="G126" s="241">
        <v>492.43010889902661</v>
      </c>
      <c r="H126" s="241">
        <v>430.92004562231466</v>
      </c>
      <c r="I126" s="241">
        <v>592.2500700765803</v>
      </c>
      <c r="J126" s="241">
        <v>595.40526742390932</v>
      </c>
      <c r="K126" s="241">
        <v>549.39365515963755</v>
      </c>
      <c r="L126" s="241">
        <v>399.04219237704103</v>
      </c>
      <c r="M126" s="241">
        <v>513.34282277227658</v>
      </c>
      <c r="N126" s="241">
        <v>850.87212838380628</v>
      </c>
      <c r="O126" s="241">
        <v>606.46211555629509</v>
      </c>
      <c r="P126" s="241">
        <v>776.69653987532683</v>
      </c>
      <c r="Q126" s="241">
        <v>912.09666799359059</v>
      </c>
      <c r="R126" s="241">
        <v>761.74327981850968</v>
      </c>
      <c r="S126" s="241">
        <v>761.98398928267409</v>
      </c>
      <c r="T126" s="241">
        <v>771.72404705337829</v>
      </c>
      <c r="U126" s="241">
        <v>549.20433668854901</v>
      </c>
      <c r="V126" s="241">
        <v>520.9589638204975</v>
      </c>
      <c r="W126" s="241">
        <v>644.19422039611106</v>
      </c>
      <c r="X126" s="241">
        <v>647.05601031346134</v>
      </c>
      <c r="Y126" s="241">
        <v>628.00543324915498</v>
      </c>
      <c r="Z126" s="241">
        <v>724.15356723554169</v>
      </c>
      <c r="AA126" s="241">
        <v>602.43156115973022</v>
      </c>
      <c r="AB126" s="241">
        <v>192.87368651222357</v>
      </c>
      <c r="AC126" s="241">
        <v>198.96950205664518</v>
      </c>
      <c r="AD126" s="241">
        <v>214.52159249719168</v>
      </c>
      <c r="AE126" s="241">
        <v>218.4267995732896</v>
      </c>
      <c r="AF126" s="241">
        <v>224.10652418918806</v>
      </c>
      <c r="AG126" s="241">
        <v>211.54655921541703</v>
      </c>
      <c r="AH126" s="241">
        <v>231.79882514883502</v>
      </c>
      <c r="AI126" s="241">
        <v>252.05109108225304</v>
      </c>
      <c r="AJ126" s="241">
        <v>0</v>
      </c>
      <c r="AK126" s="241">
        <v>0</v>
      </c>
      <c r="AL126" s="241">
        <v>0</v>
      </c>
    </row>
    <row r="127" spans="2:38" x14ac:dyDescent="0.25">
      <c r="B127" s="189" t="s">
        <v>280</v>
      </c>
      <c r="C127" s="241">
        <v>409.31860477536003</v>
      </c>
      <c r="D127" s="241">
        <v>251.56604916759267</v>
      </c>
      <c r="E127" s="241">
        <v>255.51860754213817</v>
      </c>
      <c r="F127" s="241">
        <v>261.67745881047273</v>
      </c>
      <c r="G127" s="241">
        <v>268.86379949122914</v>
      </c>
      <c r="H127" s="241">
        <v>301.36037960631268</v>
      </c>
      <c r="I127" s="241">
        <v>311.53739200782542</v>
      </c>
      <c r="J127" s="241">
        <v>250.78551560221089</v>
      </c>
      <c r="K127" s="241">
        <v>303.30805707124364</v>
      </c>
      <c r="L127" s="241">
        <v>278.24751940608002</v>
      </c>
      <c r="M127" s="241">
        <v>285.72966799592729</v>
      </c>
      <c r="N127" s="241">
        <v>374.02218544686536</v>
      </c>
      <c r="O127" s="241">
        <v>302.21467397306179</v>
      </c>
      <c r="P127" s="241">
        <v>278.55722266298181</v>
      </c>
      <c r="Q127" s="241">
        <v>333.18597168314182</v>
      </c>
      <c r="R127" s="241">
        <v>629.77348570018898</v>
      </c>
      <c r="S127" s="241">
        <v>476.08992134469821</v>
      </c>
      <c r="T127" s="241">
        <v>457.63088611234912</v>
      </c>
      <c r="U127" s="241">
        <v>381.82500069748369</v>
      </c>
      <c r="V127" s="241">
        <v>432.77800266379631</v>
      </c>
      <c r="W127" s="241">
        <v>361.68537651944723</v>
      </c>
      <c r="X127" s="241">
        <v>355.13212088133815</v>
      </c>
      <c r="Y127" s="241">
        <v>352.23867457815265</v>
      </c>
      <c r="Z127" s="241">
        <v>276.93330255360002</v>
      </c>
      <c r="AA127" s="241">
        <v>208.52472508834904</v>
      </c>
      <c r="AB127" s="241">
        <v>181.48242567168001</v>
      </c>
      <c r="AC127" s="241">
        <v>184.08867666152724</v>
      </c>
      <c r="AD127" s="241">
        <v>223.31298758190545</v>
      </c>
      <c r="AE127" s="241">
        <v>255.01082357061816</v>
      </c>
      <c r="AF127" s="241">
        <v>218.35166820584723</v>
      </c>
      <c r="AG127" s="241">
        <v>131.15852294190546</v>
      </c>
      <c r="AH127" s="241">
        <v>179.59116842077086</v>
      </c>
      <c r="AI127" s="241">
        <v>0</v>
      </c>
      <c r="AJ127" s="241">
        <v>0</v>
      </c>
      <c r="AK127" s="241">
        <v>0</v>
      </c>
      <c r="AL127" s="241">
        <v>0</v>
      </c>
    </row>
    <row r="128" spans="2:38" x14ac:dyDescent="0.25">
      <c r="B128" s="189" t="s">
        <v>281</v>
      </c>
      <c r="C128" s="241">
        <v>728.03914732064868</v>
      </c>
      <c r="D128" s="241">
        <v>722.22739938316988</v>
      </c>
      <c r="E128" s="241">
        <v>752.15267647010648</v>
      </c>
      <c r="F128" s="241">
        <v>776.11514798931921</v>
      </c>
      <c r="G128" s="241">
        <v>825.37731400911071</v>
      </c>
      <c r="H128" s="241">
        <v>819.33284060576898</v>
      </c>
      <c r="I128" s="241">
        <v>823.4461286608913</v>
      </c>
      <c r="J128" s="241">
        <v>854.0874581011268</v>
      </c>
      <c r="K128" s="241">
        <v>323.15116198334533</v>
      </c>
      <c r="L128" s="241">
        <v>1113.6814014862175</v>
      </c>
      <c r="M128" s="241">
        <v>1184.0141376426127</v>
      </c>
      <c r="N128" s="241">
        <v>1084.0822206160765</v>
      </c>
      <c r="O128" s="241">
        <v>1110.1015928348525</v>
      </c>
      <c r="P128" s="241">
        <v>1158.4595700101079</v>
      </c>
      <c r="Q128" s="241">
        <v>1216.940505660715</v>
      </c>
      <c r="R128" s="241">
        <v>1232.9580561428343</v>
      </c>
      <c r="S128" s="241">
        <v>1267.1461135853979</v>
      </c>
      <c r="T128" s="241">
        <v>1190.187368851577</v>
      </c>
      <c r="U128" s="241">
        <v>1231.1952937605829</v>
      </c>
      <c r="V128" s="241">
        <v>1228.6703483144145</v>
      </c>
      <c r="W128" s="241">
        <v>1533.2356569287749</v>
      </c>
      <c r="X128" s="241">
        <v>1479.3380704378626</v>
      </c>
      <c r="Y128" s="241">
        <v>1462.4262976297489</v>
      </c>
      <c r="Z128" s="241">
        <v>1371.4982099659271</v>
      </c>
      <c r="AA128" s="241">
        <v>1403.4271269526571</v>
      </c>
      <c r="AB128" s="241">
        <v>1012.667824920261</v>
      </c>
      <c r="AC128" s="241">
        <v>1017.583130868932</v>
      </c>
      <c r="AD128" s="241">
        <v>1028.0031387066149</v>
      </c>
      <c r="AE128" s="241">
        <v>1033.7390967604838</v>
      </c>
      <c r="AF128" s="241">
        <v>1044.682514306716</v>
      </c>
      <c r="AG128" s="241">
        <v>1003.0105099810411</v>
      </c>
      <c r="AH128" s="241">
        <v>1063.368708027587</v>
      </c>
      <c r="AI128" s="241">
        <v>1123.7269060741332</v>
      </c>
      <c r="AJ128" s="241">
        <v>0</v>
      </c>
      <c r="AK128" s="241">
        <v>0</v>
      </c>
      <c r="AL128" s="241">
        <v>0</v>
      </c>
    </row>
    <row r="129" spans="2:38" ht="15.75" x14ac:dyDescent="0.3">
      <c r="B129" s="168" t="s">
        <v>282</v>
      </c>
      <c r="C129" s="240">
        <v>4.5251137965146579</v>
      </c>
      <c r="D129" s="240">
        <v>7.0617736878992359</v>
      </c>
      <c r="E129" s="240">
        <v>9.5532233001326698</v>
      </c>
      <c r="F129" s="240">
        <v>12.942275134526334</v>
      </c>
      <c r="G129" s="240">
        <v>16.710872703695685</v>
      </c>
      <c r="H129" s="240">
        <v>19.835192413382259</v>
      </c>
      <c r="I129" s="240">
        <v>23.450647115360024</v>
      </c>
      <c r="J129" s="240">
        <v>26.755278969208899</v>
      </c>
      <c r="K129" s="240">
        <v>30.646700640099592</v>
      </c>
      <c r="L129" s="240">
        <v>35.529464253733252</v>
      </c>
      <c r="M129" s="240">
        <v>37.22424923071533</v>
      </c>
      <c r="N129" s="240">
        <v>36.825507329851753</v>
      </c>
      <c r="O129" s="240">
        <v>51.347302870636042</v>
      </c>
      <c r="P129" s="240">
        <v>53.890767413909458</v>
      </c>
      <c r="Q129" s="240">
        <v>55.440987667486802</v>
      </c>
      <c r="R129" s="240">
        <v>53.767350192613463</v>
      </c>
      <c r="S129" s="240">
        <v>53.49665740038806</v>
      </c>
      <c r="T129" s="240">
        <v>51.002715123608787</v>
      </c>
      <c r="U129" s="240">
        <v>46.444304552910495</v>
      </c>
      <c r="V129" s="240">
        <v>41.431367032954107</v>
      </c>
      <c r="W129" s="240">
        <v>38.257220858534822</v>
      </c>
      <c r="X129" s="240">
        <v>46.760952087230436</v>
      </c>
      <c r="Y129" s="240">
        <v>49.261686906106348</v>
      </c>
      <c r="Z129" s="240">
        <v>51.846008291517386</v>
      </c>
      <c r="AA129" s="240">
        <v>58.522798718369046</v>
      </c>
      <c r="AB129" s="240">
        <v>57.088741425616931</v>
      </c>
      <c r="AC129" s="240">
        <v>60.91762892865323</v>
      </c>
      <c r="AD129" s="240">
        <v>65.52203965991275</v>
      </c>
      <c r="AE129" s="240">
        <v>69.824498818297499</v>
      </c>
      <c r="AF129" s="240">
        <v>74.595999591766528</v>
      </c>
      <c r="AG129" s="240">
        <v>68.158887886692128</v>
      </c>
      <c r="AH129" s="240">
        <v>78.002444339272643</v>
      </c>
      <c r="AI129" s="240">
        <v>0</v>
      </c>
      <c r="AJ129" s="240">
        <v>0</v>
      </c>
      <c r="AK129" s="240">
        <v>0</v>
      </c>
      <c r="AL129" s="240">
        <v>0</v>
      </c>
    </row>
    <row r="130" spans="2:38" x14ac:dyDescent="0.25">
      <c r="B130" s="189" t="s">
        <v>283</v>
      </c>
      <c r="C130" s="241">
        <v>7.7027291755167912E-2</v>
      </c>
      <c r="D130" s="241">
        <v>8.0509495254373051E-2</v>
      </c>
      <c r="E130" s="241">
        <v>7.1868110139466951E-2</v>
      </c>
      <c r="F130" s="241">
        <v>9.2509010007427284E-2</v>
      </c>
      <c r="G130" s="241">
        <v>8.9671062596526727E-2</v>
      </c>
      <c r="H130" s="241">
        <v>9.1680714885568906E-2</v>
      </c>
      <c r="I130" s="241">
        <v>0.11728706216763789</v>
      </c>
      <c r="J130" s="241">
        <v>0.17735946690724252</v>
      </c>
      <c r="K130" s="241">
        <v>0.27903317155855045</v>
      </c>
      <c r="L130" s="241">
        <v>0.4459493468047121</v>
      </c>
      <c r="M130" s="241">
        <v>0.77025063907036118</v>
      </c>
      <c r="N130" s="241">
        <v>1.2072596736473391</v>
      </c>
      <c r="O130" s="241">
        <v>1.8810524916945059</v>
      </c>
      <c r="P130" s="241">
        <v>1.9863133074460617</v>
      </c>
      <c r="Q130" s="241">
        <v>1.8191470120192805</v>
      </c>
      <c r="R130" s="241">
        <v>1.5640007659392292</v>
      </c>
      <c r="S130" s="241">
        <v>1.2050542188854654</v>
      </c>
      <c r="T130" s="241">
        <v>0.98245569518240417</v>
      </c>
      <c r="U130" s="241">
        <v>0.55446332172167967</v>
      </c>
      <c r="V130" s="241">
        <v>0.48423385993944568</v>
      </c>
      <c r="W130" s="241">
        <v>0.45035132982419829</v>
      </c>
      <c r="X130" s="241">
        <v>0.57327578574962113</v>
      </c>
      <c r="Y130" s="241">
        <v>0.58280289769839033</v>
      </c>
      <c r="Z130" s="241">
        <v>0.62795109667467219</v>
      </c>
      <c r="AA130" s="241">
        <v>0.58873697583752616</v>
      </c>
      <c r="AB130" s="241">
        <v>0.57561970359031522</v>
      </c>
      <c r="AC130" s="241">
        <v>0.67291524598045549</v>
      </c>
      <c r="AD130" s="241">
        <v>0.73676794138851209</v>
      </c>
      <c r="AE130" s="241">
        <v>0.77747301350644027</v>
      </c>
      <c r="AF130" s="241">
        <v>0.76705664278688501</v>
      </c>
      <c r="AG130" s="241">
        <v>0.75239233590164334</v>
      </c>
      <c r="AH130" s="241">
        <v>0.73132461956955352</v>
      </c>
      <c r="AI130" s="241">
        <v>0</v>
      </c>
      <c r="AJ130" s="241">
        <v>0</v>
      </c>
      <c r="AK130" s="241">
        <v>0</v>
      </c>
      <c r="AL130" s="241">
        <v>0</v>
      </c>
    </row>
    <row r="131" spans="2:38" x14ac:dyDescent="0.25">
      <c r="B131" s="189" t="s">
        <v>284</v>
      </c>
      <c r="C131" s="241">
        <v>2.9135620369232216</v>
      </c>
      <c r="D131" s="241">
        <v>2.8608971563110788</v>
      </c>
      <c r="E131" s="241">
        <v>2.6533175711160246</v>
      </c>
      <c r="F131" s="241">
        <v>3.2106750377239015</v>
      </c>
      <c r="G131" s="241">
        <v>4.3489469285513858</v>
      </c>
      <c r="H131" s="241">
        <v>4.5821995277636018</v>
      </c>
      <c r="I131" s="241">
        <v>4.9496021925534865</v>
      </c>
      <c r="J131" s="241">
        <v>5.2620258024830537</v>
      </c>
      <c r="K131" s="241">
        <v>5.6529452743373332</v>
      </c>
      <c r="L131" s="241">
        <v>6.1137538007728711</v>
      </c>
      <c r="M131" s="241">
        <v>6.3373313895563346</v>
      </c>
      <c r="N131" s="241">
        <v>6.4508998302610427</v>
      </c>
      <c r="O131" s="241">
        <v>8.8101063791674825</v>
      </c>
      <c r="P131" s="241">
        <v>9.7517506315181599</v>
      </c>
      <c r="Q131" s="241">
        <v>7.5244214320969087</v>
      </c>
      <c r="R131" s="241">
        <v>7.1050353537726361</v>
      </c>
      <c r="S131" s="241">
        <v>6.5661775012382355</v>
      </c>
      <c r="T131" s="241">
        <v>5.1751292492431133</v>
      </c>
      <c r="U131" s="241">
        <v>4.5908657230391032</v>
      </c>
      <c r="V131" s="241">
        <v>3.9863876619413752</v>
      </c>
      <c r="W131" s="241">
        <v>3.0505596423326642</v>
      </c>
      <c r="X131" s="241">
        <v>3.8225542808234598</v>
      </c>
      <c r="Y131" s="241">
        <v>3.9055128218626756</v>
      </c>
      <c r="Z131" s="241">
        <v>4.4102867961599266</v>
      </c>
      <c r="AA131" s="241">
        <v>4.946335574025075</v>
      </c>
      <c r="AB131" s="241">
        <v>4.8449232242908868</v>
      </c>
      <c r="AC131" s="241">
        <v>5.4086114643128527</v>
      </c>
      <c r="AD131" s="241">
        <v>5.461276623275781</v>
      </c>
      <c r="AE131" s="241">
        <v>5.6605963326312256</v>
      </c>
      <c r="AF131" s="241">
        <v>5.8414758221861138</v>
      </c>
      <c r="AG131" s="241">
        <v>5.1526191385392028</v>
      </c>
      <c r="AH131" s="241">
        <v>5.7141502830205013</v>
      </c>
      <c r="AI131" s="241">
        <v>0</v>
      </c>
      <c r="AJ131" s="241">
        <v>0</v>
      </c>
      <c r="AK131" s="241">
        <v>0</v>
      </c>
      <c r="AL131" s="241">
        <v>0</v>
      </c>
    </row>
    <row r="132" spans="2:38" x14ac:dyDescent="0.25">
      <c r="B132" s="189" t="s">
        <v>285</v>
      </c>
      <c r="C132" s="241">
        <v>1.5345244678362684</v>
      </c>
      <c r="D132" s="241">
        <v>4.1203670363337839</v>
      </c>
      <c r="E132" s="241">
        <v>6.8280376188771781</v>
      </c>
      <c r="F132" s="241">
        <v>9.6390910867950055</v>
      </c>
      <c r="G132" s="241">
        <v>12.272254712547772</v>
      </c>
      <c r="H132" s="241">
        <v>15.161312170733089</v>
      </c>
      <c r="I132" s="241">
        <v>18.383757860638898</v>
      </c>
      <c r="J132" s="241">
        <v>21.315893699818602</v>
      </c>
      <c r="K132" s="241">
        <v>24.714722194203709</v>
      </c>
      <c r="L132" s="241">
        <v>28.969761106155669</v>
      </c>
      <c r="M132" s="241">
        <v>30.116667202088635</v>
      </c>
      <c r="N132" s="241">
        <v>29.167347825943374</v>
      </c>
      <c r="O132" s="241">
        <v>40.656143999774052</v>
      </c>
      <c r="P132" s="241">
        <v>42.152703474945234</v>
      </c>
      <c r="Q132" s="241">
        <v>46.097419223370615</v>
      </c>
      <c r="R132" s="241">
        <v>45.098314072901601</v>
      </c>
      <c r="S132" s="241">
        <v>45.725425680264358</v>
      </c>
      <c r="T132" s="241">
        <v>44.845130179183272</v>
      </c>
      <c r="U132" s="241">
        <v>41.298975508149709</v>
      </c>
      <c r="V132" s="241">
        <v>36.960745511073284</v>
      </c>
      <c r="W132" s="241">
        <v>34.756309886377963</v>
      </c>
      <c r="X132" s="241">
        <v>42.365122020657353</v>
      </c>
      <c r="Y132" s="241">
        <v>44.773371186545283</v>
      </c>
      <c r="Z132" s="241">
        <v>46.807770398682784</v>
      </c>
      <c r="AA132" s="241">
        <v>52.987726168506441</v>
      </c>
      <c r="AB132" s="241">
        <v>51.66819849773573</v>
      </c>
      <c r="AC132" s="241">
        <v>54.836102218359919</v>
      </c>
      <c r="AD132" s="241">
        <v>59.323995095248456</v>
      </c>
      <c r="AE132" s="241">
        <v>63.386429472159833</v>
      </c>
      <c r="AF132" s="241">
        <v>67.987467126793533</v>
      </c>
      <c r="AG132" s="241">
        <v>62.253876412251287</v>
      </c>
      <c r="AH132" s="241">
        <v>71.556969436682593</v>
      </c>
      <c r="AI132" s="241">
        <v>0</v>
      </c>
      <c r="AJ132" s="241">
        <v>0</v>
      </c>
      <c r="AK132" s="241">
        <v>0</v>
      </c>
      <c r="AL132" s="241">
        <v>0</v>
      </c>
    </row>
    <row r="133" spans="2:38" ht="15.75" x14ac:dyDescent="0.3">
      <c r="B133" s="239" t="s">
        <v>120</v>
      </c>
      <c r="C133" s="242">
        <v>22181.564858916903</v>
      </c>
      <c r="D133" s="242">
        <v>21664.798291204374</v>
      </c>
      <c r="E133" s="242">
        <v>20679.213189517544</v>
      </c>
      <c r="F133" s="242">
        <v>20268.815022985331</v>
      </c>
      <c r="G133" s="242">
        <v>19472.993586922679</v>
      </c>
      <c r="H133" s="242">
        <v>19226.357625155386</v>
      </c>
      <c r="I133" s="242">
        <v>18506.325334337842</v>
      </c>
      <c r="J133" s="242">
        <v>17652.73654654136</v>
      </c>
      <c r="K133" s="242">
        <v>16456.528969145067</v>
      </c>
      <c r="L133" s="242">
        <v>15024.61848112422</v>
      </c>
      <c r="M133" s="242">
        <v>14360.889399522737</v>
      </c>
      <c r="N133" s="242">
        <v>13364.292781319133</v>
      </c>
      <c r="O133" s="242">
        <v>12140.557068267935</v>
      </c>
      <c r="P133" s="242">
        <v>11546.338191193749</v>
      </c>
      <c r="Q133" s="242">
        <v>11026.995885222044</v>
      </c>
      <c r="R133" s="242">
        <v>10552.061529015671</v>
      </c>
      <c r="S133" s="242">
        <v>10134.610634584667</v>
      </c>
      <c r="T133" s="242">
        <v>9123.5354926660693</v>
      </c>
      <c r="U133" s="242">
        <v>8337.232833523969</v>
      </c>
      <c r="V133" s="242">
        <v>7835.2130033653993</v>
      </c>
      <c r="W133" s="242">
        <v>7995.7352081640629</v>
      </c>
      <c r="X133" s="242">
        <v>7728.4090426552821</v>
      </c>
      <c r="Y133" s="242">
        <v>7186.7345201539229</v>
      </c>
      <c r="Z133" s="242">
        <v>6653.8845812199452</v>
      </c>
      <c r="AA133" s="242">
        <v>6161.0846797953009</v>
      </c>
      <c r="AB133" s="242">
        <v>5185.6522107821884</v>
      </c>
      <c r="AC133" s="242">
        <v>5130.7105214469157</v>
      </c>
      <c r="AD133" s="242">
        <v>4972.8450645987941</v>
      </c>
      <c r="AE133" s="242">
        <v>4720.024177172776</v>
      </c>
      <c r="AF133" s="242">
        <v>4845.485833877704</v>
      </c>
      <c r="AG133" s="242">
        <v>4450.1457459261583</v>
      </c>
      <c r="AH133" s="242">
        <v>4498.6458788262808</v>
      </c>
      <c r="AI133" s="242">
        <v>4332.434072346643</v>
      </c>
      <c r="AJ133" s="242">
        <v>0</v>
      </c>
      <c r="AK133" s="242">
        <v>0</v>
      </c>
      <c r="AL133" s="242">
        <v>0</v>
      </c>
    </row>
    <row r="134" spans="2:38" ht="13.5" customHeight="1" x14ac:dyDescent="0.25">
      <c r="B134" s="181" t="s">
        <v>286</v>
      </c>
      <c r="C134" s="181"/>
      <c r="D134" s="181"/>
      <c r="E134" s="181"/>
      <c r="F134" s="181"/>
      <c r="G134" s="181"/>
      <c r="H134" s="181"/>
      <c r="I134" s="243"/>
      <c r="J134" s="243"/>
      <c r="K134" s="243"/>
      <c r="L134" s="181"/>
      <c r="M134" s="244"/>
      <c r="N134" s="244"/>
      <c r="O134" s="244"/>
      <c r="P134" s="244"/>
      <c r="Q134" s="244"/>
      <c r="R134" s="181"/>
      <c r="S134" s="181"/>
      <c r="T134" s="181"/>
      <c r="U134" s="181"/>
      <c r="V134" s="181"/>
      <c r="W134" s="181"/>
      <c r="X134" s="181"/>
      <c r="Y134" s="181"/>
      <c r="Z134" s="181"/>
      <c r="AA134" s="181"/>
      <c r="AB134" s="181"/>
      <c r="AC134" s="181"/>
      <c r="AD134" s="181"/>
      <c r="AE134" s="181"/>
      <c r="AF134" s="181"/>
      <c r="AG134" s="181"/>
      <c r="AH134" s="181"/>
      <c r="AI134" s="181"/>
      <c r="AJ134" s="181"/>
      <c r="AK134" s="181"/>
      <c r="AL134" s="181"/>
    </row>
    <row r="135" spans="2:38" ht="13.5" customHeight="1" x14ac:dyDescent="0.25">
      <c r="B135" s="181"/>
      <c r="C135" s="243"/>
      <c r="D135" s="243"/>
      <c r="E135" s="243"/>
      <c r="F135" s="243"/>
      <c r="G135" s="243"/>
      <c r="H135" s="243"/>
      <c r="I135" s="243"/>
      <c r="J135" s="243"/>
      <c r="K135" s="243"/>
      <c r="L135" s="181"/>
      <c r="M135" s="244"/>
      <c r="N135" s="244"/>
      <c r="O135" s="244"/>
      <c r="P135" s="244"/>
      <c r="Q135" s="244"/>
      <c r="R135" s="181"/>
      <c r="S135" s="181"/>
      <c r="T135" s="181"/>
      <c r="U135" s="181"/>
      <c r="V135" s="181"/>
      <c r="W135" s="181"/>
      <c r="X135" s="181"/>
      <c r="Y135" s="181"/>
      <c r="Z135" s="181"/>
      <c r="AA135" s="181"/>
      <c r="AB135" s="181"/>
      <c r="AC135" s="181"/>
      <c r="AD135" s="181"/>
      <c r="AE135" s="181"/>
      <c r="AF135" s="181"/>
      <c r="AG135" s="181"/>
      <c r="AH135" s="181"/>
      <c r="AI135" s="181"/>
      <c r="AJ135" s="181"/>
      <c r="AK135" s="181"/>
      <c r="AL135" s="181"/>
    </row>
    <row r="136" spans="2:38" ht="16.5" customHeight="1" x14ac:dyDescent="0.35">
      <c r="B136" s="237" t="s">
        <v>291</v>
      </c>
      <c r="C136" s="181"/>
      <c r="D136" s="181"/>
      <c r="E136" s="181"/>
      <c r="F136" s="181"/>
      <c r="G136" s="181"/>
      <c r="H136" s="181"/>
      <c r="I136" s="181"/>
      <c r="J136" s="181"/>
      <c r="K136" s="238"/>
      <c r="L136" s="181"/>
      <c r="M136" s="244"/>
      <c r="N136" s="244"/>
      <c r="O136" s="244"/>
      <c r="P136" s="244"/>
      <c r="Q136" s="244"/>
      <c r="R136" s="181"/>
      <c r="S136" s="181"/>
      <c r="T136" s="181"/>
      <c r="U136" s="181"/>
      <c r="V136" s="181"/>
      <c r="W136" s="181"/>
      <c r="X136" s="181"/>
      <c r="Y136" s="181"/>
      <c r="Z136" s="181"/>
      <c r="AA136" s="181"/>
      <c r="AB136" s="181"/>
      <c r="AC136" s="181"/>
      <c r="AD136" s="181"/>
      <c r="AE136" s="181"/>
      <c r="AF136" s="181"/>
      <c r="AG136" s="181"/>
      <c r="AH136" s="181"/>
      <c r="AI136" s="181"/>
      <c r="AJ136" s="181"/>
      <c r="AK136" s="181"/>
      <c r="AL136" s="181"/>
    </row>
    <row r="137" spans="2:38" ht="14.25" customHeight="1" x14ac:dyDescent="0.3">
      <c r="B137" s="239" t="s">
        <v>267</v>
      </c>
      <c r="C137" s="239">
        <v>1990</v>
      </c>
      <c r="D137" s="239">
        <v>1991</v>
      </c>
      <c r="E137" s="239">
        <v>1992</v>
      </c>
      <c r="F137" s="239">
        <v>1993</v>
      </c>
      <c r="G137" s="239">
        <v>1994</v>
      </c>
      <c r="H137" s="239">
        <v>1995</v>
      </c>
      <c r="I137" s="239">
        <v>1996</v>
      </c>
      <c r="J137" s="239">
        <v>1997</v>
      </c>
      <c r="K137" s="239">
        <v>1998</v>
      </c>
      <c r="L137" s="239">
        <v>1999</v>
      </c>
      <c r="M137" s="239">
        <v>2000</v>
      </c>
      <c r="N137" s="239">
        <v>2001</v>
      </c>
      <c r="O137" s="239">
        <v>2002</v>
      </c>
      <c r="P137" s="239">
        <v>2003</v>
      </c>
      <c r="Q137" s="239">
        <v>2004</v>
      </c>
      <c r="R137" s="239">
        <v>2005</v>
      </c>
      <c r="S137" s="239">
        <v>2006</v>
      </c>
      <c r="T137" s="239">
        <v>2007</v>
      </c>
      <c r="U137" s="239">
        <v>2008</v>
      </c>
      <c r="V137" s="239">
        <v>2009</v>
      </c>
      <c r="W137" s="239">
        <v>2010</v>
      </c>
      <c r="X137" s="239">
        <v>2011</v>
      </c>
      <c r="Y137" s="239">
        <v>2012</v>
      </c>
      <c r="Z137" s="239">
        <v>2013</v>
      </c>
      <c r="AA137" s="239">
        <v>2014</v>
      </c>
      <c r="AB137" s="239">
        <v>2015</v>
      </c>
      <c r="AC137" s="239">
        <v>2016</v>
      </c>
      <c r="AD137" s="239">
        <v>2017</v>
      </c>
      <c r="AE137" s="239">
        <v>2018</v>
      </c>
      <c r="AF137" s="239">
        <v>2019</v>
      </c>
      <c r="AG137" s="239">
        <v>2020</v>
      </c>
      <c r="AH137" s="239">
        <v>2021</v>
      </c>
      <c r="AI137" s="239">
        <v>2022</v>
      </c>
      <c r="AJ137" s="239">
        <v>2023</v>
      </c>
      <c r="AK137" s="239">
        <v>2024</v>
      </c>
      <c r="AL137" s="239">
        <v>2025</v>
      </c>
    </row>
    <row r="138" spans="2:38" ht="14.25" customHeight="1" x14ac:dyDescent="0.3">
      <c r="B138" s="168" t="s">
        <v>268</v>
      </c>
      <c r="C138" s="240">
        <v>131851.20658159541</v>
      </c>
      <c r="D138" s="240">
        <v>139365.35433930709</v>
      </c>
      <c r="E138" s="240">
        <v>143062.73647303102</v>
      </c>
      <c r="F138" s="240">
        <v>149917.70592678396</v>
      </c>
      <c r="G138" s="240">
        <v>152243.15288578425</v>
      </c>
      <c r="H138" s="240">
        <v>158351.48703682059</v>
      </c>
      <c r="I138" s="240">
        <v>158754.50706242066</v>
      </c>
      <c r="J138" s="240">
        <v>159406.98394566754</v>
      </c>
      <c r="K138" s="240">
        <v>161068.46766190481</v>
      </c>
      <c r="L138" s="240">
        <v>151958.57910198535</v>
      </c>
      <c r="M138" s="240">
        <v>148512.27991147683</v>
      </c>
      <c r="N138" s="240">
        <v>137253.07100613878</v>
      </c>
      <c r="O138" s="240">
        <v>129634.10506776159</v>
      </c>
      <c r="P138" s="240">
        <v>122670.68454972477</v>
      </c>
      <c r="Q138" s="240">
        <v>111161.22359113695</v>
      </c>
      <c r="R138" s="240">
        <v>101251.94982557574</v>
      </c>
      <c r="S138" s="240">
        <v>97997.402537605201</v>
      </c>
      <c r="T138" s="240">
        <v>84306.769803087722</v>
      </c>
      <c r="U138" s="240">
        <v>77122.82321265158</v>
      </c>
      <c r="V138" s="240">
        <v>66565.384621421952</v>
      </c>
      <c r="W138" s="240">
        <v>62166.50765807493</v>
      </c>
      <c r="X138" s="240">
        <v>58390.712924082298</v>
      </c>
      <c r="Y138" s="240">
        <v>50770.381400498445</v>
      </c>
      <c r="Z138" s="240">
        <v>43846.129821341965</v>
      </c>
      <c r="AA138" s="240">
        <v>38023.722561252456</v>
      </c>
      <c r="AB138" s="240">
        <v>32862.460584719978</v>
      </c>
      <c r="AC138" s="240">
        <v>29098.219616722075</v>
      </c>
      <c r="AD138" s="240">
        <v>24602.487457642896</v>
      </c>
      <c r="AE138" s="240">
        <v>20072.378096249005</v>
      </c>
      <c r="AF138" s="240">
        <v>21733.675629618076</v>
      </c>
      <c r="AG138" s="240">
        <v>18052.080255322118</v>
      </c>
      <c r="AH138" s="240">
        <v>14078.528434039534</v>
      </c>
      <c r="AI138" s="240">
        <v>15370.11425048098</v>
      </c>
      <c r="AJ138" s="240">
        <v>0</v>
      </c>
      <c r="AK138" s="240">
        <v>0</v>
      </c>
      <c r="AL138" s="240">
        <v>0</v>
      </c>
    </row>
    <row r="139" spans="2:38" ht="13.5" customHeight="1" x14ac:dyDescent="0.25">
      <c r="B139" s="189" t="s">
        <v>269</v>
      </c>
      <c r="C139" s="241">
        <v>85061.818714499459</v>
      </c>
      <c r="D139" s="241">
        <v>83927.471970252169</v>
      </c>
      <c r="E139" s="241">
        <v>83011.45651156141</v>
      </c>
      <c r="F139" s="241">
        <v>84470.047633007445</v>
      </c>
      <c r="G139" s="241">
        <v>85059.062961106538</v>
      </c>
      <c r="H139" s="241">
        <v>87538.42650286798</v>
      </c>
      <c r="I139" s="241">
        <v>86717.613837597353</v>
      </c>
      <c r="J139" s="241">
        <v>85544.729114505535</v>
      </c>
      <c r="K139" s="241">
        <v>85649.966769309234</v>
      </c>
      <c r="L139" s="241">
        <v>78301.830549369086</v>
      </c>
      <c r="M139" s="241">
        <v>75903.219548141351</v>
      </c>
      <c r="N139" s="241">
        <v>70312.032561683707</v>
      </c>
      <c r="O139" s="241">
        <v>65910.291716413994</v>
      </c>
      <c r="P139" s="241">
        <v>61232.389490729423</v>
      </c>
      <c r="Q139" s="241">
        <v>56799.330162555212</v>
      </c>
      <c r="R139" s="241">
        <v>52129.491259058748</v>
      </c>
      <c r="S139" s="241">
        <v>46928.992175968648</v>
      </c>
      <c r="T139" s="241">
        <v>43132.99837218169</v>
      </c>
      <c r="U139" s="241">
        <v>39157.094856386058</v>
      </c>
      <c r="V139" s="241">
        <v>45917.699552070742</v>
      </c>
      <c r="W139" s="241">
        <v>42765.931473246979</v>
      </c>
      <c r="X139" s="241">
        <v>40786.797929460568</v>
      </c>
      <c r="Y139" s="241">
        <v>35736.726163937761</v>
      </c>
      <c r="Z139" s="241">
        <v>30984.619553153047</v>
      </c>
      <c r="AA139" s="241">
        <v>26523.837796692369</v>
      </c>
      <c r="AB139" s="241">
        <v>23377.455276786703</v>
      </c>
      <c r="AC139" s="241">
        <v>20029.893684366889</v>
      </c>
      <c r="AD139" s="241">
        <v>16985.147364288918</v>
      </c>
      <c r="AE139" s="241">
        <v>14335.238358812605</v>
      </c>
      <c r="AF139" s="241">
        <v>14624.981703311112</v>
      </c>
      <c r="AG139" s="241">
        <v>11592.180819743144</v>
      </c>
      <c r="AH139" s="241">
        <v>9774.8940945184768</v>
      </c>
      <c r="AI139" s="241">
        <v>11359.196861261826</v>
      </c>
      <c r="AJ139" s="241">
        <v>0</v>
      </c>
      <c r="AK139" s="241">
        <v>0</v>
      </c>
      <c r="AL139" s="241">
        <v>0</v>
      </c>
    </row>
    <row r="140" spans="2:38" ht="13.5" customHeight="1" x14ac:dyDescent="0.25">
      <c r="B140" s="189" t="s">
        <v>270</v>
      </c>
      <c r="C140" s="241">
        <v>44717.202978984693</v>
      </c>
      <c r="D140" s="241">
        <v>53032.243998536549</v>
      </c>
      <c r="E140" s="241">
        <v>57663.842728495736</v>
      </c>
      <c r="F140" s="241">
        <v>62962.430768874998</v>
      </c>
      <c r="G140" s="241">
        <v>64627.749606727048</v>
      </c>
      <c r="H140" s="241">
        <v>68119.467078878646</v>
      </c>
      <c r="I140" s="241">
        <v>69202.781481342448</v>
      </c>
      <c r="J140" s="241">
        <v>70814.674471816499</v>
      </c>
      <c r="K140" s="241">
        <v>72046.070880937928</v>
      </c>
      <c r="L140" s="241">
        <v>70134.469811660892</v>
      </c>
      <c r="M140" s="241">
        <v>68940.894763140648</v>
      </c>
      <c r="N140" s="241">
        <v>63410.57439170155</v>
      </c>
      <c r="O140" s="241">
        <v>59961.27007189257</v>
      </c>
      <c r="P140" s="241">
        <v>57543.824587984294</v>
      </c>
      <c r="Q140" s="241">
        <v>50643.455284976968</v>
      </c>
      <c r="R140" s="241">
        <v>45740.677830351247</v>
      </c>
      <c r="S140" s="241">
        <v>50061.256944049273</v>
      </c>
      <c r="T140" s="241">
        <v>40239.276850942908</v>
      </c>
      <c r="U140" s="241">
        <v>37082.493596166983</v>
      </c>
      <c r="V140" s="241">
        <v>19429.847175919804</v>
      </c>
      <c r="W140" s="241">
        <v>18373.51662584149</v>
      </c>
      <c r="X140" s="241">
        <v>16717.087148021557</v>
      </c>
      <c r="Y140" s="241">
        <v>14238.772473640882</v>
      </c>
      <c r="Z140" s="241">
        <v>12182.733902128588</v>
      </c>
      <c r="AA140" s="241">
        <v>10915.934143094226</v>
      </c>
      <c r="AB140" s="241">
        <v>9007.7811261449297</v>
      </c>
      <c r="AC140" s="241">
        <v>7779.614505908824</v>
      </c>
      <c r="AD140" s="241">
        <v>6507.8261180465952</v>
      </c>
      <c r="AE140" s="241">
        <v>4808.1467045690688</v>
      </c>
      <c r="AF140" s="241">
        <v>6192.4675744443102</v>
      </c>
      <c r="AG140" s="241">
        <v>6227.7411731463208</v>
      </c>
      <c r="AH140" s="241">
        <v>3784.0799686977543</v>
      </c>
      <c r="AI140" s="241">
        <v>3824.0650877841063</v>
      </c>
      <c r="AJ140" s="241">
        <v>0</v>
      </c>
      <c r="AK140" s="241">
        <v>0</v>
      </c>
      <c r="AL140" s="241">
        <v>0</v>
      </c>
    </row>
    <row r="141" spans="2:38" ht="13.5" customHeight="1" x14ac:dyDescent="0.25">
      <c r="B141" s="189" t="s">
        <v>271</v>
      </c>
      <c r="C141" s="241">
        <v>1993.6587623853866</v>
      </c>
      <c r="D141" s="241">
        <v>2326.1419755889824</v>
      </c>
      <c r="E141" s="241">
        <v>2308.4453780303252</v>
      </c>
      <c r="F141" s="241">
        <v>2404.5742502066064</v>
      </c>
      <c r="G141" s="241">
        <v>2475.4086016614542</v>
      </c>
      <c r="H141" s="241">
        <v>2610.6512975115475</v>
      </c>
      <c r="I141" s="241">
        <v>2757.3668586985796</v>
      </c>
      <c r="J141" s="241">
        <v>2974.6062415747151</v>
      </c>
      <c r="K141" s="241">
        <v>3300.1434458597446</v>
      </c>
      <c r="L141" s="241">
        <v>3444.890622866516</v>
      </c>
      <c r="M141" s="241">
        <v>3592.9810725087923</v>
      </c>
      <c r="N141" s="241">
        <v>3463.7606196201996</v>
      </c>
      <c r="O141" s="241">
        <v>3697.7673112857151</v>
      </c>
      <c r="P141" s="241">
        <v>3830.9623840996669</v>
      </c>
      <c r="Q141" s="241">
        <v>3653.5122815966756</v>
      </c>
      <c r="R141" s="241">
        <v>3316.904939700355</v>
      </c>
      <c r="S141" s="241">
        <v>944.75414821306924</v>
      </c>
      <c r="T141" s="241">
        <v>891.23683883549108</v>
      </c>
      <c r="U141" s="241">
        <v>846.39086924812364</v>
      </c>
      <c r="V141" s="241">
        <v>1168.6921267375649</v>
      </c>
      <c r="W141" s="241">
        <v>987.46108907904704</v>
      </c>
      <c r="X141" s="241">
        <v>850.11769895520376</v>
      </c>
      <c r="Y141" s="241">
        <v>758.11397766992343</v>
      </c>
      <c r="Z141" s="241">
        <v>648.37560061729903</v>
      </c>
      <c r="AA141" s="241">
        <v>558.10741365536785</v>
      </c>
      <c r="AB141" s="241">
        <v>455.27156977520536</v>
      </c>
      <c r="AC141" s="241">
        <v>1269.2004292780412</v>
      </c>
      <c r="AD141" s="241">
        <v>1092.3632740387873</v>
      </c>
      <c r="AE141" s="241">
        <v>914.42966477422283</v>
      </c>
      <c r="AF141" s="241">
        <v>896.36390879396049</v>
      </c>
      <c r="AG141" s="241">
        <v>215.23120400492647</v>
      </c>
      <c r="AH141" s="241">
        <v>487.55949860762723</v>
      </c>
      <c r="AI141" s="241">
        <v>175.86050874118931</v>
      </c>
      <c r="AJ141" s="241">
        <v>0</v>
      </c>
      <c r="AK141" s="241">
        <v>0</v>
      </c>
      <c r="AL141" s="241">
        <v>0</v>
      </c>
    </row>
    <row r="142" spans="2:38" ht="13.5" customHeight="1" x14ac:dyDescent="0.25">
      <c r="B142" s="189" t="s">
        <v>272</v>
      </c>
      <c r="C142" s="241">
        <v>78.526125725839407</v>
      </c>
      <c r="D142" s="241">
        <v>79.496394929386469</v>
      </c>
      <c r="E142" s="241">
        <v>78.991854943542009</v>
      </c>
      <c r="F142" s="241">
        <v>80.653274694881787</v>
      </c>
      <c r="G142" s="241">
        <v>80.931716289228049</v>
      </c>
      <c r="H142" s="241">
        <v>82.942157562431007</v>
      </c>
      <c r="I142" s="241">
        <v>76.744884782263881</v>
      </c>
      <c r="J142" s="241">
        <v>72.974117770798443</v>
      </c>
      <c r="K142" s="241">
        <v>72.286565797902625</v>
      </c>
      <c r="L142" s="241">
        <v>77.388118088848515</v>
      </c>
      <c r="M142" s="241">
        <v>75.18452768602738</v>
      </c>
      <c r="N142" s="241">
        <v>66.70343313331658</v>
      </c>
      <c r="O142" s="241">
        <v>64.775968169296078</v>
      </c>
      <c r="P142" s="241">
        <v>63.508086911390215</v>
      </c>
      <c r="Q142" s="241">
        <v>64.925862008087364</v>
      </c>
      <c r="R142" s="241">
        <v>64.875796465386699</v>
      </c>
      <c r="S142" s="241">
        <v>62.399269374208551</v>
      </c>
      <c r="T142" s="241">
        <v>43.25774112763316</v>
      </c>
      <c r="U142" s="241">
        <v>36.843890850415818</v>
      </c>
      <c r="V142" s="241">
        <v>49.145766693857247</v>
      </c>
      <c r="W142" s="241">
        <v>39.598469907410191</v>
      </c>
      <c r="X142" s="241">
        <v>36.710147644971364</v>
      </c>
      <c r="Y142" s="241">
        <v>36.768785249882647</v>
      </c>
      <c r="Z142" s="241">
        <v>30.400765443033272</v>
      </c>
      <c r="AA142" s="241">
        <v>25.843207810499727</v>
      </c>
      <c r="AB142" s="241">
        <v>21.952612013140634</v>
      </c>
      <c r="AC142" s="241">
        <v>19.510997168322358</v>
      </c>
      <c r="AD142" s="241">
        <v>17.150701268595867</v>
      </c>
      <c r="AE142" s="241">
        <v>14.563368093111132</v>
      </c>
      <c r="AF142" s="241">
        <v>19.862443068693214</v>
      </c>
      <c r="AG142" s="241">
        <v>16.927058427729115</v>
      </c>
      <c r="AH142" s="241">
        <v>31.99487221567556</v>
      </c>
      <c r="AI142" s="241">
        <v>10.991792693857199</v>
      </c>
      <c r="AJ142" s="241">
        <v>0</v>
      </c>
      <c r="AK142" s="241">
        <v>0</v>
      </c>
      <c r="AL142" s="241">
        <v>0</v>
      </c>
    </row>
    <row r="143" spans="2:38" ht="14.25" customHeight="1" x14ac:dyDescent="0.3">
      <c r="B143" s="168" t="s">
        <v>273</v>
      </c>
      <c r="C143" s="240">
        <v>612.65064822418447</v>
      </c>
      <c r="D143" s="240">
        <v>617.43575014343446</v>
      </c>
      <c r="E143" s="240">
        <v>616.61736115920473</v>
      </c>
      <c r="F143" s="240">
        <v>643.13740451717786</v>
      </c>
      <c r="G143" s="240">
        <v>682.55988813524732</v>
      </c>
      <c r="H143" s="240">
        <v>717.65582276302121</v>
      </c>
      <c r="I143" s="240">
        <v>723.38692599149977</v>
      </c>
      <c r="J143" s="240">
        <v>758.68276286553396</v>
      </c>
      <c r="K143" s="240">
        <v>787.25284342853297</v>
      </c>
      <c r="L143" s="240">
        <v>822.72233168150183</v>
      </c>
      <c r="M143" s="240">
        <v>841.69852255529338</v>
      </c>
      <c r="N143" s="240">
        <v>918.22847284988757</v>
      </c>
      <c r="O143" s="240">
        <v>928.66959085745737</v>
      </c>
      <c r="P143" s="240">
        <v>927.33029555641383</v>
      </c>
      <c r="Q143" s="240">
        <v>951.87428498470967</v>
      </c>
      <c r="R143" s="240">
        <v>934.13891646635557</v>
      </c>
      <c r="S143" s="240">
        <v>1023.8918768318363</v>
      </c>
      <c r="T143" s="240">
        <v>2102.6510344708513</v>
      </c>
      <c r="U143" s="240">
        <v>2724.531124434624</v>
      </c>
      <c r="V143" s="240">
        <v>3797.7761649391241</v>
      </c>
      <c r="W143" s="240">
        <v>4230.7470263100095</v>
      </c>
      <c r="X143" s="240">
        <v>4557.2007752684794</v>
      </c>
      <c r="Y143" s="240">
        <v>5318.8197702298567</v>
      </c>
      <c r="Z143" s="240">
        <v>6157.3703829285623</v>
      </c>
      <c r="AA143" s="240">
        <v>6983.6611865253799</v>
      </c>
      <c r="AB143" s="240">
        <v>7709.0120384382089</v>
      </c>
      <c r="AC143" s="240">
        <v>7538.1222259906899</v>
      </c>
      <c r="AD143" s="240">
        <v>7952.1667059552356</v>
      </c>
      <c r="AE143" s="240">
        <v>8797.8077494563258</v>
      </c>
      <c r="AF143" s="240">
        <v>9098.2245137694736</v>
      </c>
      <c r="AG143" s="240">
        <v>11045.883765682509</v>
      </c>
      <c r="AH143" s="240">
        <v>10072.722852965155</v>
      </c>
      <c r="AI143" s="240">
        <v>11502.977089892276</v>
      </c>
      <c r="AJ143" s="240">
        <v>0</v>
      </c>
      <c r="AK143" s="240">
        <v>0</v>
      </c>
      <c r="AL143" s="240">
        <v>0</v>
      </c>
    </row>
    <row r="144" spans="2:38" ht="13.5" customHeight="1" x14ac:dyDescent="0.25">
      <c r="B144" s="189" t="s">
        <v>269</v>
      </c>
      <c r="C144" s="241">
        <v>16.016322951446316</v>
      </c>
      <c r="D144" s="241">
        <v>14.338850813808744</v>
      </c>
      <c r="E144" s="241">
        <v>13.512156726791934</v>
      </c>
      <c r="F144" s="241">
        <v>13.178609939098139</v>
      </c>
      <c r="G144" s="241">
        <v>12.388334236478789</v>
      </c>
      <c r="H144" s="241">
        <v>11.808630096533042</v>
      </c>
      <c r="I144" s="241">
        <v>11.105148426239348</v>
      </c>
      <c r="J144" s="241">
        <v>10.841889934581708</v>
      </c>
      <c r="K144" s="241">
        <v>10.313296083010664</v>
      </c>
      <c r="L144" s="241">
        <v>10.615740308536346</v>
      </c>
      <c r="M144" s="241">
        <v>10.265700391841973</v>
      </c>
      <c r="N144" s="241">
        <v>9.0236163585293578</v>
      </c>
      <c r="O144" s="241">
        <v>9.0357548800663423</v>
      </c>
      <c r="P144" s="241">
        <v>8.9437807893166124</v>
      </c>
      <c r="Q144" s="241">
        <v>8.9651929588048329</v>
      </c>
      <c r="R144" s="241">
        <v>8.8939131771936122</v>
      </c>
      <c r="S144" s="241">
        <v>7.8544467753459877</v>
      </c>
      <c r="T144" s="241">
        <v>8.9220550180099849</v>
      </c>
      <c r="U144" s="241">
        <v>9.9578632173715782</v>
      </c>
      <c r="V144" s="241">
        <v>28.461310385339189</v>
      </c>
      <c r="W144" s="241">
        <v>51.825623832863009</v>
      </c>
      <c r="X144" s="241">
        <v>75.676758345854182</v>
      </c>
      <c r="Y144" s="241">
        <v>99.761751357622302</v>
      </c>
      <c r="Z144" s="241">
        <v>115.87873526136578</v>
      </c>
      <c r="AA144" s="241">
        <v>129.01896578683889</v>
      </c>
      <c r="AB144" s="241">
        <v>142.70563946699622</v>
      </c>
      <c r="AC144" s="241">
        <v>139.74867408762142</v>
      </c>
      <c r="AD144" s="241">
        <v>146.14744925942045</v>
      </c>
      <c r="AE144" s="241">
        <v>150.18458811099512</v>
      </c>
      <c r="AF144" s="241">
        <v>147.33110199096384</v>
      </c>
      <c r="AG144" s="241">
        <v>178.33639884735737</v>
      </c>
      <c r="AH144" s="241">
        <v>190.90022706797973</v>
      </c>
      <c r="AI144" s="241">
        <v>170.87211362810416</v>
      </c>
      <c r="AJ144" s="241">
        <v>0</v>
      </c>
      <c r="AK144" s="241">
        <v>0</v>
      </c>
      <c r="AL144" s="241">
        <v>0</v>
      </c>
    </row>
    <row r="145" spans="2:38" ht="13.5" customHeight="1" x14ac:dyDescent="0.25">
      <c r="B145" s="189" t="s">
        <v>270</v>
      </c>
      <c r="C145" s="241">
        <v>25.658767768428156</v>
      </c>
      <c r="D145" s="241">
        <v>28.025914299638963</v>
      </c>
      <c r="E145" s="241">
        <v>29.674167713573059</v>
      </c>
      <c r="F145" s="241">
        <v>31.938187211752034</v>
      </c>
      <c r="G145" s="241">
        <v>32.086615163793446</v>
      </c>
      <c r="H145" s="241">
        <v>33.317741767531082</v>
      </c>
      <c r="I145" s="241">
        <v>33.741342922777747</v>
      </c>
      <c r="J145" s="241">
        <v>35.075712537698436</v>
      </c>
      <c r="K145" s="241">
        <v>35.672822567155933</v>
      </c>
      <c r="L145" s="241">
        <v>36.52013435937679</v>
      </c>
      <c r="M145" s="241">
        <v>37.858278867242298</v>
      </c>
      <c r="N145" s="241">
        <v>37.35470055954513</v>
      </c>
      <c r="O145" s="241">
        <v>37.893095820354169</v>
      </c>
      <c r="P145" s="241">
        <v>38.926147353711542</v>
      </c>
      <c r="Q145" s="241">
        <v>38.807458651844819</v>
      </c>
      <c r="R145" s="241">
        <v>39.338129393757704</v>
      </c>
      <c r="S145" s="241">
        <v>45.079666192671141</v>
      </c>
      <c r="T145" s="241">
        <v>141.67331169761115</v>
      </c>
      <c r="U145" s="241">
        <v>220.50176996460175</v>
      </c>
      <c r="V145" s="241">
        <v>137.94189159359522</v>
      </c>
      <c r="W145" s="241">
        <v>155.83241815255468</v>
      </c>
      <c r="X145" s="241">
        <v>176.01358749324896</v>
      </c>
      <c r="Y145" s="241">
        <v>209.64163051091779</v>
      </c>
      <c r="Z145" s="241">
        <v>239.51192921658532</v>
      </c>
      <c r="AA145" s="241">
        <v>285.84015315002432</v>
      </c>
      <c r="AB145" s="241">
        <v>310.17100049683813</v>
      </c>
      <c r="AC145" s="241">
        <v>321.90305978179487</v>
      </c>
      <c r="AD145" s="241">
        <v>346.28661531828868</v>
      </c>
      <c r="AE145" s="241">
        <v>360.79845772183756</v>
      </c>
      <c r="AF145" s="241">
        <v>328.15653599645111</v>
      </c>
      <c r="AG145" s="241">
        <v>409.49584605323537</v>
      </c>
      <c r="AH145" s="241">
        <v>414.57960832397276</v>
      </c>
      <c r="AI145" s="241">
        <v>360.00580490524317</v>
      </c>
      <c r="AJ145" s="241">
        <v>0</v>
      </c>
      <c r="AK145" s="241">
        <v>0</v>
      </c>
      <c r="AL145" s="241">
        <v>0</v>
      </c>
    </row>
    <row r="146" spans="2:38" ht="13.5" customHeight="1" x14ac:dyDescent="0.25">
      <c r="B146" s="189" t="s">
        <v>271</v>
      </c>
      <c r="C146" s="241">
        <v>523.72770647021093</v>
      </c>
      <c r="D146" s="241">
        <v>527.75622674296039</v>
      </c>
      <c r="E146" s="241">
        <v>527.89281170970366</v>
      </c>
      <c r="F146" s="241">
        <v>549.86500291578795</v>
      </c>
      <c r="G146" s="241">
        <v>588.91760618566741</v>
      </c>
      <c r="H146" s="241">
        <v>623.0653521363563</v>
      </c>
      <c r="I146" s="241">
        <v>629.10192393132581</v>
      </c>
      <c r="J146" s="241">
        <v>662.10889740124844</v>
      </c>
      <c r="K146" s="241">
        <v>689.2795563317286</v>
      </c>
      <c r="L146" s="241">
        <v>718.97359881816146</v>
      </c>
      <c r="M146" s="241">
        <v>737.15843711262812</v>
      </c>
      <c r="N146" s="241">
        <v>820.1163065418491</v>
      </c>
      <c r="O146" s="241">
        <v>832.5839548407863</v>
      </c>
      <c r="P146" s="241">
        <v>831.08262792878713</v>
      </c>
      <c r="Q146" s="241">
        <v>856.70605266709811</v>
      </c>
      <c r="R146" s="241">
        <v>837.51537538136029</v>
      </c>
      <c r="S146" s="241">
        <v>924.31389929266413</v>
      </c>
      <c r="T146" s="241">
        <v>1785.4651219503241</v>
      </c>
      <c r="U146" s="241">
        <v>2264.3716593155077</v>
      </c>
      <c r="V146" s="241">
        <v>3369.4669832232762</v>
      </c>
      <c r="W146" s="241">
        <v>3743.4992491759617</v>
      </c>
      <c r="X146" s="241">
        <v>3976.0867252236926</v>
      </c>
      <c r="Y146" s="241">
        <v>4620.1067822292134</v>
      </c>
      <c r="Z146" s="241">
        <v>5370.9917071424752</v>
      </c>
      <c r="AA146" s="241">
        <v>6072.242153289214</v>
      </c>
      <c r="AB146" s="241">
        <v>6715.1070187604009</v>
      </c>
      <c r="AC146" s="241">
        <v>6507.6013910403435</v>
      </c>
      <c r="AD146" s="241">
        <v>6833.192588160814</v>
      </c>
      <c r="AE146" s="241">
        <v>7587.669576092796</v>
      </c>
      <c r="AF146" s="241">
        <v>7824.039137451613</v>
      </c>
      <c r="AG146" s="241">
        <v>9782.599808867124</v>
      </c>
      <c r="AH146" s="241">
        <v>8727.7683475280774</v>
      </c>
      <c r="AI146" s="241">
        <v>10212.447863732184</v>
      </c>
      <c r="AJ146" s="241">
        <v>0</v>
      </c>
      <c r="AK146" s="241">
        <v>0</v>
      </c>
      <c r="AL146" s="241">
        <v>0</v>
      </c>
    </row>
    <row r="147" spans="2:38" ht="13.5" customHeight="1" x14ac:dyDescent="0.25">
      <c r="B147" s="189" t="s">
        <v>274</v>
      </c>
      <c r="C147" s="241">
        <v>47.247851034099078</v>
      </c>
      <c r="D147" s="241">
        <v>47.314758287026343</v>
      </c>
      <c r="E147" s="241">
        <v>45.538225009136092</v>
      </c>
      <c r="F147" s="241">
        <v>48.155604450539755</v>
      </c>
      <c r="G147" s="241">
        <v>49.167332549307737</v>
      </c>
      <c r="H147" s="241">
        <v>49.464098762600734</v>
      </c>
      <c r="I147" s="241">
        <v>49.438510711156788</v>
      </c>
      <c r="J147" s="241">
        <v>50.65626299200536</v>
      </c>
      <c r="K147" s="241">
        <v>51.987168446637703</v>
      </c>
      <c r="L147" s="241">
        <v>56.612858195427123</v>
      </c>
      <c r="M147" s="241">
        <v>56.416106183580908</v>
      </c>
      <c r="N147" s="241">
        <v>51.733849389963957</v>
      </c>
      <c r="O147" s="241">
        <v>49.156785316250506</v>
      </c>
      <c r="P147" s="241">
        <v>48.377739484598543</v>
      </c>
      <c r="Q147" s="241">
        <v>47.395580706961894</v>
      </c>
      <c r="R147" s="241">
        <v>48.391498514043988</v>
      </c>
      <c r="S147" s="241">
        <v>46.643864571155085</v>
      </c>
      <c r="T147" s="241">
        <v>166.59054580490618</v>
      </c>
      <c r="U147" s="241">
        <v>229.69983193714285</v>
      </c>
      <c r="V147" s="241">
        <v>261.90597973691359</v>
      </c>
      <c r="W147" s="241">
        <v>279.58973514863044</v>
      </c>
      <c r="X147" s="241">
        <v>329.42370420568346</v>
      </c>
      <c r="Y147" s="241">
        <v>389.3096061321026</v>
      </c>
      <c r="Z147" s="241">
        <v>430.98801130813672</v>
      </c>
      <c r="AA147" s="241">
        <v>496.55991429930236</v>
      </c>
      <c r="AB147" s="241">
        <v>541.028379713974</v>
      </c>
      <c r="AC147" s="241">
        <v>568.86910108093025</v>
      </c>
      <c r="AD147" s="241">
        <v>626.54005321671195</v>
      </c>
      <c r="AE147" s="241">
        <v>699.15512753069834</v>
      </c>
      <c r="AF147" s="241">
        <v>798.69773833044621</v>
      </c>
      <c r="AG147" s="241">
        <v>675.45171191479346</v>
      </c>
      <c r="AH147" s="241">
        <v>739.47467004512521</v>
      </c>
      <c r="AI147" s="241">
        <v>759.65130762674289</v>
      </c>
      <c r="AJ147" s="241">
        <v>0</v>
      </c>
      <c r="AK147" s="241">
        <v>0</v>
      </c>
      <c r="AL147" s="241">
        <v>0</v>
      </c>
    </row>
    <row r="148" spans="2:38" ht="14.25" customHeight="1" x14ac:dyDescent="0.3">
      <c r="B148" s="168" t="s">
        <v>275</v>
      </c>
      <c r="C148" s="240">
        <v>14576.871804118979</v>
      </c>
      <c r="D148" s="240">
        <v>13907.54215518706</v>
      </c>
      <c r="E148" s="240">
        <v>14622.825858083743</v>
      </c>
      <c r="F148" s="240">
        <v>14571.419557775465</v>
      </c>
      <c r="G148" s="240">
        <v>13997.731261528688</v>
      </c>
      <c r="H148" s="240">
        <v>13463.668045973243</v>
      </c>
      <c r="I148" s="240">
        <v>15085.089088422948</v>
      </c>
      <c r="J148" s="240">
        <v>15009.236903857445</v>
      </c>
      <c r="K148" s="240">
        <v>10693.352955731001</v>
      </c>
      <c r="L148" s="240">
        <v>15336.720132987186</v>
      </c>
      <c r="M148" s="240">
        <v>17213.885622446112</v>
      </c>
      <c r="N148" s="240">
        <v>19069.245192858732</v>
      </c>
      <c r="O148" s="240">
        <v>16881.616492070691</v>
      </c>
      <c r="P148" s="240">
        <v>18688.813165883181</v>
      </c>
      <c r="Q148" s="240">
        <v>20619.04399931342</v>
      </c>
      <c r="R148" s="240">
        <v>19309.112392481038</v>
      </c>
      <c r="S148" s="240">
        <v>21753.893490849463</v>
      </c>
      <c r="T148" s="240">
        <v>18568.892446086964</v>
      </c>
      <c r="U148" s="240">
        <v>16330.351133248065</v>
      </c>
      <c r="V148" s="240">
        <v>15431.6635343666</v>
      </c>
      <c r="W148" s="240">
        <v>19412.756584388029</v>
      </c>
      <c r="X148" s="240">
        <v>19219.505888751439</v>
      </c>
      <c r="Y148" s="240">
        <v>19105.329193223799</v>
      </c>
      <c r="Z148" s="240">
        <v>18246.878794702978</v>
      </c>
      <c r="AA148" s="240">
        <v>17899.295686202131</v>
      </c>
      <c r="AB148" s="240">
        <v>10994.858249785266</v>
      </c>
      <c r="AC148" s="240">
        <v>11228.084938046917</v>
      </c>
      <c r="AD148" s="240">
        <v>12070.532925732296</v>
      </c>
      <c r="AE148" s="240">
        <v>12517.287308890263</v>
      </c>
      <c r="AF148" s="240">
        <v>12089.102691452774</v>
      </c>
      <c r="AG148" s="240">
        <v>10674.966539503148</v>
      </c>
      <c r="AH148" s="240">
        <v>11868.715767080474</v>
      </c>
      <c r="AI148" s="240">
        <v>10573.348631916699</v>
      </c>
      <c r="AJ148" s="240">
        <v>0</v>
      </c>
      <c r="AK148" s="240">
        <v>0</v>
      </c>
      <c r="AL148" s="240">
        <v>0</v>
      </c>
    </row>
    <row r="149" spans="2:38" ht="13.5" customHeight="1" x14ac:dyDescent="0.25">
      <c r="B149" s="189" t="s">
        <v>276</v>
      </c>
      <c r="C149" s="241">
        <v>178.34548480318762</v>
      </c>
      <c r="D149" s="241">
        <v>210.14918549734969</v>
      </c>
      <c r="E149" s="241">
        <v>128.29451004623698</v>
      </c>
      <c r="F149" s="241">
        <v>102.46376128466336</v>
      </c>
      <c r="G149" s="241">
        <v>91.095081765099792</v>
      </c>
      <c r="H149" s="241">
        <v>86.304328649888802</v>
      </c>
      <c r="I149" s="241">
        <v>116.35671390899999</v>
      </c>
      <c r="J149" s="241">
        <v>103.13316202117585</v>
      </c>
      <c r="K149" s="241">
        <v>84.796030828108016</v>
      </c>
      <c r="L149" s="241">
        <v>90.22916656970834</v>
      </c>
      <c r="M149" s="241">
        <v>103.92416553641928</v>
      </c>
      <c r="N149" s="241">
        <v>69.116988678921928</v>
      </c>
      <c r="O149" s="241">
        <v>59.514902614298947</v>
      </c>
      <c r="P149" s="241">
        <v>63.101663983042471</v>
      </c>
      <c r="Q149" s="241">
        <v>92.440155858038068</v>
      </c>
      <c r="R149" s="241">
        <v>106.35965314243647</v>
      </c>
      <c r="S149" s="241">
        <v>87.127909590925285</v>
      </c>
      <c r="T149" s="241">
        <v>100.16326087415085</v>
      </c>
      <c r="U149" s="241">
        <v>102.02585201571539</v>
      </c>
      <c r="V149" s="241">
        <v>108.15154366683031</v>
      </c>
      <c r="W149" s="241">
        <v>160.48047178816356</v>
      </c>
      <c r="X149" s="241">
        <v>168.9198261067088</v>
      </c>
      <c r="Y149" s="241">
        <v>115.92900553805009</v>
      </c>
      <c r="Z149" s="241">
        <v>81.691432471299038</v>
      </c>
      <c r="AA149" s="241">
        <v>80.923550049857752</v>
      </c>
      <c r="AB149" s="241">
        <v>114.19173287279258</v>
      </c>
      <c r="AC149" s="241">
        <v>127.28035009457602</v>
      </c>
      <c r="AD149" s="241">
        <v>128.63875279310955</v>
      </c>
      <c r="AE149" s="241">
        <v>111.39856354871225</v>
      </c>
      <c r="AF149" s="241">
        <v>112.3827428065408</v>
      </c>
      <c r="AG149" s="241">
        <v>123.70254101573428</v>
      </c>
      <c r="AH149" s="241">
        <v>139.77739416220336</v>
      </c>
      <c r="AI149" s="241">
        <v>155.85224730867245</v>
      </c>
      <c r="AJ149" s="241">
        <v>0</v>
      </c>
      <c r="AK149" s="241">
        <v>0</v>
      </c>
      <c r="AL149" s="241">
        <v>0</v>
      </c>
    </row>
    <row r="150" spans="2:38" ht="13.5" customHeight="1" x14ac:dyDescent="0.25">
      <c r="B150" s="189" t="s">
        <v>277</v>
      </c>
      <c r="C150" s="241">
        <v>153.51882000000001</v>
      </c>
      <c r="D150" s="241">
        <v>196.99445999999998</v>
      </c>
      <c r="E150" s="241">
        <v>220.71503999999999</v>
      </c>
      <c r="F150" s="241">
        <v>48.311639999999997</v>
      </c>
      <c r="G150" s="241">
        <v>132.24042</v>
      </c>
      <c r="H150" s="241">
        <v>151.27007999999998</v>
      </c>
      <c r="I150" s="241">
        <v>150.27870000000001</v>
      </c>
      <c r="J150" s="241">
        <v>201.17759999999998</v>
      </c>
      <c r="K150" s="241">
        <v>166.52765999999997</v>
      </c>
      <c r="L150" s="241">
        <v>172.86281999999997</v>
      </c>
      <c r="M150" s="241">
        <v>248.71547999999999</v>
      </c>
      <c r="N150" s="241">
        <v>133.78793999999999</v>
      </c>
      <c r="O150" s="241">
        <v>115.16933999999998</v>
      </c>
      <c r="P150" s="241">
        <v>81.220619999999997</v>
      </c>
      <c r="Q150" s="241">
        <v>77.110019999999992</v>
      </c>
      <c r="R150" s="241">
        <v>90.118859999999998</v>
      </c>
      <c r="S150" s="241">
        <v>81.849299999999985</v>
      </c>
      <c r="T150" s="241">
        <v>104.07072000000001</v>
      </c>
      <c r="U150" s="241">
        <v>66.180659999999989</v>
      </c>
      <c r="V150" s="241">
        <v>56.67792</v>
      </c>
      <c r="W150" s="241">
        <v>47.441160000000004</v>
      </c>
      <c r="X150" s="241">
        <v>49.351379999999992</v>
      </c>
      <c r="Y150" s="241">
        <v>114.85499999999999</v>
      </c>
      <c r="Z150" s="241">
        <v>124.09175999999999</v>
      </c>
      <c r="AA150" s="241">
        <v>127.30769999999997</v>
      </c>
      <c r="AB150" s="241">
        <v>126.63065999999998</v>
      </c>
      <c r="AC150" s="241">
        <v>122.76186</v>
      </c>
      <c r="AD150" s="241">
        <v>111.30053999999998</v>
      </c>
      <c r="AE150" s="241">
        <v>108.39893999999998</v>
      </c>
      <c r="AF150" s="241">
        <v>125.22821999999998</v>
      </c>
      <c r="AG150" s="241">
        <v>126.48557999999998</v>
      </c>
      <c r="AH150" s="241">
        <v>126.48557999999998</v>
      </c>
      <c r="AI150" s="241">
        <v>126.48557999999998</v>
      </c>
      <c r="AJ150" s="241">
        <v>0</v>
      </c>
      <c r="AK150" s="241">
        <v>0</v>
      </c>
      <c r="AL150" s="241">
        <v>0</v>
      </c>
    </row>
    <row r="151" spans="2:38" ht="13.5" customHeight="1" x14ac:dyDescent="0.25">
      <c r="B151" s="189" t="s">
        <v>278</v>
      </c>
      <c r="C151" s="241">
        <v>250.76819790855771</v>
      </c>
      <c r="D151" s="241">
        <v>342.97963718267141</v>
      </c>
      <c r="E151" s="241">
        <v>614.64095429908218</v>
      </c>
      <c r="F151" s="241">
        <v>648.34486253023692</v>
      </c>
      <c r="G151" s="241">
        <v>526.35903559351198</v>
      </c>
      <c r="H151" s="241">
        <v>598.11839650086881</v>
      </c>
      <c r="I151" s="241">
        <v>355.29086893725383</v>
      </c>
      <c r="J151" s="241">
        <v>394.85958952309784</v>
      </c>
      <c r="K151" s="241">
        <v>395.40921541765732</v>
      </c>
      <c r="L151" s="241">
        <v>673.66135143645158</v>
      </c>
      <c r="M151" s="241">
        <v>711.45397248406823</v>
      </c>
      <c r="N151" s="241">
        <v>843.75156002418544</v>
      </c>
      <c r="O151" s="241">
        <v>1004.1379285419852</v>
      </c>
      <c r="P151" s="241">
        <v>1012.8321019809728</v>
      </c>
      <c r="Q151" s="241">
        <v>972.61380590831561</v>
      </c>
      <c r="R151" s="241">
        <v>732.48053909718544</v>
      </c>
      <c r="S151" s="241">
        <v>1034.6923307004686</v>
      </c>
      <c r="T151" s="241">
        <v>529.48600600357543</v>
      </c>
      <c r="U151" s="241">
        <v>384.32169396538296</v>
      </c>
      <c r="V151" s="241">
        <v>321.96655143082012</v>
      </c>
      <c r="W151" s="241">
        <v>579.78666681945606</v>
      </c>
      <c r="X151" s="241">
        <v>614.20885877583271</v>
      </c>
      <c r="Y151" s="241">
        <v>652.05732282910014</v>
      </c>
      <c r="Z151" s="241">
        <v>583.39185455191739</v>
      </c>
      <c r="AA151" s="241">
        <v>575.48993054626305</v>
      </c>
      <c r="AB151" s="241">
        <v>235.84840943068784</v>
      </c>
      <c r="AC151" s="241">
        <v>269.3061853847741</v>
      </c>
      <c r="AD151" s="241">
        <v>337.69752639837714</v>
      </c>
      <c r="AE151" s="241">
        <v>328.09467592672661</v>
      </c>
      <c r="AF151" s="241">
        <v>282.56536078655603</v>
      </c>
      <c r="AG151" s="241">
        <v>294.70930563445103</v>
      </c>
      <c r="AH151" s="241">
        <v>296.59441159141136</v>
      </c>
      <c r="AI151" s="241">
        <v>0</v>
      </c>
      <c r="AJ151" s="241">
        <v>0</v>
      </c>
      <c r="AK151" s="241">
        <v>0</v>
      </c>
      <c r="AL151" s="241">
        <v>0</v>
      </c>
    </row>
    <row r="152" spans="2:38" ht="13.5" customHeight="1" x14ac:dyDescent="0.25">
      <c r="B152" s="189" t="s">
        <v>279</v>
      </c>
      <c r="C152" s="241">
        <v>6325.3073014372121</v>
      </c>
      <c r="D152" s="241">
        <v>5666.1684338030855</v>
      </c>
      <c r="E152" s="241">
        <v>5912.9799080676112</v>
      </c>
      <c r="F152" s="241">
        <v>5822.7912624555147</v>
      </c>
      <c r="G152" s="241">
        <v>4811.8974796429329</v>
      </c>
      <c r="H152" s="241">
        <v>4201.8237917634742</v>
      </c>
      <c r="I152" s="241">
        <v>5772.7139425503983</v>
      </c>
      <c r="J152" s="241">
        <v>5788.1699089751446</v>
      </c>
      <c r="K152" s="241">
        <v>5406.0687193138683</v>
      </c>
      <c r="L152" s="241">
        <v>3969.4906321529875</v>
      </c>
      <c r="M152" s="241">
        <v>5097.2081894560542</v>
      </c>
      <c r="N152" s="241">
        <v>8025.969315201085</v>
      </c>
      <c r="O152" s="241">
        <v>5703.9343672693876</v>
      </c>
      <c r="P152" s="241">
        <v>7295.7869438035395</v>
      </c>
      <c r="Q152" s="241">
        <v>8547.0186632669156</v>
      </c>
      <c r="R152" s="241">
        <v>7202.8667543490701</v>
      </c>
      <c r="S152" s="241">
        <v>8321.2721201402055</v>
      </c>
      <c r="T152" s="241">
        <v>7399.1981781165314</v>
      </c>
      <c r="U152" s="241">
        <v>5241.2162183456339</v>
      </c>
      <c r="V152" s="241">
        <v>4969.9628463255367</v>
      </c>
      <c r="W152" s="241">
        <v>6046.8754788259293</v>
      </c>
      <c r="X152" s="241">
        <v>6093.6165365619081</v>
      </c>
      <c r="Y152" s="241">
        <v>5884.6375762659172</v>
      </c>
      <c r="Z152" s="241">
        <v>6358.8171814506768</v>
      </c>
      <c r="AA152" s="241">
        <v>5564.9377595039114</v>
      </c>
      <c r="AB152" s="241">
        <v>1840.1249083407963</v>
      </c>
      <c r="AC152" s="241">
        <v>1901.9208435557914</v>
      </c>
      <c r="AD152" s="241">
        <v>2061.713598544568</v>
      </c>
      <c r="AE152" s="241">
        <v>2101.6128029212418</v>
      </c>
      <c r="AF152" s="241">
        <v>2159.6532538856818</v>
      </c>
      <c r="AG152" s="241">
        <v>2029.6735554696256</v>
      </c>
      <c r="AH152" s="241">
        <v>2240.0360857178389</v>
      </c>
      <c r="AI152" s="241">
        <v>2450.3986159660512</v>
      </c>
      <c r="AJ152" s="241">
        <v>0</v>
      </c>
      <c r="AK152" s="241">
        <v>0</v>
      </c>
      <c r="AL152" s="241">
        <v>0</v>
      </c>
    </row>
    <row r="153" spans="2:38" ht="13.5" customHeight="1" x14ac:dyDescent="0.25">
      <c r="B153" s="189" t="s">
        <v>280</v>
      </c>
      <c r="C153" s="241">
        <v>2534.9969188337445</v>
      </c>
      <c r="D153" s="241">
        <v>2404.8928666158549</v>
      </c>
      <c r="E153" s="241">
        <v>2455.1922547976728</v>
      </c>
      <c r="F153" s="241">
        <v>2476.6769178676363</v>
      </c>
      <c r="G153" s="241">
        <v>2625.0202311613089</v>
      </c>
      <c r="H153" s="241">
        <v>2668.7696597524359</v>
      </c>
      <c r="I153" s="241">
        <v>2912.0631263397822</v>
      </c>
      <c r="J153" s="241">
        <v>2537.1887757591271</v>
      </c>
      <c r="K153" s="241">
        <v>2380.6519980008729</v>
      </c>
      <c r="L153" s="241">
        <v>2630.6523400285091</v>
      </c>
      <c r="M153" s="241">
        <v>2782.7600396858179</v>
      </c>
      <c r="N153" s="241">
        <v>2540.9546370013086</v>
      </c>
      <c r="O153" s="241">
        <v>2366.7378452736002</v>
      </c>
      <c r="P153" s="241">
        <v>2264.7986558923635</v>
      </c>
      <c r="Q153" s="241">
        <v>2561.7514346548364</v>
      </c>
      <c r="R153" s="241">
        <v>2695.0014056779637</v>
      </c>
      <c r="S153" s="241">
        <v>2446.0038717608727</v>
      </c>
      <c r="T153" s="241">
        <v>2239.5440124986176</v>
      </c>
      <c r="U153" s="241">
        <v>2071.3363167918542</v>
      </c>
      <c r="V153" s="241">
        <v>1553.4767865442907</v>
      </c>
      <c r="W153" s="241">
        <v>2099.5015059874904</v>
      </c>
      <c r="X153" s="241">
        <v>2158.3350242216725</v>
      </c>
      <c r="Y153" s="241">
        <v>2292.188232284509</v>
      </c>
      <c r="Z153" s="241">
        <v>1675.2177756829092</v>
      </c>
      <c r="AA153" s="241">
        <v>1914.0499699095271</v>
      </c>
      <c r="AB153" s="241">
        <v>1683.6986637695998</v>
      </c>
      <c r="AC153" s="241">
        <v>1773.7567634269089</v>
      </c>
      <c r="AD153" s="241">
        <v>2301.3624750737449</v>
      </c>
      <c r="AE153" s="241">
        <v>2676.2963997905458</v>
      </c>
      <c r="AF153" s="241">
        <v>2124.4427703045817</v>
      </c>
      <c r="AG153" s="241">
        <v>1128.6250350737455</v>
      </c>
      <c r="AH153" s="241">
        <v>1659.6309401332362</v>
      </c>
      <c r="AI153" s="241">
        <v>0</v>
      </c>
      <c r="AJ153" s="241">
        <v>0</v>
      </c>
      <c r="AK153" s="241">
        <v>0</v>
      </c>
      <c r="AL153" s="241">
        <v>0</v>
      </c>
    </row>
    <row r="154" spans="2:38" ht="13.5" customHeight="1" x14ac:dyDescent="0.25">
      <c r="B154" s="189" t="s">
        <v>281</v>
      </c>
      <c r="C154" s="241">
        <v>5133.9350811362765</v>
      </c>
      <c r="D154" s="241">
        <v>5086.3575720880972</v>
      </c>
      <c r="E154" s="241">
        <v>5291.0031908731398</v>
      </c>
      <c r="F154" s="241">
        <v>5472.831113637415</v>
      </c>
      <c r="G154" s="241">
        <v>5811.1190133658347</v>
      </c>
      <c r="H154" s="241">
        <v>5757.3817893065752</v>
      </c>
      <c r="I154" s="241">
        <v>5778.3857366865141</v>
      </c>
      <c r="J154" s="241">
        <v>5984.7078675788998</v>
      </c>
      <c r="K154" s="241">
        <v>2259.8993321704947</v>
      </c>
      <c r="L154" s="241">
        <v>7799.8238227995298</v>
      </c>
      <c r="M154" s="241">
        <v>8269.8237752837504</v>
      </c>
      <c r="N154" s="241">
        <v>7455.6647519532316</v>
      </c>
      <c r="O154" s="241">
        <v>7632.122108371419</v>
      </c>
      <c r="P154" s="241">
        <v>7971.0731802232622</v>
      </c>
      <c r="Q154" s="241">
        <v>8368.1099196253144</v>
      </c>
      <c r="R154" s="241">
        <v>8482.2851802143796</v>
      </c>
      <c r="S154" s="241">
        <v>9782.9479586569923</v>
      </c>
      <c r="T154" s="241">
        <v>8196.4302685940893</v>
      </c>
      <c r="U154" s="241">
        <v>8465.2703921294778</v>
      </c>
      <c r="V154" s="241">
        <v>8421.4278863991221</v>
      </c>
      <c r="W154" s="241">
        <v>10478.671300966989</v>
      </c>
      <c r="X154" s="241">
        <v>10135.074263085316</v>
      </c>
      <c r="Y154" s="241">
        <v>10045.662056306221</v>
      </c>
      <c r="Z154" s="241">
        <v>9423.6687905461749</v>
      </c>
      <c r="AA154" s="241">
        <v>9636.5867761925747</v>
      </c>
      <c r="AB154" s="241">
        <v>6994.3638753713894</v>
      </c>
      <c r="AC154" s="241">
        <v>7033.058935584867</v>
      </c>
      <c r="AD154" s="241">
        <v>7129.8200329224965</v>
      </c>
      <c r="AE154" s="241">
        <v>7191.4859267030379</v>
      </c>
      <c r="AF154" s="241">
        <v>7284.8303436694132</v>
      </c>
      <c r="AG154" s="241">
        <v>6971.7705223095918</v>
      </c>
      <c r="AH154" s="241">
        <v>7406.1913554757839</v>
      </c>
      <c r="AI154" s="241">
        <v>7840.6121886419742</v>
      </c>
      <c r="AJ154" s="241">
        <v>0</v>
      </c>
      <c r="AK154" s="241">
        <v>0</v>
      </c>
      <c r="AL154" s="241">
        <v>0</v>
      </c>
    </row>
    <row r="155" spans="2:38" ht="14.25" customHeight="1" x14ac:dyDescent="0.3">
      <c r="B155" s="168" t="s">
        <v>282</v>
      </c>
      <c r="C155" s="240">
        <v>6.5090908389804394</v>
      </c>
      <c r="D155" s="240">
        <v>6.557377282990327</v>
      </c>
      <c r="E155" s="240">
        <v>6.2709016736234124</v>
      </c>
      <c r="F155" s="240">
        <v>7.583646545238218</v>
      </c>
      <c r="G155" s="240">
        <v>7.8544083052983886</v>
      </c>
      <c r="H155" s="240">
        <v>8.0321961102160859</v>
      </c>
      <c r="I155" s="240">
        <v>8.4491997596215036</v>
      </c>
      <c r="J155" s="240">
        <v>8.7797478584221622</v>
      </c>
      <c r="K155" s="240">
        <v>8.9875264463537707</v>
      </c>
      <c r="L155" s="240">
        <v>9.4592742494738751</v>
      </c>
      <c r="M155" s="240">
        <v>9.5408788888463523</v>
      </c>
      <c r="N155" s="240">
        <v>9.3442752606588648</v>
      </c>
      <c r="O155" s="240">
        <v>12.297935022648975</v>
      </c>
      <c r="P155" s="240">
        <v>12.41418691889934</v>
      </c>
      <c r="Q155" s="240">
        <v>10.272384910401813</v>
      </c>
      <c r="R155" s="240">
        <v>9.7145529547905838</v>
      </c>
      <c r="S155" s="240">
        <v>8.4719618222497655</v>
      </c>
      <c r="T155" s="240">
        <v>7.1686653373108058</v>
      </c>
      <c r="U155" s="240">
        <v>6.2953244084035855</v>
      </c>
      <c r="V155" s="240">
        <v>5.2966912718113255</v>
      </c>
      <c r="W155" s="240">
        <v>4.7927483417401753</v>
      </c>
      <c r="X155" s="240">
        <v>5.9920534459604857</v>
      </c>
      <c r="Y155" s="240">
        <v>6.1104774384003022</v>
      </c>
      <c r="Z155" s="240">
        <v>6.509632663283333</v>
      </c>
      <c r="AA155" s="240">
        <v>6.8352038315269521</v>
      </c>
      <c r="AB155" s="240">
        <v>6.5041144707174112</v>
      </c>
      <c r="AC155" s="240">
        <v>7.0491360014955173</v>
      </c>
      <c r="AD155" s="240">
        <v>7.5884396495270723</v>
      </c>
      <c r="AE155" s="240">
        <v>7.8543137962566396</v>
      </c>
      <c r="AF155" s="240">
        <v>8.1454373744942696</v>
      </c>
      <c r="AG155" s="240">
        <v>7.4142253289147524</v>
      </c>
      <c r="AH155" s="240">
        <v>8.110596006667766</v>
      </c>
      <c r="AI155" s="240">
        <v>0</v>
      </c>
      <c r="AJ155" s="240">
        <v>0</v>
      </c>
      <c r="AK155" s="240">
        <v>0</v>
      </c>
      <c r="AL155" s="240">
        <v>0</v>
      </c>
    </row>
    <row r="156" spans="2:38" ht="13.5" customHeight="1" x14ac:dyDescent="0.25">
      <c r="B156" s="189" t="s">
        <v>283</v>
      </c>
      <c r="C156" s="241">
        <v>0.2962609055459608</v>
      </c>
      <c r="D156" s="241">
        <v>0.30963758786391182</v>
      </c>
      <c r="E156" s="241">
        <v>0.27626917126577383</v>
      </c>
      <c r="F156" s="241">
        <v>0.35506016047676509</v>
      </c>
      <c r="G156" s="241">
        <v>0.34071461996003732</v>
      </c>
      <c r="H156" s="241">
        <v>0.32866949987154626</v>
      </c>
      <c r="I156" s="241">
        <v>0.35360252764637545</v>
      </c>
      <c r="J156" s="241">
        <v>0.38319582769225563</v>
      </c>
      <c r="K156" s="241">
        <v>0.42336063048325318</v>
      </c>
      <c r="L156" s="241">
        <v>0.44809624860597441</v>
      </c>
      <c r="M156" s="241">
        <v>0.62862833393072726</v>
      </c>
      <c r="N156" s="241">
        <v>0.79195668309509759</v>
      </c>
      <c r="O156" s="241">
        <v>1.1126026346671924</v>
      </c>
      <c r="P156" s="241">
        <v>1.1219118578628016</v>
      </c>
      <c r="Q156" s="241">
        <v>1.1202234545824963</v>
      </c>
      <c r="R156" s="241">
        <v>1.0882159206566324</v>
      </c>
      <c r="S156" s="241">
        <v>0.89621204878547156</v>
      </c>
      <c r="T156" s="241">
        <v>0.7606994887599221</v>
      </c>
      <c r="U156" s="241">
        <v>0.57153649589579458</v>
      </c>
      <c r="V156" s="241">
        <v>0.57936171867652497</v>
      </c>
      <c r="W156" s="241">
        <v>0.61362789902043435</v>
      </c>
      <c r="X156" s="241">
        <v>0.77600169118169848</v>
      </c>
      <c r="Y156" s="241">
        <v>0.9117836305968039</v>
      </c>
      <c r="Z156" s="241">
        <v>1.0438883942151302</v>
      </c>
      <c r="AA156" s="241">
        <v>0.95774906674613669</v>
      </c>
      <c r="AB156" s="241">
        <v>0.92793207911596398</v>
      </c>
      <c r="AC156" s="241">
        <v>1.0934091716407943</v>
      </c>
      <c r="AD156" s="241">
        <v>1.3201962273785215</v>
      </c>
      <c r="AE156" s="241">
        <v>1.3923218077957638</v>
      </c>
      <c r="AF156" s="241">
        <v>1.4464816576584323</v>
      </c>
      <c r="AG156" s="241">
        <v>1.4907088100699275</v>
      </c>
      <c r="AH156" s="241">
        <v>1.5175178626114556</v>
      </c>
      <c r="AI156" s="241">
        <v>0</v>
      </c>
      <c r="AJ156" s="241">
        <v>0</v>
      </c>
      <c r="AK156" s="241">
        <v>0</v>
      </c>
      <c r="AL156" s="241">
        <v>0</v>
      </c>
    </row>
    <row r="157" spans="2:38" ht="13.5" customHeight="1" x14ac:dyDescent="0.25">
      <c r="B157" s="189" t="s">
        <v>284</v>
      </c>
      <c r="C157" s="241">
        <v>5.9659217743655564</v>
      </c>
      <c r="D157" s="241">
        <v>5.7547519319771858</v>
      </c>
      <c r="E157" s="241">
        <v>5.2150931874518784</v>
      </c>
      <c r="F157" s="241">
        <v>6.250884400346977</v>
      </c>
      <c r="G157" s="241">
        <v>6.3429972735453406</v>
      </c>
      <c r="H157" s="241">
        <v>6.273670205090454</v>
      </c>
      <c r="I157" s="241">
        <v>6.4274463058809124</v>
      </c>
      <c r="J157" s="241">
        <v>6.5266279599138457</v>
      </c>
      <c r="K157" s="241">
        <v>6.6787178847033637</v>
      </c>
      <c r="L157" s="241">
        <v>6.8282073758451824</v>
      </c>
      <c r="M157" s="241">
        <v>6.8075122433283539</v>
      </c>
      <c r="N157" s="241">
        <v>6.5160024237889367</v>
      </c>
      <c r="O157" s="241">
        <v>8.3469268095596796</v>
      </c>
      <c r="P157" s="241">
        <v>8.3493872975161629</v>
      </c>
      <c r="Q157" s="241">
        <v>5.9338736645520322</v>
      </c>
      <c r="R157" s="241">
        <v>5.477801692398951</v>
      </c>
      <c r="S157" s="241">
        <v>4.3834326829082153</v>
      </c>
      <c r="T157" s="241">
        <v>3.2771065209578225</v>
      </c>
      <c r="U157" s="241">
        <v>2.840503101579793</v>
      </c>
      <c r="V157" s="241">
        <v>2.1369179370736919</v>
      </c>
      <c r="W157" s="241">
        <v>1.7526113309010996</v>
      </c>
      <c r="X157" s="241">
        <v>2.2205897808201858</v>
      </c>
      <c r="Y157" s="241">
        <v>1.9844875578314252</v>
      </c>
      <c r="Z157" s="241">
        <v>2.1071545644033725</v>
      </c>
      <c r="AA157" s="241">
        <v>2.0795084183568173</v>
      </c>
      <c r="AB157" s="241">
        <v>1.8656975388966939</v>
      </c>
      <c r="AC157" s="241">
        <v>2.0360919671540492</v>
      </c>
      <c r="AD157" s="241">
        <v>2.0597573072611191</v>
      </c>
      <c r="AE157" s="241">
        <v>2.0026453240457691</v>
      </c>
      <c r="AF157" s="241">
        <v>1.936792097546558</v>
      </c>
      <c r="AG157" s="241">
        <v>1.5705212428000688</v>
      </c>
      <c r="AH157" s="241">
        <v>1.5973338052624333</v>
      </c>
      <c r="AI157" s="241">
        <v>0</v>
      </c>
      <c r="AJ157" s="241">
        <v>0</v>
      </c>
      <c r="AK157" s="241">
        <v>0</v>
      </c>
      <c r="AL157" s="241">
        <v>0</v>
      </c>
    </row>
    <row r="158" spans="2:38" ht="13.5" customHeight="1" x14ac:dyDescent="0.25">
      <c r="B158" s="189" t="s">
        <v>285</v>
      </c>
      <c r="C158" s="241">
        <v>0.24690815906892227</v>
      </c>
      <c r="D158" s="241">
        <v>0.49298776314922965</v>
      </c>
      <c r="E158" s="241">
        <v>0.77953931490575956</v>
      </c>
      <c r="F158" s="241">
        <v>0.97770198441447564</v>
      </c>
      <c r="G158" s="241">
        <v>1.1706964117930108</v>
      </c>
      <c r="H158" s="241">
        <v>1.4298564052540854</v>
      </c>
      <c r="I158" s="241">
        <v>1.6681509260942153</v>
      </c>
      <c r="J158" s="241">
        <v>1.8699240708160616</v>
      </c>
      <c r="K158" s="241">
        <v>1.8854479311671537</v>
      </c>
      <c r="L158" s="241">
        <v>2.1829706250227185</v>
      </c>
      <c r="M158" s="241">
        <v>2.1047383115872713</v>
      </c>
      <c r="N158" s="241">
        <v>2.0363161537748296</v>
      </c>
      <c r="O158" s="241">
        <v>2.8384055784221038</v>
      </c>
      <c r="P158" s="241">
        <v>2.9428877635203738</v>
      </c>
      <c r="Q158" s="241">
        <v>3.2182877912672843</v>
      </c>
      <c r="R158" s="241">
        <v>3.1485353417350006</v>
      </c>
      <c r="S158" s="241">
        <v>3.1923170905560787</v>
      </c>
      <c r="T158" s="241">
        <v>3.1308593275930612</v>
      </c>
      <c r="U158" s="241">
        <v>2.8832848109279983</v>
      </c>
      <c r="V158" s="241">
        <v>2.5804116160611086</v>
      </c>
      <c r="W158" s="241">
        <v>2.4265091118186413</v>
      </c>
      <c r="X158" s="241">
        <v>2.9954619739586015</v>
      </c>
      <c r="Y158" s="241">
        <v>3.2142062499720727</v>
      </c>
      <c r="Z158" s="241">
        <v>3.3585897046648303</v>
      </c>
      <c r="AA158" s="241">
        <v>3.7979463464239975</v>
      </c>
      <c r="AB158" s="241">
        <v>3.7104848527047531</v>
      </c>
      <c r="AC158" s="241">
        <v>3.9196348627006738</v>
      </c>
      <c r="AD158" s="241">
        <v>4.2084861148874317</v>
      </c>
      <c r="AE158" s="241">
        <v>4.459346664415107</v>
      </c>
      <c r="AF158" s="241">
        <v>4.7621636192892796</v>
      </c>
      <c r="AG158" s="241">
        <v>4.3529952760447559</v>
      </c>
      <c r="AH158" s="241">
        <v>4.9957443387938767</v>
      </c>
      <c r="AI158" s="241">
        <v>0</v>
      </c>
      <c r="AJ158" s="241">
        <v>0</v>
      </c>
      <c r="AK158" s="241">
        <v>0</v>
      </c>
      <c r="AL158" s="241">
        <v>0</v>
      </c>
    </row>
    <row r="159" spans="2:38" ht="14.25" customHeight="1" x14ac:dyDescent="0.3">
      <c r="B159" s="239" t="s">
        <v>120</v>
      </c>
      <c r="C159" s="242">
        <v>147047.23812477756</v>
      </c>
      <c r="D159" s="242">
        <v>153896.88962192056</v>
      </c>
      <c r="E159" s="242">
        <v>158308.45059394758</v>
      </c>
      <c r="F159" s="242">
        <v>165139.84653562185</v>
      </c>
      <c r="G159" s="242">
        <v>166931.29844375345</v>
      </c>
      <c r="H159" s="242">
        <v>172540.84310166704</v>
      </c>
      <c r="I159" s="242">
        <v>174571.43227659474</v>
      </c>
      <c r="J159" s="242">
        <v>175183.68336024892</v>
      </c>
      <c r="K159" s="242">
        <v>172558.06098751069</v>
      </c>
      <c r="L159" s="242">
        <v>168127.4808409035</v>
      </c>
      <c r="M159" s="242">
        <v>166577.40493536709</v>
      </c>
      <c r="N159" s="242">
        <v>157249.88894710806</v>
      </c>
      <c r="O159" s="242">
        <v>147456.68908571239</v>
      </c>
      <c r="P159" s="242">
        <v>142299.24219808326</v>
      </c>
      <c r="Q159" s="242">
        <v>132742.41426034548</v>
      </c>
      <c r="R159" s="242">
        <v>121504.91568747791</v>
      </c>
      <c r="S159" s="242">
        <v>120783.65986710874</v>
      </c>
      <c r="T159" s="242">
        <v>104985.48194898284</v>
      </c>
      <c r="U159" s="242">
        <v>96184.000794742678</v>
      </c>
      <c r="V159" s="242">
        <v>85800.121011999479</v>
      </c>
      <c r="W159" s="242">
        <v>85814.804017114715</v>
      </c>
      <c r="X159" s="242">
        <v>82173.411641548184</v>
      </c>
      <c r="Y159" s="242">
        <v>75200.640841390501</v>
      </c>
      <c r="Z159" s="242">
        <v>68256.888631636786</v>
      </c>
      <c r="AA159" s="242">
        <v>62913.514637811495</v>
      </c>
      <c r="AB159" s="242">
        <v>51572.834987414164</v>
      </c>
      <c r="AC159" s="242">
        <v>47871.47591676117</v>
      </c>
      <c r="AD159" s="242">
        <v>44632.775528979953</v>
      </c>
      <c r="AE159" s="242">
        <v>41395.32746839185</v>
      </c>
      <c r="AF159" s="242">
        <v>42929.148272214814</v>
      </c>
      <c r="AG159" s="242">
        <v>39780.344785836693</v>
      </c>
      <c r="AH159" s="242">
        <v>36028.077650091836</v>
      </c>
      <c r="AI159" s="242">
        <v>37446.439972289954</v>
      </c>
      <c r="AJ159" s="242">
        <v>0</v>
      </c>
      <c r="AK159" s="242">
        <v>0</v>
      </c>
      <c r="AL159" s="242">
        <v>0</v>
      </c>
    </row>
    <row r="160" spans="2:38" ht="13.5" customHeight="1" x14ac:dyDescent="0.25">
      <c r="B160" s="181" t="s">
        <v>286</v>
      </c>
      <c r="C160" s="181"/>
      <c r="D160" s="181"/>
      <c r="E160" s="181"/>
      <c r="F160" s="181"/>
      <c r="G160" s="181"/>
      <c r="H160" s="181"/>
      <c r="I160" s="181"/>
      <c r="J160" s="181"/>
      <c r="K160" s="181"/>
      <c r="L160" s="181"/>
      <c r="M160" s="181"/>
      <c r="N160" s="181"/>
      <c r="O160" s="181"/>
      <c r="P160" s="181"/>
      <c r="Q160" s="181"/>
      <c r="R160" s="181"/>
      <c r="S160" s="181"/>
      <c r="T160" s="181"/>
      <c r="U160" s="181"/>
      <c r="V160" s="181"/>
      <c r="W160" s="181"/>
      <c r="X160" s="181"/>
      <c r="Y160" s="181"/>
      <c r="Z160" s="181"/>
      <c r="AA160" s="181"/>
      <c r="AB160" s="181"/>
      <c r="AC160" s="181"/>
      <c r="AD160" s="181"/>
      <c r="AE160" s="181"/>
      <c r="AF160" s="181"/>
      <c r="AG160" s="181"/>
      <c r="AH160" s="181"/>
      <c r="AI160" s="181"/>
      <c r="AJ160" s="181"/>
      <c r="AK160" s="181"/>
      <c r="AL160" s="181"/>
    </row>
    <row r="161" spans="2:38" ht="15" customHeight="1" x14ac:dyDescent="0.3">
      <c r="B161" s="154"/>
      <c r="C161" s="154"/>
      <c r="D161" s="154"/>
      <c r="E161" s="154"/>
      <c r="F161" s="154"/>
      <c r="G161" s="154"/>
      <c r="H161" s="154"/>
      <c r="I161" s="154"/>
      <c r="J161" s="154"/>
      <c r="K161" s="154"/>
      <c r="L161" s="154"/>
      <c r="M161" s="154"/>
      <c r="N161" s="154"/>
      <c r="O161" s="154"/>
      <c r="P161" s="154"/>
      <c r="Q161" s="154"/>
      <c r="R161" s="154"/>
      <c r="S161" s="154"/>
      <c r="T161" s="154"/>
      <c r="U161" s="154"/>
      <c r="V161" s="154"/>
      <c r="W161" s="154"/>
      <c r="X161" s="154"/>
      <c r="Y161" s="154"/>
      <c r="Z161" s="154"/>
      <c r="AA161" s="154"/>
      <c r="AB161" s="154"/>
      <c r="AC161" s="154"/>
      <c r="AD161" s="154"/>
      <c r="AE161" s="154"/>
      <c r="AF161" s="154"/>
      <c r="AG161" s="154"/>
      <c r="AH161" s="154"/>
      <c r="AI161" s="154"/>
      <c r="AJ161" s="154"/>
      <c r="AK161" s="154"/>
      <c r="AL161" s="154"/>
    </row>
    <row r="162" spans="2:38" ht="16.5" customHeight="1" x14ac:dyDescent="0.35">
      <c r="B162" s="237" t="s">
        <v>292</v>
      </c>
      <c r="C162" s="181"/>
      <c r="D162" s="181"/>
      <c r="E162" s="181"/>
      <c r="F162" s="181"/>
      <c r="G162" s="181"/>
      <c r="H162" s="181"/>
      <c r="I162" s="181"/>
      <c r="J162" s="181"/>
      <c r="K162" s="238"/>
      <c r="L162" s="181"/>
      <c r="M162" s="181"/>
      <c r="N162" s="181"/>
      <c r="O162" s="181"/>
      <c r="P162" s="181"/>
      <c r="Q162" s="181"/>
      <c r="R162" s="181"/>
      <c r="S162" s="181"/>
      <c r="T162" s="181"/>
      <c r="U162" s="181"/>
      <c r="V162" s="181"/>
      <c r="W162" s="181"/>
      <c r="X162" s="181"/>
      <c r="Y162" s="181"/>
      <c r="Z162" s="181"/>
      <c r="AA162" s="181"/>
      <c r="AB162" s="181"/>
      <c r="AC162" s="181"/>
      <c r="AD162" s="181"/>
      <c r="AE162" s="181"/>
      <c r="AF162" s="181"/>
      <c r="AG162" s="181"/>
      <c r="AH162" s="181"/>
      <c r="AI162" s="181"/>
      <c r="AJ162" s="181"/>
      <c r="AK162" s="181"/>
      <c r="AL162" s="181"/>
    </row>
    <row r="163" spans="2:38" ht="14.25" customHeight="1" x14ac:dyDescent="0.3">
      <c r="B163" s="239" t="s">
        <v>267</v>
      </c>
      <c r="C163" s="239">
        <v>1990</v>
      </c>
      <c r="D163" s="239">
        <v>1991</v>
      </c>
      <c r="E163" s="239">
        <v>1992</v>
      </c>
      <c r="F163" s="239">
        <v>1993</v>
      </c>
      <c r="G163" s="239">
        <v>1994</v>
      </c>
      <c r="H163" s="239">
        <v>1995</v>
      </c>
      <c r="I163" s="239">
        <v>1996</v>
      </c>
      <c r="J163" s="239">
        <v>1997</v>
      </c>
      <c r="K163" s="239">
        <v>1998</v>
      </c>
      <c r="L163" s="239">
        <v>1999</v>
      </c>
      <c r="M163" s="239">
        <v>2000</v>
      </c>
      <c r="N163" s="239">
        <v>2001</v>
      </c>
      <c r="O163" s="239">
        <v>2002</v>
      </c>
      <c r="P163" s="239">
        <v>2003</v>
      </c>
      <c r="Q163" s="239">
        <v>2004</v>
      </c>
      <c r="R163" s="239">
        <v>2005</v>
      </c>
      <c r="S163" s="239">
        <v>2006</v>
      </c>
      <c r="T163" s="239">
        <v>2007</v>
      </c>
      <c r="U163" s="239">
        <v>2008</v>
      </c>
      <c r="V163" s="239">
        <v>2009</v>
      </c>
      <c r="W163" s="239">
        <v>2010</v>
      </c>
      <c r="X163" s="239">
        <v>2011</v>
      </c>
      <c r="Y163" s="239">
        <v>2012</v>
      </c>
      <c r="Z163" s="239">
        <v>2013</v>
      </c>
      <c r="AA163" s="239">
        <v>2014</v>
      </c>
      <c r="AB163" s="239">
        <v>2015</v>
      </c>
      <c r="AC163" s="239">
        <v>2016</v>
      </c>
      <c r="AD163" s="239">
        <v>2017</v>
      </c>
      <c r="AE163" s="239">
        <v>2018</v>
      </c>
      <c r="AF163" s="239">
        <v>2019</v>
      </c>
      <c r="AG163" s="239">
        <v>2020</v>
      </c>
      <c r="AH163" s="239">
        <v>2021</v>
      </c>
      <c r="AI163" s="239">
        <v>2022</v>
      </c>
      <c r="AJ163" s="239">
        <v>2023</v>
      </c>
      <c r="AK163" s="239">
        <v>2024</v>
      </c>
      <c r="AL163" s="239">
        <v>2025</v>
      </c>
    </row>
    <row r="164" spans="2:38" ht="14.25" customHeight="1" x14ac:dyDescent="0.3">
      <c r="B164" s="168" t="s">
        <v>268</v>
      </c>
      <c r="C164" s="255">
        <v>2.5929061488648748</v>
      </c>
      <c r="D164" s="255">
        <v>2.5356680163769258</v>
      </c>
      <c r="E164" s="255">
        <v>2.414655580294367</v>
      </c>
      <c r="F164" s="255">
        <v>2.3720405440752601</v>
      </c>
      <c r="G164" s="255">
        <v>2.2721109860226014</v>
      </c>
      <c r="H164" s="255">
        <v>2.2363195930526509</v>
      </c>
      <c r="I164" s="255">
        <v>2.1211638236504555</v>
      </c>
      <c r="J164" s="255">
        <v>2.0103816866413045</v>
      </c>
      <c r="K164" s="255">
        <v>1.9268393301831621</v>
      </c>
      <c r="L164" s="255">
        <v>1.6472352896427078</v>
      </c>
      <c r="M164" s="255">
        <v>1.5294766284842527</v>
      </c>
      <c r="N164" s="255">
        <v>1.3727927525099259</v>
      </c>
      <c r="O164" s="255">
        <v>1.246148359959812</v>
      </c>
      <c r="P164" s="255">
        <v>1.1418369654187606</v>
      </c>
      <c r="Q164" s="255">
        <v>1.0366448208576593</v>
      </c>
      <c r="R164" s="255">
        <v>0.94631197291433256</v>
      </c>
      <c r="S164" s="255">
        <v>0.90457329636506156</v>
      </c>
      <c r="T164" s="255">
        <v>0.78334980766210127</v>
      </c>
      <c r="U164" s="255">
        <v>0.7195777394786228</v>
      </c>
      <c r="V164" s="255">
        <v>0.64836139594376863</v>
      </c>
      <c r="W164" s="255">
        <v>0.60842475495912718</v>
      </c>
      <c r="X164" s="255">
        <v>0.57854782439125496</v>
      </c>
      <c r="Y164" s="255">
        <v>0.51294893196604219</v>
      </c>
      <c r="Z164" s="255">
        <v>0.45452558891285816</v>
      </c>
      <c r="AA164" s="255">
        <v>0.40821042829307802</v>
      </c>
      <c r="AB164" s="255">
        <v>0.37000688018819056</v>
      </c>
      <c r="AC164" s="255">
        <v>0.35227203687737985</v>
      </c>
      <c r="AD164" s="255">
        <v>0.31995452472459385</v>
      </c>
      <c r="AE164" s="255">
        <v>0.29146848612098514</v>
      </c>
      <c r="AF164" s="255">
        <v>0.30979365735420938</v>
      </c>
      <c r="AG164" s="255">
        <v>0.26236719313162793</v>
      </c>
      <c r="AH164" s="255">
        <v>0.24037663506489221</v>
      </c>
      <c r="AI164" s="255">
        <v>0.23350180203951929</v>
      </c>
      <c r="AJ164" s="255">
        <v>0</v>
      </c>
      <c r="AK164" s="255">
        <v>0</v>
      </c>
      <c r="AL164" s="255">
        <v>0</v>
      </c>
    </row>
    <row r="165" spans="2:38" ht="13.5" customHeight="1" x14ac:dyDescent="0.25">
      <c r="B165" s="189" t="s">
        <v>269</v>
      </c>
      <c r="C165" s="256">
        <v>1.5913476494600642</v>
      </c>
      <c r="D165" s="256">
        <v>1.4622361814544478</v>
      </c>
      <c r="E165" s="256">
        <v>1.357830063483731</v>
      </c>
      <c r="F165" s="256">
        <v>1.3103583507321754</v>
      </c>
      <c r="G165" s="256">
        <v>1.2612951881129375</v>
      </c>
      <c r="H165" s="256">
        <v>1.2462307331269094</v>
      </c>
      <c r="I165" s="256">
        <v>1.1884565260401423</v>
      </c>
      <c r="J165" s="256">
        <v>1.1287881259656083</v>
      </c>
      <c r="K165" s="256">
        <v>1.0867357777567388</v>
      </c>
      <c r="L165" s="256">
        <v>0.98873010945676243</v>
      </c>
      <c r="M165" s="256">
        <v>0.91151458825736742</v>
      </c>
      <c r="N165" s="256">
        <v>0.81396931835409447</v>
      </c>
      <c r="O165" s="256">
        <v>0.72566485686514959</v>
      </c>
      <c r="P165" s="256">
        <v>0.6474343163584525</v>
      </c>
      <c r="Q165" s="256">
        <v>0.59037944556210153</v>
      </c>
      <c r="R165" s="256">
        <v>0.53490768549974155</v>
      </c>
      <c r="S165" s="256">
        <v>0.47553371268997069</v>
      </c>
      <c r="T165" s="256">
        <v>0.43570289667686457</v>
      </c>
      <c r="U165" s="256">
        <v>0.39578865951330933</v>
      </c>
      <c r="V165" s="256">
        <v>0.46474141266855568</v>
      </c>
      <c r="W165" s="256">
        <v>0.43459537421080197</v>
      </c>
      <c r="X165" s="256">
        <v>0.41753848711656627</v>
      </c>
      <c r="Y165" s="256">
        <v>0.36895009902375742</v>
      </c>
      <c r="Z165" s="256">
        <v>0.32538652694381515</v>
      </c>
      <c r="AA165" s="256">
        <v>0.28578536755219464</v>
      </c>
      <c r="AB165" s="256">
        <v>0.26128300097625012</v>
      </c>
      <c r="AC165" s="256">
        <v>0.23448392252672842</v>
      </c>
      <c r="AD165" s="256">
        <v>0.21178049699937879</v>
      </c>
      <c r="AE165" s="256">
        <v>0.19213602815432368</v>
      </c>
      <c r="AF165" s="256">
        <v>0.20049038448110457</v>
      </c>
      <c r="AG165" s="256">
        <v>0.16879460730443269</v>
      </c>
      <c r="AH165" s="256">
        <v>0.15658530160587711</v>
      </c>
      <c r="AI165" s="256">
        <v>0.16510405286577534</v>
      </c>
      <c r="AJ165" s="256">
        <v>0</v>
      </c>
      <c r="AK165" s="256">
        <v>0</v>
      </c>
      <c r="AL165" s="256">
        <v>0</v>
      </c>
    </row>
    <row r="166" spans="2:38" ht="13.5" customHeight="1" x14ac:dyDescent="0.25">
      <c r="B166" s="189" t="s">
        <v>270</v>
      </c>
      <c r="C166" s="256">
        <v>0.85368866964246581</v>
      </c>
      <c r="D166" s="256">
        <v>0.92099092469376898</v>
      </c>
      <c r="E166" s="256">
        <v>0.91947568651900291</v>
      </c>
      <c r="F166" s="256">
        <v>0.92978381972980251</v>
      </c>
      <c r="G166" s="256">
        <v>0.88433783525895393</v>
      </c>
      <c r="H166" s="256">
        <v>0.86419023128866379</v>
      </c>
      <c r="I166" s="256">
        <v>0.81554668106536621</v>
      </c>
      <c r="J166" s="256">
        <v>0.77627333713556046</v>
      </c>
      <c r="K166" s="256">
        <v>0.74269141092371993</v>
      </c>
      <c r="L166" s="256">
        <v>0.56808019293658751</v>
      </c>
      <c r="M166" s="256">
        <v>0.54078352485003478</v>
      </c>
      <c r="N166" s="256">
        <v>0.49169822962851656</v>
      </c>
      <c r="O166" s="256">
        <v>0.45777002537652911</v>
      </c>
      <c r="P166" s="256">
        <v>0.43602380670876001</v>
      </c>
      <c r="Q166" s="256">
        <v>0.39174868365186877</v>
      </c>
      <c r="R166" s="256">
        <v>0.36203512277780397</v>
      </c>
      <c r="S166" s="256">
        <v>0.41254659724226234</v>
      </c>
      <c r="T166" s="256">
        <v>0.33167844793153023</v>
      </c>
      <c r="U166" s="256">
        <v>0.30912743375251234</v>
      </c>
      <c r="V166" s="256">
        <v>0.16360692798169435</v>
      </c>
      <c r="W166" s="256">
        <v>0.15712339027075733</v>
      </c>
      <c r="X166" s="256">
        <v>0.14631623823734394</v>
      </c>
      <c r="Y166" s="256">
        <v>0.12986085702126052</v>
      </c>
      <c r="Z166" s="256">
        <v>0.116522970790941</v>
      </c>
      <c r="AA166" s="256">
        <v>0.11101458784126385</v>
      </c>
      <c r="AB166" s="256">
        <v>9.8593416824325361E-2</v>
      </c>
      <c r="AC166" s="256">
        <v>9.2385175899280664E-2</v>
      </c>
      <c r="AD166" s="256">
        <v>8.4775594476771771E-2</v>
      </c>
      <c r="AE166" s="256">
        <v>7.7540216029026235E-2</v>
      </c>
      <c r="AF166" s="256">
        <v>8.6373149870181173E-2</v>
      </c>
      <c r="AG166" s="256">
        <v>8.6580517550710778E-2</v>
      </c>
      <c r="AH166" s="256">
        <v>6.8049992512228097E-2</v>
      </c>
      <c r="AI166" s="256">
        <v>6.2690623465707113E-2</v>
      </c>
      <c r="AJ166" s="256">
        <v>0</v>
      </c>
      <c r="AK166" s="256">
        <v>0</v>
      </c>
      <c r="AL166" s="256">
        <v>0</v>
      </c>
    </row>
    <row r="167" spans="2:38" ht="13.5" customHeight="1" x14ac:dyDescent="0.25">
      <c r="B167" s="189" t="s">
        <v>271</v>
      </c>
      <c r="C167" s="256">
        <v>0.13830836999891261</v>
      </c>
      <c r="D167" s="256">
        <v>0.14276130902045697</v>
      </c>
      <c r="E167" s="256">
        <v>0.1277316626346873</v>
      </c>
      <c r="F167" s="256">
        <v>0.122077908976118</v>
      </c>
      <c r="G167" s="256">
        <v>0.11662359454414378</v>
      </c>
      <c r="H167" s="256">
        <v>0.11579946616223223</v>
      </c>
      <c r="I167" s="256">
        <v>0.10794279382572684</v>
      </c>
      <c r="J167" s="256">
        <v>9.6640534628112729E-2</v>
      </c>
      <c r="K167" s="256">
        <v>8.8869974923687187E-2</v>
      </c>
      <c r="L167" s="256">
        <v>8.1208605341821699E-2</v>
      </c>
      <c r="M167" s="256">
        <v>6.8261264940502317E-2</v>
      </c>
      <c r="N167" s="256">
        <v>5.9239349421684823E-2</v>
      </c>
      <c r="O167" s="256">
        <v>5.5082788798144863E-2</v>
      </c>
      <c r="P167" s="256">
        <v>5.0918660741984832E-2</v>
      </c>
      <c r="Q167" s="256">
        <v>4.6908050855685099E-2</v>
      </c>
      <c r="R167" s="256">
        <v>4.1782153697194291E-2</v>
      </c>
      <c r="S167" s="256">
        <v>9.1799238425147294E-3</v>
      </c>
      <c r="T167" s="256">
        <v>1.0902770175122532E-2</v>
      </c>
      <c r="U167" s="256">
        <v>1.0347838331864411E-2</v>
      </c>
      <c r="V167" s="256">
        <v>1.4265594469448627E-2</v>
      </c>
      <c r="W167" s="256">
        <v>1.2078407418968656E-2</v>
      </c>
      <c r="X167" s="256">
        <v>1.0402186062298502E-2</v>
      </c>
      <c r="Y167" s="256">
        <v>9.8398337747961345E-3</v>
      </c>
      <c r="Z167" s="256">
        <v>9.0621242361111579E-3</v>
      </c>
      <c r="AA167" s="256">
        <v>8.3893454221540178E-3</v>
      </c>
      <c r="AB167" s="256">
        <v>7.5643497537121766E-3</v>
      </c>
      <c r="AC167" s="256">
        <v>2.3122542119916167E-2</v>
      </c>
      <c r="AD167" s="256">
        <v>2.1394382793532552E-2</v>
      </c>
      <c r="AE167" s="256">
        <v>2.0091101200582686E-2</v>
      </c>
      <c r="AF167" s="256">
        <v>2.0605069191574767E-2</v>
      </c>
      <c r="AG167" s="256">
        <v>5.0104338899737829E-3</v>
      </c>
      <c r="AH167" s="256">
        <v>1.1963237110103274E-2</v>
      </c>
      <c r="AI167" s="256">
        <v>4.4192853082801326E-3</v>
      </c>
      <c r="AJ167" s="256">
        <v>0</v>
      </c>
      <c r="AK167" s="256">
        <v>0</v>
      </c>
      <c r="AL167" s="256">
        <v>0</v>
      </c>
    </row>
    <row r="168" spans="2:38" ht="13.5" customHeight="1" x14ac:dyDescent="0.25">
      <c r="B168" s="189" t="s">
        <v>272</v>
      </c>
      <c r="C168" s="256">
        <v>9.5614597634318052E-3</v>
      </c>
      <c r="D168" s="256">
        <v>9.6796012082523749E-3</v>
      </c>
      <c r="E168" s="256">
        <v>9.6181676569456805E-3</v>
      </c>
      <c r="F168" s="256">
        <v>9.8204646371643171E-3</v>
      </c>
      <c r="G168" s="256">
        <v>9.8543681065663656E-3</v>
      </c>
      <c r="H168" s="256">
        <v>1.00991624748456E-2</v>
      </c>
      <c r="I168" s="256">
        <v>9.2178227192201076E-3</v>
      </c>
      <c r="J168" s="256">
        <v>8.6796889120230505E-3</v>
      </c>
      <c r="K168" s="256">
        <v>8.5421665790162814E-3</v>
      </c>
      <c r="L168" s="256">
        <v>9.2163819075361149E-3</v>
      </c>
      <c r="M168" s="256">
        <v>8.9172504363480617E-3</v>
      </c>
      <c r="N168" s="256">
        <v>7.8858551056303211E-3</v>
      </c>
      <c r="O168" s="256">
        <v>7.6306889199884952E-3</v>
      </c>
      <c r="P168" s="256">
        <v>7.4601816095632642E-3</v>
      </c>
      <c r="Q168" s="256">
        <v>7.6086407880038617E-3</v>
      </c>
      <c r="R168" s="256">
        <v>7.5870109395927907E-3</v>
      </c>
      <c r="S168" s="256">
        <v>7.313062590313793E-3</v>
      </c>
      <c r="T168" s="256">
        <v>5.0656928785839349E-3</v>
      </c>
      <c r="U168" s="256">
        <v>4.3138078809368003E-3</v>
      </c>
      <c r="V168" s="256">
        <v>5.747460824069974E-3</v>
      </c>
      <c r="W168" s="256">
        <v>4.6275830585991665E-3</v>
      </c>
      <c r="X168" s="256">
        <v>4.2909129750462478E-3</v>
      </c>
      <c r="Y168" s="256">
        <v>4.2981421462281915E-3</v>
      </c>
      <c r="Z168" s="256">
        <v>3.5539669419908685E-3</v>
      </c>
      <c r="AA168" s="256">
        <v>3.0211274774655313E-3</v>
      </c>
      <c r="AB168" s="256">
        <v>2.566112633902903E-3</v>
      </c>
      <c r="AC168" s="256">
        <v>2.2803963314546195E-3</v>
      </c>
      <c r="AD168" s="256">
        <v>2.0040504549106862E-3</v>
      </c>
      <c r="AE168" s="256">
        <v>1.7011407370526028E-3</v>
      </c>
      <c r="AF168" s="256">
        <v>2.3250538113488164E-3</v>
      </c>
      <c r="AG168" s="256">
        <v>1.9816343865106793E-3</v>
      </c>
      <c r="AH168" s="256">
        <v>3.7781038366837406E-3</v>
      </c>
      <c r="AI168" s="256">
        <v>1.2878403997566724E-3</v>
      </c>
      <c r="AJ168" s="256">
        <v>0</v>
      </c>
      <c r="AK168" s="256">
        <v>0</v>
      </c>
      <c r="AL168" s="256">
        <v>0</v>
      </c>
    </row>
    <row r="169" spans="2:38" ht="14.25" customHeight="1" x14ac:dyDescent="0.3">
      <c r="B169" s="168" t="s">
        <v>273</v>
      </c>
      <c r="C169" s="255">
        <v>7.3290833166321078E-3</v>
      </c>
      <c r="D169" s="255">
        <v>7.3893148062686223E-3</v>
      </c>
      <c r="E169" s="255">
        <v>7.3814644167034199E-3</v>
      </c>
      <c r="F169" s="255">
        <v>7.6988683366353084E-3</v>
      </c>
      <c r="G169" s="255">
        <v>8.1963373786978627E-3</v>
      </c>
      <c r="H169" s="255">
        <v>8.6344567301033844E-3</v>
      </c>
      <c r="I169" s="255">
        <v>8.7094627025720746E-3</v>
      </c>
      <c r="J169" s="255">
        <v>9.1448874726622817E-3</v>
      </c>
      <c r="K169" s="255">
        <v>9.5010941602159272E-3</v>
      </c>
      <c r="L169" s="255">
        <v>9.9280949743410334E-3</v>
      </c>
      <c r="M169" s="255">
        <v>1.0162849665008826E-2</v>
      </c>
      <c r="N169" s="255">
        <v>1.1147878993842841E-2</v>
      </c>
      <c r="O169" s="255">
        <v>1.1283048522151598E-2</v>
      </c>
      <c r="P169" s="255">
        <v>1.1263809165920822E-2</v>
      </c>
      <c r="Q169" s="255">
        <v>1.1575126759712808E-2</v>
      </c>
      <c r="R169" s="255">
        <v>1.1347611259800614E-2</v>
      </c>
      <c r="S169" s="255">
        <v>1.2458585318823446E-2</v>
      </c>
      <c r="T169" s="255">
        <v>1.5603698296611398E-2</v>
      </c>
      <c r="U169" s="255">
        <v>1.7766856083377906E-2</v>
      </c>
      <c r="V169" s="255">
        <v>2.1456153840751915E-2</v>
      </c>
      <c r="W169" s="255">
        <v>2.2563188893794803E-2</v>
      </c>
      <c r="X169" s="255">
        <v>2.2883972216606471E-2</v>
      </c>
      <c r="Y169" s="255">
        <v>2.4851218481844364E-2</v>
      </c>
      <c r="Z169" s="255">
        <v>2.6821460316712044E-2</v>
      </c>
      <c r="AA169" s="255">
        <v>2.9006889035432235E-2</v>
      </c>
      <c r="AB169" s="255">
        <v>3.0495891319025272E-2</v>
      </c>
      <c r="AC169" s="255">
        <v>2.9121904342645145E-2</v>
      </c>
      <c r="AD169" s="255">
        <v>3.012421890859034E-2</v>
      </c>
      <c r="AE169" s="255">
        <v>3.2052736517313052E-2</v>
      </c>
      <c r="AF169" s="255">
        <v>3.1492489203208442E-2</v>
      </c>
      <c r="AG169" s="255">
        <v>3.8227256216076276E-2</v>
      </c>
      <c r="AH169" s="255">
        <v>3.6895894941790804E-2</v>
      </c>
      <c r="AI169" s="255">
        <v>3.7993588429663203E-2</v>
      </c>
      <c r="AJ169" s="255">
        <v>0</v>
      </c>
      <c r="AK169" s="255">
        <v>0</v>
      </c>
      <c r="AL169" s="255">
        <v>0</v>
      </c>
    </row>
    <row r="170" spans="2:38" ht="13.5" customHeight="1" x14ac:dyDescent="0.25">
      <c r="B170" s="189" t="s">
        <v>269</v>
      </c>
      <c r="C170" s="256">
        <v>8.6186752386208909E-5</v>
      </c>
      <c r="D170" s="256">
        <v>7.7159969135170766E-5</v>
      </c>
      <c r="E170" s="256">
        <v>7.2711377608085766E-5</v>
      </c>
      <c r="F170" s="256">
        <v>7.0916501562733237E-5</v>
      </c>
      <c r="G170" s="256">
        <v>6.6663883998453887E-5</v>
      </c>
      <c r="H170" s="256">
        <v>6.3544390384456044E-5</v>
      </c>
      <c r="I170" s="256">
        <v>5.9758827324217895E-5</v>
      </c>
      <c r="J170" s="256">
        <v>5.834218540816469E-5</v>
      </c>
      <c r="K170" s="256">
        <v>5.54977255695154E-5</v>
      </c>
      <c r="L170" s="256">
        <v>5.7125233060157422E-5</v>
      </c>
      <c r="M170" s="256">
        <v>5.5241604482182044E-5</v>
      </c>
      <c r="N170" s="256">
        <v>4.8557723959386318E-5</v>
      </c>
      <c r="O170" s="256">
        <v>4.8623043555726542E-5</v>
      </c>
      <c r="P170" s="256">
        <v>4.8128114213365969E-5</v>
      </c>
      <c r="Q170" s="256">
        <v>4.8243336999228083E-5</v>
      </c>
      <c r="R170" s="256">
        <v>4.7859767505375264E-5</v>
      </c>
      <c r="S170" s="256">
        <v>4.2266209379617409E-5</v>
      </c>
      <c r="T170" s="256">
        <v>5.9909086326137108E-5</v>
      </c>
      <c r="U170" s="256">
        <v>8.3091573911644236E-5</v>
      </c>
      <c r="V170" s="256">
        <v>4.1604238860008179E-4</v>
      </c>
      <c r="W170" s="256">
        <v>8.7129369464527433E-4</v>
      </c>
      <c r="X170" s="256">
        <v>1.3335058023399172E-3</v>
      </c>
      <c r="Y170" s="256">
        <v>1.8004049008330757E-3</v>
      </c>
      <c r="Z170" s="256">
        <v>2.1152974138726544E-3</v>
      </c>
      <c r="AA170" s="256">
        <v>2.371020113723683E-3</v>
      </c>
      <c r="AB170" s="256">
        <v>2.6331464927204892E-3</v>
      </c>
      <c r="AC170" s="256">
        <v>2.5857038235986281E-3</v>
      </c>
      <c r="AD170" s="256">
        <v>2.7089287397736991E-3</v>
      </c>
      <c r="AE170" s="256">
        <v>2.7877186276737808E-3</v>
      </c>
      <c r="AF170" s="256">
        <v>2.7319314904849499E-3</v>
      </c>
      <c r="AG170" s="256">
        <v>3.3099474615085234E-3</v>
      </c>
      <c r="AH170" s="256">
        <v>3.5553715125865516E-3</v>
      </c>
      <c r="AI170" s="256">
        <v>3.1774471365449714E-3</v>
      </c>
      <c r="AJ170" s="256">
        <v>0</v>
      </c>
      <c r="AK170" s="256">
        <v>0</v>
      </c>
      <c r="AL170" s="256">
        <v>0</v>
      </c>
    </row>
    <row r="171" spans="2:38" ht="13.5" customHeight="1" x14ac:dyDescent="0.25">
      <c r="B171" s="189" t="s">
        <v>270</v>
      </c>
      <c r="C171" s="256">
        <v>1.9501363015080549E-4</v>
      </c>
      <c r="D171" s="256">
        <v>2.1300458912110778E-4</v>
      </c>
      <c r="E171" s="256">
        <v>2.2553176441497561E-4</v>
      </c>
      <c r="F171" s="256">
        <v>2.4273892981967399E-4</v>
      </c>
      <c r="G171" s="256">
        <v>2.4386702271971821E-4</v>
      </c>
      <c r="H171" s="256">
        <v>2.5322392053869785E-4</v>
      </c>
      <c r="I171" s="256">
        <v>2.5644340480100811E-4</v>
      </c>
      <c r="J171" s="256">
        <v>2.6658497765115881E-4</v>
      </c>
      <c r="K171" s="256">
        <v>2.7112317665957891E-4</v>
      </c>
      <c r="L171" s="256">
        <v>2.7756297727517552E-4</v>
      </c>
      <c r="M171" s="256">
        <v>2.8773324034082084E-4</v>
      </c>
      <c r="N171" s="256">
        <v>2.8390590791646102E-4</v>
      </c>
      <c r="O171" s="256">
        <v>2.8799785867629246E-4</v>
      </c>
      <c r="P171" s="256">
        <v>2.9584933196102149E-4</v>
      </c>
      <c r="Q171" s="256">
        <v>2.9494726546983963E-4</v>
      </c>
      <c r="R171" s="256">
        <v>2.9898050778019681E-4</v>
      </c>
      <c r="S171" s="256">
        <v>3.4261775271361293E-4</v>
      </c>
      <c r="T171" s="256">
        <v>1.8294036937145154E-3</v>
      </c>
      <c r="U171" s="256">
        <v>3.1360004531278789E-3</v>
      </c>
      <c r="V171" s="256">
        <v>2.0009357451003973E-3</v>
      </c>
      <c r="W171" s="256">
        <v>2.2962424260538276E-3</v>
      </c>
      <c r="X171" s="256">
        <v>2.6395501381667346E-3</v>
      </c>
      <c r="Y171" s="256">
        <v>3.2025694176992638E-3</v>
      </c>
      <c r="Z171" s="256">
        <v>3.7026601274752114E-3</v>
      </c>
      <c r="AA171" s="256">
        <v>4.4574866411942783E-3</v>
      </c>
      <c r="AB171" s="256">
        <v>4.8676328001413414E-3</v>
      </c>
      <c r="AC171" s="256">
        <v>5.0751476031390824E-3</v>
      </c>
      <c r="AD171" s="256">
        <v>5.4782735352520047E-3</v>
      </c>
      <c r="AE171" s="256">
        <v>5.7226721848213716E-3</v>
      </c>
      <c r="AF171" s="256">
        <v>5.1799680113280046E-3</v>
      </c>
      <c r="AG171" s="256">
        <v>6.484802990340292E-3</v>
      </c>
      <c r="AH171" s="256">
        <v>6.5954959382524634E-3</v>
      </c>
      <c r="AI171" s="256">
        <v>5.7237488943865733E-3</v>
      </c>
      <c r="AJ171" s="256">
        <v>0</v>
      </c>
      <c r="AK171" s="256">
        <v>0</v>
      </c>
      <c r="AL171" s="256">
        <v>0</v>
      </c>
    </row>
    <row r="172" spans="2:38" ht="13.5" customHeight="1" x14ac:dyDescent="0.25">
      <c r="B172" s="189" t="s">
        <v>271</v>
      </c>
      <c r="C172" s="256">
        <v>6.5786144312625994E-3</v>
      </c>
      <c r="D172" s="256">
        <v>6.6292172183130696E-3</v>
      </c>
      <c r="E172" s="256">
        <v>6.6309328805211429E-3</v>
      </c>
      <c r="F172" s="256">
        <v>6.9069285408023462E-3</v>
      </c>
      <c r="G172" s="256">
        <v>7.3974735631024335E-3</v>
      </c>
      <c r="H172" s="256">
        <v>7.8264080103944006E-3</v>
      </c>
      <c r="I172" s="256">
        <v>7.9022342037294649E-3</v>
      </c>
      <c r="J172" s="256">
        <v>8.3168392538708908E-3</v>
      </c>
      <c r="K172" s="256">
        <v>8.6581335691013495E-3</v>
      </c>
      <c r="L172" s="256">
        <v>9.0311244458688815E-3</v>
      </c>
      <c r="M172" s="256">
        <v>9.2595466548836321E-3</v>
      </c>
      <c r="N172" s="256">
        <v>1.0301591653213147E-2</v>
      </c>
      <c r="O172" s="256">
        <v>1.0458199466796445E-2</v>
      </c>
      <c r="P172" s="256">
        <v>1.0439341096755482E-2</v>
      </c>
      <c r="Q172" s="256">
        <v>1.0761200394400665E-2</v>
      </c>
      <c r="R172" s="256">
        <v>1.0520143706014751E-2</v>
      </c>
      <c r="S172" s="256">
        <v>1.1610431683833761E-2</v>
      </c>
      <c r="T172" s="256">
        <v>1.2634858545584693E-2</v>
      </c>
      <c r="U172" s="256">
        <v>1.3374554934832349E-2</v>
      </c>
      <c r="V172" s="256">
        <v>1.7865314475124905E-2</v>
      </c>
      <c r="W172" s="256">
        <v>1.8249217530604257E-2</v>
      </c>
      <c r="X172" s="256">
        <v>1.7709385269948082E-2</v>
      </c>
      <c r="Y172" s="256">
        <v>1.8531082741694162E-2</v>
      </c>
      <c r="Z172" s="256">
        <v>1.9635744593310394E-2</v>
      </c>
      <c r="AA172" s="256">
        <v>2.0696892389939953E-2</v>
      </c>
      <c r="AB172" s="256">
        <v>2.146162800859433E-2</v>
      </c>
      <c r="AC172" s="256">
        <v>1.9914763156592918E-2</v>
      </c>
      <c r="AD172" s="256">
        <v>2.0292728337701446E-2</v>
      </c>
      <c r="AE172" s="256">
        <v>2.1772983255080824E-2</v>
      </c>
      <c r="AF172" s="256">
        <v>2.1732728186433306E-2</v>
      </c>
      <c r="AG172" s="256">
        <v>2.6896480078357682E-2</v>
      </c>
      <c r="AH172" s="256">
        <v>2.5145621350641512E-2</v>
      </c>
      <c r="AI172" s="256">
        <v>2.7415282922109364E-2</v>
      </c>
      <c r="AJ172" s="256">
        <v>0</v>
      </c>
      <c r="AK172" s="256">
        <v>0</v>
      </c>
      <c r="AL172" s="256">
        <v>0</v>
      </c>
    </row>
    <row r="173" spans="2:38" ht="13.5" customHeight="1" x14ac:dyDescent="0.25">
      <c r="B173" s="189" t="s">
        <v>274</v>
      </c>
      <c r="C173" s="256">
        <v>4.6926850283249332E-4</v>
      </c>
      <c r="D173" s="256">
        <v>4.6993302969927414E-4</v>
      </c>
      <c r="E173" s="256">
        <v>4.5228839415921532E-4</v>
      </c>
      <c r="F173" s="256">
        <v>4.7828436445055436E-4</v>
      </c>
      <c r="G173" s="256">
        <v>4.8833290887725781E-4</v>
      </c>
      <c r="H173" s="256">
        <v>4.9128040878583068E-4</v>
      </c>
      <c r="I173" s="256">
        <v>4.9102626671738341E-4</v>
      </c>
      <c r="J173" s="256">
        <v>5.0312105573206776E-4</v>
      </c>
      <c r="K173" s="256">
        <v>5.1633968888548196E-4</v>
      </c>
      <c r="L173" s="256">
        <v>5.6228231813681907E-4</v>
      </c>
      <c r="M173" s="256">
        <v>5.6032816530219133E-4</v>
      </c>
      <c r="N173" s="256">
        <v>5.1382370875384723E-4</v>
      </c>
      <c r="O173" s="256">
        <v>4.8822815312313445E-4</v>
      </c>
      <c r="P173" s="256">
        <v>4.8049062299095188E-4</v>
      </c>
      <c r="Q173" s="256">
        <v>4.7073576284307523E-4</v>
      </c>
      <c r="R173" s="256">
        <v>4.8062727850029202E-4</v>
      </c>
      <c r="S173" s="256">
        <v>4.6326967289645518E-4</v>
      </c>
      <c r="T173" s="256">
        <v>1.0795269709860523E-3</v>
      </c>
      <c r="U173" s="256">
        <v>1.1732091215060358E-3</v>
      </c>
      <c r="V173" s="256">
        <v>1.1738612319265314E-3</v>
      </c>
      <c r="W173" s="256">
        <v>1.1464352424914446E-3</v>
      </c>
      <c r="X173" s="256">
        <v>1.2015310061517387E-3</v>
      </c>
      <c r="Y173" s="256">
        <v>1.3171614216178614E-3</v>
      </c>
      <c r="Z173" s="256">
        <v>1.367758182053785E-3</v>
      </c>
      <c r="AA173" s="256">
        <v>1.4814898905743173E-3</v>
      </c>
      <c r="AB173" s="256">
        <v>1.5334840175691099E-3</v>
      </c>
      <c r="AC173" s="256">
        <v>1.5462897593145166E-3</v>
      </c>
      <c r="AD173" s="256">
        <v>1.644288295863189E-3</v>
      </c>
      <c r="AE173" s="256">
        <v>1.7693624497370801E-3</v>
      </c>
      <c r="AF173" s="256">
        <v>1.8478615149621828E-3</v>
      </c>
      <c r="AG173" s="256">
        <v>1.536025685869779E-3</v>
      </c>
      <c r="AH173" s="256">
        <v>1.5994061403102762E-3</v>
      </c>
      <c r="AI173" s="256">
        <v>1.6771094766222904E-3</v>
      </c>
      <c r="AJ173" s="256">
        <v>0</v>
      </c>
      <c r="AK173" s="256">
        <v>0</v>
      </c>
      <c r="AL173" s="256">
        <v>0</v>
      </c>
    </row>
    <row r="174" spans="2:38" ht="14.25" customHeight="1" x14ac:dyDescent="0.3">
      <c r="B174" s="168" t="s">
        <v>275</v>
      </c>
      <c r="C174" s="255">
        <v>0.30390092491759224</v>
      </c>
      <c r="D174" s="255">
        <v>0.29307483182491523</v>
      </c>
      <c r="E174" s="255">
        <v>0.28470414134121069</v>
      </c>
      <c r="F174" s="255">
        <v>0.27281535218761466</v>
      </c>
      <c r="G174" s="255">
        <v>0.26753922250832962</v>
      </c>
      <c r="H174" s="255">
        <v>0.27018579260012643</v>
      </c>
      <c r="I174" s="255">
        <v>0.29050316078324973</v>
      </c>
      <c r="J174" s="255">
        <v>0.28863763949667176</v>
      </c>
      <c r="K174" s="255">
        <v>0.21466796796084381</v>
      </c>
      <c r="L174" s="255">
        <v>0.30569351044932491</v>
      </c>
      <c r="M174" s="255">
        <v>0.3360785772461225</v>
      </c>
      <c r="N174" s="255">
        <v>0.3613229400900656</v>
      </c>
      <c r="O174" s="255">
        <v>0.32567939412958768</v>
      </c>
      <c r="P174" s="255">
        <v>0.35186257852934483</v>
      </c>
      <c r="Q174" s="255">
        <v>0.3885312889671535</v>
      </c>
      <c r="R174" s="255">
        <v>0.41711703448126736</v>
      </c>
      <c r="S174" s="255">
        <v>0.40311399628072309</v>
      </c>
      <c r="T174" s="255">
        <v>0.38911626252899068</v>
      </c>
      <c r="U174" s="255">
        <v>0.34835390227944762</v>
      </c>
      <c r="V174" s="255">
        <v>0.35079671211615687</v>
      </c>
      <c r="W174" s="255">
        <v>0.41106274496089723</v>
      </c>
      <c r="X174" s="255">
        <v>0.40449831049033591</v>
      </c>
      <c r="Y174" s="255">
        <v>0.39686891104885125</v>
      </c>
      <c r="Z174" s="255">
        <v>0.38320562103486677</v>
      </c>
      <c r="AA174" s="255">
        <v>0.36192769090775456</v>
      </c>
      <c r="AB174" s="255">
        <v>0.27109482567043047</v>
      </c>
      <c r="AC174" s="255">
        <v>0.28250750899069987</v>
      </c>
      <c r="AD174" s="255">
        <v>0.29254689058500288</v>
      </c>
      <c r="AE174" s="255">
        <v>0.2854334971462168</v>
      </c>
      <c r="AF174" s="255">
        <v>0.28347323650383593</v>
      </c>
      <c r="AG174" s="255">
        <v>0.27323716301460688</v>
      </c>
      <c r="AH174" s="255">
        <v>0.30162125308090149</v>
      </c>
      <c r="AI174" s="255">
        <v>0.29584716662383026</v>
      </c>
      <c r="AJ174" s="255">
        <v>0</v>
      </c>
      <c r="AK174" s="255">
        <v>0</v>
      </c>
      <c r="AL174" s="255">
        <v>0</v>
      </c>
    </row>
    <row r="175" spans="2:38" ht="13.5" customHeight="1" x14ac:dyDescent="0.25">
      <c r="B175" s="189" t="s">
        <v>276</v>
      </c>
      <c r="C175" s="256">
        <v>5.9632910835953575E-2</v>
      </c>
      <c r="D175" s="256">
        <v>7.6753546388773602E-2</v>
      </c>
      <c r="E175" s="256">
        <v>5.6033285644248622E-2</v>
      </c>
      <c r="F175" s="256">
        <v>4.7839289368337257E-2</v>
      </c>
      <c r="G175" s="256">
        <v>4.6993004693942193E-2</v>
      </c>
      <c r="H175" s="256">
        <v>5.250312329093048E-2</v>
      </c>
      <c r="I175" s="256">
        <v>5.321011103933717E-2</v>
      </c>
      <c r="J175" s="256">
        <v>5.2436392363587825E-2</v>
      </c>
      <c r="K175" s="256">
        <v>4.854519458163957E-2</v>
      </c>
      <c r="L175" s="256">
        <v>5.4171629019468377E-2</v>
      </c>
      <c r="M175" s="256">
        <v>5.6094841067793867E-2</v>
      </c>
      <c r="N175" s="256">
        <v>4.085187049292785E-2</v>
      </c>
      <c r="O175" s="256">
        <v>4.1563644999683041E-2</v>
      </c>
      <c r="P175" s="256">
        <v>4.325124474734196E-2</v>
      </c>
      <c r="Q175" s="256">
        <v>4.7729990455677329E-2</v>
      </c>
      <c r="R175" s="256">
        <v>5.7911570713676606E-2</v>
      </c>
      <c r="S175" s="256">
        <v>5.7031149941506418E-2</v>
      </c>
      <c r="T175" s="256">
        <v>5.9343877758583928E-2</v>
      </c>
      <c r="U175" s="256">
        <v>5.6570149142792937E-2</v>
      </c>
      <c r="V175" s="256">
        <v>5.7550879943947315E-2</v>
      </c>
      <c r="W175" s="256">
        <v>6.666122149896668E-2</v>
      </c>
      <c r="X175" s="256">
        <v>6.7031563360967578E-2</v>
      </c>
      <c r="Y175" s="256">
        <v>6.1329401814514586E-2</v>
      </c>
      <c r="Z175" s="256">
        <v>5.8187234989510908E-2</v>
      </c>
      <c r="AA175" s="256">
        <v>5.764028712057228E-2</v>
      </c>
      <c r="AB175" s="256">
        <v>8.1336573414391725E-2</v>
      </c>
      <c r="AC175" s="256">
        <v>9.0659343537675421E-2</v>
      </c>
      <c r="AD175" s="256">
        <v>9.1626907633919244E-2</v>
      </c>
      <c r="AE175" s="256">
        <v>7.9347052666510889E-2</v>
      </c>
      <c r="AF175" s="256">
        <v>8.0048064608824313E-2</v>
      </c>
      <c r="AG175" s="256">
        <v>8.8110938994869631E-2</v>
      </c>
      <c r="AH175" s="256">
        <v>9.9560747489586571E-2</v>
      </c>
      <c r="AI175" s="256">
        <v>0.1110105559843035</v>
      </c>
      <c r="AJ175" s="256">
        <v>0</v>
      </c>
      <c r="AK175" s="256">
        <v>0</v>
      </c>
      <c r="AL175" s="256">
        <v>0</v>
      </c>
    </row>
    <row r="176" spans="2:38" ht="13.5" customHeight="1" x14ac:dyDescent="0.25">
      <c r="B176" s="189" t="s">
        <v>277</v>
      </c>
      <c r="C176" s="256">
        <v>5.6744187500000001E-3</v>
      </c>
      <c r="D176" s="256">
        <v>7.2813812499999998E-3</v>
      </c>
      <c r="E176" s="256">
        <v>8.1581500000000012E-3</v>
      </c>
      <c r="F176" s="256">
        <v>1.7857125E-3</v>
      </c>
      <c r="G176" s="256">
        <v>4.8879187500000002E-3</v>
      </c>
      <c r="H176" s="256">
        <v>5.5913000000000004E-3</v>
      </c>
      <c r="I176" s="256">
        <v>5.5546562499999997E-3</v>
      </c>
      <c r="J176" s="256">
        <v>7.4359999999999999E-3</v>
      </c>
      <c r="K176" s="256">
        <v>6.1552562499999994E-3</v>
      </c>
      <c r="L176" s="256">
        <v>6.3894187499999996E-3</v>
      </c>
      <c r="M176" s="256">
        <v>9.1931124999999995E-3</v>
      </c>
      <c r="N176" s="256">
        <v>4.9451187499999997E-3</v>
      </c>
      <c r="O176" s="256">
        <v>4.2569312500000001E-3</v>
      </c>
      <c r="P176" s="256">
        <v>3.0021062499999999E-3</v>
      </c>
      <c r="Q176" s="256">
        <v>2.8501687500000002E-3</v>
      </c>
      <c r="R176" s="256">
        <v>3.3310062499999999E-3</v>
      </c>
      <c r="S176" s="256">
        <v>3.0253437500000003E-3</v>
      </c>
      <c r="T176" s="256">
        <v>3.8466999999999998E-3</v>
      </c>
      <c r="U176" s="256">
        <v>2.4461937499999998E-3</v>
      </c>
      <c r="V176" s="256">
        <v>2.0949500000000004E-3</v>
      </c>
      <c r="W176" s="256">
        <v>1.7535374999999998E-3</v>
      </c>
      <c r="X176" s="256">
        <v>1.8241437499999999E-3</v>
      </c>
      <c r="Y176" s="256">
        <v>4.2453125E-3</v>
      </c>
      <c r="Z176" s="256">
        <v>4.5867249999999998E-3</v>
      </c>
      <c r="AA176" s="256">
        <v>4.7055937499999997E-3</v>
      </c>
      <c r="AB176" s="256">
        <v>4.68056875E-3</v>
      </c>
      <c r="AC176" s="256">
        <v>4.5375687500000001E-3</v>
      </c>
      <c r="AD176" s="256">
        <v>4.1139312500000002E-3</v>
      </c>
      <c r="AE176" s="256">
        <v>4.0066812499999997E-3</v>
      </c>
      <c r="AF176" s="256">
        <v>4.6287312499999995E-3</v>
      </c>
      <c r="AG176" s="256">
        <v>4.6752062500000002E-3</v>
      </c>
      <c r="AH176" s="256">
        <v>4.6752062500000002E-3</v>
      </c>
      <c r="AI176" s="256">
        <v>4.6752062500000002E-3</v>
      </c>
      <c r="AJ176" s="256">
        <v>0</v>
      </c>
      <c r="AK176" s="256">
        <v>0</v>
      </c>
      <c r="AL176" s="256">
        <v>0</v>
      </c>
    </row>
    <row r="177" spans="2:38" ht="13.5" customHeight="1" x14ac:dyDescent="0.25">
      <c r="B177" s="189" t="s">
        <v>278</v>
      </c>
      <c r="C177" s="256">
        <v>3.9591272120284085E-3</v>
      </c>
      <c r="D177" s="256">
        <v>5.3448881035003323E-3</v>
      </c>
      <c r="E177" s="256">
        <v>9.1700595237593861E-3</v>
      </c>
      <c r="F177" s="256">
        <v>9.5402540310437385E-3</v>
      </c>
      <c r="G177" s="256">
        <v>7.8799247025656341E-3</v>
      </c>
      <c r="H177" s="256">
        <v>8.9039178308821312E-3</v>
      </c>
      <c r="I177" s="256">
        <v>5.5530423248855475E-3</v>
      </c>
      <c r="J177" s="256">
        <v>6.1097631759443822E-3</v>
      </c>
      <c r="K177" s="256">
        <v>5.9867836011507532E-3</v>
      </c>
      <c r="L177" s="256">
        <v>1.0600531180300259E-2</v>
      </c>
      <c r="M177" s="256">
        <v>1.1100708053102593E-2</v>
      </c>
      <c r="N177" s="256">
        <v>1.3159976098158787E-2</v>
      </c>
      <c r="O177" s="256">
        <v>1.5494982094115279E-2</v>
      </c>
      <c r="P177" s="256">
        <v>1.5718195888757804E-2</v>
      </c>
      <c r="Q177" s="256">
        <v>1.5517146443477082E-2</v>
      </c>
      <c r="R177" s="256">
        <v>1.2193230871437524E-2</v>
      </c>
      <c r="S177" s="256">
        <v>1.4992975608972937E-2</v>
      </c>
      <c r="T177" s="256">
        <v>9.0808595062359075E-3</v>
      </c>
      <c r="U177" s="256">
        <v>6.1890957841217262E-3</v>
      </c>
      <c r="V177" s="256">
        <v>5.3594480914262912E-3</v>
      </c>
      <c r="W177" s="256">
        <v>1.0144797958505964E-2</v>
      </c>
      <c r="X177" s="256">
        <v>1.0680838879853011E-2</v>
      </c>
      <c r="Y177" s="256">
        <v>1.1420691257817344E-2</v>
      </c>
      <c r="Z177" s="256">
        <v>9.7359958393349808E-3</v>
      </c>
      <c r="AA177" s="256">
        <v>9.6030297370858775E-3</v>
      </c>
      <c r="AB177" s="256">
        <v>3.4435965043028826E-3</v>
      </c>
      <c r="AC177" s="256">
        <v>3.8932823523321488E-3</v>
      </c>
      <c r="AD177" s="256">
        <v>4.8511123362880108E-3</v>
      </c>
      <c r="AE177" s="256">
        <v>4.7113832422260105E-3</v>
      </c>
      <c r="AF177" s="256">
        <v>4.0518242912108652E-3</v>
      </c>
      <c r="AG177" s="256">
        <v>4.2263568944753572E-3</v>
      </c>
      <c r="AH177" s="256">
        <v>4.2621360369205523E-3</v>
      </c>
      <c r="AI177" s="256">
        <v>0</v>
      </c>
      <c r="AJ177" s="256">
        <v>0</v>
      </c>
      <c r="AK177" s="256">
        <v>0</v>
      </c>
      <c r="AL177" s="256">
        <v>0</v>
      </c>
    </row>
    <row r="178" spans="2:38" ht="13.5" customHeight="1" x14ac:dyDescent="0.25">
      <c r="B178" s="189" t="s">
        <v>279</v>
      </c>
      <c r="C178" s="256">
        <v>8.5694762487990059E-2</v>
      </c>
      <c r="D178" s="256">
        <v>7.6174445439089036E-2</v>
      </c>
      <c r="E178" s="256">
        <v>7.9385692314456316E-2</v>
      </c>
      <c r="F178" s="256">
        <v>7.7748683493022788E-2</v>
      </c>
      <c r="G178" s="256">
        <v>6.4484895212967769E-2</v>
      </c>
      <c r="H178" s="256">
        <v>5.643000597435073E-2</v>
      </c>
      <c r="I178" s="256">
        <v>7.7556556795742665E-2</v>
      </c>
      <c r="J178" s="256">
        <v>7.7969737400750042E-2</v>
      </c>
      <c r="K178" s="256">
        <v>7.1944407223285878E-2</v>
      </c>
      <c r="L178" s="256">
        <v>5.2255525192231561E-2</v>
      </c>
      <c r="M178" s="256">
        <v>6.722346488684576E-2</v>
      </c>
      <c r="N178" s="256">
        <v>0.11142373109787941</v>
      </c>
      <c r="O178" s="256">
        <v>7.9417657989514834E-2</v>
      </c>
      <c r="P178" s="256">
        <v>0.10171026117414995</v>
      </c>
      <c r="Q178" s="256">
        <v>0.11944123033249401</v>
      </c>
      <c r="R178" s="256">
        <v>9.9752096166709617E-2</v>
      </c>
      <c r="S178" s="256">
        <v>9.9783617644159717E-2</v>
      </c>
      <c r="T178" s="256">
        <v>0.10105910139984717</v>
      </c>
      <c r="U178" s="256">
        <v>7.1919615518738544E-2</v>
      </c>
      <c r="V178" s="256">
        <v>6.8220816690779437E-2</v>
      </c>
      <c r="W178" s="256">
        <v>8.4358766956633593E-2</v>
      </c>
      <c r="X178" s="256">
        <v>8.4733525160096135E-2</v>
      </c>
      <c r="Y178" s="256">
        <v>8.2238806735008399E-2</v>
      </c>
      <c r="Z178" s="256">
        <v>9.482963380465427E-2</v>
      </c>
      <c r="AA178" s="256">
        <v>7.8889847294726576E-2</v>
      </c>
      <c r="AB178" s="256">
        <v>2.52572684718388E-2</v>
      </c>
      <c r="AC178" s="256">
        <v>2.6055530031227347E-2</v>
      </c>
      <c r="AD178" s="256">
        <v>2.8092113303203672E-2</v>
      </c>
      <c r="AE178" s="256">
        <v>2.860350946793078E-2</v>
      </c>
      <c r="AF178" s="256">
        <v>2.9347282929536533E-2</v>
      </c>
      <c r="AG178" s="256">
        <v>2.7702525611542711E-2</v>
      </c>
      <c r="AH178" s="256">
        <v>3.0354608055204589E-2</v>
      </c>
      <c r="AI178" s="256">
        <v>3.3006690498866467E-2</v>
      </c>
      <c r="AJ178" s="256">
        <v>0</v>
      </c>
      <c r="AK178" s="256">
        <v>0</v>
      </c>
      <c r="AL178" s="256">
        <v>0</v>
      </c>
    </row>
    <row r="179" spans="2:38" ht="13.5" customHeight="1" x14ac:dyDescent="0.25">
      <c r="B179" s="189" t="s">
        <v>280</v>
      </c>
      <c r="C179" s="256">
        <v>5.3601245863440006E-2</v>
      </c>
      <c r="D179" s="256">
        <v>3.2943173105279999E-2</v>
      </c>
      <c r="E179" s="256">
        <v>3.3460770035280002E-2</v>
      </c>
      <c r="F179" s="256">
        <v>3.4267286272800006E-2</v>
      </c>
      <c r="G179" s="256">
        <v>3.5208354695280004E-2</v>
      </c>
      <c r="H179" s="256">
        <v>3.9463859234160001E-2</v>
      </c>
      <c r="I179" s="256">
        <v>4.0796563239120003E-2</v>
      </c>
      <c r="J179" s="256">
        <v>3.2840960376480002E-2</v>
      </c>
      <c r="K179" s="256">
        <v>3.9718912235520001E-2</v>
      </c>
      <c r="L179" s="256">
        <v>3.6437175160320003E-2</v>
      </c>
      <c r="M179" s="256">
        <v>3.7416980332800005E-2</v>
      </c>
      <c r="N179" s="256">
        <v>4.8979095713279998E-2</v>
      </c>
      <c r="O179" s="256">
        <v>3.9575731115519999E-2</v>
      </c>
      <c r="P179" s="256">
        <v>3.6477731539200003E-2</v>
      </c>
      <c r="Q179" s="256">
        <v>4.3631496291839995E-2</v>
      </c>
      <c r="R179" s="256">
        <v>8.2470337413120001E-2</v>
      </c>
      <c r="S179" s="256">
        <v>6.2345108747520007E-2</v>
      </c>
      <c r="T179" s="256">
        <v>5.9927854133760006E-2</v>
      </c>
      <c r="U179" s="256">
        <v>5.0000892948480008E-2</v>
      </c>
      <c r="V179" s="256">
        <v>5.667330987264E-2</v>
      </c>
      <c r="W179" s="256">
        <v>4.7363561210879992E-2</v>
      </c>
      <c r="X179" s="256">
        <v>4.6505396782080002E-2</v>
      </c>
      <c r="Y179" s="256">
        <v>4.6126493099519994E-2</v>
      </c>
      <c r="Z179" s="256">
        <v>3.6265075334400002E-2</v>
      </c>
      <c r="AA179" s="256">
        <v>2.7306809237759997E-2</v>
      </c>
      <c r="AB179" s="256">
        <v>2.3765555742720001E-2</v>
      </c>
      <c r="AC179" s="256">
        <v>2.41068505152E-2</v>
      </c>
      <c r="AD179" s="256">
        <v>2.9243367421440004E-2</v>
      </c>
      <c r="AE179" s="256">
        <v>3.3394274515200002E-2</v>
      </c>
      <c r="AF179" s="256">
        <v>2.8593670836479998E-2</v>
      </c>
      <c r="AG179" s="256">
        <v>1.7175520861440002E-2</v>
      </c>
      <c r="AH179" s="256">
        <v>2.3517891102719998E-2</v>
      </c>
      <c r="AI179" s="256">
        <v>0</v>
      </c>
      <c r="AJ179" s="256">
        <v>0</v>
      </c>
      <c r="AK179" s="256">
        <v>0</v>
      </c>
      <c r="AL179" s="256">
        <v>0</v>
      </c>
    </row>
    <row r="180" spans="2:38" ht="13.5" customHeight="1" x14ac:dyDescent="0.25">
      <c r="B180" s="189" t="s">
        <v>281</v>
      </c>
      <c r="C180" s="256">
        <v>9.53384597681802E-2</v>
      </c>
      <c r="D180" s="256">
        <v>9.4577397538272254E-2</v>
      </c>
      <c r="E180" s="256">
        <v>9.8496183823466338E-2</v>
      </c>
      <c r="F180" s="256">
        <v>0.10163412652241087</v>
      </c>
      <c r="G180" s="256">
        <v>0.10808512445357403</v>
      </c>
      <c r="H180" s="256">
        <v>0.10729358626980309</v>
      </c>
      <c r="I180" s="256">
        <v>0.10783223113416433</v>
      </c>
      <c r="J180" s="256">
        <v>0.11184478617990948</v>
      </c>
      <c r="K180" s="256">
        <v>4.2317414069247605E-2</v>
      </c>
      <c r="L180" s="256">
        <v>0.1458392311470047</v>
      </c>
      <c r="M180" s="256">
        <v>0.15504947040558026</v>
      </c>
      <c r="N180" s="256">
        <v>0.14196314793781956</v>
      </c>
      <c r="O180" s="256">
        <v>0.14537044668075452</v>
      </c>
      <c r="P180" s="256">
        <v>0.15170303892989512</v>
      </c>
      <c r="Q180" s="256">
        <v>0.15936125669366508</v>
      </c>
      <c r="R180" s="256">
        <v>0.16145879306632357</v>
      </c>
      <c r="S180" s="256">
        <v>0.16593580058856403</v>
      </c>
      <c r="T180" s="256">
        <v>0.15585786973056368</v>
      </c>
      <c r="U180" s="256">
        <v>0.16122795513531443</v>
      </c>
      <c r="V180" s="256">
        <v>0.16089730751736384</v>
      </c>
      <c r="W180" s="256">
        <v>0.20078085983591101</v>
      </c>
      <c r="X180" s="256">
        <v>0.19372284255733918</v>
      </c>
      <c r="Y180" s="256">
        <v>0.19150820564199095</v>
      </c>
      <c r="Z180" s="256">
        <v>0.17960095606696666</v>
      </c>
      <c r="AA180" s="256">
        <v>0.18378212376760986</v>
      </c>
      <c r="AB180" s="256">
        <v>0.13261126278717705</v>
      </c>
      <c r="AC180" s="256">
        <v>0.13325493380426492</v>
      </c>
      <c r="AD180" s="256">
        <v>0.13461945864015196</v>
      </c>
      <c r="AE180" s="256">
        <v>0.13537059600434909</v>
      </c>
      <c r="AF180" s="256">
        <v>0.13680366258778423</v>
      </c>
      <c r="AG180" s="256">
        <v>0.13134661440227921</v>
      </c>
      <c r="AH180" s="256">
        <v>0.13925066414646975</v>
      </c>
      <c r="AI180" s="256">
        <v>0.14715471389066032</v>
      </c>
      <c r="AJ180" s="256">
        <v>0</v>
      </c>
      <c r="AK180" s="256">
        <v>0</v>
      </c>
      <c r="AL180" s="256">
        <v>0</v>
      </c>
    </row>
    <row r="181" spans="2:38" ht="14.25" customHeight="1" x14ac:dyDescent="0.3">
      <c r="B181" s="168" t="s">
        <v>282</v>
      </c>
      <c r="C181" s="255">
        <v>5.9257442573406238E-4</v>
      </c>
      <c r="D181" s="255">
        <v>9.2475607817728094E-4</v>
      </c>
      <c r="E181" s="255">
        <v>1.2510173369221355E-3</v>
      </c>
      <c r="F181" s="255">
        <v>1.6948217438070199E-3</v>
      </c>
      <c r="G181" s="255">
        <v>2.1883285683411014E-3</v>
      </c>
      <c r="H181" s="255">
        <v>2.5974656731810103E-3</v>
      </c>
      <c r="I181" s="255">
        <v>3.0709180746304795E-3</v>
      </c>
      <c r="J181" s="255">
        <v>3.5036674840630702E-3</v>
      </c>
      <c r="K181" s="255">
        <v>4.0132584171558997E-3</v>
      </c>
      <c r="L181" s="255">
        <v>4.6526679379888785E-3</v>
      </c>
      <c r="M181" s="255">
        <v>4.874604065927008E-3</v>
      </c>
      <c r="N181" s="255">
        <v>4.8223878646234449E-3</v>
      </c>
      <c r="O181" s="255">
        <v>6.7240515663928154E-3</v>
      </c>
      <c r="P181" s="255">
        <v>7.0571243042024303E-3</v>
      </c>
      <c r="Q181" s="255">
        <v>7.2601293374089867E-3</v>
      </c>
      <c r="R181" s="255">
        <v>7.0409625252231926E-3</v>
      </c>
      <c r="S181" s="255">
        <v>7.0055146595746267E-3</v>
      </c>
      <c r="T181" s="255">
        <v>6.6789269804725798E-3</v>
      </c>
      <c r="U181" s="255">
        <v>6.0819922628811366E-3</v>
      </c>
      <c r="V181" s="255">
        <v>5.4255361590773233E-3</v>
      </c>
      <c r="W181" s="255">
        <v>5.0098741600462281E-3</v>
      </c>
      <c r="X181" s="255">
        <v>6.1234580114230327E-3</v>
      </c>
      <c r="Y181" s="255">
        <v>6.4509351900853551E-3</v>
      </c>
      <c r="Z181" s="255">
        <v>6.7893582286510865E-3</v>
      </c>
      <c r="AA181" s="255">
        <v>7.6636998321673753E-3</v>
      </c>
      <c r="AB181" s="255">
        <v>7.4759066152593617E-3</v>
      </c>
      <c r="AC181" s="255">
        <v>7.9773085501807801E-3</v>
      </c>
      <c r="AD181" s="255">
        <v>8.5802670983219087E-3</v>
      </c>
      <c r="AE181" s="255">
        <v>9.1436843690627691E-3</v>
      </c>
      <c r="AF181" s="255">
        <v>9.7685237560646669E-3</v>
      </c>
      <c r="AG181" s="255">
        <v>8.9255686518287317E-3</v>
      </c>
      <c r="AH181" s="255">
        <v>1.0214605806333323E-2</v>
      </c>
      <c r="AI181" s="255">
        <v>0</v>
      </c>
      <c r="AJ181" s="255">
        <v>0</v>
      </c>
      <c r="AK181" s="255">
        <v>0</v>
      </c>
      <c r="AL181" s="255">
        <v>0</v>
      </c>
    </row>
    <row r="182" spans="2:38" ht="13.5" customHeight="1" x14ac:dyDescent="0.25">
      <c r="B182" s="189" t="s">
        <v>283</v>
      </c>
      <c r="C182" s="256">
        <v>1.0086907253652941E-5</v>
      </c>
      <c r="D182" s="256">
        <v>1.0542910092834565E-5</v>
      </c>
      <c r="E182" s="256">
        <v>9.4113001373111482E-6</v>
      </c>
      <c r="F182" s="256">
        <v>1.211427512002024E-5</v>
      </c>
      <c r="G182" s="256">
        <v>1.1742639149545168E-5</v>
      </c>
      <c r="H182" s="256">
        <v>1.2005807901681643E-5</v>
      </c>
      <c r="I182" s="256">
        <v>1.5359020045762105E-5</v>
      </c>
      <c r="J182" s="256">
        <v>2.3225644475948427E-5</v>
      </c>
      <c r="K182" s="256">
        <v>3.6540058180286373E-5</v>
      </c>
      <c r="L182" s="256">
        <v>5.8398128748236111E-5</v>
      </c>
      <c r="M182" s="256">
        <v>1.0086615511635683E-4</v>
      </c>
      <c r="N182" s="256">
        <v>1.5809352869191346E-4</v>
      </c>
      <c r="O182" s="256">
        <v>2.4632830248380437E-4</v>
      </c>
      <c r="P182" s="256">
        <v>2.601124569274605E-4</v>
      </c>
      <c r="Q182" s="256">
        <v>2.3822163252633436E-4</v>
      </c>
      <c r="R182" s="256">
        <v>2.0480962411108955E-4</v>
      </c>
      <c r="S182" s="256">
        <v>1.5780471913976333E-4</v>
      </c>
      <c r="T182" s="256">
        <v>1.2865491246436247E-4</v>
      </c>
      <c r="U182" s="256">
        <v>7.2608292130219951E-5</v>
      </c>
      <c r="V182" s="256">
        <v>6.3411576896832178E-5</v>
      </c>
      <c r="W182" s="256">
        <v>5.8974578905549781E-5</v>
      </c>
      <c r="X182" s="256">
        <v>7.5071829086259919E-5</v>
      </c>
      <c r="Y182" s="256">
        <v>7.6319427079551126E-5</v>
      </c>
      <c r="Z182" s="256">
        <v>8.2231691231207072E-5</v>
      </c>
      <c r="AA182" s="256">
        <v>7.7096508740628436E-5</v>
      </c>
      <c r="AB182" s="256">
        <v>7.5378770708255566E-5</v>
      </c>
      <c r="AC182" s="256">
        <v>8.8119853640297746E-5</v>
      </c>
      <c r="AD182" s="256">
        <v>9.6481516134209929E-5</v>
      </c>
      <c r="AE182" s="256">
        <v>1.01811942244891E-4</v>
      </c>
      <c r="AF182" s="256">
        <v>1.0044789369828257E-4</v>
      </c>
      <c r="AG182" s="256">
        <v>9.8527567796643796E-5</v>
      </c>
      <c r="AH182" s="256">
        <v>9.576870018172725E-5</v>
      </c>
      <c r="AI182" s="256">
        <v>0</v>
      </c>
      <c r="AJ182" s="256">
        <v>0</v>
      </c>
      <c r="AK182" s="256">
        <v>0</v>
      </c>
      <c r="AL182" s="256">
        <v>0</v>
      </c>
    </row>
    <row r="183" spans="2:38" ht="13.5" customHeight="1" x14ac:dyDescent="0.25">
      <c r="B183" s="189" t="s">
        <v>284</v>
      </c>
      <c r="C183" s="256">
        <v>3.8153788578756476E-4</v>
      </c>
      <c r="D183" s="256">
        <v>3.7464129427883176E-4</v>
      </c>
      <c r="E183" s="256">
        <v>3.4745825336043184E-4</v>
      </c>
      <c r="F183" s="256">
        <v>4.2044554065432044E-4</v>
      </c>
      <c r="G183" s="256">
        <v>5.6950495492934803E-4</v>
      </c>
      <c r="H183" s="256">
        <v>6.0004993815951943E-4</v>
      </c>
      <c r="I183" s="256">
        <v>6.4816219188200419E-4</v>
      </c>
      <c r="J183" s="256">
        <v>6.8907480746801901E-4</v>
      </c>
      <c r="K183" s="256">
        <v>7.4026664306798423E-4</v>
      </c>
      <c r="L183" s="256">
        <v>8.0061061676787602E-4</v>
      </c>
      <c r="M183" s="256">
        <v>8.2988863434666296E-4</v>
      </c>
      <c r="N183" s="256">
        <v>8.4476069205799366E-4</v>
      </c>
      <c r="O183" s="256">
        <v>1.1537044067957418E-3</v>
      </c>
      <c r="P183" s="256">
        <v>1.2770149636511879E-3</v>
      </c>
      <c r="Q183" s="256">
        <v>9.8534090182221426E-4</v>
      </c>
      <c r="R183" s="256">
        <v>9.3042129632736907E-4</v>
      </c>
      <c r="S183" s="256">
        <v>8.598565775431022E-4</v>
      </c>
      <c r="T183" s="256">
        <v>6.7769549692469342E-4</v>
      </c>
      <c r="U183" s="256">
        <v>6.0118479706464448E-4</v>
      </c>
      <c r="V183" s="256">
        <v>5.2202695573041818E-4</v>
      </c>
      <c r="W183" s="256">
        <v>3.9947804840070606E-4</v>
      </c>
      <c r="X183" s="256">
        <v>5.0057258439354833E-4</v>
      </c>
      <c r="Y183" s="256">
        <v>5.1143620286296947E-4</v>
      </c>
      <c r="Z183" s="256">
        <v>5.7753755663999043E-4</v>
      </c>
      <c r="AA183" s="256">
        <v>6.4773442040804569E-4</v>
      </c>
      <c r="AB183" s="256">
        <v>6.3445423175237815E-4</v>
      </c>
      <c r="AC183" s="256">
        <v>7.0827054889811164E-4</v>
      </c>
      <c r="AD183" s="256">
        <v>7.1516717685754278E-4</v>
      </c>
      <c r="AE183" s="256">
        <v>7.4126856736837494E-4</v>
      </c>
      <c r="AF183" s="256">
        <v>7.6495516719103868E-4</v>
      </c>
      <c r="AG183" s="256">
        <v>6.7474774433251463E-4</v>
      </c>
      <c r="AH183" s="256">
        <v>7.4828158468125626E-4</v>
      </c>
      <c r="AI183" s="256">
        <v>0</v>
      </c>
      <c r="AJ183" s="256">
        <v>0</v>
      </c>
      <c r="AK183" s="256">
        <v>0</v>
      </c>
      <c r="AL183" s="256">
        <v>0</v>
      </c>
    </row>
    <row r="184" spans="2:38" ht="13.5" customHeight="1" x14ac:dyDescent="0.25">
      <c r="B184" s="189" t="s">
        <v>285</v>
      </c>
      <c r="C184" s="256">
        <v>2.0094963269284469E-4</v>
      </c>
      <c r="D184" s="256">
        <v>5.3957187380561464E-4</v>
      </c>
      <c r="E184" s="256">
        <v>8.941477834243925E-4</v>
      </c>
      <c r="F184" s="256">
        <v>1.2622619280326793E-3</v>
      </c>
      <c r="G184" s="256">
        <v>1.6070809742622083E-3</v>
      </c>
      <c r="H184" s="256">
        <v>1.9854099271198094E-3</v>
      </c>
      <c r="I184" s="256">
        <v>2.4073968627027131E-3</v>
      </c>
      <c r="J184" s="256">
        <v>2.7913670321191028E-3</v>
      </c>
      <c r="K184" s="256">
        <v>3.2364517159076292E-3</v>
      </c>
      <c r="L184" s="256">
        <v>3.793659192472766E-3</v>
      </c>
      <c r="M184" s="256">
        <v>3.9438492764639881E-3</v>
      </c>
      <c r="N184" s="256">
        <v>3.8195336438735373E-3</v>
      </c>
      <c r="O184" s="256">
        <v>5.3240188571132691E-3</v>
      </c>
      <c r="P184" s="256">
        <v>5.5199968836237819E-3</v>
      </c>
      <c r="Q184" s="256">
        <v>6.0365668030604377E-3</v>
      </c>
      <c r="R184" s="256">
        <v>5.9057316047847336E-3</v>
      </c>
      <c r="S184" s="256">
        <v>5.9878533628917614E-3</v>
      </c>
      <c r="T184" s="256">
        <v>5.8725765710835242E-3</v>
      </c>
      <c r="U184" s="256">
        <v>5.4081991736862726E-3</v>
      </c>
      <c r="V184" s="256">
        <v>4.840097626450073E-3</v>
      </c>
      <c r="W184" s="256">
        <v>4.5514215327399719E-3</v>
      </c>
      <c r="X184" s="256">
        <v>5.5478135979432248E-3</v>
      </c>
      <c r="Y184" s="256">
        <v>5.8631795601428345E-3</v>
      </c>
      <c r="Z184" s="256">
        <v>6.1295889807798888E-3</v>
      </c>
      <c r="AA184" s="256">
        <v>6.9388689030187014E-3</v>
      </c>
      <c r="AB184" s="256">
        <v>6.7660736127987276E-3</v>
      </c>
      <c r="AC184" s="256">
        <v>7.1809181476423711E-3</v>
      </c>
      <c r="AD184" s="256">
        <v>7.7686184053301563E-3</v>
      </c>
      <c r="AE184" s="256">
        <v>8.300603859449503E-3</v>
      </c>
      <c r="AF184" s="256">
        <v>8.9031206951753449E-3</v>
      </c>
      <c r="AG184" s="256">
        <v>8.1522933396995737E-3</v>
      </c>
      <c r="AH184" s="256">
        <v>9.37055552147034E-3</v>
      </c>
      <c r="AI184" s="256">
        <v>0</v>
      </c>
      <c r="AJ184" s="256">
        <v>0</v>
      </c>
      <c r="AK184" s="256">
        <v>0</v>
      </c>
      <c r="AL184" s="256">
        <v>0</v>
      </c>
    </row>
    <row r="185" spans="2:38" ht="14.25" customHeight="1" x14ac:dyDescent="0.3">
      <c r="B185" s="239" t="s">
        <v>120</v>
      </c>
      <c r="C185" s="257">
        <v>2.9047287315248336</v>
      </c>
      <c r="D185" s="257">
        <v>2.8370569190862867</v>
      </c>
      <c r="E185" s="257">
        <v>2.7079922033892032</v>
      </c>
      <c r="F185" s="257">
        <v>2.6542495863433171</v>
      </c>
      <c r="G185" s="257">
        <v>2.5500348744779702</v>
      </c>
      <c r="H185" s="257">
        <v>2.5177373080560619</v>
      </c>
      <c r="I185" s="257">
        <v>2.4234473652109076</v>
      </c>
      <c r="J185" s="257">
        <v>2.3116678810947011</v>
      </c>
      <c r="K185" s="257">
        <v>2.1550216507213773</v>
      </c>
      <c r="L185" s="257">
        <v>1.9675095630043626</v>
      </c>
      <c r="M185" s="257">
        <v>1.8805926594613112</v>
      </c>
      <c r="N185" s="257">
        <v>1.7500859594584579</v>
      </c>
      <c r="O185" s="257">
        <v>1.5898348541779441</v>
      </c>
      <c r="P185" s="257">
        <v>1.5120204774182284</v>
      </c>
      <c r="Q185" s="257">
        <v>1.4440113659219347</v>
      </c>
      <c r="R185" s="257">
        <v>1.3818175811806237</v>
      </c>
      <c r="S185" s="257">
        <v>1.3271513926241829</v>
      </c>
      <c r="T185" s="257">
        <v>1.1947486954681759</v>
      </c>
      <c r="U185" s="257">
        <v>1.0917804901043295</v>
      </c>
      <c r="V185" s="257">
        <v>1.0260397980597549</v>
      </c>
      <c r="W185" s="257">
        <v>1.0470605629738654</v>
      </c>
      <c r="X185" s="257">
        <v>1.0120535651096203</v>
      </c>
      <c r="Y185" s="257">
        <v>0.94111999668682311</v>
      </c>
      <c r="Z185" s="257">
        <v>0.87134202849308817</v>
      </c>
      <c r="AA185" s="257">
        <v>0.80680870806843219</v>
      </c>
      <c r="AB185" s="257">
        <v>0.67907350379290554</v>
      </c>
      <c r="AC185" s="257">
        <v>0.67187875876090564</v>
      </c>
      <c r="AD185" s="257">
        <v>0.65120590131650902</v>
      </c>
      <c r="AE185" s="257">
        <v>0.61809840415357775</v>
      </c>
      <c r="AF185" s="257">
        <v>0.63452790681731841</v>
      </c>
      <c r="AG185" s="257">
        <v>0.58275718101413976</v>
      </c>
      <c r="AH185" s="257">
        <v>0.58910838889391781</v>
      </c>
      <c r="AI185" s="257">
        <v>0.56734255709301273</v>
      </c>
      <c r="AJ185" s="257">
        <v>0</v>
      </c>
      <c r="AK185" s="257">
        <v>0</v>
      </c>
      <c r="AL185" s="257">
        <v>0</v>
      </c>
    </row>
    <row r="186" spans="2:38" ht="13.5" customHeight="1" x14ac:dyDescent="0.25">
      <c r="B186" s="181" t="s">
        <v>286</v>
      </c>
      <c r="C186" s="181"/>
      <c r="D186" s="181"/>
      <c r="E186" s="181"/>
      <c r="F186" s="181"/>
      <c r="G186" s="181"/>
      <c r="H186" s="181"/>
      <c r="I186" s="243"/>
      <c r="J186" s="243"/>
      <c r="K186" s="243"/>
      <c r="L186" s="181"/>
      <c r="M186" s="244"/>
      <c r="N186" s="244"/>
      <c r="O186" s="244"/>
      <c r="P186" s="244"/>
      <c r="Q186" s="244"/>
      <c r="R186" s="181"/>
      <c r="S186" s="181"/>
      <c r="T186" s="181"/>
      <c r="U186" s="181"/>
      <c r="V186" s="181"/>
      <c r="W186" s="181"/>
      <c r="X186" s="181"/>
      <c r="Y186" s="181"/>
      <c r="Z186" s="181"/>
      <c r="AA186" s="181"/>
      <c r="AB186" s="181"/>
      <c r="AC186" s="181"/>
      <c r="AD186" s="181"/>
      <c r="AE186" s="181"/>
      <c r="AF186" s="181"/>
      <c r="AG186" s="181"/>
      <c r="AH186" s="181"/>
      <c r="AI186" s="181"/>
      <c r="AJ186" s="181"/>
      <c r="AK186" s="181"/>
      <c r="AL186" s="181"/>
    </row>
    <row r="187" spans="2:38" ht="13.5" customHeight="1" x14ac:dyDescent="0.25">
      <c r="B187" s="181"/>
      <c r="C187" s="243"/>
      <c r="D187" s="243"/>
      <c r="E187" s="243"/>
      <c r="F187" s="243"/>
      <c r="G187" s="243"/>
      <c r="H187" s="243"/>
      <c r="I187" s="243"/>
      <c r="J187" s="243"/>
      <c r="K187" s="243"/>
      <c r="L187" s="181"/>
      <c r="M187" s="244"/>
      <c r="N187" s="244"/>
      <c r="O187" s="244"/>
      <c r="P187" s="244"/>
      <c r="Q187" s="244"/>
      <c r="R187" s="181"/>
      <c r="S187" s="181"/>
      <c r="T187" s="181"/>
      <c r="U187" s="181"/>
      <c r="V187" s="181"/>
      <c r="W187" s="181"/>
      <c r="X187" s="181"/>
      <c r="Y187" s="181"/>
      <c r="Z187" s="181"/>
      <c r="AA187" s="181"/>
      <c r="AB187" s="181"/>
      <c r="AC187" s="181"/>
      <c r="AD187" s="181"/>
      <c r="AE187" s="181"/>
      <c r="AF187" s="181"/>
      <c r="AG187" s="181"/>
      <c r="AH187" s="181"/>
      <c r="AI187" s="181"/>
      <c r="AJ187" s="181"/>
      <c r="AK187" s="181"/>
      <c r="AL187" s="181"/>
    </row>
    <row r="188" spans="2:38" ht="16.5" customHeight="1" x14ac:dyDescent="0.35">
      <c r="B188" s="237" t="s">
        <v>293</v>
      </c>
      <c r="C188" s="181"/>
      <c r="D188" s="181"/>
      <c r="E188" s="181"/>
      <c r="F188" s="181"/>
      <c r="G188" s="181"/>
      <c r="H188" s="181"/>
      <c r="I188" s="181"/>
      <c r="J188" s="181"/>
      <c r="K188" s="238"/>
      <c r="L188" s="181"/>
      <c r="M188" s="244"/>
      <c r="N188" s="244"/>
      <c r="O188" s="244"/>
      <c r="P188" s="244"/>
      <c r="Q188" s="244"/>
      <c r="R188" s="181"/>
      <c r="S188" s="181"/>
      <c r="T188" s="181"/>
      <c r="U188" s="181"/>
      <c r="V188" s="181"/>
      <c r="W188" s="181"/>
      <c r="X188" s="181"/>
      <c r="Y188" s="181"/>
      <c r="Z188" s="181"/>
      <c r="AA188" s="181"/>
      <c r="AB188" s="181"/>
      <c r="AC188" s="181"/>
      <c r="AD188" s="181"/>
      <c r="AE188" s="181"/>
      <c r="AF188" s="181"/>
      <c r="AG188" s="181"/>
      <c r="AH188" s="181"/>
      <c r="AI188" s="181"/>
      <c r="AJ188" s="181"/>
      <c r="AK188" s="181"/>
      <c r="AL188" s="181"/>
    </row>
    <row r="189" spans="2:38" ht="14.25" customHeight="1" x14ac:dyDescent="0.3">
      <c r="B189" s="239" t="s">
        <v>267</v>
      </c>
      <c r="C189" s="239">
        <v>1990</v>
      </c>
      <c r="D189" s="239">
        <v>1991</v>
      </c>
      <c r="E189" s="239">
        <v>1992</v>
      </c>
      <c r="F189" s="239">
        <v>1993</v>
      </c>
      <c r="G189" s="239">
        <v>1994</v>
      </c>
      <c r="H189" s="239">
        <v>1995</v>
      </c>
      <c r="I189" s="239">
        <v>1996</v>
      </c>
      <c r="J189" s="239">
        <v>1997</v>
      </c>
      <c r="K189" s="239">
        <v>1998</v>
      </c>
      <c r="L189" s="239">
        <v>1999</v>
      </c>
      <c r="M189" s="239">
        <v>2000</v>
      </c>
      <c r="N189" s="239">
        <v>2001</v>
      </c>
      <c r="O189" s="239">
        <v>2002</v>
      </c>
      <c r="P189" s="239">
        <v>2003</v>
      </c>
      <c r="Q189" s="239">
        <v>2004</v>
      </c>
      <c r="R189" s="239">
        <v>2005</v>
      </c>
      <c r="S189" s="239">
        <v>2006</v>
      </c>
      <c r="T189" s="239">
        <v>2007</v>
      </c>
      <c r="U189" s="239">
        <v>2008</v>
      </c>
      <c r="V189" s="239">
        <v>2009</v>
      </c>
      <c r="W189" s="239">
        <v>2010</v>
      </c>
      <c r="X189" s="239">
        <v>2011</v>
      </c>
      <c r="Y189" s="239">
        <v>2012</v>
      </c>
      <c r="Z189" s="239">
        <v>2013</v>
      </c>
      <c r="AA189" s="239">
        <v>2014</v>
      </c>
      <c r="AB189" s="239">
        <v>2015</v>
      </c>
      <c r="AC189" s="239">
        <v>2016</v>
      </c>
      <c r="AD189" s="239">
        <v>2017</v>
      </c>
      <c r="AE189" s="239">
        <v>2018</v>
      </c>
      <c r="AF189" s="239">
        <v>2019</v>
      </c>
      <c r="AG189" s="239">
        <v>2020</v>
      </c>
      <c r="AH189" s="239">
        <v>2021</v>
      </c>
      <c r="AI189" s="239">
        <v>2022</v>
      </c>
      <c r="AJ189" s="239">
        <v>2023</v>
      </c>
      <c r="AK189" s="239">
        <v>2024</v>
      </c>
      <c r="AL189" s="239">
        <v>2025</v>
      </c>
    </row>
    <row r="190" spans="2:38" ht="14.25" customHeight="1" x14ac:dyDescent="0.3">
      <c r="B190" s="168" t="s">
        <v>268</v>
      </c>
      <c r="C190" s="255">
        <v>1.5595304004274724</v>
      </c>
      <c r="D190" s="255">
        <v>1.6484074169165355</v>
      </c>
      <c r="E190" s="255">
        <v>1.6921398937670336</v>
      </c>
      <c r="F190" s="255">
        <v>1.7732201776286272</v>
      </c>
      <c r="G190" s="255">
        <v>1.8007254642404591</v>
      </c>
      <c r="H190" s="255">
        <v>1.8729745778548674</v>
      </c>
      <c r="I190" s="255">
        <v>1.8777414813834701</v>
      </c>
      <c r="J190" s="255">
        <v>1.8854589498949927</v>
      </c>
      <c r="K190" s="255">
        <v>1.9051109078289818</v>
      </c>
      <c r="L190" s="255">
        <v>1.7973595377654183</v>
      </c>
      <c r="M190" s="255">
        <v>1.7565968591680057</v>
      </c>
      <c r="N190" s="255">
        <v>1.6234234205027169</v>
      </c>
      <c r="O190" s="255">
        <v>1.5333066190810511</v>
      </c>
      <c r="P190" s="255">
        <v>1.4509435806956694</v>
      </c>
      <c r="Q190" s="255">
        <v>1.3148101715080713</v>
      </c>
      <c r="R190" s="255">
        <v>1.1976037076143367</v>
      </c>
      <c r="S190" s="255">
        <v>1.1591090622727496</v>
      </c>
      <c r="T190" s="255">
        <v>0.9971768471332958</v>
      </c>
      <c r="U190" s="255">
        <v>0.91220543584856728</v>
      </c>
      <c r="V190" s="255">
        <v>0.78733250627488371</v>
      </c>
      <c r="W190" s="255">
        <v>0.7353027787514238</v>
      </c>
      <c r="X190" s="255">
        <v>0.6906428410375326</v>
      </c>
      <c r="Y190" s="255">
        <v>0.60050988753277745</v>
      </c>
      <c r="Z190" s="255">
        <v>0.51861013767178676</v>
      </c>
      <c r="AA190" s="255">
        <v>0.44974295502556683</v>
      </c>
      <c r="AB190" s="255">
        <v>0.38869577035690295</v>
      </c>
      <c r="AC190" s="255">
        <v>0.34417249009026113</v>
      </c>
      <c r="AD190" s="255">
        <v>0.29099716347749666</v>
      </c>
      <c r="AE190" s="255">
        <v>0.23741522479434313</v>
      </c>
      <c r="AF190" s="255">
        <v>0.25706498056537513</v>
      </c>
      <c r="AG190" s="255">
        <v>0.21351922882639068</v>
      </c>
      <c r="AH190" s="255">
        <v>0.16652022878971495</v>
      </c>
      <c r="AI190" s="255">
        <v>0.18179705027450621</v>
      </c>
      <c r="AJ190" s="255">
        <v>0</v>
      </c>
      <c r="AK190" s="255">
        <v>0</v>
      </c>
      <c r="AL190" s="255">
        <v>0</v>
      </c>
    </row>
    <row r="191" spans="2:38" ht="13.5" customHeight="1" x14ac:dyDescent="0.25">
      <c r="B191" s="189" t="s">
        <v>269</v>
      </c>
      <c r="C191" s="256">
        <v>1.0061075331822518</v>
      </c>
      <c r="D191" s="256">
        <v>0.99269052868040208</v>
      </c>
      <c r="E191" s="256">
        <v>0.98185593723352194</v>
      </c>
      <c r="F191" s="256">
        <v>0.99910809028288372</v>
      </c>
      <c r="G191" s="256">
        <v>1.0060749382496472</v>
      </c>
      <c r="H191" s="256">
        <v>1.0354007435823096</v>
      </c>
      <c r="I191" s="256">
        <v>1.025692206681259</v>
      </c>
      <c r="J191" s="256">
        <v>1.0118193766231838</v>
      </c>
      <c r="K191" s="256">
        <v>1.0130641230778512</v>
      </c>
      <c r="L191" s="256">
        <v>0.92615068391726874</v>
      </c>
      <c r="M191" s="256">
        <v>0.89778001616081182</v>
      </c>
      <c r="N191" s="256">
        <v>0.83164769696615148</v>
      </c>
      <c r="O191" s="256">
        <v>0.77958409557048813</v>
      </c>
      <c r="P191" s="256">
        <v>0.72425406924518676</v>
      </c>
      <c r="Q191" s="256">
        <v>0.67182003418076064</v>
      </c>
      <c r="R191" s="256">
        <v>0.61658538048349054</v>
      </c>
      <c r="S191" s="256">
        <v>0.55507410100608079</v>
      </c>
      <c r="T191" s="256">
        <v>0.5101752495634394</v>
      </c>
      <c r="U191" s="256">
        <v>0.46314843378521153</v>
      </c>
      <c r="V191" s="256">
        <v>0.54311257534707336</v>
      </c>
      <c r="W191" s="256">
        <v>0.50583359807066319</v>
      </c>
      <c r="X191" s="256">
        <v>0.48242449163878093</v>
      </c>
      <c r="Y191" s="256">
        <v>0.42269246000356497</v>
      </c>
      <c r="Z191" s="256">
        <v>0.3664847474028855</v>
      </c>
      <c r="AA191" s="256">
        <v>0.31372281264904955</v>
      </c>
      <c r="AB191" s="256">
        <v>0.27650753553188573</v>
      </c>
      <c r="AC191" s="256">
        <v>0.23691272099788796</v>
      </c>
      <c r="AD191" s="256">
        <v>0.20089959248083666</v>
      </c>
      <c r="AE191" s="256">
        <v>0.16955658273864374</v>
      </c>
      <c r="AF191" s="256">
        <v>0.17298365455529274</v>
      </c>
      <c r="AG191" s="256">
        <v>0.13711181614749957</v>
      </c>
      <c r="AH191" s="256">
        <v>0.1156170269244121</v>
      </c>
      <c r="AI191" s="256">
        <v>0.13435609190739795</v>
      </c>
      <c r="AJ191" s="256">
        <v>0</v>
      </c>
      <c r="AK191" s="256">
        <v>0</v>
      </c>
      <c r="AL191" s="256">
        <v>0</v>
      </c>
    </row>
    <row r="192" spans="2:38" ht="13.5" customHeight="1" x14ac:dyDescent="0.25">
      <c r="B192" s="189" t="s">
        <v>270</v>
      </c>
      <c r="C192" s="256">
        <v>0.52891315351487278</v>
      </c>
      <c r="D192" s="256">
        <v>0.62726310105795924</v>
      </c>
      <c r="E192" s="256">
        <v>0.68204545162736896</v>
      </c>
      <c r="F192" s="256">
        <v>0.74471692307271509</v>
      </c>
      <c r="G192" s="256">
        <v>0.76441424266021241</v>
      </c>
      <c r="H192" s="256">
        <v>0.80571412673942489</v>
      </c>
      <c r="I192" s="256">
        <v>0.818527522897599</v>
      </c>
      <c r="J192" s="256">
        <v>0.83759292386019524</v>
      </c>
      <c r="K192" s="256">
        <v>0.85215782762399728</v>
      </c>
      <c r="L192" s="256">
        <v>0.82954749239598913</v>
      </c>
      <c r="M192" s="256">
        <v>0.81542993805865283</v>
      </c>
      <c r="N192" s="256">
        <v>0.75001754656851305</v>
      </c>
      <c r="O192" s="256">
        <v>0.70921932343098737</v>
      </c>
      <c r="P192" s="256">
        <v>0.6806258822234702</v>
      </c>
      <c r="Q192" s="256">
        <v>0.59900861089757707</v>
      </c>
      <c r="R192" s="256">
        <v>0.54101877003641263</v>
      </c>
      <c r="S192" s="256">
        <v>0.59212239396187316</v>
      </c>
      <c r="T192" s="256">
        <v>0.47594843587136776</v>
      </c>
      <c r="U192" s="256">
        <v>0.43861013930950205</v>
      </c>
      <c r="V192" s="256">
        <v>0.2298153967044278</v>
      </c>
      <c r="W192" s="256">
        <v>0.21732116439167354</v>
      </c>
      <c r="X192" s="256">
        <v>0.19772898777229803</v>
      </c>
      <c r="Y192" s="256">
        <v>0.16841558839790291</v>
      </c>
      <c r="Z192" s="256">
        <v>0.144096852605822</v>
      </c>
      <c r="AA192" s="256">
        <v>0.12911319954197473</v>
      </c>
      <c r="AB192" s="256">
        <v>0.10654364772859594</v>
      </c>
      <c r="AC192" s="256">
        <v>9.2016945768814057E-2</v>
      </c>
      <c r="AD192" s="256">
        <v>7.697428741775543E-2</v>
      </c>
      <c r="AE192" s="256">
        <v>5.6870552419634152E-2</v>
      </c>
      <c r="AF192" s="256">
        <v>7.3244240127835938E-2</v>
      </c>
      <c r="AG192" s="256">
        <v>7.3661454736139276E-2</v>
      </c>
      <c r="AH192" s="256">
        <v>4.4757935113629355E-2</v>
      </c>
      <c r="AI192" s="256">
        <v>4.5230877382392662E-2</v>
      </c>
      <c r="AJ192" s="256">
        <v>0</v>
      </c>
      <c r="AK192" s="256">
        <v>0</v>
      </c>
      <c r="AL192" s="256">
        <v>0</v>
      </c>
    </row>
    <row r="193" spans="1:38" ht="13.5" customHeight="1" x14ac:dyDescent="0.25">
      <c r="B193" s="189" t="s">
        <v>271</v>
      </c>
      <c r="C193" s="256">
        <v>2.3580910092730379E-2</v>
      </c>
      <c r="D193" s="256">
        <v>2.7513507238149257E-2</v>
      </c>
      <c r="E193" s="256">
        <v>2.7304192643369439E-2</v>
      </c>
      <c r="F193" s="256">
        <v>2.8441200808895346E-2</v>
      </c>
      <c r="G193" s="256">
        <v>2.9279026471264513E-2</v>
      </c>
      <c r="H193" s="256">
        <v>3.0878671260889272E-2</v>
      </c>
      <c r="I193" s="256">
        <v>3.2614016608262769E-2</v>
      </c>
      <c r="J193" s="256">
        <v>3.5183514685292329E-2</v>
      </c>
      <c r="K193" s="256">
        <v>3.9033954735975471E-2</v>
      </c>
      <c r="L193" s="256">
        <v>4.0746018119926543E-2</v>
      </c>
      <c r="M193" s="256">
        <v>4.2497625588813676E-2</v>
      </c>
      <c r="N193" s="256">
        <v>4.0969211629916347E-2</v>
      </c>
      <c r="O193" s="256">
        <v>4.3737032714132117E-2</v>
      </c>
      <c r="P193" s="256">
        <v>4.5312458306555205E-2</v>
      </c>
      <c r="Q193" s="256">
        <v>4.3213586126412296E-2</v>
      </c>
      <c r="R193" s="256">
        <v>3.9232208964197754E-2</v>
      </c>
      <c r="S193" s="256">
        <v>1.1174511430477164E-2</v>
      </c>
      <c r="T193" s="256">
        <v>1.0541510996978927E-2</v>
      </c>
      <c r="U193" s="256">
        <v>1.0011074797558453E-2</v>
      </c>
      <c r="V193" s="256">
        <v>1.3823240208723886E-2</v>
      </c>
      <c r="W193" s="256">
        <v>1.1679647290182277E-2</v>
      </c>
      <c r="X193" s="256">
        <v>1.0055155579040045E-2</v>
      </c>
      <c r="Y193" s="256">
        <v>8.9669395208270518E-3</v>
      </c>
      <c r="Z193" s="256">
        <v>7.6689587169788062E-3</v>
      </c>
      <c r="AA193" s="256">
        <v>6.601270484095749E-3</v>
      </c>
      <c r="AB193" s="256">
        <v>5.3849325457282363E-3</v>
      </c>
      <c r="AC193" s="256">
        <v>1.5012048088234897E-2</v>
      </c>
      <c r="AD193" s="256">
        <v>1.2920425821964151E-2</v>
      </c>
      <c r="AE193" s="256">
        <v>1.0815834744641347E-2</v>
      </c>
      <c r="AF193" s="256">
        <v>1.0602153759928564E-2</v>
      </c>
      <c r="AG193" s="256">
        <v>2.5457454237141843E-3</v>
      </c>
      <c r="AH193" s="256">
        <v>5.7668327792300004E-3</v>
      </c>
      <c r="AI193" s="256">
        <v>2.0800705334979379E-3</v>
      </c>
      <c r="AJ193" s="256">
        <v>0</v>
      </c>
      <c r="AK193" s="256">
        <v>0</v>
      </c>
      <c r="AL193" s="256">
        <v>0</v>
      </c>
    </row>
    <row r="194" spans="1:38" ht="13.5" customHeight="1" x14ac:dyDescent="0.25">
      <c r="B194" s="189" t="s">
        <v>272</v>
      </c>
      <c r="C194" s="256">
        <v>9.2880363761745533E-4</v>
      </c>
      <c r="D194" s="256">
        <v>9.4027994002500134E-4</v>
      </c>
      <c r="E194" s="256">
        <v>9.3431226277307757E-4</v>
      </c>
      <c r="F194" s="256">
        <v>9.5396346413301051E-4</v>
      </c>
      <c r="G194" s="256">
        <v>9.5725685933495538E-4</v>
      </c>
      <c r="H194" s="256">
        <v>9.8103627224380759E-4</v>
      </c>
      <c r="I194" s="256">
        <v>9.0773519634935768E-4</v>
      </c>
      <c r="J194" s="256">
        <v>8.63134726321272E-4</v>
      </c>
      <c r="K194" s="256">
        <v>8.5500239115798816E-4</v>
      </c>
      <c r="L194" s="256">
        <v>9.1534333223369216E-4</v>
      </c>
      <c r="M194" s="256">
        <v>8.8927935972720558E-4</v>
      </c>
      <c r="N194" s="256">
        <v>7.8896533813600258E-4</v>
      </c>
      <c r="O194" s="256">
        <v>7.6616736544328696E-4</v>
      </c>
      <c r="P194" s="256">
        <v>7.511709204573037E-4</v>
      </c>
      <c r="Q194" s="256">
        <v>7.6794030332146359E-4</v>
      </c>
      <c r="R194" s="256">
        <v>7.6734813023575669E-4</v>
      </c>
      <c r="S194" s="256">
        <v>7.3805587431859587E-4</v>
      </c>
      <c r="T194" s="256">
        <v>5.1165070150963954E-4</v>
      </c>
      <c r="U194" s="256">
        <v>4.3578795629524089E-4</v>
      </c>
      <c r="V194" s="256">
        <v>5.8129401465852667E-4</v>
      </c>
      <c r="W194" s="256">
        <v>4.6836899890485178E-4</v>
      </c>
      <c r="X194" s="256">
        <v>4.3420604741363988E-4</v>
      </c>
      <c r="Y194" s="256">
        <v>4.3489961048248296E-4</v>
      </c>
      <c r="Z194" s="256">
        <v>3.595789461003936E-4</v>
      </c>
      <c r="AA194" s="256">
        <v>3.0567235044677099E-4</v>
      </c>
      <c r="AB194" s="256">
        <v>2.5965455069306131E-4</v>
      </c>
      <c r="AC194" s="256">
        <v>2.3077523532424296E-4</v>
      </c>
      <c r="AD194" s="256">
        <v>2.0285775694038128E-4</v>
      </c>
      <c r="AE194" s="256">
        <v>1.7225489142389512E-4</v>
      </c>
      <c r="AF194" s="256">
        <v>2.3493212231787675E-4</v>
      </c>
      <c r="AG194" s="256">
        <v>2.0021251903765621E-4</v>
      </c>
      <c r="AH194" s="256">
        <v>3.7843397244347439E-4</v>
      </c>
      <c r="AI194" s="256">
        <v>1.3001045121766581E-4</v>
      </c>
      <c r="AJ194" s="256">
        <v>0</v>
      </c>
      <c r="AK194" s="256">
        <v>0</v>
      </c>
      <c r="AL194" s="256">
        <v>0</v>
      </c>
    </row>
    <row r="195" spans="1:38" ht="14.25" customHeight="1" x14ac:dyDescent="0.3">
      <c r="B195" s="168" t="s">
        <v>273</v>
      </c>
      <c r="C195" s="255">
        <v>7.2464055166301397E-3</v>
      </c>
      <c r="D195" s="255">
        <v>7.3030034963201939E-3</v>
      </c>
      <c r="E195" s="255">
        <v>7.2933236266142509E-3</v>
      </c>
      <c r="F195" s="255">
        <v>7.6070015588053297E-3</v>
      </c>
      <c r="G195" s="255">
        <v>8.0732889994491637E-3</v>
      </c>
      <c r="H195" s="255">
        <v>8.488402204723907E-3</v>
      </c>
      <c r="I195" s="255">
        <v>8.5561894472112876E-3</v>
      </c>
      <c r="J195" s="255">
        <v>8.9736670876568551E-3</v>
      </c>
      <c r="K195" s="255">
        <v>9.3115927717353358E-3</v>
      </c>
      <c r="L195" s="255">
        <v>9.7311243532220634E-3</v>
      </c>
      <c r="M195" s="255">
        <v>9.9555739226970166E-3</v>
      </c>
      <c r="N195" s="255">
        <v>1.0860766883170713E-2</v>
      </c>
      <c r="O195" s="255">
        <v>1.0984263977883905E-2</v>
      </c>
      <c r="P195" s="255">
        <v>1.0968422850667261E-2</v>
      </c>
      <c r="Q195" s="255">
        <v>1.1258728101969684E-2</v>
      </c>
      <c r="R195" s="255">
        <v>1.1048954925946142E-2</v>
      </c>
      <c r="S195" s="255">
        <v>1.2110549080806667E-2</v>
      </c>
      <c r="T195" s="255">
        <v>2.4870065999117601E-2</v>
      </c>
      <c r="U195" s="255">
        <v>3.2225636955678351E-2</v>
      </c>
      <c r="V195" s="255">
        <v>4.4919933133688569E-2</v>
      </c>
      <c r="W195" s="255">
        <v>5.0041093859580763E-2</v>
      </c>
      <c r="X195" s="255">
        <v>5.3902374761240088E-2</v>
      </c>
      <c r="Y195" s="255">
        <v>6.2910771475837013E-2</v>
      </c>
      <c r="Z195" s="255">
        <v>7.2829112056144299E-2</v>
      </c>
      <c r="AA195" s="255">
        <v>8.2602444141698039E-2</v>
      </c>
      <c r="AB195" s="255">
        <v>9.1181862820236895E-2</v>
      </c>
      <c r="AC195" s="255">
        <v>8.9160585468707088E-2</v>
      </c>
      <c r="AD195" s="255">
        <v>9.4057885769362998E-2</v>
      </c>
      <c r="AE195" s="255">
        <v>0.10406009166023614</v>
      </c>
      <c r="AF195" s="255">
        <v>0.10761340822738089</v>
      </c>
      <c r="AG195" s="255">
        <v>0.13065023808871784</v>
      </c>
      <c r="AH195" s="255">
        <v>0.11913973266948033</v>
      </c>
      <c r="AI195" s="255">
        <v>0.13605671826754306</v>
      </c>
      <c r="AJ195" s="255">
        <v>0</v>
      </c>
      <c r="AK195" s="255">
        <v>0</v>
      </c>
      <c r="AL195" s="255">
        <v>0</v>
      </c>
    </row>
    <row r="196" spans="1:38" ht="13.5" customHeight="1" x14ac:dyDescent="0.25">
      <c r="B196" s="189" t="s">
        <v>269</v>
      </c>
      <c r="C196" s="256">
        <v>1.8944037899560161E-4</v>
      </c>
      <c r="D196" s="256">
        <v>1.6959931070096367E-4</v>
      </c>
      <c r="E196" s="256">
        <v>1.5982120859646376E-4</v>
      </c>
      <c r="F196" s="256">
        <v>1.5587603153771991E-4</v>
      </c>
      <c r="G196" s="256">
        <v>1.4652868451749105E-4</v>
      </c>
      <c r="H196" s="256">
        <v>1.3967196888372416E-4</v>
      </c>
      <c r="I196" s="256">
        <v>1.3135121794476649E-4</v>
      </c>
      <c r="J196" s="256">
        <v>1.2823740782838579E-4</v>
      </c>
      <c r="K196" s="256">
        <v>1.2198522248722293E-4</v>
      </c>
      <c r="L196" s="256">
        <v>1.255625197783869E-4</v>
      </c>
      <c r="M196" s="256">
        <v>1.2142226269920614E-4</v>
      </c>
      <c r="N196" s="256">
        <v>1.0673094617615368E-4</v>
      </c>
      <c r="O196" s="256">
        <v>1.068745200868062E-4</v>
      </c>
      <c r="P196" s="256">
        <v>1.0578665449729327E-4</v>
      </c>
      <c r="Q196" s="256">
        <v>1.0603991671704642E-4</v>
      </c>
      <c r="R196" s="256">
        <v>1.0519682252594594E-4</v>
      </c>
      <c r="S196" s="256">
        <v>9.29020586331246E-5</v>
      </c>
      <c r="T196" s="256">
        <v>1.0552968300872029E-4</v>
      </c>
      <c r="U196" s="256">
        <v>1.1778117783987888E-4</v>
      </c>
      <c r="V196" s="256">
        <v>3.3663915509540978E-4</v>
      </c>
      <c r="W196" s="256">
        <v>6.1299124963601413E-4</v>
      </c>
      <c r="X196" s="256">
        <v>8.9510144280042581E-4</v>
      </c>
      <c r="Y196" s="256">
        <v>1.1799777042299413E-3</v>
      </c>
      <c r="Z196" s="256">
        <v>1.3706086966398104E-3</v>
      </c>
      <c r="AA196" s="256">
        <v>1.5260307781239009E-3</v>
      </c>
      <c r="AB196" s="256">
        <v>1.6879161657386652E-3</v>
      </c>
      <c r="AC196" s="256">
        <v>1.6529413064127266E-3</v>
      </c>
      <c r="AD196" s="256">
        <v>1.7286257439286287E-3</v>
      </c>
      <c r="AE196" s="256">
        <v>1.7763768486246734E-3</v>
      </c>
      <c r="AF196" s="256">
        <v>1.7426259375275294E-3</v>
      </c>
      <c r="AG196" s="256">
        <v>2.1093552551837971E-3</v>
      </c>
      <c r="AH196" s="256">
        <v>2.2579596749976098E-3</v>
      </c>
      <c r="AI196" s="256">
        <v>2.0210680106549955E-3</v>
      </c>
      <c r="AJ196" s="256">
        <v>0</v>
      </c>
      <c r="AK196" s="256">
        <v>0</v>
      </c>
      <c r="AL196" s="256">
        <v>0</v>
      </c>
    </row>
    <row r="197" spans="1:38" ht="13.5" customHeight="1" x14ac:dyDescent="0.25">
      <c r="B197" s="189" t="s">
        <v>270</v>
      </c>
      <c r="C197" s="256">
        <v>3.034908015620535E-4</v>
      </c>
      <c r="D197" s="256">
        <v>3.3148930892046085E-4</v>
      </c>
      <c r="E197" s="256">
        <v>3.509847794078534E-4</v>
      </c>
      <c r="F197" s="256">
        <v>3.7776350465513158E-4</v>
      </c>
      <c r="G197" s="256">
        <v>3.7951910408787947E-4</v>
      </c>
      <c r="H197" s="256">
        <v>3.9408081660520646E-4</v>
      </c>
      <c r="I197" s="256">
        <v>3.9909115285005945E-4</v>
      </c>
      <c r="J197" s="256">
        <v>4.1487401926309982E-4</v>
      </c>
      <c r="K197" s="256">
        <v>4.2193661100937133E-4</v>
      </c>
      <c r="L197" s="256">
        <v>4.3195857844424164E-4</v>
      </c>
      <c r="M197" s="256">
        <v>4.4778609412867245E-4</v>
      </c>
      <c r="N197" s="256">
        <v>4.4182979156451232E-4</v>
      </c>
      <c r="O197" s="256">
        <v>4.4819790755257617E-4</v>
      </c>
      <c r="P197" s="256">
        <v>4.6041679665680325E-4</v>
      </c>
      <c r="Q197" s="256">
        <v>4.5901295179601398E-4</v>
      </c>
      <c r="R197" s="256">
        <v>4.6528970250681159E-4</v>
      </c>
      <c r="S197" s="256">
        <v>5.3320035281654036E-4</v>
      </c>
      <c r="T197" s="256">
        <v>1.6757058372835732E-3</v>
      </c>
      <c r="U197" s="256">
        <v>2.6080854511942144E-3</v>
      </c>
      <c r="V197" s="256">
        <v>1.6315707607844595E-3</v>
      </c>
      <c r="W197" s="256">
        <v>1.8431791394388191E-3</v>
      </c>
      <c r="X197" s="256">
        <v>2.0818811423932676E-3</v>
      </c>
      <c r="Y197" s="256">
        <v>2.4796321888388129E-3</v>
      </c>
      <c r="Z197" s="256">
        <v>2.8329367971854178E-3</v>
      </c>
      <c r="AA197" s="256">
        <v>3.3809050372583522E-3</v>
      </c>
      <c r="AB197" s="256">
        <v>3.6686892531884092E-3</v>
      </c>
      <c r="AC197" s="256">
        <v>3.8074555458061758E-3</v>
      </c>
      <c r="AD197" s="256">
        <v>4.0958631919367485E-3</v>
      </c>
      <c r="AE197" s="256">
        <v>4.2675086397206598E-3</v>
      </c>
      <c r="AF197" s="256">
        <v>3.881421393506411E-3</v>
      </c>
      <c r="AG197" s="256">
        <v>4.8434992543931066E-3</v>
      </c>
      <c r="AH197" s="256">
        <v>4.9036297758749472E-3</v>
      </c>
      <c r="AI197" s="256">
        <v>4.2581331762985754E-3</v>
      </c>
      <c r="AJ197" s="256">
        <v>0</v>
      </c>
      <c r="AK197" s="256">
        <v>0</v>
      </c>
      <c r="AL197" s="256">
        <v>0</v>
      </c>
    </row>
    <row r="198" spans="1:38" ht="13.5" customHeight="1" x14ac:dyDescent="0.25">
      <c r="B198" s="189" t="s">
        <v>271</v>
      </c>
      <c r="C198" s="256">
        <v>6.1946287862067965E-3</v>
      </c>
      <c r="D198" s="256">
        <v>6.2422779507231886E-3</v>
      </c>
      <c r="E198" s="256">
        <v>6.2438934718352058E-3</v>
      </c>
      <c r="F198" s="256">
        <v>6.5037796043802875E-3</v>
      </c>
      <c r="G198" s="256">
        <v>6.965692116174562E-3</v>
      </c>
      <c r="H198" s="256">
        <v>7.3695901865590534E-3</v>
      </c>
      <c r="I198" s="256">
        <v>7.4409904981124564E-3</v>
      </c>
      <c r="J198" s="256">
        <v>7.8313955606599296E-3</v>
      </c>
      <c r="K198" s="256">
        <v>8.1527689458591561E-3</v>
      </c>
      <c r="L198" s="256">
        <v>8.5039888032255664E-3</v>
      </c>
      <c r="M198" s="256">
        <v>8.7190782884289351E-3</v>
      </c>
      <c r="N198" s="256">
        <v>9.7003003999573557E-3</v>
      </c>
      <c r="O198" s="256">
        <v>9.8477672077942474E-3</v>
      </c>
      <c r="P198" s="256">
        <v>9.8300095776523225E-3</v>
      </c>
      <c r="Q198" s="256">
        <v>1.0133082343374279E-2</v>
      </c>
      <c r="R198" s="256">
        <v>9.9060958378440478E-3</v>
      </c>
      <c r="S198" s="256">
        <v>1.0932745045397103E-2</v>
      </c>
      <c r="T198" s="256">
        <v>2.1118404668229642E-2</v>
      </c>
      <c r="U198" s="256">
        <v>2.6782890594054396E-2</v>
      </c>
      <c r="V198" s="256">
        <v>3.9853910554253809E-2</v>
      </c>
      <c r="W198" s="256">
        <v>4.4277948108532882E-2</v>
      </c>
      <c r="X198" s="256">
        <v>4.7028982771463036E-2</v>
      </c>
      <c r="Y198" s="256">
        <v>5.4646424305936935E-2</v>
      </c>
      <c r="Z198" s="256">
        <v>6.3527858901685191E-2</v>
      </c>
      <c r="AA198" s="256">
        <v>7.1822219017399311E-2</v>
      </c>
      <c r="AB198" s="256">
        <v>7.9425996996090778E-2</v>
      </c>
      <c r="AC198" s="256">
        <v>7.6971629356391166E-2</v>
      </c>
      <c r="AD198" s="256">
        <v>8.0822708032009638E-2</v>
      </c>
      <c r="AE198" s="256">
        <v>8.9746629394645977E-2</v>
      </c>
      <c r="AF198" s="256">
        <v>9.2542398399965323E-2</v>
      </c>
      <c r="AG198" s="256">
        <v>0.11570816978229931</v>
      </c>
      <c r="AH198" s="256">
        <v>0.10323166862667618</v>
      </c>
      <c r="AI198" s="256">
        <v>0.12079239408715489</v>
      </c>
      <c r="AJ198" s="256">
        <v>0</v>
      </c>
      <c r="AK198" s="256">
        <v>0</v>
      </c>
      <c r="AL198" s="256">
        <v>0</v>
      </c>
    </row>
    <row r="199" spans="1:38" ht="13.5" customHeight="1" x14ac:dyDescent="0.25">
      <c r="A199" t="s">
        <v>411</v>
      </c>
      <c r="B199" s="189" t="s">
        <v>274</v>
      </c>
      <c r="C199" s="256">
        <v>5.5884554986568801E-4</v>
      </c>
      <c r="D199" s="256">
        <v>5.5963692597558047E-4</v>
      </c>
      <c r="E199" s="256">
        <v>5.3862416677472795E-4</v>
      </c>
      <c r="F199" s="256">
        <v>5.6958241823219075E-4</v>
      </c>
      <c r="G199" s="256">
        <v>5.8154909466923133E-4</v>
      </c>
      <c r="H199" s="256">
        <v>5.8505923267592277E-4</v>
      </c>
      <c r="I199" s="256">
        <v>5.8475657830400502E-4</v>
      </c>
      <c r="J199" s="256">
        <v>5.9916009990543977E-4</v>
      </c>
      <c r="K199" s="256">
        <v>6.1490199237958579E-4</v>
      </c>
      <c r="L199" s="256">
        <v>6.696144517738692E-4</v>
      </c>
      <c r="M199" s="256">
        <v>6.672872774402043E-4</v>
      </c>
      <c r="N199" s="256">
        <v>6.1190574547269198E-4</v>
      </c>
      <c r="O199" s="256">
        <v>5.8142434245027482E-4</v>
      </c>
      <c r="P199" s="256">
        <v>5.7220982186084301E-4</v>
      </c>
      <c r="Q199" s="256">
        <v>5.6059289008234502E-4</v>
      </c>
      <c r="R199" s="256">
        <v>5.7237256306933749E-4</v>
      </c>
      <c r="S199" s="256">
        <v>5.5170162395989887E-4</v>
      </c>
      <c r="T199" s="256">
        <v>1.9704258105956644E-3</v>
      </c>
      <c r="U199" s="256">
        <v>2.7168797325898618E-3</v>
      </c>
      <c r="V199" s="256">
        <v>3.0978126635548922E-3</v>
      </c>
      <c r="W199" s="256">
        <v>3.3069753619730485E-3</v>
      </c>
      <c r="X199" s="256">
        <v>3.8964094045833529E-3</v>
      </c>
      <c r="Y199" s="256">
        <v>4.6047372768313211E-3</v>
      </c>
      <c r="Z199" s="256">
        <v>5.0977076606338757E-3</v>
      </c>
      <c r="AA199" s="256">
        <v>5.8732893089164804E-3</v>
      </c>
      <c r="AB199" s="256">
        <v>6.3992604052190479E-3</v>
      </c>
      <c r="AC199" s="256">
        <v>6.7285592600970249E-3</v>
      </c>
      <c r="AD199" s="256">
        <v>7.4106888014879909E-3</v>
      </c>
      <c r="AE199" s="256">
        <v>8.2695767772448196E-3</v>
      </c>
      <c r="AF199" s="256">
        <v>9.446962496381623E-3</v>
      </c>
      <c r="AG199" s="256">
        <v>7.9892137968416432E-3</v>
      </c>
      <c r="AH199" s="256">
        <v>8.7464745919315894E-3</v>
      </c>
      <c r="AI199" s="256">
        <v>8.9851229934345949E-3</v>
      </c>
      <c r="AJ199" s="256">
        <v>0</v>
      </c>
      <c r="AK199" s="256">
        <v>0</v>
      </c>
      <c r="AL199" s="256">
        <v>0</v>
      </c>
    </row>
    <row r="200" spans="1:38" ht="14.25" customHeight="1" x14ac:dyDescent="0.3">
      <c r="B200" s="168" t="s">
        <v>275</v>
      </c>
      <c r="C200" s="255">
        <v>0.17241461273689118</v>
      </c>
      <c r="D200" s="255">
        <v>0.1644978104376964</v>
      </c>
      <c r="E200" s="255">
        <v>0.17295815531066794</v>
      </c>
      <c r="F200" s="255">
        <v>0.17235012380164533</v>
      </c>
      <c r="G200" s="255">
        <v>0.16556456330840386</v>
      </c>
      <c r="H200" s="255">
        <v>0.15924768656527494</v>
      </c>
      <c r="I200" s="255">
        <v>0.17842578491683059</v>
      </c>
      <c r="J200" s="255">
        <v>0.17752860854024938</v>
      </c>
      <c r="K200" s="255">
        <v>0.12648051883122691</v>
      </c>
      <c r="L200" s="255">
        <v>0.18140206608909576</v>
      </c>
      <c r="M200" s="255">
        <v>0.20360509876011529</v>
      </c>
      <c r="N200" s="255">
        <v>0.22555021195854413</v>
      </c>
      <c r="O200" s="255">
        <v>0.19967503377718021</v>
      </c>
      <c r="P200" s="255">
        <v>0.22105047830614519</v>
      </c>
      <c r="Q200" s="255">
        <v>0.24388116558327705</v>
      </c>
      <c r="R200" s="255">
        <v>0.22838735087880796</v>
      </c>
      <c r="S200" s="255">
        <v>0.25730411655843455</v>
      </c>
      <c r="T200" s="255">
        <v>0.21963206119027595</v>
      </c>
      <c r="U200" s="255">
        <v>0.19315469082336423</v>
      </c>
      <c r="V200" s="255">
        <v>0.18252505255702434</v>
      </c>
      <c r="W200" s="255">
        <v>0.22961324992286916</v>
      </c>
      <c r="X200" s="255">
        <v>0.22732748900673744</v>
      </c>
      <c r="Y200" s="255">
        <v>0.22597701196286213</v>
      </c>
      <c r="Z200" s="255">
        <v>0.21582329757175567</v>
      </c>
      <c r="AA200" s="255">
        <v>0.21171209951421882</v>
      </c>
      <c r="AB200" s="255">
        <v>0.13004671048133112</v>
      </c>
      <c r="AC200" s="255">
        <v>0.1328053057188345</v>
      </c>
      <c r="AD200" s="255">
        <v>0.14276974428285513</v>
      </c>
      <c r="AE200" s="255">
        <v>0.14805393591160529</v>
      </c>
      <c r="AF200" s="255">
        <v>0.14298938667309732</v>
      </c>
      <c r="AG200" s="255">
        <v>0.12626304509089747</v>
      </c>
      <c r="AH200" s="255">
        <v>0.14038265961062926</v>
      </c>
      <c r="AI200" s="255">
        <v>0.12506111285062763</v>
      </c>
      <c r="AJ200" s="255">
        <v>0</v>
      </c>
      <c r="AK200" s="255">
        <v>0</v>
      </c>
      <c r="AL200" s="255">
        <v>0</v>
      </c>
    </row>
    <row r="201" spans="1:38" ht="13.5" customHeight="1" x14ac:dyDescent="0.25">
      <c r="B201" s="189" t="s">
        <v>276</v>
      </c>
      <c r="C201" s="256">
        <v>2.1094627234785634E-3</v>
      </c>
      <c r="D201" s="256">
        <v>2.4856355273880073E-3</v>
      </c>
      <c r="E201" s="256">
        <v>1.5174619467834484E-3</v>
      </c>
      <c r="F201" s="256">
        <v>1.2119369614315022E-3</v>
      </c>
      <c r="G201" s="256">
        <v>1.0774687090495676E-3</v>
      </c>
      <c r="H201" s="256">
        <v>1.0208038872567494E-3</v>
      </c>
      <c r="I201" s="256">
        <v>1.3762622075258063E-3</v>
      </c>
      <c r="J201" s="256">
        <v>1.2198546045515425E-3</v>
      </c>
      <c r="K201" s="256">
        <v>1.0029638054937509E-3</v>
      </c>
      <c r="L201" s="256">
        <v>1.0672267013621417E-3</v>
      </c>
      <c r="M201" s="256">
        <v>1.2292105601081852E-3</v>
      </c>
      <c r="N201" s="256">
        <v>8.1751276932058201E-4</v>
      </c>
      <c r="O201" s="256">
        <v>7.0393970834117044E-4</v>
      </c>
      <c r="P201" s="256">
        <v>7.4636376754136249E-4</v>
      </c>
      <c r="Q201" s="256">
        <v>1.0933781875681922E-3</v>
      </c>
      <c r="R201" s="256">
        <v>1.2580174027600015E-3</v>
      </c>
      <c r="S201" s="256">
        <v>1.0305451672044926E-3</v>
      </c>
      <c r="T201" s="256">
        <v>1.1847267415222146E-3</v>
      </c>
      <c r="U201" s="256">
        <v>1.2067573894331929E-3</v>
      </c>
      <c r="V201" s="256">
        <v>1.2792118068119713E-3</v>
      </c>
      <c r="W201" s="256">
        <v>1.8981561179245154E-3</v>
      </c>
      <c r="X201" s="256">
        <v>1.9979764378212869E-3</v>
      </c>
      <c r="Y201" s="256">
        <v>1.3712032913102701E-3</v>
      </c>
      <c r="Z201" s="256">
        <v>9.6624274966052633E-4</v>
      </c>
      <c r="AA201" s="256">
        <v>9.5716026940691982E-4</v>
      </c>
      <c r="AB201" s="256">
        <v>1.3506549049470092E-3</v>
      </c>
      <c r="AC201" s="256">
        <v>1.5054665064949853E-3</v>
      </c>
      <c r="AD201" s="256">
        <v>1.5215336351873173E-3</v>
      </c>
      <c r="AE201" s="256">
        <v>1.317617418318102E-3</v>
      </c>
      <c r="AF201" s="256">
        <v>1.3292582482494074E-3</v>
      </c>
      <c r="AG201" s="256">
        <v>1.4631483345947068E-3</v>
      </c>
      <c r="AH201" s="256">
        <v>1.6532810062196098E-3</v>
      </c>
      <c r="AI201" s="256">
        <v>1.8434136778445129E-3</v>
      </c>
      <c r="AJ201" s="256">
        <v>0</v>
      </c>
      <c r="AK201" s="256">
        <v>0</v>
      </c>
      <c r="AL201" s="256">
        <v>0</v>
      </c>
    </row>
    <row r="202" spans="1:38" ht="13.5" customHeight="1" x14ac:dyDescent="0.25">
      <c r="B202" s="189" t="s">
        <v>277</v>
      </c>
      <c r="C202" s="256">
        <v>1.815814E-3</v>
      </c>
      <c r="D202" s="256">
        <v>2.3300420000000001E-3</v>
      </c>
      <c r="E202" s="256">
        <v>2.6106079999999999E-3</v>
      </c>
      <c r="F202" s="256">
        <v>5.7142800000000002E-4</v>
      </c>
      <c r="G202" s="256">
        <v>1.564134E-3</v>
      </c>
      <c r="H202" s="256">
        <v>1.7892159999999999E-3</v>
      </c>
      <c r="I202" s="256">
        <v>1.7774900000000001E-3</v>
      </c>
      <c r="J202" s="256">
        <v>2.37952E-3</v>
      </c>
      <c r="K202" s="256">
        <v>1.9696819999999999E-3</v>
      </c>
      <c r="L202" s="256">
        <v>2.0446139999999997E-3</v>
      </c>
      <c r="M202" s="256">
        <v>2.941796E-3</v>
      </c>
      <c r="N202" s="256">
        <v>1.582438E-3</v>
      </c>
      <c r="O202" s="256">
        <v>1.3622179999999999E-3</v>
      </c>
      <c r="P202" s="256">
        <v>9.6067400000000012E-4</v>
      </c>
      <c r="Q202" s="256">
        <v>9.1205400000000003E-4</v>
      </c>
      <c r="R202" s="256">
        <v>1.065922E-3</v>
      </c>
      <c r="S202" s="256">
        <v>9.6811E-4</v>
      </c>
      <c r="T202" s="256">
        <v>1.2309440000000001E-3</v>
      </c>
      <c r="U202" s="256">
        <v>7.8278199999999999E-4</v>
      </c>
      <c r="V202" s="256">
        <v>6.70384E-4</v>
      </c>
      <c r="W202" s="256">
        <v>5.611320000000001E-4</v>
      </c>
      <c r="X202" s="256">
        <v>5.8372600000000001E-4</v>
      </c>
      <c r="Y202" s="256">
        <v>1.3584999999999999E-3</v>
      </c>
      <c r="Z202" s="256">
        <v>1.4677520000000001E-3</v>
      </c>
      <c r="AA202" s="256">
        <v>1.5057899999999999E-3</v>
      </c>
      <c r="AB202" s="256">
        <v>1.497782E-3</v>
      </c>
      <c r="AC202" s="256">
        <v>1.4520220000000001E-3</v>
      </c>
      <c r="AD202" s="256">
        <v>1.316458E-3</v>
      </c>
      <c r="AE202" s="256">
        <v>1.2821379999999999E-3</v>
      </c>
      <c r="AF202" s="256">
        <v>1.4811939999999999E-3</v>
      </c>
      <c r="AG202" s="256">
        <v>1.4960660000000001E-3</v>
      </c>
      <c r="AH202" s="256">
        <v>1.4960660000000001E-3</v>
      </c>
      <c r="AI202" s="256">
        <v>1.4960660000000001E-3</v>
      </c>
      <c r="AJ202" s="256">
        <v>0</v>
      </c>
      <c r="AK202" s="256">
        <v>0</v>
      </c>
      <c r="AL202" s="256">
        <v>0</v>
      </c>
    </row>
    <row r="203" spans="1:38" ht="13.5" customHeight="1" x14ac:dyDescent="0.25">
      <c r="B203" s="189" t="s">
        <v>278</v>
      </c>
      <c r="C203" s="256">
        <v>2.9660754591334781E-3</v>
      </c>
      <c r="D203" s="256">
        <v>4.0567483967842858E-3</v>
      </c>
      <c r="E203" s="256">
        <v>7.2699467712794676E-3</v>
      </c>
      <c r="F203" s="256">
        <v>7.668595148207104E-3</v>
      </c>
      <c r="G203" s="256">
        <v>6.225752033901754E-3</v>
      </c>
      <c r="H203" s="256">
        <v>7.0745186682898481E-3</v>
      </c>
      <c r="I203" s="256">
        <v>4.2023651164621425E-3</v>
      </c>
      <c r="J203" s="256">
        <v>4.6703822416710502E-3</v>
      </c>
      <c r="K203" s="256">
        <v>4.6768831931120764E-3</v>
      </c>
      <c r="L203" s="256">
        <v>7.9680374901085673E-3</v>
      </c>
      <c r="M203" s="256">
        <v>8.4150469863707011E-3</v>
      </c>
      <c r="N203" s="256">
        <v>9.9798571615763877E-3</v>
      </c>
      <c r="O203" s="256">
        <v>1.1876900230066491E-2</v>
      </c>
      <c r="P203" s="256">
        <v>1.1979734539559894E-2</v>
      </c>
      <c r="Q203" s="256">
        <v>1.1504034263431691E-2</v>
      </c>
      <c r="R203" s="256">
        <v>8.6637483119021939E-3</v>
      </c>
      <c r="S203" s="256">
        <v>1.2238296384629197E-2</v>
      </c>
      <c r="T203" s="256">
        <v>6.2627377054186341E-3</v>
      </c>
      <c r="U203" s="256">
        <v>4.5457404662572181E-3</v>
      </c>
      <c r="V203" s="256">
        <v>3.8082065223000224E-3</v>
      </c>
      <c r="W203" s="256">
        <v>6.8576917580795878E-3</v>
      </c>
      <c r="X203" s="256">
        <v>7.2648359640152269E-3</v>
      </c>
      <c r="Y203" s="256">
        <v>7.7125059689463465E-3</v>
      </c>
      <c r="Z203" s="256">
        <v>6.900333763517303E-3</v>
      </c>
      <c r="AA203" s="256">
        <v>6.8068701462461224E-3</v>
      </c>
      <c r="AB203" s="256">
        <v>2.789604842728566E-3</v>
      </c>
      <c r="AC203" s="256">
        <v>3.1853419776693712E-3</v>
      </c>
      <c r="AD203" s="256">
        <v>3.994271817615214E-3</v>
      </c>
      <c r="AE203" s="256">
        <v>3.8806897152623577E-3</v>
      </c>
      <c r="AF203" s="256">
        <v>3.342170934034534E-3</v>
      </c>
      <c r="AG203" s="256">
        <v>3.485808991375228E-3</v>
      </c>
      <c r="AH203" s="256">
        <v>3.5081059435543276E-3</v>
      </c>
      <c r="AI203" s="256">
        <v>0</v>
      </c>
      <c r="AJ203" s="256">
        <v>0</v>
      </c>
      <c r="AK203" s="256">
        <v>0</v>
      </c>
      <c r="AL203" s="256">
        <v>0</v>
      </c>
    </row>
    <row r="204" spans="1:38" ht="13.5" customHeight="1" x14ac:dyDescent="0.25">
      <c r="B204" s="189" t="s">
        <v>279</v>
      </c>
      <c r="C204" s="256">
        <v>7.4815462705171337E-2</v>
      </c>
      <c r="D204" s="256">
        <v>6.70191965288537E-2</v>
      </c>
      <c r="E204" s="256">
        <v>6.9938472030907237E-2</v>
      </c>
      <c r="F204" s="256">
        <v>6.8871724609688892E-2</v>
      </c>
      <c r="G204" s="256">
        <v>5.6914916425884157E-2</v>
      </c>
      <c r="H204" s="256">
        <v>4.9698991085374428E-2</v>
      </c>
      <c r="I204" s="256">
        <v>6.8279412223714392E-2</v>
      </c>
      <c r="J204" s="256">
        <v>6.8462224729813545E-2</v>
      </c>
      <c r="K204" s="256">
        <v>6.3942748292959734E-2</v>
      </c>
      <c r="L204" s="256">
        <v>4.6950964466325656E-2</v>
      </c>
      <c r="M204" s="256">
        <v>6.0289559230125384E-2</v>
      </c>
      <c r="N204" s="256">
        <v>9.4930819857217144E-2</v>
      </c>
      <c r="O204" s="256">
        <v>6.7465890365551909E-2</v>
      </c>
      <c r="P204" s="256">
        <v>8.6294254174020368E-2</v>
      </c>
      <c r="Q204" s="256">
        <v>0.10109376913541515</v>
      </c>
      <c r="R204" s="256">
        <v>8.5195198169720196E-2</v>
      </c>
      <c r="S204" s="256">
        <v>9.8423648732841151E-2</v>
      </c>
      <c r="T204" s="256">
        <v>8.7517397805679409E-2</v>
      </c>
      <c r="U204" s="256">
        <v>6.199288000193761E-2</v>
      </c>
      <c r="V204" s="256">
        <v>5.8784506784495594E-2</v>
      </c>
      <c r="W204" s="256">
        <v>7.1522183082887339E-2</v>
      </c>
      <c r="X204" s="256">
        <v>7.207503430342041E-2</v>
      </c>
      <c r="Y204" s="256">
        <v>6.9603240149381823E-2</v>
      </c>
      <c r="Z204" s="256">
        <v>7.5211816124685429E-2</v>
      </c>
      <c r="AA204" s="256">
        <v>6.5821844467250576E-2</v>
      </c>
      <c r="AB204" s="256">
        <v>2.176491827069759E-2</v>
      </c>
      <c r="AC204" s="256">
        <v>2.2495837934530867E-2</v>
      </c>
      <c r="AD204" s="256">
        <v>2.4385859767731451E-2</v>
      </c>
      <c r="AE204" s="256">
        <v>2.4857785841003937E-2</v>
      </c>
      <c r="AF204" s="256">
        <v>2.5544285798647853E-2</v>
      </c>
      <c r="AG204" s="256">
        <v>2.4006891516307406E-2</v>
      </c>
      <c r="AH204" s="256">
        <v>2.6495050476232504E-2</v>
      </c>
      <c r="AI204" s="256">
        <v>2.8983209436157602E-2</v>
      </c>
      <c r="AJ204" s="256">
        <v>0</v>
      </c>
      <c r="AK204" s="256">
        <v>0</v>
      </c>
      <c r="AL204" s="256">
        <v>0</v>
      </c>
    </row>
    <row r="205" spans="1:38" ht="13.5" customHeight="1" x14ac:dyDescent="0.25">
      <c r="B205" s="189" t="s">
        <v>280</v>
      </c>
      <c r="C205" s="256">
        <v>2.9983834523839997E-2</v>
      </c>
      <c r="D205" s="256">
        <v>2.8444969390080004E-2</v>
      </c>
      <c r="E205" s="256">
        <v>2.9039908390080003E-2</v>
      </c>
      <c r="F205" s="256">
        <v>2.92940280608E-2</v>
      </c>
      <c r="G205" s="256">
        <v>3.1048626390080002E-2</v>
      </c>
      <c r="H205" s="256">
        <v>3.1566092749760001E-2</v>
      </c>
      <c r="I205" s="256">
        <v>3.4443757408320001E-2</v>
      </c>
      <c r="J205" s="256">
        <v>3.0009759713280001E-2</v>
      </c>
      <c r="K205" s="256">
        <v>2.8158249438720001E-2</v>
      </c>
      <c r="L205" s="256">
        <v>3.1115242731519999E-2</v>
      </c>
      <c r="M205" s="256">
        <v>3.2914366060799997E-2</v>
      </c>
      <c r="N205" s="256">
        <v>3.0054302158079998E-2</v>
      </c>
      <c r="O205" s="256">
        <v>2.7993673438720001E-2</v>
      </c>
      <c r="P205" s="256">
        <v>2.6787941091200002E-2</v>
      </c>
      <c r="Q205" s="256">
        <v>3.030028578624E-2</v>
      </c>
      <c r="R205" s="256">
        <v>3.1876360712320001E-2</v>
      </c>
      <c r="S205" s="256">
        <v>2.893122859072E-2</v>
      </c>
      <c r="T205" s="256">
        <v>2.648923025536E-2</v>
      </c>
      <c r="U205" s="256">
        <v>2.4499676865279998E-2</v>
      </c>
      <c r="V205" s="256">
        <v>1.8374456615039999E-2</v>
      </c>
      <c r="W205" s="256">
        <v>2.4832813511679999E-2</v>
      </c>
      <c r="X205" s="256">
        <v>2.552869383488E-2</v>
      </c>
      <c r="Y205" s="256">
        <v>2.7111903822719999E-2</v>
      </c>
      <c r="Z205" s="256">
        <v>1.98144037984E-2</v>
      </c>
      <c r="AA205" s="256">
        <v>2.2639300719360003E-2</v>
      </c>
      <c r="AB205" s="256">
        <v>1.991471537792E-2</v>
      </c>
      <c r="AC205" s="256">
        <v>2.09799187072E-2</v>
      </c>
      <c r="AD205" s="256">
        <v>2.7220416371839997E-2</v>
      </c>
      <c r="AE205" s="256">
        <v>3.1655118707200003E-2</v>
      </c>
      <c r="AF205" s="256">
        <v>2.5127817713279998E-2</v>
      </c>
      <c r="AG205" s="256">
        <v>1.334932837184E-2</v>
      </c>
      <c r="AH205" s="256">
        <v>1.9630043377920001E-2</v>
      </c>
      <c r="AI205" s="256">
        <v>0</v>
      </c>
      <c r="AJ205" s="256">
        <v>0</v>
      </c>
      <c r="AK205" s="256">
        <v>0</v>
      </c>
      <c r="AL205" s="256">
        <v>0</v>
      </c>
    </row>
    <row r="206" spans="1:38" ht="13.5" customHeight="1" x14ac:dyDescent="0.25">
      <c r="B206" s="189" t="s">
        <v>281</v>
      </c>
      <c r="C206" s="256">
        <v>6.0723963325267791E-2</v>
      </c>
      <c r="D206" s="256">
        <v>6.0161218594590407E-2</v>
      </c>
      <c r="E206" s="256">
        <v>6.2581758171617791E-2</v>
      </c>
      <c r="F206" s="256">
        <v>6.4732411021517819E-2</v>
      </c>
      <c r="G206" s="256">
        <v>6.873366574948836E-2</v>
      </c>
      <c r="H206" s="256">
        <v>6.8098064174593909E-2</v>
      </c>
      <c r="I206" s="256">
        <v>6.8346497960808231E-2</v>
      </c>
      <c r="J206" s="256">
        <v>7.0786867250933236E-2</v>
      </c>
      <c r="K206" s="256">
        <v>2.6729992100941336E-2</v>
      </c>
      <c r="L206" s="256">
        <v>9.2255980699779389E-2</v>
      </c>
      <c r="M206" s="256">
        <v>9.7815119922711039E-2</v>
      </c>
      <c r="N206" s="256">
        <v>8.8185282012350055E-2</v>
      </c>
      <c r="O206" s="256">
        <v>9.0272412034500663E-2</v>
      </c>
      <c r="P206" s="256">
        <v>9.4281510733823543E-2</v>
      </c>
      <c r="Q206" s="256">
        <v>9.8977644210622009E-2</v>
      </c>
      <c r="R206" s="256">
        <v>0.10032810428210558</v>
      </c>
      <c r="S206" s="256">
        <v>0.11571228768303971</v>
      </c>
      <c r="T206" s="256">
        <v>9.6947024682295685E-2</v>
      </c>
      <c r="U206" s="256">
        <v>0.1001268541004562</v>
      </c>
      <c r="V206" s="256">
        <v>9.9608286828376733E-2</v>
      </c>
      <c r="W206" s="256">
        <v>0.12394127345229772</v>
      </c>
      <c r="X206" s="256">
        <v>0.11987722246660053</v>
      </c>
      <c r="Y206" s="256">
        <v>0.11881965873050368</v>
      </c>
      <c r="Z206" s="256">
        <v>0.11146274913549241</v>
      </c>
      <c r="AA206" s="256">
        <v>0.11398113391195519</v>
      </c>
      <c r="AB206" s="256">
        <v>8.2729035085037955E-2</v>
      </c>
      <c r="AC206" s="256">
        <v>8.3186718592939288E-2</v>
      </c>
      <c r="AD206" s="256">
        <v>8.4331204690481151E-2</v>
      </c>
      <c r="AE206" s="256">
        <v>8.5060586229820892E-2</v>
      </c>
      <c r="AF206" s="256">
        <v>8.6164659978885533E-2</v>
      </c>
      <c r="AG206" s="256">
        <v>8.2461801876780122E-2</v>
      </c>
      <c r="AH206" s="256">
        <v>8.7600112806702823E-2</v>
      </c>
      <c r="AI206" s="256">
        <v>9.2738423736625511E-2</v>
      </c>
      <c r="AJ206" s="256">
        <v>0</v>
      </c>
      <c r="AK206" s="256">
        <v>0</v>
      </c>
      <c r="AL206" s="256">
        <v>0</v>
      </c>
    </row>
    <row r="207" spans="1:38" ht="14.25" customHeight="1" x14ac:dyDescent="0.3">
      <c r="B207" s="168" t="s">
        <v>282</v>
      </c>
      <c r="C207" s="255">
        <v>7.6989246482564344E-5</v>
      </c>
      <c r="D207" s="255">
        <v>7.7560376465477007E-5</v>
      </c>
      <c r="E207" s="255">
        <v>7.4171955279416692E-5</v>
      </c>
      <c r="F207" s="255">
        <v>8.9699045158731609E-5</v>
      </c>
      <c r="G207" s="255">
        <v>9.2901603611056222E-5</v>
      </c>
      <c r="H207" s="255">
        <v>9.5004470120835423E-5</v>
      </c>
      <c r="I207" s="255">
        <v>9.9936771350361879E-5</v>
      </c>
      <c r="J207" s="255">
        <v>1.0384648004585354E-4</v>
      </c>
      <c r="K207" s="255">
        <v>1.0630407624719514E-4</v>
      </c>
      <c r="L207" s="255">
        <v>1.1188388897227166E-4</v>
      </c>
      <c r="M207" s="255">
        <v>1.1284910513689235E-4</v>
      </c>
      <c r="N207" s="255">
        <v>1.1052368587876077E-4</v>
      </c>
      <c r="O207" s="255">
        <v>1.4545944650445024E-4</v>
      </c>
      <c r="P207" s="255">
        <v>1.4683446893321798E-4</v>
      </c>
      <c r="Q207" s="255">
        <v>1.2150132689722575E-4</v>
      </c>
      <c r="R207" s="255">
        <v>1.1490331451902841E-4</v>
      </c>
      <c r="S207" s="255">
        <v>1.0020600004811552E-4</v>
      </c>
      <c r="T207" s="255">
        <v>8.4790665280020289E-5</v>
      </c>
      <c r="U207" s="255">
        <v>7.4460826335956396E-5</v>
      </c>
      <c r="V207" s="255">
        <v>6.264903654830601E-5</v>
      </c>
      <c r="W207" s="255">
        <v>5.6688421246389181E-5</v>
      </c>
      <c r="X207" s="255">
        <v>7.0873750436091764E-5</v>
      </c>
      <c r="Y207" s="255">
        <v>7.2274464325164871E-5</v>
      </c>
      <c r="Z207" s="255">
        <v>7.6995655157114707E-5</v>
      </c>
      <c r="AA207" s="255">
        <v>8.0846496932039224E-5</v>
      </c>
      <c r="AB207" s="255">
        <v>7.6930386212786589E-5</v>
      </c>
      <c r="AC207" s="255">
        <v>8.3376877437043754E-5</v>
      </c>
      <c r="AD207" s="255">
        <v>8.975573779010517E-5</v>
      </c>
      <c r="AE207" s="255">
        <v>9.2900485762175311E-5</v>
      </c>
      <c r="AF207" s="255">
        <v>9.6343882924125775E-5</v>
      </c>
      <c r="AG207" s="255">
        <v>8.7695138298991691E-5</v>
      </c>
      <c r="AH207" s="255">
        <v>9.5931780724027338E-5</v>
      </c>
      <c r="AI207" s="255">
        <v>0</v>
      </c>
      <c r="AJ207" s="255">
        <v>0</v>
      </c>
      <c r="AK207" s="255">
        <v>0</v>
      </c>
      <c r="AL207" s="255">
        <v>0</v>
      </c>
    </row>
    <row r="208" spans="1:38" ht="13.5" customHeight="1" x14ac:dyDescent="0.25">
      <c r="B208" s="189" t="s">
        <v>283</v>
      </c>
      <c r="C208" s="256">
        <v>3.5041612483930854E-6</v>
      </c>
      <c r="D208" s="256">
        <v>3.6623800715086349E-6</v>
      </c>
      <c r="E208" s="256">
        <v>3.2676998751865719E-6</v>
      </c>
      <c r="F208" s="256">
        <v>4.1996363067144263E-6</v>
      </c>
      <c r="G208" s="256">
        <v>4.0299578704950656E-6</v>
      </c>
      <c r="H208" s="256">
        <v>3.8874887081580739E-6</v>
      </c>
      <c r="I208" s="256">
        <v>4.1823954882904625E-6</v>
      </c>
      <c r="J208" s="256">
        <v>4.532423768403024E-6</v>
      </c>
      <c r="K208" s="256">
        <v>5.0074913282965435E-6</v>
      </c>
      <c r="L208" s="256">
        <v>5.3000631555545361E-6</v>
      </c>
      <c r="M208" s="256">
        <v>7.4353888959548391E-6</v>
      </c>
      <c r="N208" s="256">
        <v>9.3672295849957783E-6</v>
      </c>
      <c r="O208" s="256">
        <v>1.3159816108966792E-5</v>
      </c>
      <c r="P208" s="256">
        <v>1.3269925200527762E-5</v>
      </c>
      <c r="Q208" s="256">
        <v>1.3249954839147805E-5</v>
      </c>
      <c r="R208" s="256">
        <v>1.2871371104540812E-5</v>
      </c>
      <c r="S208" s="256">
        <v>1.0600357566279772E-5</v>
      </c>
      <c r="T208" s="256">
        <v>8.9975208347947776E-6</v>
      </c>
      <c r="U208" s="256">
        <v>6.7601090912405818E-6</v>
      </c>
      <c r="V208" s="256">
        <v>6.8526654897223397E-6</v>
      </c>
      <c r="W208" s="256">
        <v>7.2579643970158896E-6</v>
      </c>
      <c r="X208" s="256">
        <v>9.1785146268803042E-6</v>
      </c>
      <c r="Y208" s="256">
        <v>1.0784537566198756E-5</v>
      </c>
      <c r="Z208" s="256">
        <v>1.2347067028351001E-5</v>
      </c>
      <c r="AA208" s="256">
        <v>1.1328214767965059E-5</v>
      </c>
      <c r="AB208" s="256">
        <v>1.0975540720726457E-5</v>
      </c>
      <c r="AC208" s="256">
        <v>1.2932796653815845E-5</v>
      </c>
      <c r="AD208" s="256">
        <v>1.5615224194799717E-5</v>
      </c>
      <c r="AE208" s="256">
        <v>1.6468322457799359E-5</v>
      </c>
      <c r="AF208" s="256">
        <v>1.7108922832519094E-5</v>
      </c>
      <c r="AG208" s="256">
        <v>1.7632039688999144E-5</v>
      </c>
      <c r="AH208" s="256">
        <v>1.794913600938281E-5</v>
      </c>
      <c r="AI208" s="256">
        <v>0</v>
      </c>
      <c r="AJ208" s="256">
        <v>0</v>
      </c>
      <c r="AK208" s="256">
        <v>0</v>
      </c>
      <c r="AL208" s="256">
        <v>0</v>
      </c>
    </row>
    <row r="209" spans="2:38" ht="13.5" customHeight="1" x14ac:dyDescent="0.25">
      <c r="B209" s="189" t="s">
        <v>284</v>
      </c>
      <c r="C209" s="256">
        <v>7.0564666148409814E-5</v>
      </c>
      <c r="D209" s="256">
        <v>6.8066958335214037E-5</v>
      </c>
      <c r="E209" s="256">
        <v>6.1683897916097485E-5</v>
      </c>
      <c r="F209" s="256">
        <v>7.3935191832061022E-5</v>
      </c>
      <c r="G209" s="256">
        <v>7.5024698934407263E-5</v>
      </c>
      <c r="H209" s="256">
        <v>7.4204701350532253E-5</v>
      </c>
      <c r="I209" s="256">
        <v>7.602355845665596E-5</v>
      </c>
      <c r="J209" s="256">
        <v>7.7196674794679902E-5</v>
      </c>
      <c r="K209" s="256">
        <v>7.8995587883588176E-5</v>
      </c>
      <c r="L209" s="256">
        <v>8.0763743155158084E-5</v>
      </c>
      <c r="M209" s="256">
        <v>8.0518962017862253E-5</v>
      </c>
      <c r="N209" s="256">
        <v>7.7070996410406786E-5</v>
      </c>
      <c r="O209" s="256">
        <v>9.8727091295867166E-5</v>
      </c>
      <c r="P209" s="256">
        <v>9.8756193841589021E-5</v>
      </c>
      <c r="Q209" s="256">
        <v>7.0185602483948778E-5</v>
      </c>
      <c r="R209" s="256">
        <v>6.479120281332093E-5</v>
      </c>
      <c r="S209" s="256">
        <v>5.1847053238699324E-5</v>
      </c>
      <c r="T209" s="256">
        <v>3.8761474979071018E-5</v>
      </c>
      <c r="U209" s="256">
        <v>3.3597348513309382E-5</v>
      </c>
      <c r="V209" s="256">
        <v>2.5275373449258728E-5</v>
      </c>
      <c r="W209" s="256">
        <v>2.0729811440765696E-5</v>
      </c>
      <c r="X209" s="256">
        <v>2.6265040418303273E-5</v>
      </c>
      <c r="Y209" s="256">
        <v>2.3472433479726538E-5</v>
      </c>
      <c r="Z209" s="256">
        <v>2.4923333557459246E-5</v>
      </c>
      <c r="AA209" s="256">
        <v>2.4596336131102146E-5</v>
      </c>
      <c r="AB209" s="256">
        <v>2.2067390245014662E-5</v>
      </c>
      <c r="AC209" s="256">
        <v>2.4082808213650045E-5</v>
      </c>
      <c r="AD209" s="256">
        <v>2.4362720838572377E-5</v>
      </c>
      <c r="AE209" s="256">
        <v>2.3687202757530606E-5</v>
      </c>
      <c r="AF209" s="256">
        <v>2.2908293626894773E-5</v>
      </c>
      <c r="AG209" s="256">
        <v>1.8576057710538449E-5</v>
      </c>
      <c r="AH209" s="256">
        <v>1.8893195546114806E-5</v>
      </c>
      <c r="AI209" s="256">
        <v>0</v>
      </c>
      <c r="AJ209" s="256">
        <v>0</v>
      </c>
      <c r="AK209" s="256">
        <v>0</v>
      </c>
      <c r="AL209" s="256">
        <v>0</v>
      </c>
    </row>
    <row r="210" spans="2:38" ht="13.5" customHeight="1" x14ac:dyDescent="0.25">
      <c r="B210" s="189" t="s">
        <v>285</v>
      </c>
      <c r="C210" s="256">
        <v>2.9204190857614467E-6</v>
      </c>
      <c r="D210" s="256">
        <v>5.8310380587543298E-6</v>
      </c>
      <c r="E210" s="256">
        <v>9.2203574881326409E-6</v>
      </c>
      <c r="F210" s="256">
        <v>1.1564217019956164E-5</v>
      </c>
      <c r="G210" s="256">
        <v>1.3846946806153891E-5</v>
      </c>
      <c r="H210" s="256">
        <v>1.6912280062145099E-5</v>
      </c>
      <c r="I210" s="256">
        <v>1.9730817405415451E-5</v>
      </c>
      <c r="J210" s="256">
        <v>2.2117381482770624E-5</v>
      </c>
      <c r="K210" s="256">
        <v>2.2300997035310422E-5</v>
      </c>
      <c r="L210" s="256">
        <v>2.5820082661559042E-5</v>
      </c>
      <c r="M210" s="256">
        <v>2.4894754223075256E-5</v>
      </c>
      <c r="N210" s="256">
        <v>2.4085459883358199E-5</v>
      </c>
      <c r="O210" s="256">
        <v>3.3572539099616283E-5</v>
      </c>
      <c r="P210" s="256">
        <v>3.4808349891101203E-5</v>
      </c>
      <c r="Q210" s="256">
        <v>3.806576957412917E-5</v>
      </c>
      <c r="R210" s="256">
        <v>3.7240740601166679E-5</v>
      </c>
      <c r="S210" s="256">
        <v>3.7758589243136421E-5</v>
      </c>
      <c r="T210" s="256">
        <v>3.7031669466154494E-5</v>
      </c>
      <c r="U210" s="256">
        <v>3.4103368731406433E-5</v>
      </c>
      <c r="V210" s="256">
        <v>3.0520997609324948E-5</v>
      </c>
      <c r="W210" s="256">
        <v>2.8700645408607593E-5</v>
      </c>
      <c r="X210" s="256">
        <v>3.543019539090819E-5</v>
      </c>
      <c r="Y210" s="256">
        <v>3.801749327923957E-5</v>
      </c>
      <c r="Z210" s="256">
        <v>3.9725254571304449E-5</v>
      </c>
      <c r="AA210" s="256">
        <v>4.4921946032972018E-5</v>
      </c>
      <c r="AB210" s="256">
        <v>4.3887455247045467E-5</v>
      </c>
      <c r="AC210" s="256">
        <v>4.6361272569577869E-5</v>
      </c>
      <c r="AD210" s="256">
        <v>4.977779275673307E-5</v>
      </c>
      <c r="AE210" s="256">
        <v>5.2744960546845353E-5</v>
      </c>
      <c r="AF210" s="256">
        <v>5.6326666464711919E-5</v>
      </c>
      <c r="AG210" s="256">
        <v>5.1487040899454102E-5</v>
      </c>
      <c r="AH210" s="256">
        <v>5.9089449168529732E-5</v>
      </c>
      <c r="AI210" s="256">
        <v>0</v>
      </c>
      <c r="AJ210" s="256">
        <v>0</v>
      </c>
      <c r="AK210" s="256">
        <v>0</v>
      </c>
      <c r="AL210" s="256">
        <v>0</v>
      </c>
    </row>
    <row r="211" spans="2:38" ht="14.25" customHeight="1" x14ac:dyDescent="0.3">
      <c r="B211" s="239" t="s">
        <v>120</v>
      </c>
      <c r="C211" s="257">
        <v>1.7392684079274763</v>
      </c>
      <c r="D211" s="257">
        <v>1.8202857912270176</v>
      </c>
      <c r="E211" s="257">
        <v>1.8724655446595952</v>
      </c>
      <c r="F211" s="257">
        <v>1.9532670020342364</v>
      </c>
      <c r="G211" s="257">
        <v>1.9744562181519234</v>
      </c>
      <c r="H211" s="257">
        <v>2.0408056710949869</v>
      </c>
      <c r="I211" s="257">
        <v>2.0648233925188624</v>
      </c>
      <c r="J211" s="257">
        <v>2.0720650720029448</v>
      </c>
      <c r="K211" s="257">
        <v>2.0410093235081912</v>
      </c>
      <c r="L211" s="257">
        <v>1.9886046120967085</v>
      </c>
      <c r="M211" s="257">
        <v>1.970270380955955</v>
      </c>
      <c r="N211" s="257">
        <v>1.8599449230303104</v>
      </c>
      <c r="O211" s="257">
        <v>1.7441113762826197</v>
      </c>
      <c r="P211" s="257">
        <v>1.683109316321415</v>
      </c>
      <c r="Q211" s="257">
        <v>1.5700715665202152</v>
      </c>
      <c r="R211" s="257">
        <v>1.4371549167336097</v>
      </c>
      <c r="S211" s="257">
        <v>1.428623933912039</v>
      </c>
      <c r="T211" s="257">
        <v>1.2417637649879696</v>
      </c>
      <c r="U211" s="257">
        <v>1.1376602244539458</v>
      </c>
      <c r="V211" s="257">
        <v>1.014840141002145</v>
      </c>
      <c r="W211" s="257">
        <v>1.0150138109551201</v>
      </c>
      <c r="X211" s="257">
        <v>0.97194357855594615</v>
      </c>
      <c r="Y211" s="257">
        <v>0.88946994543580171</v>
      </c>
      <c r="Z211" s="257">
        <v>0.80733954295484378</v>
      </c>
      <c r="AA211" s="257">
        <v>0.74413834517841571</v>
      </c>
      <c r="AB211" s="257">
        <v>0.61000127404468374</v>
      </c>
      <c r="AC211" s="257">
        <v>0.56622175815523978</v>
      </c>
      <c r="AD211" s="257">
        <v>0.52791454926750492</v>
      </c>
      <c r="AE211" s="257">
        <v>0.48962215285194677</v>
      </c>
      <c r="AF211" s="257">
        <v>0.50776411934877752</v>
      </c>
      <c r="AG211" s="257">
        <v>0.47052020714430498</v>
      </c>
      <c r="AH211" s="257">
        <v>0.42613855285054852</v>
      </c>
      <c r="AI211" s="257">
        <v>0.44291488139267687</v>
      </c>
      <c r="AJ211" s="257">
        <v>0</v>
      </c>
      <c r="AK211" s="257">
        <v>0</v>
      </c>
      <c r="AL211" s="257">
        <v>0</v>
      </c>
    </row>
    <row r="212" spans="2:38" ht="13.5" customHeight="1" x14ac:dyDescent="0.25">
      <c r="B212" s="181" t="s">
        <v>286</v>
      </c>
      <c r="C212" s="181"/>
      <c r="D212" s="181"/>
      <c r="E212" s="181"/>
      <c r="F212" s="181"/>
      <c r="G212" s="181"/>
      <c r="H212" s="181"/>
      <c r="I212" s="181"/>
      <c r="J212" s="181"/>
      <c r="K212" s="181"/>
      <c r="L212" s="181"/>
      <c r="M212" s="181"/>
      <c r="N212" s="181"/>
      <c r="O212" s="181"/>
      <c r="P212" s="181"/>
      <c r="Q212" s="181"/>
      <c r="R212" s="181"/>
    </row>
    <row r="214" spans="2:38" x14ac:dyDescent="0.25">
      <c r="C214" s="232"/>
      <c r="D214" s="232"/>
      <c r="E214" s="232"/>
      <c r="F214" s="232"/>
      <c r="G214" s="232"/>
      <c r="H214" s="232"/>
      <c r="I214" s="232"/>
      <c r="J214" s="232"/>
      <c r="K214" s="232"/>
      <c r="L214" s="232"/>
      <c r="M214" s="232"/>
      <c r="N214" s="232"/>
      <c r="O214" s="232"/>
      <c r="P214" s="232"/>
      <c r="Q214" s="232"/>
      <c r="R214" s="232"/>
      <c r="S214" s="232"/>
      <c r="T214" s="232"/>
      <c r="U214" s="232"/>
      <c r="V214" s="232"/>
      <c r="W214" s="232"/>
      <c r="X214" s="232"/>
      <c r="Y214" s="232"/>
      <c r="Z214" s="232"/>
      <c r="AA214" s="232"/>
      <c r="AB214" s="232"/>
      <c r="AC214" s="232"/>
      <c r="AD214" s="232"/>
      <c r="AE214" s="232"/>
    </row>
    <row r="215" spans="2:38" x14ac:dyDescent="0.25">
      <c r="C215" s="232"/>
      <c r="D215" s="232"/>
      <c r="E215" s="232"/>
      <c r="F215" s="232"/>
      <c r="G215" s="232"/>
      <c r="H215" s="232"/>
      <c r="I215" s="232"/>
      <c r="J215" s="232"/>
      <c r="K215" s="232"/>
      <c r="L215" s="232"/>
      <c r="M215" s="232"/>
      <c r="N215" s="232"/>
      <c r="O215" s="232"/>
      <c r="P215" s="232"/>
      <c r="Q215" s="232"/>
      <c r="R215" s="232"/>
      <c r="S215" s="232"/>
      <c r="T215" s="232"/>
      <c r="U215" s="232"/>
      <c r="V215" s="232"/>
      <c r="W215" s="232"/>
      <c r="X215" s="232"/>
      <c r="Y215" s="232"/>
      <c r="Z215" s="232"/>
      <c r="AA215" s="232"/>
      <c r="AB215" s="232"/>
      <c r="AC215" s="232"/>
      <c r="AD215" s="232"/>
      <c r="AE215" s="232"/>
    </row>
    <row r="216" spans="2:38" x14ac:dyDescent="0.25">
      <c r="C216" s="232"/>
      <c r="D216" s="232"/>
      <c r="E216" s="232"/>
      <c r="F216" s="232"/>
      <c r="G216" s="232"/>
      <c r="H216" s="232"/>
      <c r="I216" s="232"/>
      <c r="J216" s="232"/>
      <c r="K216" s="232"/>
      <c r="L216" s="232"/>
      <c r="M216" s="232"/>
      <c r="N216" s="232"/>
      <c r="O216" s="232"/>
      <c r="P216" s="232"/>
      <c r="Q216" s="232"/>
      <c r="R216" s="232"/>
      <c r="S216" s="232"/>
      <c r="T216" s="232"/>
      <c r="U216" s="232"/>
      <c r="V216" s="232"/>
      <c r="W216" s="232"/>
      <c r="X216" s="232"/>
      <c r="Y216" s="232"/>
      <c r="Z216" s="232"/>
      <c r="AA216" s="232"/>
      <c r="AB216" s="232"/>
      <c r="AC216" s="232"/>
      <c r="AD216" s="232"/>
      <c r="AE216" s="232"/>
    </row>
    <row r="217" spans="2:38" x14ac:dyDescent="0.25">
      <c r="C217" s="232"/>
      <c r="D217" s="232"/>
      <c r="E217" s="232"/>
      <c r="F217" s="232"/>
      <c r="G217" s="232"/>
      <c r="H217" s="232"/>
      <c r="I217" s="232"/>
      <c r="J217" s="232"/>
      <c r="K217" s="232"/>
      <c r="L217" s="232"/>
      <c r="M217" s="232"/>
      <c r="N217" s="232"/>
      <c r="O217" s="232"/>
      <c r="P217" s="232"/>
      <c r="Q217" s="232"/>
      <c r="R217" s="232"/>
      <c r="S217" s="232"/>
      <c r="T217" s="232"/>
      <c r="U217" s="232"/>
      <c r="V217" s="232"/>
      <c r="W217" s="232"/>
      <c r="X217" s="232"/>
      <c r="Y217" s="232"/>
      <c r="Z217" s="232"/>
      <c r="AA217" s="232"/>
      <c r="AB217" s="232"/>
      <c r="AC217" s="232"/>
      <c r="AD217" s="232"/>
      <c r="AE217" s="232"/>
    </row>
    <row r="218" spans="2:38" x14ac:dyDescent="0.25">
      <c r="C218" s="232"/>
      <c r="D218" s="232"/>
      <c r="E218" s="232"/>
      <c r="F218" s="232"/>
      <c r="G218" s="232"/>
      <c r="H218" s="232"/>
      <c r="I218" s="232"/>
      <c r="J218" s="232"/>
      <c r="K218" s="232"/>
      <c r="L218" s="232"/>
      <c r="M218" s="232"/>
      <c r="N218" s="232"/>
      <c r="O218" s="232"/>
      <c r="P218" s="232"/>
      <c r="Q218" s="232"/>
      <c r="R218" s="232"/>
      <c r="S218" s="232"/>
      <c r="T218" s="232"/>
      <c r="U218" s="232"/>
      <c r="V218" s="232"/>
      <c r="W218" s="232"/>
      <c r="X218" s="232"/>
      <c r="Y218" s="232"/>
      <c r="Z218" s="232"/>
      <c r="AA218" s="232"/>
      <c r="AB218" s="232"/>
      <c r="AC218" s="232"/>
      <c r="AD218" s="232"/>
      <c r="AE218" s="232"/>
    </row>
    <row r="219" spans="2:38" x14ac:dyDescent="0.25">
      <c r="C219" s="232"/>
      <c r="D219" s="232"/>
      <c r="E219" s="232"/>
      <c r="F219" s="232"/>
      <c r="G219" s="232"/>
      <c r="H219" s="232"/>
      <c r="I219" s="232"/>
      <c r="J219" s="232"/>
      <c r="K219" s="232"/>
      <c r="L219" s="232"/>
      <c r="M219" s="232"/>
      <c r="N219" s="232"/>
      <c r="O219" s="232"/>
      <c r="P219" s="232"/>
      <c r="Q219" s="232"/>
      <c r="R219" s="232"/>
      <c r="S219" s="232"/>
      <c r="T219" s="232"/>
      <c r="U219" s="232"/>
      <c r="V219" s="232"/>
      <c r="W219" s="232"/>
      <c r="X219" s="232"/>
      <c r="Y219" s="232"/>
      <c r="Z219" s="232"/>
      <c r="AA219" s="232"/>
      <c r="AB219" s="232"/>
      <c r="AC219" s="232"/>
      <c r="AD219" s="232"/>
      <c r="AE219" s="232"/>
    </row>
    <row r="220" spans="2:38" x14ac:dyDescent="0.25">
      <c r="C220" s="232"/>
      <c r="D220" s="232"/>
      <c r="E220" s="232"/>
      <c r="F220" s="232"/>
      <c r="G220" s="232"/>
      <c r="H220" s="232"/>
      <c r="I220" s="232"/>
      <c r="J220" s="232"/>
      <c r="K220" s="232"/>
      <c r="L220" s="232"/>
      <c r="M220" s="232"/>
      <c r="N220" s="232"/>
      <c r="O220" s="232"/>
      <c r="P220" s="232"/>
      <c r="Q220" s="232"/>
      <c r="R220" s="232"/>
      <c r="S220" s="232"/>
      <c r="T220" s="232"/>
      <c r="U220" s="232"/>
      <c r="V220" s="232"/>
      <c r="W220" s="232"/>
      <c r="X220" s="232"/>
      <c r="Y220" s="232"/>
      <c r="Z220" s="232"/>
      <c r="AA220" s="232"/>
      <c r="AB220" s="232"/>
      <c r="AC220" s="232"/>
      <c r="AD220" s="232"/>
      <c r="AE220" s="232"/>
    </row>
    <row r="221" spans="2:38" x14ac:dyDescent="0.25">
      <c r="C221" s="232"/>
      <c r="D221" s="232"/>
      <c r="E221" s="232"/>
      <c r="F221" s="232"/>
      <c r="G221" s="232"/>
      <c r="H221" s="232"/>
      <c r="I221" s="232"/>
      <c r="J221" s="232"/>
      <c r="K221" s="232"/>
      <c r="L221" s="232"/>
      <c r="M221" s="232"/>
      <c r="N221" s="232"/>
      <c r="O221" s="232"/>
      <c r="P221" s="232"/>
      <c r="Q221" s="232"/>
      <c r="R221" s="232"/>
      <c r="S221" s="232"/>
      <c r="T221" s="232"/>
      <c r="U221" s="232"/>
      <c r="V221" s="232"/>
      <c r="W221" s="232"/>
      <c r="X221" s="232"/>
      <c r="Y221" s="232"/>
      <c r="Z221" s="232"/>
      <c r="AA221" s="232"/>
      <c r="AB221" s="232"/>
      <c r="AC221" s="232"/>
      <c r="AD221" s="232"/>
      <c r="AE221" s="232"/>
    </row>
    <row r="222" spans="2:38" x14ac:dyDescent="0.25">
      <c r="C222" s="232"/>
      <c r="D222" s="232"/>
      <c r="E222" s="232"/>
      <c r="F222" s="232"/>
      <c r="G222" s="232"/>
      <c r="H222" s="232"/>
      <c r="I222" s="232"/>
      <c r="J222" s="232"/>
      <c r="K222" s="232"/>
      <c r="L222" s="232"/>
      <c r="M222" s="232"/>
      <c r="N222" s="232"/>
      <c r="O222" s="232"/>
      <c r="P222" s="232"/>
      <c r="Q222" s="232"/>
      <c r="R222" s="232"/>
      <c r="S222" s="232"/>
      <c r="T222" s="232"/>
      <c r="U222" s="232"/>
      <c r="V222" s="232"/>
      <c r="W222" s="232"/>
      <c r="X222" s="232"/>
      <c r="Y222" s="232"/>
      <c r="Z222" s="232"/>
      <c r="AA222" s="232"/>
      <c r="AB222" s="232"/>
      <c r="AC222" s="232"/>
      <c r="AD222" s="232"/>
      <c r="AE222" s="232"/>
    </row>
    <row r="223" spans="2:38" x14ac:dyDescent="0.25">
      <c r="C223" s="232"/>
      <c r="D223" s="232"/>
      <c r="E223" s="232"/>
      <c r="F223" s="232"/>
      <c r="G223" s="232"/>
      <c r="H223" s="232"/>
      <c r="I223" s="232"/>
      <c r="J223" s="232"/>
      <c r="K223" s="232"/>
      <c r="L223" s="232"/>
      <c r="M223" s="232"/>
      <c r="N223" s="232"/>
      <c r="O223" s="232"/>
      <c r="P223" s="232"/>
      <c r="Q223" s="232"/>
      <c r="R223" s="232"/>
      <c r="S223" s="232"/>
      <c r="T223" s="232"/>
      <c r="U223" s="232"/>
      <c r="V223" s="232"/>
      <c r="W223" s="232"/>
      <c r="X223" s="232"/>
      <c r="Y223" s="232"/>
      <c r="Z223" s="232"/>
      <c r="AA223" s="232"/>
      <c r="AB223" s="232"/>
      <c r="AC223" s="232"/>
      <c r="AD223" s="232"/>
      <c r="AE223" s="232"/>
    </row>
    <row r="224" spans="2:38" x14ac:dyDescent="0.25">
      <c r="C224" s="232"/>
      <c r="D224" s="232"/>
      <c r="E224" s="232"/>
      <c r="F224" s="232"/>
      <c r="G224" s="232"/>
      <c r="H224" s="232"/>
      <c r="I224" s="232"/>
      <c r="J224" s="232"/>
      <c r="K224" s="232"/>
      <c r="L224" s="232"/>
      <c r="M224" s="232"/>
      <c r="N224" s="232"/>
      <c r="O224" s="232"/>
      <c r="P224" s="232"/>
      <c r="Q224" s="232"/>
      <c r="R224" s="232"/>
      <c r="S224" s="232"/>
      <c r="T224" s="232"/>
      <c r="U224" s="232"/>
      <c r="V224" s="232"/>
      <c r="W224" s="232"/>
      <c r="X224" s="232"/>
      <c r="Y224" s="232"/>
      <c r="Z224" s="232"/>
      <c r="AA224" s="232"/>
      <c r="AB224" s="232"/>
      <c r="AC224" s="232"/>
      <c r="AD224" s="232"/>
      <c r="AE224" s="232"/>
    </row>
    <row r="225" spans="3:31" x14ac:dyDescent="0.25">
      <c r="C225" s="232"/>
      <c r="D225" s="232"/>
      <c r="E225" s="232"/>
      <c r="F225" s="232"/>
      <c r="G225" s="232"/>
      <c r="H225" s="232"/>
      <c r="I225" s="232"/>
      <c r="J225" s="232"/>
      <c r="K225" s="232"/>
      <c r="L225" s="232"/>
      <c r="M225" s="232"/>
      <c r="N225" s="232"/>
      <c r="O225" s="232"/>
      <c r="P225" s="232"/>
      <c r="Q225" s="232"/>
      <c r="R225" s="232"/>
      <c r="S225" s="232"/>
      <c r="T225" s="232"/>
      <c r="U225" s="232"/>
      <c r="V225" s="232"/>
      <c r="W225" s="232"/>
      <c r="X225" s="232"/>
      <c r="Y225" s="232"/>
      <c r="Z225" s="232"/>
      <c r="AA225" s="232"/>
      <c r="AB225" s="232"/>
      <c r="AC225" s="232"/>
      <c r="AD225" s="232"/>
      <c r="AE225" s="232"/>
    </row>
    <row r="226" spans="3:31" x14ac:dyDescent="0.25">
      <c r="C226" s="232"/>
      <c r="D226" s="232"/>
      <c r="E226" s="232"/>
      <c r="F226" s="232"/>
      <c r="G226" s="232"/>
      <c r="H226" s="232"/>
      <c r="I226" s="232"/>
      <c r="J226" s="232"/>
      <c r="K226" s="232"/>
      <c r="L226" s="232"/>
      <c r="M226" s="232"/>
      <c r="N226" s="232"/>
      <c r="O226" s="232"/>
      <c r="P226" s="232"/>
      <c r="Q226" s="232"/>
      <c r="R226" s="232"/>
      <c r="S226" s="232"/>
      <c r="T226" s="232"/>
      <c r="U226" s="232"/>
      <c r="V226" s="232"/>
      <c r="W226" s="232"/>
      <c r="X226" s="232"/>
      <c r="Y226" s="232"/>
      <c r="Z226" s="232"/>
      <c r="AA226" s="232"/>
      <c r="AB226" s="232"/>
      <c r="AC226" s="232"/>
      <c r="AD226" s="232"/>
      <c r="AE226" s="232"/>
    </row>
    <row r="227" spans="3:31" x14ac:dyDescent="0.25">
      <c r="C227" s="232"/>
      <c r="D227" s="232"/>
      <c r="E227" s="232"/>
      <c r="F227" s="232"/>
      <c r="G227" s="232"/>
      <c r="H227" s="232"/>
      <c r="I227" s="232"/>
      <c r="J227" s="232"/>
      <c r="K227" s="232"/>
      <c r="L227" s="232"/>
      <c r="M227" s="232"/>
      <c r="N227" s="232"/>
      <c r="O227" s="232"/>
      <c r="P227" s="232"/>
      <c r="Q227" s="232"/>
      <c r="R227" s="232"/>
      <c r="S227" s="232"/>
      <c r="T227" s="232"/>
      <c r="U227" s="232"/>
      <c r="V227" s="232"/>
      <c r="W227" s="232"/>
      <c r="X227" s="232"/>
      <c r="Y227" s="232"/>
      <c r="Z227" s="232"/>
      <c r="AA227" s="232"/>
      <c r="AB227" s="232"/>
      <c r="AC227" s="232"/>
      <c r="AD227" s="232"/>
      <c r="AE227" s="232"/>
    </row>
    <row r="228" spans="3:31" x14ac:dyDescent="0.25">
      <c r="C228" s="232"/>
      <c r="D228" s="232"/>
      <c r="E228" s="232"/>
      <c r="F228" s="232"/>
      <c r="G228" s="232"/>
      <c r="H228" s="232"/>
      <c r="I228" s="232"/>
      <c r="J228" s="232"/>
      <c r="K228" s="232"/>
      <c r="L228" s="232"/>
      <c r="M228" s="232"/>
      <c r="N228" s="232"/>
      <c r="O228" s="232"/>
      <c r="P228" s="232"/>
      <c r="Q228" s="232"/>
      <c r="R228" s="232"/>
      <c r="S228" s="232"/>
      <c r="T228" s="232"/>
      <c r="U228" s="232"/>
      <c r="V228" s="232"/>
      <c r="W228" s="232"/>
      <c r="X228" s="232"/>
      <c r="Y228" s="232"/>
      <c r="Z228" s="232"/>
      <c r="AA228" s="232"/>
      <c r="AB228" s="232"/>
      <c r="AC228" s="232"/>
      <c r="AD228" s="232"/>
      <c r="AE228" s="232"/>
    </row>
    <row r="229" spans="3:31" x14ac:dyDescent="0.25">
      <c r="C229" s="232"/>
      <c r="D229" s="232"/>
      <c r="E229" s="232"/>
      <c r="F229" s="232"/>
      <c r="G229" s="232"/>
      <c r="H229" s="232"/>
      <c r="I229" s="232"/>
      <c r="J229" s="232"/>
      <c r="K229" s="232"/>
      <c r="L229" s="232"/>
      <c r="M229" s="232"/>
      <c r="N229" s="232"/>
      <c r="O229" s="232"/>
      <c r="P229" s="232"/>
      <c r="Q229" s="232"/>
      <c r="R229" s="232"/>
      <c r="S229" s="232"/>
      <c r="T229" s="232"/>
      <c r="U229" s="232"/>
      <c r="V229" s="232"/>
      <c r="W229" s="232"/>
      <c r="X229" s="232"/>
      <c r="Y229" s="232"/>
      <c r="Z229" s="232"/>
      <c r="AA229" s="232"/>
      <c r="AB229" s="232"/>
      <c r="AC229" s="232"/>
      <c r="AD229" s="232"/>
      <c r="AE229" s="232"/>
    </row>
    <row r="230" spans="3:31" x14ac:dyDescent="0.25">
      <c r="C230" s="232"/>
      <c r="D230" s="232"/>
      <c r="E230" s="232"/>
      <c r="F230" s="232"/>
      <c r="G230" s="232"/>
      <c r="H230" s="232"/>
      <c r="I230" s="232"/>
      <c r="J230" s="232"/>
      <c r="K230" s="232"/>
      <c r="L230" s="232"/>
      <c r="M230" s="232"/>
      <c r="N230" s="232"/>
      <c r="O230" s="232"/>
      <c r="P230" s="232"/>
      <c r="Q230" s="232"/>
      <c r="R230" s="232"/>
      <c r="S230" s="232"/>
      <c r="T230" s="232"/>
      <c r="U230" s="232"/>
      <c r="V230" s="232"/>
      <c r="W230" s="232"/>
      <c r="X230" s="232"/>
      <c r="Y230" s="232"/>
      <c r="Z230" s="232"/>
      <c r="AA230" s="232"/>
      <c r="AB230" s="232"/>
      <c r="AC230" s="232"/>
      <c r="AD230" s="232"/>
      <c r="AE230" s="232"/>
    </row>
    <row r="231" spans="3:31" x14ac:dyDescent="0.25">
      <c r="C231" s="232"/>
      <c r="D231" s="232"/>
      <c r="E231" s="232"/>
      <c r="F231" s="232"/>
      <c r="G231" s="232"/>
      <c r="H231" s="232"/>
      <c r="I231" s="232"/>
      <c r="J231" s="232"/>
      <c r="K231" s="232"/>
      <c r="L231" s="232"/>
      <c r="M231" s="232"/>
      <c r="N231" s="232"/>
      <c r="O231" s="232"/>
      <c r="P231" s="232"/>
      <c r="Q231" s="232"/>
      <c r="R231" s="232"/>
      <c r="S231" s="232"/>
      <c r="T231" s="232"/>
      <c r="U231" s="232"/>
      <c r="V231" s="232"/>
      <c r="W231" s="232"/>
      <c r="X231" s="232"/>
      <c r="Y231" s="232"/>
      <c r="Z231" s="232"/>
      <c r="AA231" s="232"/>
      <c r="AB231" s="232"/>
      <c r="AC231" s="232"/>
      <c r="AD231" s="232"/>
      <c r="AE231" s="232"/>
    </row>
    <row r="232" spans="3:31" x14ac:dyDescent="0.25">
      <c r="C232" s="232"/>
      <c r="D232" s="232"/>
      <c r="E232" s="232"/>
      <c r="F232" s="232"/>
      <c r="G232" s="232"/>
      <c r="H232" s="232"/>
      <c r="I232" s="232"/>
      <c r="J232" s="232"/>
      <c r="K232" s="232"/>
      <c r="L232" s="232"/>
      <c r="M232" s="232"/>
      <c r="N232" s="232"/>
      <c r="O232" s="232"/>
      <c r="P232" s="232"/>
      <c r="Q232" s="232"/>
      <c r="R232" s="232"/>
      <c r="S232" s="232"/>
      <c r="T232" s="232"/>
      <c r="U232" s="232"/>
      <c r="V232" s="232"/>
      <c r="W232" s="232"/>
      <c r="X232" s="232"/>
      <c r="Y232" s="232"/>
      <c r="Z232" s="232"/>
      <c r="AA232" s="232"/>
      <c r="AB232" s="232"/>
      <c r="AC232" s="232"/>
      <c r="AD232" s="232"/>
      <c r="AE232" s="232"/>
    </row>
    <row r="233" spans="3:31" x14ac:dyDescent="0.25">
      <c r="C233" s="232"/>
      <c r="D233" s="232"/>
      <c r="E233" s="232"/>
      <c r="F233" s="232"/>
      <c r="G233" s="232"/>
      <c r="H233" s="232"/>
      <c r="I233" s="232"/>
      <c r="J233" s="232"/>
      <c r="K233" s="232"/>
      <c r="L233" s="232"/>
      <c r="M233" s="232"/>
      <c r="N233" s="232"/>
      <c r="O233" s="232"/>
      <c r="P233" s="232"/>
      <c r="Q233" s="232"/>
      <c r="R233" s="232"/>
      <c r="S233" s="232"/>
      <c r="T233" s="232"/>
      <c r="U233" s="232"/>
      <c r="V233" s="232"/>
      <c r="W233" s="232"/>
      <c r="X233" s="232"/>
      <c r="Y233" s="232"/>
      <c r="Z233" s="232"/>
      <c r="AA233" s="232"/>
      <c r="AB233" s="232"/>
      <c r="AC233" s="232"/>
      <c r="AD233" s="232"/>
      <c r="AE233" s="232"/>
    </row>
    <row r="234" spans="3:31" x14ac:dyDescent="0.25">
      <c r="C234" s="232"/>
      <c r="D234" s="232"/>
      <c r="E234" s="232"/>
      <c r="F234" s="232"/>
      <c r="G234" s="232"/>
      <c r="H234" s="232"/>
      <c r="I234" s="232"/>
      <c r="J234" s="232"/>
      <c r="K234" s="232"/>
      <c r="L234" s="232"/>
      <c r="M234" s="232"/>
      <c r="N234" s="232"/>
      <c r="O234" s="232"/>
      <c r="P234" s="232"/>
      <c r="Q234" s="232"/>
      <c r="R234" s="232"/>
      <c r="S234" s="232"/>
      <c r="T234" s="232"/>
      <c r="U234" s="232"/>
      <c r="V234" s="232"/>
      <c r="W234" s="232"/>
      <c r="X234" s="232"/>
      <c r="Y234" s="232"/>
      <c r="Z234" s="232"/>
      <c r="AA234" s="232"/>
      <c r="AB234" s="232"/>
      <c r="AC234" s="232"/>
      <c r="AD234" s="232"/>
      <c r="AE234" s="232"/>
    </row>
    <row r="235" spans="3:31" x14ac:dyDescent="0.25">
      <c r="C235" s="232"/>
      <c r="D235" s="232"/>
      <c r="E235" s="232"/>
      <c r="F235" s="232"/>
      <c r="G235" s="232"/>
      <c r="H235" s="232"/>
      <c r="I235" s="232"/>
      <c r="J235" s="232"/>
      <c r="K235" s="232"/>
      <c r="L235" s="232"/>
      <c r="M235" s="232"/>
      <c r="N235" s="232"/>
      <c r="O235" s="232"/>
      <c r="P235" s="232"/>
      <c r="Q235" s="232"/>
      <c r="R235" s="232"/>
      <c r="S235" s="232"/>
      <c r="T235" s="232"/>
      <c r="U235" s="232"/>
      <c r="V235" s="232"/>
      <c r="W235" s="232"/>
      <c r="X235" s="232"/>
      <c r="Y235" s="232"/>
      <c r="Z235" s="232"/>
      <c r="AA235" s="232"/>
      <c r="AB235" s="232"/>
      <c r="AC235" s="232"/>
      <c r="AD235" s="232"/>
      <c r="AE235" s="232"/>
    </row>
    <row r="236" spans="3:31" x14ac:dyDescent="0.25">
      <c r="C236" s="232"/>
      <c r="D236" s="232"/>
      <c r="E236" s="232"/>
      <c r="F236" s="232"/>
      <c r="G236" s="232"/>
      <c r="H236" s="232"/>
      <c r="I236" s="232"/>
      <c r="J236" s="232"/>
      <c r="K236" s="232"/>
      <c r="L236" s="232"/>
      <c r="M236" s="232"/>
      <c r="N236" s="232"/>
      <c r="O236" s="232"/>
      <c r="P236" s="232"/>
      <c r="Q236" s="232"/>
      <c r="R236" s="232"/>
      <c r="S236" s="232"/>
      <c r="T236" s="232"/>
      <c r="U236" s="232"/>
      <c r="V236" s="232"/>
      <c r="W236" s="232"/>
      <c r="X236" s="232"/>
      <c r="Y236" s="232"/>
      <c r="Z236" s="232"/>
      <c r="AA236" s="232"/>
      <c r="AB236" s="232"/>
      <c r="AC236" s="232"/>
      <c r="AD236" s="232"/>
      <c r="AE236" s="232"/>
    </row>
    <row r="237" spans="3:31" x14ac:dyDescent="0.25">
      <c r="C237" s="232"/>
      <c r="D237" s="232"/>
      <c r="E237" s="232"/>
      <c r="F237" s="232"/>
      <c r="G237" s="232"/>
      <c r="H237" s="232"/>
      <c r="I237" s="232"/>
      <c r="J237" s="232"/>
      <c r="K237" s="232"/>
      <c r="L237" s="232"/>
      <c r="M237" s="232"/>
      <c r="N237" s="232"/>
      <c r="O237" s="232"/>
      <c r="P237" s="232"/>
      <c r="Q237" s="232"/>
      <c r="R237" s="232"/>
      <c r="S237" s="232"/>
      <c r="T237" s="232"/>
      <c r="U237" s="232"/>
      <c r="V237" s="232"/>
      <c r="W237" s="232"/>
      <c r="X237" s="232"/>
      <c r="Y237" s="232"/>
      <c r="Z237" s="232"/>
      <c r="AA237" s="232"/>
      <c r="AB237" s="232"/>
      <c r="AC237" s="232"/>
      <c r="AD237" s="232"/>
      <c r="AE237" s="232"/>
    </row>
    <row r="238" spans="3:31" x14ac:dyDescent="0.25">
      <c r="C238" s="232"/>
      <c r="D238" s="232"/>
      <c r="E238" s="232"/>
      <c r="F238" s="232"/>
      <c r="G238" s="232"/>
      <c r="H238" s="232"/>
      <c r="I238" s="232"/>
      <c r="J238" s="232"/>
      <c r="K238" s="232"/>
      <c r="L238" s="232"/>
      <c r="M238" s="232"/>
      <c r="N238" s="232"/>
      <c r="O238" s="232"/>
      <c r="P238" s="232"/>
      <c r="Q238" s="232"/>
      <c r="R238" s="232"/>
      <c r="S238" s="232"/>
      <c r="T238" s="232"/>
      <c r="U238" s="232"/>
      <c r="V238" s="232"/>
      <c r="W238" s="232"/>
      <c r="X238" s="232"/>
      <c r="Y238" s="232"/>
      <c r="Z238" s="232"/>
      <c r="AA238" s="232"/>
      <c r="AB238" s="232"/>
      <c r="AC238" s="232"/>
      <c r="AD238" s="232"/>
      <c r="AE238" s="232"/>
    </row>
    <row r="239" spans="3:31" x14ac:dyDescent="0.25">
      <c r="C239" s="232"/>
      <c r="D239" s="232"/>
      <c r="E239" s="232"/>
      <c r="F239" s="232"/>
      <c r="G239" s="232"/>
      <c r="H239" s="232"/>
      <c r="I239" s="232"/>
      <c r="J239" s="232"/>
      <c r="K239" s="232"/>
      <c r="L239" s="232"/>
      <c r="M239" s="232"/>
      <c r="N239" s="232"/>
      <c r="O239" s="232"/>
      <c r="P239" s="232"/>
      <c r="Q239" s="232"/>
      <c r="R239" s="232"/>
      <c r="S239" s="232"/>
      <c r="T239" s="232"/>
      <c r="U239" s="232"/>
      <c r="V239" s="232"/>
      <c r="W239" s="232"/>
      <c r="X239" s="232"/>
      <c r="Y239" s="232"/>
      <c r="Z239" s="232"/>
      <c r="AA239" s="232"/>
      <c r="AB239" s="232"/>
      <c r="AC239" s="232"/>
      <c r="AD239" s="232"/>
      <c r="AE239" s="232"/>
    </row>
    <row r="240" spans="3:31" x14ac:dyDescent="0.25">
      <c r="C240" s="232"/>
      <c r="D240" s="232"/>
      <c r="E240" s="232"/>
      <c r="F240" s="232"/>
      <c r="G240" s="232"/>
      <c r="H240" s="232"/>
      <c r="I240" s="232"/>
      <c r="J240" s="232"/>
      <c r="K240" s="232"/>
      <c r="L240" s="232"/>
      <c r="M240" s="232"/>
      <c r="N240" s="232"/>
      <c r="O240" s="232"/>
      <c r="P240" s="232"/>
      <c r="Q240" s="232"/>
      <c r="R240" s="232"/>
      <c r="S240" s="232"/>
      <c r="T240" s="232"/>
      <c r="U240" s="232"/>
      <c r="V240" s="232"/>
      <c r="W240" s="232"/>
      <c r="X240" s="232"/>
      <c r="Y240" s="232"/>
      <c r="Z240" s="232"/>
      <c r="AA240" s="232"/>
      <c r="AB240" s="232"/>
      <c r="AC240" s="232"/>
      <c r="AD240" s="232"/>
      <c r="AE240" s="232"/>
    </row>
    <row r="241" spans="3:31" x14ac:dyDescent="0.25">
      <c r="C241" s="232"/>
      <c r="D241" s="232"/>
      <c r="E241" s="232"/>
      <c r="F241" s="232"/>
      <c r="G241" s="232"/>
      <c r="H241" s="232"/>
      <c r="I241" s="232"/>
      <c r="J241" s="232"/>
      <c r="K241" s="232"/>
      <c r="L241" s="232"/>
      <c r="M241" s="232"/>
      <c r="N241" s="232"/>
      <c r="O241" s="232"/>
      <c r="P241" s="232"/>
      <c r="Q241" s="232"/>
      <c r="R241" s="232"/>
      <c r="S241" s="232"/>
      <c r="T241" s="232"/>
      <c r="U241" s="232"/>
      <c r="V241" s="232"/>
      <c r="W241" s="232"/>
      <c r="X241" s="232"/>
      <c r="Y241" s="232"/>
      <c r="Z241" s="232"/>
      <c r="AA241" s="232"/>
      <c r="AB241" s="232"/>
      <c r="AC241" s="232"/>
      <c r="AD241" s="232"/>
      <c r="AE241" s="232"/>
    </row>
    <row r="242" spans="3:31" x14ac:dyDescent="0.25">
      <c r="C242" s="232"/>
      <c r="D242" s="232"/>
      <c r="E242" s="232"/>
      <c r="F242" s="232"/>
      <c r="G242" s="232"/>
      <c r="H242" s="232"/>
      <c r="I242" s="232"/>
      <c r="J242" s="232"/>
      <c r="K242" s="232"/>
      <c r="L242" s="232"/>
      <c r="M242" s="232"/>
      <c r="N242" s="232"/>
      <c r="O242" s="232"/>
      <c r="P242" s="232"/>
      <c r="Q242" s="232"/>
      <c r="R242" s="232"/>
      <c r="S242" s="232"/>
      <c r="T242" s="232"/>
      <c r="U242" s="232"/>
      <c r="V242" s="232"/>
      <c r="W242" s="232"/>
      <c r="X242" s="232"/>
      <c r="Y242" s="232"/>
      <c r="Z242" s="232"/>
      <c r="AA242" s="232"/>
      <c r="AB242" s="232"/>
      <c r="AC242" s="232"/>
      <c r="AD242" s="232"/>
      <c r="AE242" s="232"/>
    </row>
    <row r="243" spans="3:31" x14ac:dyDescent="0.25">
      <c r="C243" s="232"/>
      <c r="D243" s="232"/>
      <c r="E243" s="232"/>
      <c r="F243" s="232"/>
      <c r="G243" s="232"/>
      <c r="H243" s="232"/>
      <c r="I243" s="232"/>
      <c r="J243" s="232"/>
      <c r="K243" s="232"/>
      <c r="L243" s="232"/>
      <c r="M243" s="232"/>
      <c r="N243" s="232"/>
      <c r="O243" s="232"/>
      <c r="P243" s="232"/>
      <c r="Q243" s="232"/>
      <c r="R243" s="232"/>
      <c r="S243" s="232"/>
      <c r="T243" s="232"/>
      <c r="U243" s="232"/>
      <c r="V243" s="232"/>
      <c r="W243" s="232"/>
      <c r="X243" s="232"/>
      <c r="Y243" s="232"/>
      <c r="Z243" s="232"/>
      <c r="AA243" s="232"/>
      <c r="AB243" s="232"/>
      <c r="AC243" s="232"/>
      <c r="AD243" s="232"/>
      <c r="AE243" s="232"/>
    </row>
    <row r="244" spans="3:31" x14ac:dyDescent="0.25">
      <c r="C244" s="232"/>
      <c r="D244" s="232"/>
      <c r="E244" s="232"/>
      <c r="F244" s="232"/>
      <c r="G244" s="232"/>
      <c r="H244" s="232"/>
      <c r="I244" s="232"/>
      <c r="J244" s="232"/>
      <c r="K244" s="232"/>
      <c r="L244" s="232"/>
      <c r="M244" s="232"/>
      <c r="N244" s="232"/>
      <c r="O244" s="232"/>
      <c r="P244" s="232"/>
      <c r="Q244" s="232"/>
      <c r="R244" s="232"/>
      <c r="S244" s="232"/>
      <c r="T244" s="232"/>
      <c r="U244" s="232"/>
      <c r="V244" s="232"/>
      <c r="W244" s="232"/>
      <c r="X244" s="232"/>
      <c r="Y244" s="232"/>
      <c r="Z244" s="232"/>
      <c r="AA244" s="232"/>
      <c r="AB244" s="232"/>
      <c r="AC244" s="232"/>
      <c r="AD244" s="232"/>
      <c r="AE244" s="232"/>
    </row>
    <row r="245" spans="3:31" x14ac:dyDescent="0.25">
      <c r="C245" s="232"/>
      <c r="D245" s="232"/>
      <c r="E245" s="232"/>
      <c r="F245" s="232"/>
      <c r="G245" s="232"/>
      <c r="H245" s="232"/>
      <c r="I245" s="232"/>
      <c r="J245" s="232"/>
      <c r="K245" s="232"/>
      <c r="L245" s="232"/>
      <c r="M245" s="232"/>
      <c r="N245" s="232"/>
      <c r="O245" s="232"/>
      <c r="P245" s="232"/>
      <c r="Q245" s="232"/>
      <c r="R245" s="232"/>
      <c r="S245" s="232"/>
      <c r="T245" s="232"/>
      <c r="U245" s="232"/>
      <c r="V245" s="232"/>
      <c r="W245" s="232"/>
      <c r="X245" s="232"/>
      <c r="Y245" s="232"/>
      <c r="Z245" s="232"/>
      <c r="AA245" s="232"/>
      <c r="AB245" s="232"/>
      <c r="AC245" s="232"/>
      <c r="AD245" s="232"/>
      <c r="AE245" s="232"/>
    </row>
    <row r="246" spans="3:31" x14ac:dyDescent="0.25">
      <c r="C246" s="232"/>
      <c r="D246" s="232"/>
      <c r="E246" s="232"/>
      <c r="F246" s="232"/>
      <c r="G246" s="232"/>
      <c r="H246" s="232"/>
      <c r="I246" s="232"/>
      <c r="J246" s="232"/>
      <c r="K246" s="232"/>
      <c r="L246" s="232"/>
      <c r="M246" s="232"/>
      <c r="N246" s="232"/>
      <c r="O246" s="232"/>
      <c r="P246" s="232"/>
      <c r="Q246" s="232"/>
      <c r="R246" s="232"/>
      <c r="S246" s="232"/>
      <c r="T246" s="232"/>
      <c r="U246" s="232"/>
      <c r="V246" s="232"/>
      <c r="W246" s="232"/>
      <c r="X246" s="232"/>
      <c r="Y246" s="232"/>
      <c r="Z246" s="232"/>
      <c r="AA246" s="232"/>
      <c r="AB246" s="232"/>
      <c r="AC246" s="232"/>
      <c r="AD246" s="232"/>
      <c r="AE246" s="232"/>
    </row>
    <row r="247" spans="3:31" x14ac:dyDescent="0.25">
      <c r="C247" s="232"/>
      <c r="D247" s="232"/>
      <c r="E247" s="232"/>
      <c r="F247" s="232"/>
      <c r="G247" s="232"/>
      <c r="H247" s="232"/>
      <c r="I247" s="232"/>
      <c r="J247" s="232"/>
      <c r="K247" s="232"/>
      <c r="L247" s="232"/>
      <c r="M247" s="232"/>
      <c r="N247" s="232"/>
      <c r="O247" s="232"/>
      <c r="P247" s="232"/>
      <c r="Q247" s="232"/>
      <c r="R247" s="232"/>
      <c r="S247" s="232"/>
      <c r="T247" s="232"/>
      <c r="U247" s="232"/>
      <c r="V247" s="232"/>
      <c r="W247" s="232"/>
      <c r="X247" s="232"/>
      <c r="Y247" s="232"/>
      <c r="Z247" s="232"/>
      <c r="AA247" s="232"/>
      <c r="AB247" s="232"/>
      <c r="AC247" s="232"/>
      <c r="AD247" s="232"/>
      <c r="AE247" s="232"/>
    </row>
    <row r="248" spans="3:31" x14ac:dyDescent="0.25">
      <c r="C248" s="232"/>
      <c r="D248" s="232"/>
      <c r="E248" s="232"/>
      <c r="F248" s="232"/>
      <c r="G248" s="232"/>
      <c r="H248" s="232"/>
      <c r="I248" s="232"/>
      <c r="J248" s="232"/>
      <c r="K248" s="232"/>
      <c r="L248" s="232"/>
      <c r="M248" s="232"/>
      <c r="N248" s="232"/>
      <c r="O248" s="232"/>
      <c r="P248" s="232"/>
      <c r="Q248" s="232"/>
      <c r="R248" s="232"/>
      <c r="S248" s="232"/>
      <c r="T248" s="232"/>
      <c r="U248" s="232"/>
      <c r="V248" s="232"/>
      <c r="W248" s="232"/>
      <c r="X248" s="232"/>
      <c r="Y248" s="232"/>
      <c r="Z248" s="232"/>
      <c r="AA248" s="232"/>
      <c r="AB248" s="232"/>
      <c r="AC248" s="232"/>
      <c r="AD248" s="232"/>
      <c r="AE248" s="232"/>
    </row>
    <row r="249" spans="3:31" x14ac:dyDescent="0.25">
      <c r="C249" s="232"/>
      <c r="D249" s="232"/>
      <c r="E249" s="232"/>
      <c r="F249" s="232"/>
      <c r="G249" s="232"/>
      <c r="H249" s="232"/>
      <c r="I249" s="232"/>
      <c r="J249" s="232"/>
      <c r="K249" s="232"/>
      <c r="L249" s="232"/>
      <c r="M249" s="232"/>
      <c r="N249" s="232"/>
      <c r="O249" s="232"/>
      <c r="P249" s="232"/>
      <c r="Q249" s="232"/>
      <c r="R249" s="232"/>
      <c r="S249" s="232"/>
      <c r="T249" s="232"/>
      <c r="U249" s="232"/>
      <c r="V249" s="232"/>
      <c r="W249" s="232"/>
      <c r="X249" s="232"/>
      <c r="Y249" s="232"/>
      <c r="Z249" s="232"/>
      <c r="AA249" s="232"/>
      <c r="AB249" s="232"/>
      <c r="AC249" s="232"/>
      <c r="AD249" s="232"/>
      <c r="AE249" s="232"/>
    </row>
    <row r="250" spans="3:31" x14ac:dyDescent="0.25">
      <c r="C250" s="232"/>
      <c r="D250" s="232"/>
      <c r="E250" s="232"/>
      <c r="F250" s="232"/>
      <c r="G250" s="232"/>
      <c r="H250" s="232"/>
      <c r="I250" s="232"/>
      <c r="J250" s="232"/>
      <c r="K250" s="232"/>
      <c r="L250" s="232"/>
      <c r="M250" s="232"/>
      <c r="N250" s="232"/>
      <c r="O250" s="232"/>
      <c r="P250" s="232"/>
      <c r="Q250" s="232"/>
      <c r="R250" s="232"/>
      <c r="S250" s="232"/>
      <c r="T250" s="232"/>
      <c r="U250" s="232"/>
      <c r="V250" s="232"/>
      <c r="W250" s="232"/>
      <c r="X250" s="232"/>
      <c r="Y250" s="232"/>
      <c r="Z250" s="232"/>
      <c r="AA250" s="232"/>
      <c r="AB250" s="232"/>
      <c r="AC250" s="232"/>
      <c r="AD250" s="232"/>
      <c r="AE250" s="232"/>
    </row>
    <row r="251" spans="3:31" x14ac:dyDescent="0.25">
      <c r="C251" s="232"/>
      <c r="D251" s="232"/>
      <c r="E251" s="232"/>
      <c r="F251" s="232"/>
      <c r="G251" s="232"/>
      <c r="H251" s="232"/>
      <c r="I251" s="232"/>
      <c r="J251" s="232"/>
      <c r="K251" s="232"/>
      <c r="L251" s="232"/>
      <c r="M251" s="232"/>
      <c r="N251" s="232"/>
      <c r="O251" s="232"/>
      <c r="P251" s="232"/>
      <c r="Q251" s="232"/>
      <c r="R251" s="232"/>
      <c r="S251" s="232"/>
      <c r="T251" s="232"/>
      <c r="U251" s="232"/>
      <c r="V251" s="232"/>
      <c r="W251" s="232"/>
      <c r="X251" s="232"/>
      <c r="Y251" s="232"/>
      <c r="Z251" s="232"/>
      <c r="AA251" s="232"/>
      <c r="AB251" s="232"/>
      <c r="AC251" s="232"/>
      <c r="AD251" s="232"/>
      <c r="AE251" s="232"/>
    </row>
    <row r="252" spans="3:31" x14ac:dyDescent="0.25">
      <c r="C252" s="232"/>
      <c r="D252" s="232"/>
      <c r="E252" s="232"/>
      <c r="F252" s="232"/>
      <c r="G252" s="232"/>
      <c r="H252" s="232"/>
      <c r="I252" s="232"/>
      <c r="J252" s="232"/>
      <c r="K252" s="232"/>
      <c r="L252" s="232"/>
      <c r="M252" s="232"/>
      <c r="N252" s="232"/>
      <c r="O252" s="232"/>
      <c r="P252" s="232"/>
      <c r="Q252" s="232"/>
      <c r="R252" s="232"/>
      <c r="S252" s="232"/>
      <c r="T252" s="232"/>
      <c r="U252" s="232"/>
      <c r="V252" s="232"/>
      <c r="W252" s="232"/>
      <c r="X252" s="232"/>
      <c r="Y252" s="232"/>
      <c r="Z252" s="232"/>
      <c r="AA252" s="232"/>
      <c r="AB252" s="232"/>
      <c r="AC252" s="232"/>
      <c r="AD252" s="232"/>
      <c r="AE252" s="232"/>
    </row>
    <row r="253" spans="3:31" x14ac:dyDescent="0.25">
      <c r="C253" s="232"/>
      <c r="D253" s="232"/>
      <c r="E253" s="232"/>
      <c r="F253" s="232"/>
      <c r="G253" s="232"/>
      <c r="H253" s="232"/>
      <c r="I253" s="232"/>
      <c r="J253" s="232"/>
      <c r="K253" s="232"/>
      <c r="L253" s="232"/>
      <c r="M253" s="232"/>
      <c r="N253" s="232"/>
      <c r="O253" s="232"/>
      <c r="P253" s="232"/>
      <c r="Q253" s="232"/>
      <c r="R253" s="232"/>
      <c r="S253" s="232"/>
      <c r="T253" s="232"/>
      <c r="U253" s="232"/>
      <c r="V253" s="232"/>
      <c r="W253" s="232"/>
      <c r="X253" s="232"/>
      <c r="Y253" s="232"/>
      <c r="Z253" s="232"/>
      <c r="AA253" s="232"/>
      <c r="AB253" s="232"/>
      <c r="AC253" s="232"/>
      <c r="AD253" s="232"/>
      <c r="AE253" s="232"/>
    </row>
    <row r="254" spans="3:31" x14ac:dyDescent="0.25">
      <c r="C254" s="232"/>
      <c r="D254" s="232"/>
      <c r="E254" s="232"/>
      <c r="F254" s="232"/>
      <c r="G254" s="232"/>
      <c r="H254" s="232"/>
      <c r="I254" s="232"/>
      <c r="J254" s="232"/>
      <c r="K254" s="232"/>
      <c r="L254" s="232"/>
      <c r="M254" s="232"/>
      <c r="N254" s="232"/>
      <c r="O254" s="232"/>
      <c r="P254" s="232"/>
      <c r="Q254" s="232"/>
      <c r="R254" s="232"/>
      <c r="S254" s="232"/>
      <c r="T254" s="232"/>
      <c r="U254" s="232"/>
      <c r="V254" s="232"/>
      <c r="W254" s="232"/>
      <c r="X254" s="232"/>
      <c r="Y254" s="232"/>
      <c r="Z254" s="232"/>
      <c r="AA254" s="232"/>
      <c r="AB254" s="232"/>
      <c r="AC254" s="232"/>
      <c r="AD254" s="232"/>
      <c r="AE254" s="232"/>
    </row>
    <row r="255" spans="3:31" x14ac:dyDescent="0.25">
      <c r="C255" s="232"/>
      <c r="D255" s="232"/>
      <c r="E255" s="232"/>
      <c r="F255" s="232"/>
      <c r="G255" s="232"/>
      <c r="H255" s="232"/>
      <c r="I255" s="232"/>
      <c r="J255" s="232"/>
      <c r="K255" s="232"/>
      <c r="L255" s="232"/>
      <c r="M255" s="232"/>
      <c r="N255" s="232"/>
      <c r="O255" s="232"/>
      <c r="P255" s="232"/>
      <c r="Q255" s="232"/>
      <c r="R255" s="232"/>
      <c r="S255" s="232"/>
      <c r="T255" s="232"/>
      <c r="U255" s="232"/>
      <c r="V255" s="232"/>
      <c r="W255" s="232"/>
      <c r="X255" s="232"/>
      <c r="Y255" s="232"/>
      <c r="Z255" s="232"/>
      <c r="AA255" s="232"/>
      <c r="AB255" s="232"/>
      <c r="AC255" s="232"/>
      <c r="AD255" s="232"/>
      <c r="AE255" s="232"/>
    </row>
    <row r="256" spans="3:31" x14ac:dyDescent="0.25">
      <c r="C256" s="232"/>
      <c r="D256" s="232"/>
      <c r="E256" s="232"/>
      <c r="F256" s="232"/>
      <c r="G256" s="232"/>
      <c r="H256" s="232"/>
      <c r="I256" s="232"/>
      <c r="J256" s="232"/>
      <c r="K256" s="232"/>
      <c r="L256" s="232"/>
      <c r="M256" s="232"/>
      <c r="N256" s="232"/>
      <c r="O256" s="232"/>
      <c r="P256" s="232"/>
      <c r="Q256" s="232"/>
      <c r="R256" s="232"/>
      <c r="S256" s="232"/>
      <c r="T256" s="232"/>
      <c r="U256" s="232"/>
      <c r="V256" s="232"/>
      <c r="W256" s="232"/>
      <c r="X256" s="232"/>
      <c r="Y256" s="232"/>
      <c r="Z256" s="232"/>
      <c r="AA256" s="232"/>
      <c r="AB256" s="232"/>
      <c r="AC256" s="232"/>
      <c r="AD256" s="232"/>
      <c r="AE256" s="232"/>
    </row>
    <row r="257" spans="3:31" x14ac:dyDescent="0.25">
      <c r="C257" s="232"/>
      <c r="D257" s="232"/>
      <c r="E257" s="232"/>
      <c r="F257" s="232"/>
      <c r="G257" s="232"/>
      <c r="H257" s="232"/>
      <c r="I257" s="232"/>
      <c r="J257" s="232"/>
      <c r="K257" s="232"/>
      <c r="L257" s="232"/>
      <c r="M257" s="232"/>
      <c r="N257" s="232"/>
      <c r="O257" s="232"/>
      <c r="P257" s="232"/>
      <c r="Q257" s="232"/>
      <c r="R257" s="232"/>
      <c r="S257" s="232"/>
      <c r="T257" s="232"/>
      <c r="U257" s="232"/>
      <c r="V257" s="232"/>
      <c r="W257" s="232"/>
      <c r="X257" s="232"/>
      <c r="Y257" s="232"/>
      <c r="Z257" s="232"/>
      <c r="AA257" s="232"/>
      <c r="AB257" s="232"/>
      <c r="AC257" s="232"/>
      <c r="AD257" s="232"/>
      <c r="AE257" s="232"/>
    </row>
    <row r="258" spans="3:31" x14ac:dyDescent="0.25">
      <c r="C258" s="232"/>
      <c r="D258" s="232"/>
      <c r="E258" s="232"/>
      <c r="F258" s="232"/>
      <c r="G258" s="232"/>
      <c r="H258" s="232"/>
      <c r="I258" s="232"/>
      <c r="J258" s="232"/>
      <c r="K258" s="232"/>
      <c r="L258" s="232"/>
      <c r="M258" s="232"/>
      <c r="N258" s="232"/>
      <c r="O258" s="232"/>
      <c r="P258" s="232"/>
      <c r="Q258" s="232"/>
      <c r="R258" s="232"/>
      <c r="S258" s="232"/>
      <c r="T258" s="232"/>
      <c r="U258" s="232"/>
      <c r="V258" s="232"/>
      <c r="W258" s="232"/>
      <c r="X258" s="232"/>
      <c r="Y258" s="232"/>
      <c r="Z258" s="232"/>
      <c r="AA258" s="232"/>
      <c r="AB258" s="232"/>
      <c r="AC258" s="232"/>
      <c r="AD258" s="232"/>
      <c r="AE258" s="232"/>
    </row>
    <row r="259" spans="3:31" x14ac:dyDescent="0.25">
      <c r="C259" s="232"/>
      <c r="D259" s="232"/>
      <c r="E259" s="232"/>
      <c r="F259" s="232"/>
      <c r="G259" s="232"/>
      <c r="H259" s="232"/>
      <c r="I259" s="232"/>
      <c r="J259" s="232"/>
      <c r="K259" s="232"/>
      <c r="L259" s="232"/>
      <c r="M259" s="232"/>
      <c r="N259" s="232"/>
      <c r="O259" s="232"/>
      <c r="P259" s="232"/>
      <c r="Q259" s="232"/>
      <c r="R259" s="232"/>
      <c r="S259" s="232"/>
      <c r="T259" s="232"/>
      <c r="U259" s="232"/>
      <c r="V259" s="232"/>
      <c r="W259" s="232"/>
      <c r="X259" s="232"/>
      <c r="Y259" s="232"/>
      <c r="Z259" s="232"/>
      <c r="AA259" s="232"/>
      <c r="AB259" s="232"/>
      <c r="AC259" s="232"/>
      <c r="AD259" s="232"/>
      <c r="AE259" s="232"/>
    </row>
    <row r="260" spans="3:31" x14ac:dyDescent="0.25">
      <c r="C260" s="232"/>
      <c r="D260" s="232"/>
      <c r="E260" s="232"/>
      <c r="F260" s="232"/>
      <c r="G260" s="232"/>
      <c r="H260" s="232"/>
      <c r="I260" s="232"/>
      <c r="J260" s="232"/>
      <c r="K260" s="232"/>
      <c r="L260" s="232"/>
      <c r="M260" s="232"/>
      <c r="N260" s="232"/>
      <c r="O260" s="232"/>
      <c r="P260" s="232"/>
      <c r="Q260" s="232"/>
      <c r="R260" s="232"/>
      <c r="S260" s="232"/>
      <c r="T260" s="232"/>
      <c r="U260" s="232"/>
      <c r="V260" s="232"/>
      <c r="W260" s="232"/>
      <c r="X260" s="232"/>
      <c r="Y260" s="232"/>
      <c r="Z260" s="232"/>
      <c r="AA260" s="232"/>
      <c r="AB260" s="232"/>
      <c r="AC260" s="232"/>
      <c r="AD260" s="232"/>
      <c r="AE260" s="232"/>
    </row>
    <row r="261" spans="3:31" x14ac:dyDescent="0.25">
      <c r="C261" s="232"/>
      <c r="D261" s="232"/>
      <c r="E261" s="232"/>
      <c r="F261" s="232"/>
      <c r="G261" s="232"/>
      <c r="H261" s="232"/>
      <c r="I261" s="232"/>
      <c r="J261" s="232"/>
      <c r="K261" s="232"/>
      <c r="L261" s="232"/>
      <c r="M261" s="232"/>
      <c r="N261" s="232"/>
      <c r="O261" s="232"/>
      <c r="P261" s="232"/>
      <c r="Q261" s="232"/>
      <c r="R261" s="232"/>
      <c r="S261" s="232"/>
      <c r="T261" s="232"/>
      <c r="U261" s="232"/>
      <c r="V261" s="232"/>
      <c r="W261" s="232"/>
      <c r="X261" s="232"/>
      <c r="Y261" s="232"/>
      <c r="Z261" s="232"/>
      <c r="AA261" s="232"/>
      <c r="AB261" s="232"/>
      <c r="AC261" s="232"/>
      <c r="AD261" s="232"/>
      <c r="AE261" s="232"/>
    </row>
    <row r="262" spans="3:31" x14ac:dyDescent="0.25">
      <c r="C262" s="232"/>
      <c r="D262" s="232"/>
      <c r="E262" s="232"/>
      <c r="F262" s="232"/>
      <c r="G262" s="232"/>
      <c r="H262" s="232"/>
      <c r="I262" s="232"/>
      <c r="J262" s="232"/>
      <c r="K262" s="232"/>
      <c r="L262" s="232"/>
      <c r="M262" s="232"/>
      <c r="N262" s="232"/>
      <c r="O262" s="232"/>
      <c r="P262" s="232"/>
      <c r="Q262" s="232"/>
      <c r="R262" s="232"/>
      <c r="S262" s="232"/>
      <c r="T262" s="232"/>
      <c r="U262" s="232"/>
      <c r="V262" s="232"/>
      <c r="W262" s="232"/>
      <c r="X262" s="232"/>
      <c r="Y262" s="232"/>
      <c r="Z262" s="232"/>
      <c r="AA262" s="232"/>
      <c r="AB262" s="232"/>
      <c r="AC262" s="232"/>
      <c r="AD262" s="232"/>
      <c r="AE262" s="232"/>
    </row>
    <row r="263" spans="3:31" x14ac:dyDescent="0.25">
      <c r="C263" s="232"/>
      <c r="D263" s="232"/>
      <c r="E263" s="232"/>
      <c r="F263" s="232"/>
      <c r="G263" s="232"/>
      <c r="H263" s="232"/>
      <c r="I263" s="232"/>
      <c r="J263" s="232"/>
      <c r="K263" s="232"/>
      <c r="L263" s="232"/>
      <c r="M263" s="232"/>
      <c r="N263" s="232"/>
      <c r="O263" s="232"/>
      <c r="P263" s="232"/>
      <c r="Q263" s="232"/>
      <c r="R263" s="232"/>
      <c r="S263" s="232"/>
      <c r="T263" s="232"/>
      <c r="U263" s="232"/>
      <c r="V263" s="232"/>
      <c r="W263" s="232"/>
      <c r="X263" s="232"/>
      <c r="Y263" s="232"/>
      <c r="Z263" s="232"/>
      <c r="AA263" s="232"/>
      <c r="AB263" s="232"/>
      <c r="AC263" s="232"/>
      <c r="AD263" s="232"/>
      <c r="AE263" s="232"/>
    </row>
    <row r="264" spans="3:31" x14ac:dyDescent="0.25">
      <c r="C264" s="232"/>
      <c r="D264" s="232"/>
      <c r="E264" s="232"/>
      <c r="F264" s="232"/>
      <c r="G264" s="232"/>
      <c r="H264" s="232"/>
      <c r="I264" s="232"/>
      <c r="J264" s="232"/>
      <c r="K264" s="232"/>
      <c r="L264" s="232"/>
      <c r="M264" s="232"/>
      <c r="N264" s="232"/>
      <c r="O264" s="232"/>
      <c r="P264" s="232"/>
      <c r="Q264" s="232"/>
      <c r="R264" s="232"/>
      <c r="S264" s="232"/>
      <c r="T264" s="232"/>
      <c r="U264" s="232"/>
      <c r="V264" s="232"/>
      <c r="W264" s="232"/>
      <c r="X264" s="232"/>
      <c r="Y264" s="232"/>
      <c r="Z264" s="232"/>
      <c r="AA264" s="232"/>
      <c r="AB264" s="232"/>
      <c r="AC264" s="232"/>
      <c r="AD264" s="232"/>
      <c r="AE264" s="232"/>
    </row>
    <row r="265" spans="3:31" x14ac:dyDescent="0.25">
      <c r="C265" s="232"/>
      <c r="D265" s="232"/>
      <c r="E265" s="232"/>
      <c r="F265" s="232"/>
      <c r="G265" s="232"/>
      <c r="H265" s="232"/>
      <c r="I265" s="232"/>
      <c r="J265" s="232"/>
      <c r="K265" s="232"/>
      <c r="L265" s="232"/>
      <c r="M265" s="232"/>
      <c r="N265" s="232"/>
      <c r="O265" s="232"/>
      <c r="P265" s="232"/>
      <c r="Q265" s="232"/>
      <c r="R265" s="232"/>
      <c r="S265" s="232"/>
      <c r="T265" s="232"/>
      <c r="U265" s="232"/>
      <c r="V265" s="232"/>
      <c r="W265" s="232"/>
      <c r="X265" s="232"/>
      <c r="Y265" s="232"/>
      <c r="Z265" s="232"/>
      <c r="AA265" s="232"/>
      <c r="AB265" s="232"/>
      <c r="AC265" s="232"/>
      <c r="AD265" s="232"/>
      <c r="AE265" s="232"/>
    </row>
    <row r="266" spans="3:31" x14ac:dyDescent="0.25">
      <c r="C266" s="232"/>
      <c r="D266" s="232"/>
      <c r="E266" s="232"/>
      <c r="F266" s="232"/>
      <c r="G266" s="232"/>
      <c r="H266" s="232"/>
      <c r="I266" s="232"/>
      <c r="J266" s="232"/>
      <c r="K266" s="232"/>
      <c r="L266" s="232"/>
      <c r="M266" s="232"/>
      <c r="N266" s="232"/>
      <c r="O266" s="232"/>
      <c r="P266" s="232"/>
      <c r="Q266" s="232"/>
      <c r="R266" s="232"/>
      <c r="S266" s="232"/>
      <c r="T266" s="232"/>
      <c r="U266" s="232"/>
      <c r="V266" s="232"/>
      <c r="W266" s="232"/>
      <c r="X266" s="232"/>
      <c r="Y266" s="232"/>
      <c r="Z266" s="232"/>
      <c r="AA266" s="232"/>
      <c r="AB266" s="232"/>
      <c r="AC266" s="232"/>
      <c r="AD266" s="232"/>
      <c r="AE266" s="232"/>
    </row>
    <row r="267" spans="3:31" x14ac:dyDescent="0.25">
      <c r="C267" s="232"/>
      <c r="D267" s="232"/>
      <c r="E267" s="232"/>
      <c r="F267" s="232"/>
      <c r="G267" s="232"/>
      <c r="H267" s="232"/>
      <c r="I267" s="232"/>
      <c r="J267" s="232"/>
      <c r="K267" s="232"/>
      <c r="L267" s="232"/>
      <c r="M267" s="232"/>
      <c r="N267" s="232"/>
      <c r="O267" s="232"/>
      <c r="P267" s="232"/>
      <c r="Q267" s="232"/>
      <c r="R267" s="232"/>
      <c r="S267" s="232"/>
      <c r="T267" s="232"/>
      <c r="U267" s="232"/>
      <c r="V267" s="232"/>
      <c r="W267" s="232"/>
      <c r="X267" s="232"/>
      <c r="Y267" s="232"/>
      <c r="Z267" s="232"/>
      <c r="AA267" s="232"/>
      <c r="AB267" s="232"/>
      <c r="AC267" s="232"/>
      <c r="AD267" s="232"/>
      <c r="AE267" s="232"/>
    </row>
    <row r="268" spans="3:31" x14ac:dyDescent="0.25">
      <c r="C268" s="232"/>
      <c r="D268" s="232"/>
      <c r="E268" s="232"/>
      <c r="F268" s="232"/>
      <c r="G268" s="232"/>
      <c r="H268" s="232"/>
      <c r="I268" s="232"/>
      <c r="J268" s="232"/>
      <c r="K268" s="232"/>
      <c r="L268" s="232"/>
      <c r="M268" s="232"/>
      <c r="N268" s="232"/>
      <c r="O268" s="232"/>
      <c r="P268" s="232"/>
      <c r="Q268" s="232"/>
      <c r="R268" s="232"/>
      <c r="S268" s="232"/>
      <c r="T268" s="232"/>
      <c r="U268" s="232"/>
      <c r="V268" s="232"/>
      <c r="W268" s="232"/>
      <c r="X268" s="232"/>
      <c r="Y268" s="232"/>
      <c r="Z268" s="232"/>
      <c r="AA268" s="232"/>
      <c r="AB268" s="232"/>
      <c r="AC268" s="232"/>
      <c r="AD268" s="232"/>
      <c r="AE268" s="232"/>
    </row>
    <row r="269" spans="3:31" x14ac:dyDescent="0.25">
      <c r="C269" s="232"/>
      <c r="D269" s="232"/>
      <c r="E269" s="232"/>
      <c r="F269" s="232"/>
      <c r="G269" s="232"/>
      <c r="H269" s="232"/>
      <c r="I269" s="232"/>
      <c r="J269" s="232"/>
      <c r="K269" s="232"/>
      <c r="L269" s="232"/>
      <c r="M269" s="232"/>
      <c r="N269" s="232"/>
      <c r="O269" s="232"/>
      <c r="P269" s="232"/>
      <c r="Q269" s="232"/>
      <c r="R269" s="232"/>
      <c r="S269" s="232"/>
      <c r="T269" s="232"/>
      <c r="U269" s="232"/>
      <c r="V269" s="232"/>
      <c r="W269" s="232"/>
      <c r="X269" s="232"/>
      <c r="Y269" s="232"/>
      <c r="Z269" s="232"/>
      <c r="AA269" s="232"/>
      <c r="AB269" s="232"/>
      <c r="AC269" s="232"/>
      <c r="AD269" s="232"/>
      <c r="AE269" s="232"/>
    </row>
    <row r="270" spans="3:31" x14ac:dyDescent="0.25">
      <c r="C270" s="232"/>
      <c r="D270" s="232"/>
      <c r="E270" s="232"/>
      <c r="F270" s="232"/>
      <c r="G270" s="232"/>
      <c r="H270" s="232"/>
      <c r="I270" s="232"/>
      <c r="J270" s="232"/>
      <c r="K270" s="232"/>
      <c r="L270" s="232"/>
      <c r="M270" s="232"/>
      <c r="N270" s="232"/>
      <c r="O270" s="232"/>
      <c r="P270" s="232"/>
      <c r="Q270" s="232"/>
      <c r="R270" s="232"/>
      <c r="S270" s="232"/>
      <c r="T270" s="232"/>
      <c r="U270" s="232"/>
      <c r="V270" s="232"/>
      <c r="W270" s="232"/>
      <c r="X270" s="232"/>
      <c r="Y270" s="232"/>
      <c r="Z270" s="232"/>
      <c r="AA270" s="232"/>
      <c r="AB270" s="232"/>
      <c r="AC270" s="232"/>
      <c r="AD270" s="232"/>
      <c r="AE270" s="232"/>
    </row>
    <row r="271" spans="3:31" x14ac:dyDescent="0.25">
      <c r="C271" s="232"/>
      <c r="D271" s="232"/>
      <c r="E271" s="232"/>
      <c r="F271" s="232"/>
      <c r="G271" s="232"/>
      <c r="H271" s="232"/>
      <c r="I271" s="232"/>
      <c r="J271" s="232"/>
      <c r="K271" s="232"/>
      <c r="L271" s="232"/>
      <c r="M271" s="232"/>
      <c r="N271" s="232"/>
      <c r="O271" s="232"/>
      <c r="P271" s="232"/>
      <c r="Q271" s="232"/>
      <c r="R271" s="232"/>
      <c r="S271" s="232"/>
      <c r="T271" s="232"/>
      <c r="U271" s="232"/>
      <c r="V271" s="232"/>
      <c r="W271" s="232"/>
      <c r="X271" s="232"/>
      <c r="Y271" s="232"/>
      <c r="Z271" s="232"/>
      <c r="AA271" s="232"/>
      <c r="AB271" s="232"/>
      <c r="AC271" s="232"/>
      <c r="AD271" s="232"/>
      <c r="AE271" s="232"/>
    </row>
    <row r="272" spans="3:31" x14ac:dyDescent="0.25">
      <c r="C272" s="232"/>
      <c r="D272" s="232"/>
      <c r="E272" s="232"/>
      <c r="F272" s="232"/>
      <c r="G272" s="232"/>
      <c r="H272" s="232"/>
      <c r="I272" s="232"/>
      <c r="J272" s="232"/>
      <c r="K272" s="232"/>
      <c r="L272" s="232"/>
      <c r="M272" s="232"/>
      <c r="N272" s="232"/>
      <c r="O272" s="232"/>
      <c r="P272" s="232"/>
      <c r="Q272" s="232"/>
      <c r="R272" s="232"/>
      <c r="S272" s="232"/>
      <c r="T272" s="232"/>
      <c r="U272" s="232"/>
      <c r="V272" s="232"/>
      <c r="W272" s="232"/>
      <c r="X272" s="232"/>
      <c r="Y272" s="232"/>
      <c r="Z272" s="232"/>
      <c r="AA272" s="232"/>
      <c r="AB272" s="232"/>
      <c r="AC272" s="232"/>
      <c r="AD272" s="232"/>
      <c r="AE272" s="232"/>
    </row>
    <row r="273" spans="3:31" x14ac:dyDescent="0.25">
      <c r="C273" s="232"/>
      <c r="D273" s="232"/>
      <c r="E273" s="232"/>
      <c r="F273" s="232"/>
      <c r="G273" s="232"/>
      <c r="H273" s="232"/>
      <c r="I273" s="232"/>
      <c r="J273" s="232"/>
      <c r="K273" s="232"/>
      <c r="L273" s="232"/>
      <c r="M273" s="232"/>
      <c r="N273" s="232"/>
      <c r="O273" s="232"/>
      <c r="P273" s="232"/>
      <c r="Q273" s="232"/>
      <c r="R273" s="232"/>
      <c r="S273" s="232"/>
      <c r="T273" s="232"/>
      <c r="U273" s="232"/>
      <c r="V273" s="232"/>
      <c r="W273" s="232"/>
      <c r="X273" s="232"/>
      <c r="Y273" s="232"/>
      <c r="Z273" s="232"/>
      <c r="AA273" s="232"/>
      <c r="AB273" s="232"/>
      <c r="AC273" s="232"/>
      <c r="AD273" s="232"/>
      <c r="AE273" s="232"/>
    </row>
    <row r="274" spans="3:31" x14ac:dyDescent="0.25">
      <c r="C274" s="232"/>
      <c r="D274" s="232"/>
      <c r="E274" s="232"/>
      <c r="F274" s="232"/>
      <c r="G274" s="232"/>
      <c r="H274" s="232"/>
      <c r="I274" s="232"/>
      <c r="J274" s="232"/>
      <c r="K274" s="232"/>
      <c r="L274" s="232"/>
      <c r="M274" s="232"/>
      <c r="N274" s="232"/>
      <c r="O274" s="232"/>
      <c r="P274" s="232"/>
      <c r="Q274" s="232"/>
      <c r="R274" s="232"/>
      <c r="S274" s="232"/>
      <c r="T274" s="232"/>
      <c r="U274" s="232"/>
      <c r="V274" s="232"/>
      <c r="W274" s="232"/>
      <c r="X274" s="232"/>
      <c r="Y274" s="232"/>
      <c r="Z274" s="232"/>
      <c r="AA274" s="232"/>
      <c r="AB274" s="232"/>
      <c r="AC274" s="232"/>
      <c r="AD274" s="232"/>
      <c r="AE274" s="232"/>
    </row>
    <row r="275" spans="3:31" x14ac:dyDescent="0.25">
      <c r="C275" s="232"/>
      <c r="D275" s="232"/>
      <c r="E275" s="232"/>
      <c r="F275" s="232"/>
      <c r="G275" s="232"/>
      <c r="H275" s="232"/>
      <c r="I275" s="232"/>
      <c r="J275" s="232"/>
      <c r="K275" s="232"/>
      <c r="L275" s="232"/>
      <c r="M275" s="232"/>
      <c r="N275" s="232"/>
      <c r="O275" s="232"/>
      <c r="P275" s="232"/>
      <c r="Q275" s="232"/>
      <c r="R275" s="232"/>
      <c r="S275" s="232"/>
      <c r="T275" s="232"/>
      <c r="U275" s="232"/>
      <c r="V275" s="232"/>
      <c r="W275" s="232"/>
      <c r="X275" s="232"/>
      <c r="Y275" s="232"/>
      <c r="Z275" s="232"/>
      <c r="AA275" s="232"/>
      <c r="AB275" s="232"/>
      <c r="AC275" s="232"/>
      <c r="AD275" s="232"/>
      <c r="AE275" s="232"/>
    </row>
    <row r="276" spans="3:31" x14ac:dyDescent="0.25">
      <c r="C276" s="232"/>
      <c r="D276" s="232"/>
      <c r="E276" s="232"/>
      <c r="F276" s="232"/>
      <c r="G276" s="232"/>
      <c r="H276" s="232"/>
      <c r="I276" s="232"/>
      <c r="J276" s="232"/>
      <c r="K276" s="232"/>
      <c r="L276" s="232"/>
      <c r="M276" s="232"/>
      <c r="N276" s="232"/>
      <c r="O276" s="232"/>
      <c r="P276" s="232"/>
      <c r="Q276" s="232"/>
      <c r="R276" s="232"/>
      <c r="S276" s="232"/>
      <c r="T276" s="232"/>
      <c r="U276" s="232"/>
      <c r="V276" s="232"/>
      <c r="W276" s="232"/>
      <c r="X276" s="232"/>
      <c r="Y276" s="232"/>
      <c r="Z276" s="232"/>
      <c r="AA276" s="232"/>
      <c r="AB276" s="232"/>
      <c r="AC276" s="232"/>
      <c r="AD276" s="232"/>
      <c r="AE276" s="232"/>
    </row>
    <row r="277" spans="3:31" x14ac:dyDescent="0.25">
      <c r="C277" s="232"/>
      <c r="D277" s="232"/>
      <c r="E277" s="232"/>
      <c r="F277" s="232"/>
      <c r="G277" s="232"/>
      <c r="H277" s="232"/>
      <c r="I277" s="232"/>
      <c r="J277" s="232"/>
      <c r="K277" s="232"/>
      <c r="L277" s="232"/>
      <c r="M277" s="232"/>
      <c r="N277" s="232"/>
      <c r="O277" s="232"/>
      <c r="P277" s="232"/>
      <c r="Q277" s="232"/>
      <c r="R277" s="232"/>
      <c r="S277" s="232"/>
      <c r="T277" s="232"/>
      <c r="U277" s="232"/>
      <c r="V277" s="232"/>
      <c r="W277" s="232"/>
      <c r="X277" s="232"/>
      <c r="Y277" s="232"/>
      <c r="Z277" s="232"/>
      <c r="AA277" s="232"/>
      <c r="AB277" s="232"/>
      <c r="AC277" s="232"/>
      <c r="AD277" s="232"/>
      <c r="AE277" s="232"/>
    </row>
    <row r="278" spans="3:31" x14ac:dyDescent="0.25">
      <c r="C278" s="232"/>
      <c r="D278" s="232"/>
      <c r="E278" s="232"/>
      <c r="F278" s="232"/>
      <c r="G278" s="232"/>
      <c r="H278" s="232"/>
      <c r="I278" s="232"/>
      <c r="J278" s="232"/>
      <c r="K278" s="232"/>
      <c r="L278" s="232"/>
      <c r="M278" s="232"/>
      <c r="N278" s="232"/>
      <c r="O278" s="232"/>
      <c r="P278" s="232"/>
      <c r="Q278" s="232"/>
      <c r="R278" s="232"/>
      <c r="S278" s="232"/>
      <c r="T278" s="232"/>
      <c r="U278" s="232"/>
      <c r="V278" s="232"/>
      <c r="W278" s="232"/>
      <c r="X278" s="232"/>
      <c r="Y278" s="232"/>
      <c r="Z278" s="232"/>
      <c r="AA278" s="232"/>
      <c r="AB278" s="232"/>
      <c r="AC278" s="232"/>
      <c r="AD278" s="232"/>
      <c r="AE278" s="232"/>
    </row>
    <row r="279" spans="3:31" x14ac:dyDescent="0.25">
      <c r="C279" s="232"/>
      <c r="D279" s="232"/>
      <c r="E279" s="232"/>
      <c r="F279" s="232"/>
      <c r="G279" s="232"/>
      <c r="H279" s="232"/>
      <c r="I279" s="232"/>
      <c r="J279" s="232"/>
      <c r="K279" s="232"/>
      <c r="L279" s="232"/>
      <c r="M279" s="232"/>
      <c r="N279" s="232"/>
      <c r="O279" s="232"/>
      <c r="P279" s="232"/>
      <c r="Q279" s="232"/>
      <c r="R279" s="232"/>
      <c r="S279" s="232"/>
      <c r="T279" s="232"/>
      <c r="U279" s="232"/>
      <c r="V279" s="232"/>
      <c r="W279" s="232"/>
      <c r="X279" s="232"/>
      <c r="Y279" s="232"/>
      <c r="Z279" s="232"/>
      <c r="AA279" s="232"/>
      <c r="AB279" s="232"/>
      <c r="AC279" s="232"/>
      <c r="AD279" s="232"/>
      <c r="AE279" s="232"/>
    </row>
    <row r="280" spans="3:31" x14ac:dyDescent="0.25">
      <c r="C280" s="232"/>
      <c r="D280" s="232"/>
      <c r="E280" s="232"/>
      <c r="F280" s="232"/>
      <c r="G280" s="232"/>
      <c r="H280" s="232"/>
      <c r="I280" s="232"/>
      <c r="J280" s="232"/>
      <c r="K280" s="232"/>
      <c r="L280" s="232"/>
      <c r="M280" s="232"/>
      <c r="N280" s="232"/>
      <c r="O280" s="232"/>
      <c r="P280" s="232"/>
      <c r="Q280" s="232"/>
      <c r="R280" s="232"/>
      <c r="S280" s="232"/>
      <c r="T280" s="232"/>
      <c r="U280" s="232"/>
      <c r="V280" s="232"/>
      <c r="W280" s="232"/>
      <c r="X280" s="232"/>
      <c r="Y280" s="232"/>
      <c r="Z280" s="232"/>
      <c r="AA280" s="232"/>
      <c r="AB280" s="232"/>
      <c r="AC280" s="232"/>
      <c r="AD280" s="232"/>
      <c r="AE280" s="232"/>
    </row>
    <row r="281" spans="3:31" x14ac:dyDescent="0.25">
      <c r="C281" s="232"/>
      <c r="D281" s="232"/>
      <c r="E281" s="232"/>
      <c r="F281" s="232"/>
      <c r="G281" s="232"/>
      <c r="H281" s="232"/>
      <c r="I281" s="232"/>
      <c r="J281" s="232"/>
      <c r="K281" s="232"/>
      <c r="L281" s="232"/>
      <c r="M281" s="232"/>
      <c r="N281" s="232"/>
      <c r="O281" s="232"/>
      <c r="P281" s="232"/>
      <c r="Q281" s="232"/>
      <c r="R281" s="232"/>
      <c r="S281" s="232"/>
      <c r="T281" s="232"/>
      <c r="U281" s="232"/>
      <c r="V281" s="232"/>
      <c r="W281" s="232"/>
      <c r="X281" s="232"/>
      <c r="Y281" s="232"/>
      <c r="Z281" s="232"/>
      <c r="AA281" s="232"/>
      <c r="AB281" s="232"/>
      <c r="AC281" s="232"/>
      <c r="AD281" s="232"/>
      <c r="AE281" s="232"/>
    </row>
    <row r="282" spans="3:31" x14ac:dyDescent="0.25">
      <c r="C282" s="232"/>
      <c r="D282" s="232"/>
      <c r="E282" s="232"/>
      <c r="F282" s="232"/>
      <c r="G282" s="232"/>
      <c r="H282" s="232"/>
      <c r="I282" s="232"/>
      <c r="J282" s="232"/>
      <c r="K282" s="232"/>
      <c r="L282" s="232"/>
      <c r="M282" s="232"/>
      <c r="N282" s="232"/>
      <c r="O282" s="232"/>
      <c r="P282" s="232"/>
      <c r="Q282" s="232"/>
      <c r="R282" s="232"/>
      <c r="S282" s="232"/>
      <c r="T282" s="232"/>
      <c r="U282" s="232"/>
      <c r="V282" s="232"/>
      <c r="W282" s="232"/>
      <c r="X282" s="232"/>
      <c r="Y282" s="232"/>
      <c r="Z282" s="232"/>
      <c r="AA282" s="232"/>
      <c r="AB282" s="232"/>
      <c r="AC282" s="232"/>
      <c r="AD282" s="232"/>
      <c r="AE282" s="232"/>
    </row>
    <row r="283" spans="3:31" x14ac:dyDescent="0.25">
      <c r="C283" s="232"/>
      <c r="D283" s="232"/>
      <c r="E283" s="232"/>
      <c r="F283" s="232"/>
      <c r="G283" s="232"/>
      <c r="H283" s="232"/>
      <c r="I283" s="232"/>
      <c r="J283" s="232"/>
      <c r="K283" s="232"/>
      <c r="L283" s="232"/>
      <c r="M283" s="232"/>
      <c r="N283" s="232"/>
      <c r="O283" s="232"/>
      <c r="P283" s="232"/>
      <c r="Q283" s="232"/>
      <c r="R283" s="232"/>
      <c r="S283" s="232"/>
      <c r="T283" s="232"/>
      <c r="U283" s="232"/>
      <c r="V283" s="232"/>
      <c r="W283" s="232"/>
      <c r="X283" s="232"/>
      <c r="Y283" s="232"/>
      <c r="Z283" s="232"/>
      <c r="AA283" s="232"/>
      <c r="AB283" s="232"/>
      <c r="AC283" s="232"/>
      <c r="AD283" s="232"/>
      <c r="AE283" s="232"/>
    </row>
    <row r="284" spans="3:31" x14ac:dyDescent="0.25">
      <c r="C284" s="232"/>
      <c r="D284" s="232"/>
      <c r="E284" s="232"/>
      <c r="F284" s="232"/>
      <c r="G284" s="232"/>
      <c r="H284" s="232"/>
      <c r="I284" s="232"/>
      <c r="J284" s="232"/>
      <c r="K284" s="232"/>
      <c r="L284" s="232"/>
      <c r="M284" s="232"/>
      <c r="N284" s="232"/>
      <c r="O284" s="232"/>
      <c r="P284" s="232"/>
      <c r="Q284" s="232"/>
      <c r="R284" s="232"/>
      <c r="S284" s="232"/>
      <c r="T284" s="232"/>
      <c r="U284" s="232"/>
      <c r="V284" s="232"/>
      <c r="W284" s="232"/>
      <c r="X284" s="232"/>
      <c r="Y284" s="232"/>
      <c r="Z284" s="232"/>
      <c r="AA284" s="232"/>
      <c r="AB284" s="232"/>
      <c r="AC284" s="232"/>
      <c r="AD284" s="232"/>
      <c r="AE284" s="232"/>
    </row>
    <row r="285" spans="3:31" x14ac:dyDescent="0.25">
      <c r="C285" s="232"/>
      <c r="D285" s="232"/>
      <c r="E285" s="232"/>
      <c r="F285" s="232"/>
      <c r="G285" s="232"/>
      <c r="H285" s="232"/>
      <c r="I285" s="232"/>
      <c r="J285" s="232"/>
      <c r="K285" s="232"/>
      <c r="L285" s="232"/>
      <c r="M285" s="232"/>
      <c r="N285" s="232"/>
      <c r="O285" s="232"/>
      <c r="P285" s="232"/>
      <c r="Q285" s="232"/>
      <c r="R285" s="232"/>
      <c r="S285" s="232"/>
      <c r="T285" s="232"/>
      <c r="U285" s="232"/>
      <c r="V285" s="232"/>
      <c r="W285" s="232"/>
      <c r="X285" s="232"/>
      <c r="Y285" s="232"/>
      <c r="Z285" s="232"/>
      <c r="AA285" s="232"/>
      <c r="AB285" s="232"/>
      <c r="AC285" s="232"/>
      <c r="AD285" s="232"/>
      <c r="AE285" s="232"/>
    </row>
    <row r="286" spans="3:31" x14ac:dyDescent="0.25">
      <c r="C286" s="232"/>
      <c r="D286" s="232"/>
      <c r="E286" s="232"/>
      <c r="F286" s="232"/>
      <c r="G286" s="232"/>
      <c r="H286" s="232"/>
      <c r="I286" s="232"/>
      <c r="J286" s="232"/>
      <c r="K286" s="232"/>
      <c r="L286" s="232"/>
      <c r="M286" s="232"/>
      <c r="N286" s="232"/>
      <c r="O286" s="232"/>
      <c r="P286" s="232"/>
      <c r="Q286" s="232"/>
      <c r="R286" s="232"/>
      <c r="S286" s="232"/>
      <c r="T286" s="232"/>
      <c r="U286" s="232"/>
      <c r="V286" s="232"/>
      <c r="W286" s="232"/>
      <c r="X286" s="232"/>
      <c r="Y286" s="232"/>
      <c r="Z286" s="232"/>
      <c r="AA286" s="232"/>
      <c r="AB286" s="232"/>
      <c r="AC286" s="232"/>
      <c r="AD286" s="232"/>
      <c r="AE286" s="232"/>
    </row>
    <row r="287" spans="3:31" x14ac:dyDescent="0.25">
      <c r="C287" s="232"/>
      <c r="D287" s="232"/>
      <c r="E287" s="232"/>
      <c r="F287" s="232"/>
      <c r="G287" s="232"/>
      <c r="H287" s="232"/>
      <c r="I287" s="232"/>
      <c r="J287" s="232"/>
      <c r="K287" s="232"/>
      <c r="L287" s="232"/>
      <c r="M287" s="232"/>
      <c r="N287" s="232"/>
      <c r="O287" s="232"/>
      <c r="P287" s="232"/>
      <c r="Q287" s="232"/>
      <c r="R287" s="232"/>
      <c r="S287" s="232"/>
      <c r="T287" s="232"/>
      <c r="U287" s="232"/>
      <c r="V287" s="232"/>
      <c r="W287" s="232"/>
      <c r="X287" s="232"/>
      <c r="Y287" s="232"/>
      <c r="Z287" s="232"/>
      <c r="AA287" s="232"/>
      <c r="AB287" s="232"/>
      <c r="AC287" s="232"/>
      <c r="AD287" s="232"/>
      <c r="AE287" s="232"/>
    </row>
    <row r="288" spans="3:31" x14ac:dyDescent="0.25">
      <c r="C288" s="232"/>
      <c r="D288" s="232"/>
      <c r="E288" s="232"/>
      <c r="F288" s="232"/>
      <c r="G288" s="232"/>
      <c r="H288" s="232"/>
      <c r="I288" s="232"/>
      <c r="J288" s="232"/>
      <c r="K288" s="232"/>
      <c r="L288" s="232"/>
      <c r="M288" s="232"/>
      <c r="N288" s="232"/>
      <c r="O288" s="232"/>
      <c r="P288" s="232"/>
      <c r="Q288" s="232"/>
      <c r="R288" s="232"/>
      <c r="S288" s="232"/>
      <c r="T288" s="232"/>
      <c r="U288" s="232"/>
      <c r="V288" s="232"/>
      <c r="W288" s="232"/>
      <c r="X288" s="232"/>
      <c r="Y288" s="232"/>
      <c r="Z288" s="232"/>
      <c r="AA288" s="232"/>
      <c r="AB288" s="232"/>
      <c r="AC288" s="232"/>
      <c r="AD288" s="232"/>
      <c r="AE288" s="232"/>
    </row>
    <row r="289" spans="3:31" x14ac:dyDescent="0.25">
      <c r="C289" s="232"/>
      <c r="D289" s="232"/>
      <c r="E289" s="232"/>
      <c r="F289" s="232"/>
      <c r="G289" s="232"/>
      <c r="H289" s="232"/>
      <c r="I289" s="232"/>
      <c r="J289" s="232"/>
      <c r="K289" s="232"/>
      <c r="L289" s="232"/>
      <c r="M289" s="232"/>
      <c r="N289" s="232"/>
      <c r="O289" s="232"/>
      <c r="P289" s="232"/>
      <c r="Q289" s="232"/>
      <c r="R289" s="232"/>
      <c r="S289" s="232"/>
      <c r="T289" s="232"/>
      <c r="U289" s="232"/>
      <c r="V289" s="232"/>
      <c r="W289" s="232"/>
      <c r="X289" s="232"/>
      <c r="Y289" s="232"/>
      <c r="Z289" s="232"/>
      <c r="AA289" s="232"/>
      <c r="AB289" s="232"/>
      <c r="AC289" s="232"/>
      <c r="AD289" s="232"/>
      <c r="AE289" s="232"/>
    </row>
    <row r="290" spans="3:31" x14ac:dyDescent="0.25">
      <c r="C290" s="232"/>
      <c r="D290" s="232"/>
      <c r="E290" s="232"/>
      <c r="F290" s="232"/>
      <c r="G290" s="232"/>
      <c r="H290" s="232"/>
      <c r="I290" s="232"/>
      <c r="J290" s="232"/>
      <c r="K290" s="232"/>
      <c r="L290" s="232"/>
      <c r="M290" s="232"/>
      <c r="N290" s="232"/>
      <c r="O290" s="232"/>
      <c r="P290" s="232"/>
      <c r="Q290" s="232"/>
      <c r="R290" s="232"/>
      <c r="S290" s="232"/>
      <c r="T290" s="232"/>
      <c r="U290" s="232"/>
      <c r="V290" s="232"/>
      <c r="W290" s="232"/>
      <c r="X290" s="232"/>
      <c r="Y290" s="232"/>
      <c r="Z290" s="232"/>
      <c r="AA290" s="232"/>
      <c r="AB290" s="232"/>
      <c r="AC290" s="232"/>
      <c r="AD290" s="232"/>
      <c r="AE290" s="232"/>
    </row>
    <row r="291" spans="3:31" x14ac:dyDescent="0.25">
      <c r="C291" s="232"/>
      <c r="D291" s="232"/>
      <c r="E291" s="232"/>
      <c r="F291" s="232"/>
      <c r="G291" s="232"/>
      <c r="H291" s="232"/>
      <c r="I291" s="232"/>
      <c r="J291" s="232"/>
      <c r="K291" s="232"/>
      <c r="L291" s="232"/>
      <c r="M291" s="232"/>
      <c r="N291" s="232"/>
      <c r="O291" s="232"/>
      <c r="P291" s="232"/>
      <c r="Q291" s="232"/>
      <c r="R291" s="232"/>
      <c r="S291" s="232"/>
      <c r="T291" s="232"/>
      <c r="U291" s="232"/>
      <c r="V291" s="232"/>
      <c r="W291" s="232"/>
      <c r="X291" s="232"/>
      <c r="Y291" s="232"/>
      <c r="Z291" s="232"/>
      <c r="AA291" s="232"/>
      <c r="AB291" s="232"/>
      <c r="AC291" s="232"/>
      <c r="AD291" s="232"/>
      <c r="AE291" s="232"/>
    </row>
    <row r="292" spans="3:31" x14ac:dyDescent="0.25">
      <c r="C292" s="232"/>
      <c r="D292" s="232"/>
      <c r="E292" s="232"/>
      <c r="F292" s="232"/>
      <c r="G292" s="232"/>
      <c r="H292" s="232"/>
      <c r="I292" s="232"/>
      <c r="J292" s="232"/>
      <c r="K292" s="232"/>
      <c r="L292" s="232"/>
      <c r="M292" s="232"/>
      <c r="N292" s="232"/>
      <c r="O292" s="232"/>
      <c r="P292" s="232"/>
      <c r="Q292" s="232"/>
      <c r="R292" s="232"/>
      <c r="S292" s="232"/>
      <c r="T292" s="232"/>
      <c r="U292" s="232"/>
      <c r="V292" s="232"/>
      <c r="W292" s="232"/>
      <c r="X292" s="232"/>
      <c r="Y292" s="232"/>
      <c r="Z292" s="232"/>
      <c r="AA292" s="232"/>
      <c r="AB292" s="232"/>
      <c r="AC292" s="232"/>
      <c r="AD292" s="232"/>
      <c r="AE292" s="232"/>
    </row>
    <row r="293" spans="3:31" x14ac:dyDescent="0.25">
      <c r="C293" s="232"/>
      <c r="D293" s="232"/>
      <c r="E293" s="232"/>
      <c r="F293" s="232"/>
      <c r="G293" s="232"/>
      <c r="H293" s="232"/>
      <c r="I293" s="232"/>
      <c r="J293" s="232"/>
      <c r="K293" s="232"/>
      <c r="L293" s="232"/>
      <c r="M293" s="232"/>
      <c r="N293" s="232"/>
      <c r="O293" s="232"/>
      <c r="P293" s="232"/>
      <c r="Q293" s="232"/>
      <c r="R293" s="232"/>
      <c r="S293" s="232"/>
      <c r="T293" s="232"/>
      <c r="U293" s="232"/>
      <c r="V293" s="232"/>
      <c r="W293" s="232"/>
      <c r="X293" s="232"/>
      <c r="Y293" s="232"/>
      <c r="Z293" s="232"/>
      <c r="AA293" s="232"/>
      <c r="AB293" s="232"/>
      <c r="AC293" s="232"/>
      <c r="AD293" s="232"/>
      <c r="AE293" s="232"/>
    </row>
    <row r="294" spans="3:31" x14ac:dyDescent="0.25">
      <c r="C294" s="232"/>
      <c r="D294" s="232"/>
      <c r="E294" s="232"/>
      <c r="F294" s="232"/>
      <c r="G294" s="232"/>
      <c r="H294" s="232"/>
      <c r="I294" s="232"/>
      <c r="J294" s="232"/>
      <c r="K294" s="232"/>
      <c r="L294" s="232"/>
      <c r="M294" s="232"/>
      <c r="N294" s="232"/>
      <c r="O294" s="232"/>
      <c r="P294" s="232"/>
      <c r="Q294" s="232"/>
      <c r="R294" s="232"/>
      <c r="S294" s="232"/>
      <c r="T294" s="232"/>
      <c r="U294" s="232"/>
      <c r="V294" s="232"/>
      <c r="W294" s="232"/>
      <c r="X294" s="232"/>
      <c r="Y294" s="232"/>
      <c r="Z294" s="232"/>
      <c r="AA294" s="232"/>
      <c r="AB294" s="232"/>
      <c r="AC294" s="232"/>
      <c r="AD294" s="232"/>
      <c r="AE294" s="232"/>
    </row>
    <row r="295" spans="3:31" x14ac:dyDescent="0.25">
      <c r="C295" s="232"/>
      <c r="D295" s="232"/>
      <c r="E295" s="232"/>
      <c r="F295" s="232"/>
      <c r="G295" s="232"/>
      <c r="H295" s="232"/>
      <c r="I295" s="232"/>
      <c r="J295" s="232"/>
      <c r="K295" s="232"/>
      <c r="L295" s="232"/>
      <c r="M295" s="232"/>
      <c r="N295" s="232"/>
      <c r="O295" s="232"/>
      <c r="P295" s="232"/>
      <c r="Q295" s="232"/>
      <c r="R295" s="232"/>
      <c r="S295" s="232"/>
      <c r="T295" s="232"/>
      <c r="U295" s="232"/>
      <c r="V295" s="232"/>
      <c r="W295" s="232"/>
      <c r="X295" s="232"/>
      <c r="Y295" s="232"/>
      <c r="Z295" s="232"/>
      <c r="AA295" s="232"/>
      <c r="AB295" s="232"/>
      <c r="AC295" s="232"/>
      <c r="AD295" s="232"/>
      <c r="AE295" s="232"/>
    </row>
    <row r="296" spans="3:31" x14ac:dyDescent="0.25">
      <c r="C296" s="232"/>
      <c r="D296" s="232"/>
      <c r="E296" s="232"/>
      <c r="F296" s="232"/>
      <c r="G296" s="232"/>
      <c r="H296" s="232"/>
      <c r="I296" s="232"/>
      <c r="J296" s="232"/>
      <c r="K296" s="232"/>
      <c r="L296" s="232"/>
      <c r="M296" s="232"/>
      <c r="N296" s="232"/>
      <c r="O296" s="232"/>
      <c r="P296" s="232"/>
      <c r="Q296" s="232"/>
      <c r="R296" s="232"/>
      <c r="S296" s="232"/>
      <c r="T296" s="232"/>
      <c r="U296" s="232"/>
      <c r="V296" s="232"/>
      <c r="W296" s="232"/>
      <c r="X296" s="232"/>
      <c r="Y296" s="232"/>
      <c r="Z296" s="232"/>
      <c r="AA296" s="232"/>
      <c r="AB296" s="232"/>
      <c r="AC296" s="232"/>
      <c r="AD296" s="232"/>
      <c r="AE296" s="232"/>
    </row>
    <row r="297" spans="3:31" x14ac:dyDescent="0.25">
      <c r="C297" s="232"/>
      <c r="D297" s="232"/>
      <c r="E297" s="232"/>
      <c r="F297" s="232"/>
      <c r="G297" s="232"/>
      <c r="H297" s="232"/>
      <c r="I297" s="232"/>
      <c r="J297" s="232"/>
      <c r="K297" s="232"/>
      <c r="L297" s="232"/>
      <c r="M297" s="232"/>
      <c r="N297" s="232"/>
      <c r="O297" s="232"/>
      <c r="P297" s="232"/>
      <c r="Q297" s="232"/>
      <c r="R297" s="232"/>
      <c r="S297" s="232"/>
      <c r="T297" s="232"/>
      <c r="U297" s="232"/>
      <c r="V297" s="232"/>
      <c r="W297" s="232"/>
      <c r="X297" s="232"/>
      <c r="Y297" s="232"/>
      <c r="Z297" s="232"/>
      <c r="AA297" s="232"/>
      <c r="AB297" s="232"/>
      <c r="AC297" s="232"/>
      <c r="AD297" s="232"/>
      <c r="AE297" s="232"/>
    </row>
    <row r="298" spans="3:31" x14ac:dyDescent="0.25">
      <c r="C298" s="232"/>
      <c r="D298" s="232"/>
      <c r="E298" s="232"/>
      <c r="F298" s="232"/>
      <c r="G298" s="232"/>
      <c r="H298" s="232"/>
      <c r="I298" s="232"/>
      <c r="J298" s="232"/>
      <c r="K298" s="232"/>
      <c r="L298" s="232"/>
      <c r="M298" s="232"/>
      <c r="N298" s="232"/>
      <c r="O298" s="232"/>
      <c r="P298" s="232"/>
      <c r="Q298" s="232"/>
      <c r="R298" s="232"/>
      <c r="S298" s="232"/>
      <c r="T298" s="232"/>
      <c r="U298" s="232"/>
      <c r="V298" s="232"/>
      <c r="W298" s="232"/>
      <c r="X298" s="232"/>
      <c r="Y298" s="232"/>
      <c r="Z298" s="232"/>
      <c r="AA298" s="232"/>
      <c r="AB298" s="232"/>
      <c r="AC298" s="232"/>
      <c r="AD298" s="232"/>
      <c r="AE298" s="232"/>
    </row>
    <row r="299" spans="3:31" x14ac:dyDescent="0.25">
      <c r="C299" s="232"/>
      <c r="D299" s="232"/>
      <c r="E299" s="232"/>
      <c r="F299" s="232"/>
      <c r="G299" s="232"/>
      <c r="H299" s="232"/>
      <c r="I299" s="232"/>
      <c r="J299" s="232"/>
      <c r="K299" s="232"/>
      <c r="L299" s="232"/>
      <c r="M299" s="232"/>
      <c r="N299" s="232"/>
      <c r="O299" s="232"/>
      <c r="P299" s="232"/>
      <c r="Q299" s="232"/>
      <c r="R299" s="232"/>
      <c r="S299" s="232"/>
      <c r="T299" s="232"/>
      <c r="U299" s="232"/>
      <c r="V299" s="232"/>
      <c r="W299" s="232"/>
      <c r="X299" s="232"/>
      <c r="Y299" s="232"/>
      <c r="Z299" s="232"/>
      <c r="AA299" s="232"/>
      <c r="AB299" s="232"/>
      <c r="AC299" s="232"/>
      <c r="AD299" s="232"/>
      <c r="AE299" s="232"/>
    </row>
    <row r="300" spans="3:31" x14ac:dyDescent="0.25">
      <c r="C300" s="232"/>
      <c r="D300" s="232"/>
      <c r="E300" s="232"/>
      <c r="F300" s="232"/>
      <c r="G300" s="232"/>
      <c r="H300" s="232"/>
      <c r="I300" s="232"/>
      <c r="J300" s="232"/>
      <c r="K300" s="232"/>
      <c r="L300" s="232"/>
      <c r="M300" s="232"/>
      <c r="N300" s="232"/>
      <c r="O300" s="232"/>
      <c r="P300" s="232"/>
      <c r="Q300" s="232"/>
      <c r="R300" s="232"/>
      <c r="S300" s="232"/>
      <c r="T300" s="232"/>
      <c r="U300" s="232"/>
      <c r="V300" s="232"/>
      <c r="W300" s="232"/>
      <c r="X300" s="232"/>
      <c r="Y300" s="232"/>
      <c r="Z300" s="232"/>
      <c r="AA300" s="232"/>
      <c r="AB300" s="232"/>
      <c r="AC300" s="232"/>
      <c r="AD300" s="232"/>
      <c r="AE300" s="232"/>
    </row>
    <row r="301" spans="3:31" x14ac:dyDescent="0.25">
      <c r="C301" s="232"/>
      <c r="D301" s="232"/>
      <c r="E301" s="232"/>
      <c r="F301" s="232"/>
      <c r="G301" s="232"/>
      <c r="H301" s="232"/>
      <c r="I301" s="232"/>
      <c r="J301" s="232"/>
      <c r="K301" s="232"/>
      <c r="L301" s="232"/>
      <c r="M301" s="232"/>
      <c r="N301" s="232"/>
      <c r="O301" s="232"/>
      <c r="P301" s="232"/>
      <c r="Q301" s="232"/>
      <c r="R301" s="232"/>
      <c r="S301" s="232"/>
      <c r="T301" s="232"/>
      <c r="U301" s="232"/>
      <c r="V301" s="232"/>
      <c r="W301" s="232"/>
      <c r="X301" s="232"/>
      <c r="Y301" s="232"/>
      <c r="Z301" s="232"/>
      <c r="AA301" s="232"/>
      <c r="AB301" s="232"/>
      <c r="AC301" s="232"/>
      <c r="AD301" s="232"/>
      <c r="AE301" s="232"/>
    </row>
    <row r="302" spans="3:31" x14ac:dyDescent="0.25">
      <c r="C302" s="232"/>
      <c r="D302" s="232"/>
      <c r="E302" s="232"/>
      <c r="F302" s="232"/>
      <c r="G302" s="232"/>
      <c r="H302" s="232"/>
      <c r="I302" s="232"/>
      <c r="J302" s="232"/>
      <c r="K302" s="232"/>
      <c r="L302" s="232"/>
      <c r="M302" s="232"/>
      <c r="N302" s="232"/>
      <c r="O302" s="232"/>
      <c r="P302" s="232"/>
      <c r="Q302" s="232"/>
      <c r="R302" s="232"/>
      <c r="S302" s="232"/>
      <c r="T302" s="232"/>
      <c r="U302" s="232"/>
      <c r="V302" s="232"/>
      <c r="W302" s="232"/>
      <c r="X302" s="232"/>
      <c r="Y302" s="232"/>
      <c r="Z302" s="232"/>
      <c r="AA302" s="232"/>
      <c r="AB302" s="232"/>
      <c r="AC302" s="232"/>
      <c r="AD302" s="232"/>
      <c r="AE302" s="232"/>
    </row>
    <row r="303" spans="3:31" x14ac:dyDescent="0.25">
      <c r="C303" s="232"/>
      <c r="D303" s="232"/>
      <c r="E303" s="232"/>
      <c r="F303" s="232"/>
      <c r="G303" s="232"/>
      <c r="H303" s="232"/>
      <c r="I303" s="232"/>
      <c r="J303" s="232"/>
      <c r="K303" s="232"/>
      <c r="L303" s="232"/>
      <c r="M303" s="232"/>
      <c r="N303" s="232"/>
      <c r="O303" s="232"/>
      <c r="P303" s="232"/>
      <c r="Q303" s="232"/>
      <c r="R303" s="232"/>
      <c r="S303" s="232"/>
      <c r="T303" s="232"/>
      <c r="U303" s="232"/>
      <c r="V303" s="232"/>
      <c r="W303" s="232"/>
      <c r="X303" s="232"/>
      <c r="Y303" s="232"/>
      <c r="Z303" s="232"/>
      <c r="AA303" s="232"/>
      <c r="AB303" s="232"/>
      <c r="AC303" s="232"/>
      <c r="AD303" s="232"/>
      <c r="AE303" s="232"/>
    </row>
    <row r="304" spans="3:31" x14ac:dyDescent="0.25">
      <c r="C304" s="232"/>
      <c r="D304" s="232"/>
      <c r="E304" s="232"/>
      <c r="F304" s="232"/>
      <c r="G304" s="232"/>
      <c r="H304" s="232"/>
      <c r="I304" s="232"/>
      <c r="J304" s="232"/>
      <c r="K304" s="232"/>
      <c r="L304" s="232"/>
      <c r="M304" s="232"/>
      <c r="N304" s="232"/>
      <c r="O304" s="232"/>
      <c r="P304" s="232"/>
      <c r="Q304" s="232"/>
      <c r="R304" s="232"/>
      <c r="S304" s="232"/>
      <c r="T304" s="232"/>
      <c r="U304" s="232"/>
      <c r="V304" s="232"/>
      <c r="W304" s="232"/>
      <c r="X304" s="232"/>
      <c r="Y304" s="232"/>
      <c r="Z304" s="232"/>
      <c r="AA304" s="232"/>
      <c r="AB304" s="232"/>
      <c r="AC304" s="232"/>
      <c r="AD304" s="232"/>
      <c r="AE304" s="232"/>
    </row>
    <row r="305" spans="3:31" x14ac:dyDescent="0.25">
      <c r="C305" s="232"/>
      <c r="D305" s="232"/>
      <c r="E305" s="232"/>
      <c r="F305" s="232"/>
      <c r="G305" s="232"/>
      <c r="H305" s="232"/>
      <c r="I305" s="232"/>
      <c r="J305" s="232"/>
      <c r="K305" s="232"/>
      <c r="L305" s="232"/>
      <c r="M305" s="232"/>
      <c r="N305" s="232"/>
      <c r="O305" s="232"/>
      <c r="P305" s="232"/>
      <c r="Q305" s="232"/>
      <c r="R305" s="232"/>
      <c r="S305" s="232"/>
      <c r="T305" s="232"/>
      <c r="U305" s="232"/>
      <c r="V305" s="232"/>
      <c r="W305" s="232"/>
      <c r="X305" s="232"/>
      <c r="Y305" s="232"/>
      <c r="Z305" s="232"/>
      <c r="AA305" s="232"/>
      <c r="AB305" s="232"/>
      <c r="AC305" s="232"/>
      <c r="AD305" s="232"/>
      <c r="AE305" s="232"/>
    </row>
    <row r="306" spans="3:31" x14ac:dyDescent="0.25">
      <c r="C306" s="232"/>
      <c r="D306" s="232"/>
      <c r="E306" s="232"/>
      <c r="F306" s="232"/>
      <c r="G306" s="232"/>
      <c r="H306" s="232"/>
      <c r="I306" s="232"/>
      <c r="J306" s="232"/>
      <c r="K306" s="232"/>
      <c r="L306" s="232"/>
      <c r="M306" s="232"/>
      <c r="N306" s="232"/>
      <c r="O306" s="232"/>
      <c r="P306" s="232"/>
      <c r="Q306" s="232"/>
      <c r="R306" s="232"/>
      <c r="S306" s="232"/>
      <c r="T306" s="232"/>
      <c r="U306" s="232"/>
      <c r="V306" s="232"/>
      <c r="W306" s="232"/>
      <c r="X306" s="232"/>
      <c r="Y306" s="232"/>
      <c r="Z306" s="232"/>
      <c r="AA306" s="232"/>
      <c r="AB306" s="232"/>
      <c r="AC306" s="232"/>
      <c r="AD306" s="232"/>
      <c r="AE306" s="232"/>
    </row>
    <row r="307" spans="3:31" x14ac:dyDescent="0.25">
      <c r="C307" s="232"/>
      <c r="D307" s="232"/>
      <c r="E307" s="232"/>
      <c r="F307" s="232"/>
      <c r="G307" s="232"/>
      <c r="H307" s="232"/>
      <c r="I307" s="232"/>
      <c r="J307" s="232"/>
      <c r="K307" s="232"/>
      <c r="L307" s="232"/>
      <c r="M307" s="232"/>
      <c r="N307" s="232"/>
      <c r="O307" s="232"/>
      <c r="P307" s="232"/>
      <c r="Q307" s="232"/>
      <c r="R307" s="232"/>
      <c r="S307" s="232"/>
      <c r="T307" s="232"/>
      <c r="U307" s="232"/>
      <c r="V307" s="232"/>
      <c r="W307" s="232"/>
      <c r="X307" s="232"/>
      <c r="Y307" s="232"/>
      <c r="Z307" s="232"/>
      <c r="AA307" s="232"/>
      <c r="AB307" s="232"/>
      <c r="AC307" s="232"/>
      <c r="AD307" s="232"/>
      <c r="AE307" s="232"/>
    </row>
    <row r="308" spans="3:31" x14ac:dyDescent="0.25">
      <c r="C308" s="232"/>
      <c r="D308" s="232"/>
      <c r="E308" s="232"/>
      <c r="F308" s="232"/>
      <c r="G308" s="232"/>
      <c r="H308" s="232"/>
      <c r="I308" s="232"/>
      <c r="J308" s="232"/>
      <c r="K308" s="232"/>
      <c r="L308" s="232"/>
      <c r="M308" s="232"/>
      <c r="N308" s="232"/>
      <c r="O308" s="232"/>
      <c r="P308" s="232"/>
      <c r="Q308" s="232"/>
      <c r="R308" s="232"/>
      <c r="S308" s="232"/>
      <c r="T308" s="232"/>
      <c r="U308" s="232"/>
      <c r="V308" s="232"/>
      <c r="W308" s="232"/>
      <c r="X308" s="232"/>
      <c r="Y308" s="232"/>
      <c r="Z308" s="232"/>
      <c r="AA308" s="232"/>
      <c r="AB308" s="232"/>
      <c r="AC308" s="232"/>
      <c r="AD308" s="232"/>
      <c r="AE308" s="232"/>
    </row>
    <row r="309" spans="3:31" x14ac:dyDescent="0.25">
      <c r="C309" s="232"/>
      <c r="D309" s="232"/>
      <c r="E309" s="232"/>
      <c r="F309" s="232"/>
      <c r="G309" s="232"/>
      <c r="H309" s="232"/>
      <c r="I309" s="232"/>
      <c r="J309" s="232"/>
      <c r="K309" s="232"/>
      <c r="L309" s="232"/>
      <c r="M309" s="232"/>
      <c r="N309" s="232"/>
      <c r="O309" s="232"/>
      <c r="P309" s="232"/>
      <c r="Q309" s="232"/>
      <c r="R309" s="232"/>
      <c r="S309" s="232"/>
      <c r="T309" s="232"/>
      <c r="U309" s="232"/>
      <c r="V309" s="232"/>
      <c r="W309" s="232"/>
      <c r="X309" s="232"/>
      <c r="Y309" s="232"/>
      <c r="Z309" s="232"/>
      <c r="AA309" s="232"/>
      <c r="AB309" s="232"/>
      <c r="AC309" s="232"/>
      <c r="AD309" s="232"/>
      <c r="AE309" s="232"/>
    </row>
    <row r="310" spans="3:31" x14ac:dyDescent="0.25">
      <c r="C310" s="232"/>
      <c r="D310" s="232"/>
      <c r="E310" s="232"/>
      <c r="F310" s="232"/>
      <c r="G310" s="232"/>
      <c r="H310" s="232"/>
      <c r="I310" s="232"/>
      <c r="J310" s="232"/>
      <c r="K310" s="232"/>
      <c r="L310" s="232"/>
      <c r="M310" s="232"/>
      <c r="N310" s="232"/>
      <c r="O310" s="232"/>
      <c r="P310" s="232"/>
      <c r="Q310" s="232"/>
      <c r="R310" s="232"/>
      <c r="S310" s="232"/>
      <c r="T310" s="232"/>
      <c r="U310" s="232"/>
      <c r="V310" s="232"/>
      <c r="W310" s="232"/>
      <c r="X310" s="232"/>
      <c r="Y310" s="232"/>
      <c r="Z310" s="232"/>
      <c r="AA310" s="232"/>
      <c r="AB310" s="232"/>
      <c r="AC310" s="232"/>
      <c r="AD310" s="232"/>
      <c r="AE310" s="232"/>
    </row>
    <row r="311" spans="3:31" x14ac:dyDescent="0.25">
      <c r="C311" s="232"/>
      <c r="D311" s="232"/>
      <c r="E311" s="232"/>
      <c r="F311" s="232"/>
      <c r="G311" s="232"/>
      <c r="H311" s="232"/>
      <c r="I311" s="232"/>
      <c r="J311" s="232"/>
      <c r="K311" s="232"/>
      <c r="L311" s="232"/>
      <c r="M311" s="232"/>
      <c r="N311" s="232"/>
      <c r="O311" s="232"/>
      <c r="P311" s="232"/>
      <c r="Q311" s="232"/>
      <c r="R311" s="232"/>
      <c r="S311" s="232"/>
      <c r="T311" s="232"/>
      <c r="U311" s="232"/>
      <c r="V311" s="232"/>
      <c r="W311" s="232"/>
      <c r="X311" s="232"/>
      <c r="Y311" s="232"/>
      <c r="Z311" s="232"/>
      <c r="AA311" s="232"/>
      <c r="AB311" s="232"/>
      <c r="AC311" s="232"/>
      <c r="AD311" s="232"/>
      <c r="AE311" s="232"/>
    </row>
    <row r="312" spans="3:31" x14ac:dyDescent="0.25">
      <c r="C312" s="232"/>
      <c r="D312" s="232"/>
      <c r="E312" s="232"/>
      <c r="F312" s="232"/>
      <c r="G312" s="232"/>
      <c r="H312" s="232"/>
      <c r="I312" s="232"/>
      <c r="J312" s="232"/>
      <c r="K312" s="232"/>
      <c r="L312" s="232"/>
      <c r="M312" s="232"/>
      <c r="N312" s="232"/>
      <c r="O312" s="232"/>
      <c r="P312" s="232"/>
      <c r="Q312" s="232"/>
      <c r="R312" s="232"/>
      <c r="S312" s="232"/>
      <c r="T312" s="232"/>
      <c r="U312" s="232"/>
      <c r="V312" s="232"/>
      <c r="W312" s="232"/>
      <c r="X312" s="232"/>
      <c r="Y312" s="232"/>
      <c r="Z312" s="232"/>
      <c r="AA312" s="232"/>
      <c r="AB312" s="232"/>
      <c r="AC312" s="232"/>
      <c r="AD312" s="232"/>
      <c r="AE312" s="232"/>
    </row>
    <row r="313" spans="3:31" x14ac:dyDescent="0.25">
      <c r="C313" s="232"/>
      <c r="D313" s="232"/>
      <c r="E313" s="232"/>
      <c r="F313" s="232"/>
      <c r="G313" s="232"/>
      <c r="H313" s="232"/>
      <c r="I313" s="232"/>
      <c r="J313" s="232"/>
      <c r="K313" s="232"/>
      <c r="L313" s="232"/>
      <c r="M313" s="232"/>
      <c r="N313" s="232"/>
      <c r="O313" s="232"/>
      <c r="P313" s="232"/>
      <c r="Q313" s="232"/>
      <c r="R313" s="232"/>
      <c r="S313" s="232"/>
      <c r="T313" s="232"/>
      <c r="U313" s="232"/>
      <c r="V313" s="232"/>
      <c r="W313" s="232"/>
      <c r="X313" s="232"/>
      <c r="Y313" s="232"/>
      <c r="Z313" s="232"/>
      <c r="AA313" s="232"/>
      <c r="AB313" s="232"/>
      <c r="AC313" s="232"/>
      <c r="AD313" s="232"/>
      <c r="AE313" s="232"/>
    </row>
    <row r="314" spans="3:31" x14ac:dyDescent="0.25">
      <c r="C314" s="232"/>
      <c r="D314" s="232"/>
      <c r="E314" s="232"/>
      <c r="F314" s="232"/>
      <c r="G314" s="232"/>
      <c r="H314" s="232"/>
      <c r="I314" s="232"/>
      <c r="J314" s="232"/>
      <c r="K314" s="232"/>
      <c r="L314" s="232"/>
      <c r="M314" s="232"/>
      <c r="N314" s="232"/>
      <c r="O314" s="232"/>
      <c r="P314" s="232"/>
      <c r="Q314" s="232"/>
      <c r="R314" s="232"/>
      <c r="S314" s="232"/>
      <c r="T314" s="232"/>
      <c r="U314" s="232"/>
      <c r="V314" s="232"/>
      <c r="W314" s="232"/>
      <c r="X314" s="232"/>
      <c r="Y314" s="232"/>
      <c r="Z314" s="232"/>
      <c r="AA314" s="232"/>
      <c r="AB314" s="232"/>
      <c r="AC314" s="232"/>
      <c r="AD314" s="232"/>
      <c r="AE314" s="232"/>
    </row>
    <row r="315" spans="3:31" x14ac:dyDescent="0.25">
      <c r="C315" s="232"/>
      <c r="D315" s="232"/>
      <c r="E315" s="232"/>
      <c r="F315" s="232"/>
      <c r="G315" s="232"/>
      <c r="H315" s="232"/>
      <c r="I315" s="232"/>
      <c r="J315" s="232"/>
      <c r="K315" s="232"/>
      <c r="L315" s="232"/>
      <c r="M315" s="232"/>
      <c r="N315" s="232"/>
      <c r="O315" s="232"/>
      <c r="P315" s="232"/>
      <c r="Q315" s="232"/>
      <c r="R315" s="232"/>
      <c r="S315" s="232"/>
      <c r="T315" s="232"/>
      <c r="U315" s="232"/>
      <c r="V315" s="232"/>
      <c r="W315" s="232"/>
      <c r="X315" s="232"/>
      <c r="Y315" s="232"/>
      <c r="Z315" s="232"/>
      <c r="AA315" s="232"/>
      <c r="AB315" s="232"/>
      <c r="AC315" s="232"/>
      <c r="AD315" s="232"/>
      <c r="AE315" s="232"/>
    </row>
    <row r="316" spans="3:31" x14ac:dyDescent="0.25">
      <c r="C316" s="232"/>
      <c r="D316" s="232"/>
      <c r="E316" s="232"/>
      <c r="F316" s="232"/>
      <c r="G316" s="232"/>
      <c r="H316" s="232"/>
      <c r="I316" s="232"/>
      <c r="J316" s="232"/>
      <c r="K316" s="232"/>
      <c r="L316" s="232"/>
      <c r="M316" s="232"/>
      <c r="N316" s="232"/>
      <c r="O316" s="232"/>
      <c r="P316" s="232"/>
      <c r="Q316" s="232"/>
      <c r="R316" s="232"/>
      <c r="S316" s="232"/>
      <c r="T316" s="232"/>
      <c r="U316" s="232"/>
      <c r="V316" s="232"/>
      <c r="W316" s="232"/>
      <c r="X316" s="232"/>
      <c r="Y316" s="232"/>
      <c r="Z316" s="232"/>
      <c r="AA316" s="232"/>
      <c r="AB316" s="232"/>
      <c r="AC316" s="232"/>
      <c r="AD316" s="232"/>
      <c r="AE316" s="232"/>
    </row>
    <row r="317" spans="3:31" x14ac:dyDescent="0.25">
      <c r="C317" s="232"/>
      <c r="D317" s="232"/>
      <c r="E317" s="232"/>
      <c r="F317" s="232"/>
      <c r="G317" s="232"/>
      <c r="H317" s="232"/>
      <c r="I317" s="232"/>
      <c r="J317" s="232"/>
      <c r="K317" s="232"/>
      <c r="L317" s="232"/>
      <c r="M317" s="232"/>
      <c r="N317" s="232"/>
      <c r="O317" s="232"/>
      <c r="P317" s="232"/>
      <c r="Q317" s="232"/>
      <c r="R317" s="232"/>
      <c r="S317" s="232"/>
      <c r="T317" s="232"/>
      <c r="U317" s="232"/>
      <c r="V317" s="232"/>
      <c r="W317" s="232"/>
      <c r="X317" s="232"/>
      <c r="Y317" s="232"/>
      <c r="Z317" s="232"/>
      <c r="AA317" s="232"/>
      <c r="AB317" s="232"/>
      <c r="AC317" s="232"/>
      <c r="AD317" s="232"/>
      <c r="AE317" s="232"/>
    </row>
    <row r="318" spans="3:31" x14ac:dyDescent="0.25">
      <c r="C318" s="232"/>
      <c r="D318" s="232"/>
      <c r="E318" s="232"/>
      <c r="F318" s="232"/>
      <c r="G318" s="232"/>
      <c r="H318" s="232"/>
      <c r="I318" s="232"/>
      <c r="J318" s="232"/>
      <c r="K318" s="232"/>
      <c r="L318" s="232"/>
      <c r="M318" s="232"/>
      <c r="N318" s="232"/>
      <c r="O318" s="232"/>
      <c r="P318" s="232"/>
      <c r="Q318" s="232"/>
      <c r="R318" s="232"/>
      <c r="S318" s="232"/>
      <c r="T318" s="232"/>
      <c r="U318" s="232"/>
      <c r="V318" s="232"/>
      <c r="W318" s="232"/>
      <c r="X318" s="232"/>
      <c r="Y318" s="232"/>
      <c r="Z318" s="232"/>
      <c r="AA318" s="232"/>
      <c r="AB318" s="232"/>
      <c r="AC318" s="232"/>
      <c r="AD318" s="232"/>
      <c r="AE318" s="232"/>
    </row>
    <row r="319" spans="3:31" x14ac:dyDescent="0.25">
      <c r="C319" s="232"/>
      <c r="D319" s="232"/>
      <c r="E319" s="232"/>
      <c r="F319" s="232"/>
      <c r="G319" s="232"/>
      <c r="H319" s="232"/>
      <c r="I319" s="232"/>
      <c r="J319" s="232"/>
      <c r="K319" s="232"/>
      <c r="L319" s="232"/>
      <c r="M319" s="232"/>
      <c r="N319" s="232"/>
      <c r="O319" s="232"/>
      <c r="P319" s="232"/>
      <c r="Q319" s="232"/>
      <c r="R319" s="232"/>
      <c r="S319" s="232"/>
      <c r="T319" s="232"/>
      <c r="U319" s="232"/>
      <c r="V319" s="232"/>
      <c r="W319" s="232"/>
      <c r="X319" s="232"/>
      <c r="Y319" s="232"/>
      <c r="Z319" s="232"/>
      <c r="AA319" s="232"/>
      <c r="AB319" s="232"/>
      <c r="AC319" s="232"/>
      <c r="AD319" s="232"/>
      <c r="AE319" s="232"/>
    </row>
    <row r="320" spans="3:31" x14ac:dyDescent="0.25">
      <c r="C320" s="232"/>
      <c r="D320" s="232"/>
      <c r="E320" s="232"/>
      <c r="F320" s="232"/>
      <c r="G320" s="232"/>
      <c r="H320" s="232"/>
      <c r="I320" s="232"/>
      <c r="J320" s="232"/>
      <c r="K320" s="232"/>
      <c r="L320" s="232"/>
      <c r="M320" s="232"/>
      <c r="N320" s="232"/>
      <c r="O320" s="232"/>
      <c r="P320" s="232"/>
      <c r="Q320" s="232"/>
      <c r="R320" s="232"/>
      <c r="S320" s="232"/>
      <c r="T320" s="232"/>
      <c r="U320" s="232"/>
      <c r="V320" s="232"/>
      <c r="W320" s="232"/>
      <c r="X320" s="232"/>
      <c r="Y320" s="232"/>
      <c r="Z320" s="232"/>
      <c r="AA320" s="232"/>
      <c r="AB320" s="232"/>
      <c r="AC320" s="232"/>
      <c r="AD320" s="232"/>
      <c r="AE320" s="232"/>
    </row>
    <row r="321" spans="3:31" x14ac:dyDescent="0.25">
      <c r="C321" s="232"/>
      <c r="D321" s="232"/>
      <c r="E321" s="232"/>
      <c r="F321" s="232"/>
      <c r="G321" s="232"/>
      <c r="H321" s="232"/>
      <c r="I321" s="232"/>
      <c r="J321" s="232"/>
      <c r="K321" s="232"/>
      <c r="L321" s="232"/>
      <c r="M321" s="232"/>
      <c r="N321" s="232"/>
      <c r="O321" s="232"/>
      <c r="P321" s="232"/>
      <c r="Q321" s="232"/>
      <c r="R321" s="232"/>
      <c r="S321" s="232"/>
      <c r="T321" s="232"/>
      <c r="U321" s="232"/>
      <c r="V321" s="232"/>
      <c r="W321" s="232"/>
      <c r="X321" s="232"/>
      <c r="Y321" s="232"/>
      <c r="Z321" s="232"/>
      <c r="AA321" s="232"/>
      <c r="AB321" s="232"/>
      <c r="AC321" s="232"/>
      <c r="AD321" s="232"/>
      <c r="AE321" s="232"/>
    </row>
    <row r="322" spans="3:31" x14ac:dyDescent="0.25">
      <c r="C322" s="232"/>
      <c r="D322" s="232"/>
      <c r="E322" s="232"/>
      <c r="F322" s="232"/>
      <c r="G322" s="232"/>
      <c r="H322" s="232"/>
      <c r="I322" s="232"/>
      <c r="J322" s="232"/>
      <c r="K322" s="232"/>
      <c r="L322" s="232"/>
      <c r="M322" s="232"/>
      <c r="N322" s="232"/>
      <c r="O322" s="232"/>
      <c r="P322" s="232"/>
      <c r="Q322" s="232"/>
      <c r="R322" s="232"/>
      <c r="S322" s="232"/>
      <c r="T322" s="232"/>
      <c r="U322" s="232"/>
      <c r="V322" s="232"/>
      <c r="W322" s="232"/>
      <c r="X322" s="232"/>
      <c r="Y322" s="232"/>
      <c r="Z322" s="232"/>
      <c r="AA322" s="232"/>
      <c r="AB322" s="232"/>
      <c r="AC322" s="232"/>
      <c r="AD322" s="232"/>
      <c r="AE322" s="232"/>
    </row>
    <row r="323" spans="3:31" x14ac:dyDescent="0.25">
      <c r="C323" s="232"/>
      <c r="D323" s="232"/>
      <c r="E323" s="232"/>
      <c r="F323" s="232"/>
      <c r="G323" s="232"/>
      <c r="H323" s="232"/>
      <c r="I323" s="232"/>
      <c r="J323" s="232"/>
      <c r="K323" s="232"/>
      <c r="L323" s="232"/>
      <c r="M323" s="232"/>
      <c r="N323" s="232"/>
      <c r="O323" s="232"/>
      <c r="P323" s="232"/>
      <c r="Q323" s="232"/>
      <c r="R323" s="232"/>
      <c r="S323" s="232"/>
      <c r="T323" s="232"/>
      <c r="U323" s="232"/>
      <c r="V323" s="232"/>
      <c r="W323" s="232"/>
      <c r="X323" s="232"/>
      <c r="Y323" s="232"/>
      <c r="Z323" s="232"/>
      <c r="AA323" s="232"/>
      <c r="AB323" s="232"/>
      <c r="AC323" s="232"/>
      <c r="AD323" s="232"/>
      <c r="AE323" s="232"/>
    </row>
    <row r="324" spans="3:31" x14ac:dyDescent="0.25">
      <c r="C324" s="232"/>
      <c r="D324" s="232"/>
      <c r="E324" s="232"/>
      <c r="F324" s="232"/>
      <c r="G324" s="232"/>
      <c r="H324" s="232"/>
      <c r="I324" s="232"/>
      <c r="J324" s="232"/>
      <c r="K324" s="232"/>
      <c r="L324" s="232"/>
      <c r="M324" s="232"/>
      <c r="N324" s="232"/>
      <c r="O324" s="232"/>
      <c r="P324" s="232"/>
      <c r="Q324" s="232"/>
      <c r="R324" s="232"/>
      <c r="S324" s="232"/>
      <c r="T324" s="232"/>
      <c r="U324" s="232"/>
      <c r="V324" s="232"/>
      <c r="W324" s="232"/>
      <c r="X324" s="232"/>
      <c r="Y324" s="232"/>
      <c r="Z324" s="232"/>
      <c r="AA324" s="232"/>
      <c r="AB324" s="232"/>
      <c r="AC324" s="232"/>
      <c r="AD324" s="232"/>
      <c r="AE324" s="232"/>
    </row>
    <row r="325" spans="3:31" x14ac:dyDescent="0.25">
      <c r="C325" s="232"/>
      <c r="D325" s="232"/>
      <c r="E325" s="232"/>
      <c r="F325" s="232"/>
      <c r="G325" s="232"/>
      <c r="H325" s="232"/>
      <c r="I325" s="232"/>
      <c r="J325" s="232"/>
      <c r="K325" s="232"/>
      <c r="L325" s="232"/>
      <c r="M325" s="232"/>
      <c r="N325" s="232"/>
      <c r="O325" s="232"/>
      <c r="P325" s="232"/>
      <c r="Q325" s="232"/>
      <c r="R325" s="232"/>
      <c r="S325" s="232"/>
      <c r="T325" s="232"/>
      <c r="U325" s="232"/>
      <c r="V325" s="232"/>
      <c r="W325" s="232"/>
      <c r="X325" s="232"/>
      <c r="Y325" s="232"/>
      <c r="Z325" s="232"/>
      <c r="AA325" s="232"/>
      <c r="AB325" s="232"/>
      <c r="AC325" s="232"/>
      <c r="AD325" s="232"/>
      <c r="AE325" s="232"/>
    </row>
    <row r="326" spans="3:31" x14ac:dyDescent="0.25">
      <c r="C326" s="232"/>
      <c r="D326" s="232"/>
      <c r="E326" s="232"/>
      <c r="F326" s="232"/>
      <c r="G326" s="232"/>
      <c r="H326" s="232"/>
      <c r="I326" s="232"/>
      <c r="J326" s="232"/>
      <c r="K326" s="232"/>
      <c r="L326" s="232"/>
      <c r="M326" s="232"/>
      <c r="N326" s="232"/>
      <c r="O326" s="232"/>
      <c r="P326" s="232"/>
      <c r="Q326" s="232"/>
      <c r="R326" s="232"/>
      <c r="S326" s="232"/>
      <c r="T326" s="232"/>
      <c r="U326" s="232"/>
      <c r="V326" s="232"/>
      <c r="W326" s="232"/>
      <c r="X326" s="232"/>
      <c r="Y326" s="232"/>
      <c r="Z326" s="232"/>
      <c r="AA326" s="232"/>
      <c r="AB326" s="232"/>
      <c r="AC326" s="232"/>
      <c r="AD326" s="232"/>
      <c r="AE326" s="232"/>
    </row>
    <row r="327" spans="3:31" x14ac:dyDescent="0.25">
      <c r="C327" s="232"/>
      <c r="D327" s="232"/>
      <c r="E327" s="232"/>
      <c r="F327" s="232"/>
      <c r="G327" s="232"/>
      <c r="H327" s="232"/>
      <c r="I327" s="232"/>
      <c r="J327" s="232"/>
      <c r="K327" s="232"/>
      <c r="L327" s="232"/>
      <c r="M327" s="232"/>
      <c r="N327" s="232"/>
      <c r="O327" s="232"/>
      <c r="P327" s="232"/>
      <c r="Q327" s="232"/>
      <c r="R327" s="232"/>
      <c r="S327" s="232"/>
      <c r="T327" s="232"/>
      <c r="U327" s="232"/>
      <c r="V327" s="232"/>
      <c r="W327" s="232"/>
      <c r="X327" s="232"/>
      <c r="Y327" s="232"/>
      <c r="Z327" s="232"/>
      <c r="AA327" s="232"/>
      <c r="AB327" s="232"/>
      <c r="AC327" s="232"/>
      <c r="AD327" s="232"/>
      <c r="AE327" s="232"/>
    </row>
    <row r="328" spans="3:31" x14ac:dyDescent="0.25">
      <c r="C328" s="232"/>
      <c r="D328" s="232"/>
      <c r="E328" s="232"/>
      <c r="F328" s="232"/>
      <c r="G328" s="232"/>
      <c r="H328" s="232"/>
      <c r="I328" s="232"/>
      <c r="J328" s="232"/>
      <c r="K328" s="232"/>
      <c r="L328" s="232"/>
      <c r="M328" s="232"/>
      <c r="N328" s="232"/>
      <c r="O328" s="232"/>
      <c r="P328" s="232"/>
      <c r="Q328" s="232"/>
      <c r="R328" s="232"/>
      <c r="S328" s="232"/>
      <c r="T328" s="232"/>
      <c r="U328" s="232"/>
      <c r="V328" s="232"/>
      <c r="W328" s="232"/>
      <c r="X328" s="232"/>
      <c r="Y328" s="232"/>
      <c r="Z328" s="232"/>
      <c r="AA328" s="232"/>
      <c r="AB328" s="232"/>
      <c r="AC328" s="232"/>
      <c r="AD328" s="232"/>
      <c r="AE328" s="232"/>
    </row>
    <row r="329" spans="3:31" x14ac:dyDescent="0.25">
      <c r="C329" s="232"/>
      <c r="D329" s="232"/>
      <c r="E329" s="232"/>
      <c r="F329" s="232"/>
      <c r="G329" s="232"/>
      <c r="H329" s="232"/>
      <c r="I329" s="232"/>
      <c r="J329" s="232"/>
      <c r="K329" s="232"/>
      <c r="L329" s="232"/>
      <c r="M329" s="232"/>
      <c r="N329" s="232"/>
      <c r="O329" s="232"/>
      <c r="P329" s="232"/>
      <c r="Q329" s="232"/>
      <c r="R329" s="232"/>
      <c r="S329" s="232"/>
      <c r="T329" s="232"/>
      <c r="U329" s="232"/>
      <c r="V329" s="232"/>
      <c r="W329" s="232"/>
      <c r="X329" s="232"/>
      <c r="Y329" s="232"/>
      <c r="Z329" s="232"/>
      <c r="AA329" s="232"/>
      <c r="AB329" s="232"/>
      <c r="AC329" s="232"/>
      <c r="AD329" s="232"/>
      <c r="AE329" s="232"/>
    </row>
    <row r="330" spans="3:31" x14ac:dyDescent="0.25">
      <c r="C330" s="232"/>
      <c r="D330" s="232"/>
      <c r="E330" s="232"/>
      <c r="F330" s="232"/>
      <c r="G330" s="232"/>
      <c r="H330" s="232"/>
      <c r="I330" s="232"/>
      <c r="J330" s="232"/>
      <c r="K330" s="232"/>
      <c r="L330" s="232"/>
      <c r="M330" s="232"/>
      <c r="N330" s="232"/>
      <c r="O330" s="232"/>
      <c r="P330" s="232"/>
      <c r="Q330" s="232"/>
      <c r="R330" s="232"/>
      <c r="S330" s="232"/>
      <c r="T330" s="232"/>
      <c r="U330" s="232"/>
      <c r="V330" s="232"/>
      <c r="W330" s="232"/>
      <c r="X330" s="232"/>
      <c r="Y330" s="232"/>
      <c r="Z330" s="232"/>
      <c r="AA330" s="232"/>
      <c r="AB330" s="232"/>
      <c r="AC330" s="232"/>
      <c r="AD330" s="232"/>
      <c r="AE330" s="232"/>
    </row>
    <row r="331" spans="3:31" x14ac:dyDescent="0.25">
      <c r="C331" s="232"/>
      <c r="D331" s="232"/>
      <c r="E331" s="232"/>
      <c r="F331" s="232"/>
      <c r="G331" s="232"/>
      <c r="H331" s="232"/>
      <c r="I331" s="232"/>
      <c r="J331" s="232"/>
      <c r="K331" s="232"/>
      <c r="L331" s="232"/>
      <c r="M331" s="232"/>
      <c r="N331" s="232"/>
      <c r="O331" s="232"/>
      <c r="P331" s="232"/>
      <c r="Q331" s="232"/>
      <c r="R331" s="232"/>
      <c r="S331" s="232"/>
      <c r="T331" s="232"/>
      <c r="U331" s="232"/>
      <c r="V331" s="232"/>
      <c r="W331" s="232"/>
      <c r="X331" s="232"/>
      <c r="Y331" s="232"/>
      <c r="Z331" s="232"/>
      <c r="AA331" s="232"/>
      <c r="AB331" s="232"/>
      <c r="AC331" s="232"/>
      <c r="AD331" s="232"/>
      <c r="AE331" s="232"/>
    </row>
    <row r="332" spans="3:31" x14ac:dyDescent="0.25">
      <c r="C332" s="232"/>
      <c r="D332" s="232"/>
      <c r="E332" s="232"/>
      <c r="F332" s="232"/>
      <c r="G332" s="232"/>
      <c r="H332" s="232"/>
      <c r="I332" s="232"/>
      <c r="J332" s="232"/>
      <c r="K332" s="232"/>
      <c r="L332" s="232"/>
      <c r="M332" s="232"/>
      <c r="N332" s="232"/>
      <c r="O332" s="232"/>
      <c r="P332" s="232"/>
      <c r="Q332" s="232"/>
      <c r="R332" s="232"/>
      <c r="S332" s="232"/>
      <c r="T332" s="232"/>
      <c r="U332" s="232"/>
      <c r="V332" s="232"/>
      <c r="W332" s="232"/>
      <c r="X332" s="232"/>
      <c r="Y332" s="232"/>
      <c r="Z332" s="232"/>
      <c r="AA332" s="232"/>
      <c r="AB332" s="232"/>
      <c r="AC332" s="232"/>
      <c r="AD332" s="232"/>
      <c r="AE332" s="232"/>
    </row>
    <row r="333" spans="3:31" x14ac:dyDescent="0.25">
      <c r="C333" s="232"/>
      <c r="D333" s="232"/>
      <c r="E333" s="232"/>
      <c r="F333" s="232"/>
      <c r="G333" s="232"/>
      <c r="H333" s="232"/>
      <c r="I333" s="232"/>
      <c r="J333" s="232"/>
      <c r="K333" s="232"/>
      <c r="L333" s="232"/>
      <c r="M333" s="232"/>
      <c r="N333" s="232"/>
      <c r="O333" s="232"/>
      <c r="P333" s="232"/>
      <c r="Q333" s="232"/>
      <c r="R333" s="232"/>
      <c r="S333" s="232"/>
      <c r="T333" s="232"/>
      <c r="U333" s="232"/>
      <c r="V333" s="232"/>
      <c r="W333" s="232"/>
      <c r="X333" s="232"/>
      <c r="Y333" s="232"/>
      <c r="Z333" s="232"/>
      <c r="AA333" s="232"/>
      <c r="AB333" s="232"/>
      <c r="AC333" s="232"/>
      <c r="AD333" s="232"/>
      <c r="AE333" s="232"/>
    </row>
    <row r="334" spans="3:31" x14ac:dyDescent="0.25">
      <c r="C334" s="232"/>
      <c r="D334" s="232"/>
      <c r="E334" s="232"/>
      <c r="F334" s="232"/>
      <c r="G334" s="232"/>
      <c r="H334" s="232"/>
      <c r="I334" s="232"/>
      <c r="J334" s="232"/>
      <c r="K334" s="232"/>
      <c r="L334" s="232"/>
      <c r="M334" s="232"/>
      <c r="N334" s="232"/>
      <c r="O334" s="232"/>
      <c r="P334" s="232"/>
      <c r="Q334" s="232"/>
      <c r="R334" s="232"/>
      <c r="S334" s="232"/>
      <c r="T334" s="232"/>
      <c r="U334" s="232"/>
      <c r="V334" s="232"/>
      <c r="W334" s="232"/>
      <c r="X334" s="232"/>
      <c r="Y334" s="232"/>
      <c r="Z334" s="232"/>
      <c r="AA334" s="232"/>
      <c r="AB334" s="232"/>
      <c r="AC334" s="232"/>
      <c r="AD334" s="232"/>
      <c r="AE334" s="232"/>
    </row>
    <row r="335" spans="3:31" x14ac:dyDescent="0.25">
      <c r="C335" s="232"/>
      <c r="D335" s="232"/>
      <c r="E335" s="232"/>
      <c r="F335" s="232"/>
      <c r="G335" s="232"/>
      <c r="H335" s="232"/>
      <c r="I335" s="232"/>
      <c r="J335" s="232"/>
      <c r="K335" s="232"/>
      <c r="L335" s="232"/>
      <c r="M335" s="232"/>
      <c r="N335" s="232"/>
      <c r="O335" s="232"/>
      <c r="P335" s="232"/>
      <c r="Q335" s="232"/>
      <c r="R335" s="232"/>
      <c r="S335" s="232"/>
      <c r="T335" s="232"/>
      <c r="U335" s="232"/>
      <c r="V335" s="232"/>
      <c r="W335" s="232"/>
      <c r="X335" s="232"/>
      <c r="Y335" s="232"/>
      <c r="Z335" s="232"/>
      <c r="AA335" s="232"/>
      <c r="AB335" s="232"/>
      <c r="AC335" s="232"/>
      <c r="AD335" s="232"/>
      <c r="AE335" s="232"/>
    </row>
    <row r="336" spans="3:31" x14ac:dyDescent="0.25">
      <c r="C336" s="232"/>
      <c r="D336" s="232"/>
      <c r="E336" s="232"/>
      <c r="F336" s="232"/>
      <c r="G336" s="232"/>
      <c r="H336" s="232"/>
      <c r="I336" s="232"/>
      <c r="J336" s="232"/>
      <c r="K336" s="232"/>
      <c r="L336" s="232"/>
      <c r="M336" s="232"/>
      <c r="N336" s="232"/>
      <c r="O336" s="232"/>
      <c r="P336" s="232"/>
      <c r="Q336" s="232"/>
      <c r="R336" s="232"/>
      <c r="S336" s="232"/>
      <c r="T336" s="232"/>
      <c r="U336" s="232"/>
      <c r="V336" s="232"/>
      <c r="W336" s="232"/>
      <c r="X336" s="232"/>
      <c r="Y336" s="232"/>
      <c r="Z336" s="232"/>
      <c r="AA336" s="232"/>
      <c r="AB336" s="232"/>
      <c r="AC336" s="232"/>
      <c r="AD336" s="232"/>
      <c r="AE336" s="232"/>
    </row>
    <row r="337" spans="3:31" x14ac:dyDescent="0.25">
      <c r="C337" s="232"/>
      <c r="D337" s="232"/>
      <c r="E337" s="232"/>
      <c r="F337" s="232"/>
      <c r="G337" s="232"/>
      <c r="H337" s="232"/>
      <c r="I337" s="232"/>
      <c r="J337" s="232"/>
      <c r="K337" s="232"/>
      <c r="L337" s="232"/>
      <c r="M337" s="232"/>
      <c r="N337" s="232"/>
      <c r="O337" s="232"/>
      <c r="P337" s="232"/>
      <c r="Q337" s="232"/>
      <c r="R337" s="232"/>
      <c r="S337" s="232"/>
      <c r="T337" s="232"/>
      <c r="U337" s="232"/>
      <c r="V337" s="232"/>
      <c r="W337" s="232"/>
      <c r="X337" s="232"/>
      <c r="Y337" s="232"/>
      <c r="Z337" s="232"/>
      <c r="AA337" s="232"/>
      <c r="AB337" s="232"/>
      <c r="AC337" s="232"/>
      <c r="AD337" s="232"/>
      <c r="AE337" s="232"/>
    </row>
    <row r="338" spans="3:31" x14ac:dyDescent="0.25">
      <c r="C338" s="232"/>
      <c r="D338" s="232"/>
      <c r="E338" s="232"/>
      <c r="F338" s="232"/>
      <c r="G338" s="232"/>
      <c r="H338" s="232"/>
      <c r="I338" s="232"/>
      <c r="J338" s="232"/>
      <c r="K338" s="232"/>
      <c r="L338" s="232"/>
      <c r="M338" s="232"/>
      <c r="N338" s="232"/>
      <c r="O338" s="232"/>
      <c r="P338" s="232"/>
      <c r="Q338" s="232"/>
      <c r="R338" s="232"/>
      <c r="S338" s="232"/>
      <c r="T338" s="232"/>
      <c r="U338" s="232"/>
      <c r="V338" s="232"/>
      <c r="W338" s="232"/>
      <c r="X338" s="232"/>
      <c r="Y338" s="232"/>
      <c r="Z338" s="232"/>
      <c r="AA338" s="232"/>
      <c r="AB338" s="232"/>
      <c r="AC338" s="232"/>
      <c r="AD338" s="232"/>
      <c r="AE338" s="232"/>
    </row>
    <row r="339" spans="3:31" x14ac:dyDescent="0.25">
      <c r="C339" s="232"/>
      <c r="D339" s="232"/>
      <c r="E339" s="232"/>
      <c r="F339" s="232"/>
      <c r="G339" s="232"/>
      <c r="H339" s="232"/>
      <c r="I339" s="232"/>
      <c r="J339" s="232"/>
      <c r="K339" s="232"/>
      <c r="L339" s="232"/>
      <c r="M339" s="232"/>
      <c r="N339" s="232"/>
      <c r="O339" s="232"/>
      <c r="P339" s="232"/>
      <c r="Q339" s="232"/>
      <c r="R339" s="232"/>
      <c r="S339" s="232"/>
      <c r="T339" s="232"/>
      <c r="U339" s="232"/>
      <c r="V339" s="232"/>
      <c r="W339" s="232"/>
      <c r="X339" s="232"/>
      <c r="Y339" s="232"/>
      <c r="Z339" s="232"/>
      <c r="AA339" s="232"/>
      <c r="AB339" s="232"/>
      <c r="AC339" s="232"/>
      <c r="AD339" s="232"/>
      <c r="AE339" s="232"/>
    </row>
    <row r="340" spans="3:31" x14ac:dyDescent="0.25">
      <c r="C340" s="232"/>
      <c r="D340" s="232"/>
      <c r="E340" s="232"/>
      <c r="F340" s="232"/>
      <c r="G340" s="232"/>
      <c r="H340" s="232"/>
      <c r="I340" s="232"/>
      <c r="J340" s="232"/>
      <c r="K340" s="232"/>
      <c r="L340" s="232"/>
      <c r="M340" s="232"/>
      <c r="N340" s="232"/>
      <c r="O340" s="232"/>
      <c r="P340" s="232"/>
      <c r="Q340" s="232"/>
      <c r="R340" s="232"/>
      <c r="S340" s="232"/>
      <c r="T340" s="232"/>
      <c r="U340" s="232"/>
      <c r="V340" s="232"/>
      <c r="W340" s="232"/>
      <c r="X340" s="232"/>
      <c r="Y340" s="232"/>
      <c r="Z340" s="232"/>
      <c r="AA340" s="232"/>
      <c r="AB340" s="232"/>
      <c r="AC340" s="232"/>
      <c r="AD340" s="232"/>
      <c r="AE340" s="232"/>
    </row>
    <row r="341" spans="3:31" x14ac:dyDescent="0.25">
      <c r="C341" s="232"/>
      <c r="D341" s="232"/>
      <c r="E341" s="232"/>
      <c r="F341" s="232"/>
      <c r="G341" s="232"/>
      <c r="H341" s="232"/>
      <c r="I341" s="232"/>
      <c r="J341" s="232"/>
      <c r="K341" s="232"/>
      <c r="L341" s="232"/>
      <c r="M341" s="232"/>
      <c r="N341" s="232"/>
      <c r="O341" s="232"/>
      <c r="P341" s="232"/>
      <c r="Q341" s="232"/>
      <c r="R341" s="232"/>
      <c r="S341" s="232"/>
      <c r="T341" s="232"/>
      <c r="U341" s="232"/>
      <c r="V341" s="232"/>
      <c r="W341" s="232"/>
      <c r="X341" s="232"/>
      <c r="Y341" s="232"/>
      <c r="Z341" s="232"/>
      <c r="AA341" s="232"/>
      <c r="AB341" s="232"/>
      <c r="AC341" s="232"/>
      <c r="AD341" s="232"/>
      <c r="AE341" s="232"/>
    </row>
    <row r="342" spans="3:31" x14ac:dyDescent="0.25">
      <c r="C342" s="232"/>
      <c r="D342" s="232"/>
      <c r="E342" s="232"/>
      <c r="F342" s="232"/>
      <c r="G342" s="232"/>
      <c r="H342" s="232"/>
      <c r="I342" s="232"/>
      <c r="J342" s="232"/>
      <c r="K342" s="232"/>
      <c r="L342" s="232"/>
      <c r="M342" s="232"/>
      <c r="N342" s="232"/>
      <c r="O342" s="232"/>
      <c r="P342" s="232"/>
      <c r="Q342" s="232"/>
      <c r="R342" s="232"/>
      <c r="S342" s="232"/>
      <c r="T342" s="232"/>
      <c r="U342" s="232"/>
      <c r="V342" s="232"/>
      <c r="W342" s="232"/>
      <c r="X342" s="232"/>
      <c r="Y342" s="232"/>
      <c r="Z342" s="232"/>
      <c r="AA342" s="232"/>
      <c r="AB342" s="232"/>
      <c r="AC342" s="232"/>
      <c r="AD342" s="232"/>
      <c r="AE342" s="232"/>
    </row>
    <row r="343" spans="3:31" x14ac:dyDescent="0.25">
      <c r="C343" s="232"/>
      <c r="D343" s="232"/>
      <c r="E343" s="232"/>
      <c r="F343" s="232"/>
      <c r="G343" s="232"/>
      <c r="H343" s="232"/>
      <c r="I343" s="232"/>
      <c r="J343" s="232"/>
      <c r="K343" s="232"/>
      <c r="L343" s="232"/>
      <c r="M343" s="232"/>
      <c r="N343" s="232"/>
      <c r="O343" s="232"/>
      <c r="P343" s="232"/>
      <c r="Q343" s="232"/>
      <c r="R343" s="232"/>
      <c r="S343" s="232"/>
      <c r="T343" s="232"/>
      <c r="U343" s="232"/>
      <c r="V343" s="232"/>
      <c r="W343" s="232"/>
      <c r="X343" s="232"/>
      <c r="Y343" s="232"/>
      <c r="Z343" s="232"/>
      <c r="AA343" s="232"/>
      <c r="AB343" s="232"/>
      <c r="AC343" s="232"/>
      <c r="AD343" s="232"/>
      <c r="AE343" s="232"/>
    </row>
    <row r="344" spans="3:31" x14ac:dyDescent="0.25">
      <c r="C344" s="232"/>
      <c r="D344" s="232"/>
      <c r="E344" s="232"/>
      <c r="F344" s="232"/>
      <c r="G344" s="232"/>
      <c r="H344" s="232"/>
      <c r="I344" s="232"/>
      <c r="J344" s="232"/>
      <c r="K344" s="232"/>
      <c r="L344" s="232"/>
      <c r="M344" s="232"/>
      <c r="N344" s="232"/>
      <c r="O344" s="232"/>
      <c r="P344" s="232"/>
      <c r="Q344" s="232"/>
      <c r="R344" s="232"/>
      <c r="S344" s="232"/>
      <c r="T344" s="232"/>
      <c r="U344" s="232"/>
      <c r="V344" s="232"/>
      <c r="W344" s="232"/>
      <c r="X344" s="232"/>
      <c r="Y344" s="232"/>
      <c r="Z344" s="232"/>
      <c r="AA344" s="232"/>
      <c r="AB344" s="232"/>
      <c r="AC344" s="232"/>
      <c r="AD344" s="232"/>
      <c r="AE344" s="232"/>
    </row>
    <row r="345" spans="3:31" x14ac:dyDescent="0.25">
      <c r="C345" s="232"/>
      <c r="D345" s="232"/>
      <c r="E345" s="232"/>
      <c r="F345" s="232"/>
      <c r="G345" s="232"/>
      <c r="H345" s="232"/>
      <c r="I345" s="232"/>
      <c r="J345" s="232"/>
      <c r="K345" s="232"/>
      <c r="L345" s="232"/>
      <c r="M345" s="232"/>
      <c r="N345" s="232"/>
      <c r="O345" s="232"/>
      <c r="P345" s="232"/>
      <c r="Q345" s="232"/>
      <c r="R345" s="232"/>
      <c r="S345" s="232"/>
      <c r="T345" s="232"/>
      <c r="U345" s="232"/>
      <c r="V345" s="232"/>
      <c r="W345" s="232"/>
      <c r="X345" s="232"/>
      <c r="Y345" s="232"/>
      <c r="Z345" s="232"/>
      <c r="AA345" s="232"/>
      <c r="AB345" s="232"/>
      <c r="AC345" s="232"/>
      <c r="AD345" s="232"/>
      <c r="AE345" s="232"/>
    </row>
    <row r="346" spans="3:31" x14ac:dyDescent="0.25">
      <c r="C346" s="232"/>
      <c r="D346" s="232"/>
      <c r="E346" s="232"/>
      <c r="F346" s="232"/>
      <c r="G346" s="232"/>
      <c r="H346" s="232"/>
      <c r="I346" s="232"/>
      <c r="J346" s="232"/>
      <c r="K346" s="232"/>
      <c r="L346" s="232"/>
      <c r="M346" s="232"/>
      <c r="N346" s="232"/>
      <c r="O346" s="232"/>
      <c r="P346" s="232"/>
      <c r="Q346" s="232"/>
      <c r="R346" s="232"/>
      <c r="S346" s="232"/>
      <c r="T346" s="232"/>
      <c r="U346" s="232"/>
      <c r="V346" s="232"/>
      <c r="W346" s="232"/>
      <c r="X346" s="232"/>
      <c r="Y346" s="232"/>
      <c r="Z346" s="232"/>
      <c r="AA346" s="232"/>
      <c r="AB346" s="232"/>
      <c r="AC346" s="232"/>
      <c r="AD346" s="232"/>
      <c r="AE346" s="232"/>
    </row>
    <row r="347" spans="3:31" x14ac:dyDescent="0.25">
      <c r="C347" s="232"/>
      <c r="D347" s="232"/>
      <c r="E347" s="232"/>
      <c r="F347" s="232"/>
      <c r="G347" s="232"/>
      <c r="H347" s="232"/>
      <c r="I347" s="232"/>
      <c r="J347" s="232"/>
      <c r="K347" s="232"/>
      <c r="L347" s="232"/>
      <c r="M347" s="232"/>
      <c r="N347" s="232"/>
      <c r="O347" s="232"/>
      <c r="P347" s="232"/>
      <c r="Q347" s="232"/>
      <c r="R347" s="232"/>
      <c r="S347" s="232"/>
      <c r="T347" s="232"/>
      <c r="U347" s="232"/>
      <c r="V347" s="232"/>
      <c r="W347" s="232"/>
      <c r="X347" s="232"/>
      <c r="Y347" s="232"/>
      <c r="Z347" s="232"/>
      <c r="AA347" s="232"/>
      <c r="AB347" s="232"/>
      <c r="AC347" s="232"/>
      <c r="AD347" s="232"/>
      <c r="AE347" s="232"/>
    </row>
    <row r="348" spans="3:31" x14ac:dyDescent="0.25">
      <c r="C348" s="232"/>
      <c r="D348" s="232"/>
      <c r="E348" s="232"/>
      <c r="F348" s="232"/>
      <c r="G348" s="232"/>
      <c r="H348" s="232"/>
      <c r="I348" s="232"/>
      <c r="J348" s="232"/>
      <c r="K348" s="232"/>
      <c r="L348" s="232"/>
      <c r="M348" s="232"/>
      <c r="N348" s="232"/>
      <c r="O348" s="232"/>
      <c r="P348" s="232"/>
      <c r="Q348" s="232"/>
      <c r="R348" s="232"/>
      <c r="S348" s="232"/>
      <c r="T348" s="232"/>
      <c r="U348" s="232"/>
      <c r="V348" s="232"/>
      <c r="W348" s="232"/>
      <c r="X348" s="232"/>
      <c r="Y348" s="232"/>
      <c r="Z348" s="232"/>
      <c r="AA348" s="232"/>
      <c r="AB348" s="232"/>
      <c r="AC348" s="232"/>
      <c r="AD348" s="232"/>
      <c r="AE348" s="232"/>
    </row>
    <row r="349" spans="3:31" x14ac:dyDescent="0.25">
      <c r="C349" s="232"/>
      <c r="D349" s="232"/>
      <c r="E349" s="232"/>
      <c r="F349" s="232"/>
      <c r="G349" s="232"/>
      <c r="H349" s="232"/>
      <c r="I349" s="232"/>
      <c r="J349" s="232"/>
      <c r="K349" s="232"/>
      <c r="L349" s="232"/>
      <c r="M349" s="232"/>
      <c r="N349" s="232"/>
      <c r="O349" s="232"/>
      <c r="P349" s="232"/>
      <c r="Q349" s="232"/>
      <c r="R349" s="232"/>
      <c r="S349" s="232"/>
      <c r="T349" s="232"/>
      <c r="U349" s="232"/>
      <c r="V349" s="232"/>
      <c r="W349" s="232"/>
      <c r="X349" s="232"/>
      <c r="Y349" s="232"/>
      <c r="Z349" s="232"/>
      <c r="AA349" s="232"/>
      <c r="AB349" s="232"/>
      <c r="AC349" s="232"/>
      <c r="AD349" s="232"/>
      <c r="AE349" s="232"/>
    </row>
    <row r="350" spans="3:31" x14ac:dyDescent="0.25">
      <c r="C350" s="232"/>
      <c r="D350" s="232"/>
      <c r="E350" s="232"/>
      <c r="F350" s="232"/>
      <c r="G350" s="232"/>
      <c r="H350" s="232"/>
      <c r="I350" s="232"/>
      <c r="J350" s="232"/>
      <c r="K350" s="232"/>
      <c r="L350" s="232"/>
      <c r="M350" s="232"/>
      <c r="N350" s="232"/>
      <c r="O350" s="232"/>
      <c r="P350" s="232"/>
      <c r="Q350" s="232"/>
      <c r="R350" s="232"/>
      <c r="S350" s="232"/>
      <c r="T350" s="232"/>
      <c r="U350" s="232"/>
      <c r="V350" s="232"/>
      <c r="W350" s="232"/>
      <c r="X350" s="232"/>
      <c r="Y350" s="232"/>
      <c r="Z350" s="232"/>
      <c r="AA350" s="232"/>
      <c r="AB350" s="232"/>
      <c r="AC350" s="232"/>
      <c r="AD350" s="232"/>
      <c r="AE350" s="232"/>
    </row>
    <row r="351" spans="3:31" x14ac:dyDescent="0.25">
      <c r="C351" s="232"/>
      <c r="D351" s="232"/>
      <c r="E351" s="232"/>
      <c r="F351" s="232"/>
      <c r="G351" s="232"/>
      <c r="H351" s="232"/>
      <c r="I351" s="232"/>
      <c r="J351" s="232"/>
      <c r="K351" s="232"/>
      <c r="L351" s="232"/>
      <c r="M351" s="232"/>
      <c r="N351" s="232"/>
      <c r="O351" s="232"/>
      <c r="P351" s="232"/>
      <c r="Q351" s="232"/>
      <c r="R351" s="232"/>
      <c r="S351" s="232"/>
      <c r="T351" s="232"/>
      <c r="U351" s="232"/>
      <c r="V351" s="232"/>
      <c r="W351" s="232"/>
      <c r="X351" s="232"/>
      <c r="Y351" s="232"/>
      <c r="Z351" s="232"/>
      <c r="AA351" s="232"/>
      <c r="AB351" s="232"/>
      <c r="AC351" s="232"/>
      <c r="AD351" s="232"/>
      <c r="AE351" s="232"/>
    </row>
    <row r="352" spans="3:31" x14ac:dyDescent="0.25">
      <c r="C352" s="232"/>
      <c r="D352" s="232"/>
      <c r="E352" s="232"/>
      <c r="F352" s="232"/>
      <c r="G352" s="232"/>
      <c r="H352" s="232"/>
      <c r="I352" s="232"/>
      <c r="J352" s="232"/>
      <c r="K352" s="232"/>
      <c r="L352" s="232"/>
      <c r="M352" s="232"/>
      <c r="N352" s="232"/>
      <c r="O352" s="232"/>
      <c r="P352" s="232"/>
      <c r="Q352" s="232"/>
      <c r="R352" s="232"/>
      <c r="S352" s="232"/>
      <c r="T352" s="232"/>
      <c r="U352" s="232"/>
      <c r="V352" s="232"/>
      <c r="W352" s="232"/>
      <c r="X352" s="232"/>
      <c r="Y352" s="232"/>
      <c r="Z352" s="232"/>
      <c r="AA352" s="232"/>
      <c r="AB352" s="232"/>
      <c r="AC352" s="232"/>
      <c r="AD352" s="232"/>
      <c r="AE352" s="232"/>
    </row>
    <row r="353" spans="3:31" x14ac:dyDescent="0.25">
      <c r="C353" s="232"/>
      <c r="D353" s="232"/>
      <c r="E353" s="232"/>
      <c r="F353" s="232"/>
      <c r="G353" s="232"/>
      <c r="H353" s="232"/>
      <c r="I353" s="232"/>
      <c r="J353" s="232"/>
      <c r="K353" s="232"/>
      <c r="L353" s="232"/>
      <c r="M353" s="232"/>
      <c r="N353" s="232"/>
      <c r="O353" s="232"/>
      <c r="P353" s="232"/>
      <c r="Q353" s="232"/>
      <c r="R353" s="232"/>
      <c r="S353" s="232"/>
      <c r="T353" s="232"/>
      <c r="U353" s="232"/>
      <c r="V353" s="232"/>
      <c r="W353" s="232"/>
      <c r="X353" s="232"/>
      <c r="Y353" s="232"/>
      <c r="Z353" s="232"/>
      <c r="AA353" s="232"/>
      <c r="AB353" s="232"/>
      <c r="AC353" s="232"/>
      <c r="AD353" s="232"/>
      <c r="AE353" s="232"/>
    </row>
    <row r="354" spans="3:31" x14ac:dyDescent="0.25">
      <c r="C354" s="232"/>
      <c r="D354" s="232"/>
      <c r="E354" s="232"/>
      <c r="F354" s="232"/>
      <c r="G354" s="232"/>
      <c r="H354" s="232"/>
      <c r="I354" s="232"/>
      <c r="J354" s="232"/>
      <c r="K354" s="232"/>
      <c r="L354" s="232"/>
      <c r="M354" s="232"/>
      <c r="N354" s="232"/>
      <c r="O354" s="232"/>
      <c r="P354" s="232"/>
      <c r="Q354" s="232"/>
      <c r="R354" s="232"/>
      <c r="S354" s="232"/>
      <c r="T354" s="232"/>
      <c r="U354" s="232"/>
      <c r="V354" s="232"/>
      <c r="W354" s="232"/>
      <c r="X354" s="232"/>
      <c r="Y354" s="232"/>
      <c r="Z354" s="232"/>
      <c r="AA354" s="232"/>
      <c r="AB354" s="232"/>
      <c r="AC354" s="232"/>
      <c r="AD354" s="232"/>
      <c r="AE354" s="232"/>
    </row>
    <row r="355" spans="3:31" x14ac:dyDescent="0.25">
      <c r="C355" s="232"/>
      <c r="D355" s="232"/>
      <c r="E355" s="232"/>
      <c r="F355" s="232"/>
      <c r="G355" s="232"/>
      <c r="H355" s="232"/>
      <c r="I355" s="232"/>
      <c r="J355" s="232"/>
      <c r="K355" s="232"/>
      <c r="L355" s="232"/>
      <c r="M355" s="232"/>
      <c r="N355" s="232"/>
      <c r="O355" s="232"/>
      <c r="P355" s="232"/>
      <c r="Q355" s="232"/>
      <c r="R355" s="232"/>
      <c r="S355" s="232"/>
      <c r="T355" s="232"/>
      <c r="U355" s="232"/>
      <c r="V355" s="232"/>
      <c r="W355" s="232"/>
      <c r="X355" s="232"/>
      <c r="Y355" s="232"/>
      <c r="Z355" s="232"/>
      <c r="AA355" s="232"/>
      <c r="AB355" s="232"/>
      <c r="AC355" s="232"/>
      <c r="AD355" s="232"/>
      <c r="AE355" s="232"/>
    </row>
    <row r="356" spans="3:31" x14ac:dyDescent="0.25">
      <c r="C356" s="232"/>
      <c r="D356" s="232"/>
      <c r="E356" s="232"/>
      <c r="F356" s="232"/>
      <c r="G356" s="232"/>
      <c r="H356" s="232"/>
      <c r="I356" s="232"/>
      <c r="J356" s="232"/>
      <c r="K356" s="232"/>
      <c r="L356" s="232"/>
      <c r="M356" s="232"/>
      <c r="N356" s="232"/>
      <c r="O356" s="232"/>
      <c r="P356" s="232"/>
      <c r="Q356" s="232"/>
      <c r="R356" s="232"/>
      <c r="S356" s="232"/>
      <c r="T356" s="232"/>
      <c r="U356" s="232"/>
      <c r="V356" s="232"/>
      <c r="W356" s="232"/>
      <c r="X356" s="232"/>
      <c r="Y356" s="232"/>
      <c r="Z356" s="232"/>
      <c r="AA356" s="232"/>
      <c r="AB356" s="232"/>
      <c r="AC356" s="232"/>
      <c r="AD356" s="232"/>
      <c r="AE356" s="232"/>
    </row>
    <row r="357" spans="3:31" x14ac:dyDescent="0.25">
      <c r="C357" s="232"/>
      <c r="D357" s="232"/>
      <c r="E357" s="232"/>
      <c r="F357" s="232"/>
      <c r="G357" s="232"/>
      <c r="H357" s="232"/>
      <c r="I357" s="232"/>
      <c r="J357" s="232"/>
      <c r="K357" s="232"/>
      <c r="L357" s="232"/>
      <c r="M357" s="232"/>
      <c r="N357" s="232"/>
      <c r="O357" s="232"/>
      <c r="P357" s="232"/>
      <c r="Q357" s="232"/>
      <c r="R357" s="232"/>
      <c r="S357" s="232"/>
      <c r="T357" s="232"/>
      <c r="U357" s="232"/>
      <c r="V357" s="232"/>
      <c r="W357" s="232"/>
      <c r="X357" s="232"/>
      <c r="Y357" s="232"/>
      <c r="Z357" s="232"/>
      <c r="AA357" s="232"/>
      <c r="AB357" s="232"/>
      <c r="AC357" s="232"/>
      <c r="AD357" s="232"/>
      <c r="AE357" s="232"/>
    </row>
    <row r="358" spans="3:31" x14ac:dyDescent="0.25">
      <c r="C358" s="232"/>
      <c r="D358" s="232"/>
      <c r="E358" s="232"/>
      <c r="F358" s="232"/>
      <c r="G358" s="232"/>
      <c r="H358" s="232"/>
      <c r="I358" s="232"/>
      <c r="J358" s="232"/>
      <c r="K358" s="232"/>
      <c r="L358" s="232"/>
      <c r="M358" s="232"/>
      <c r="N358" s="232"/>
      <c r="O358" s="232"/>
      <c r="P358" s="232"/>
      <c r="Q358" s="232"/>
      <c r="R358" s="232"/>
      <c r="S358" s="232"/>
      <c r="T358" s="232"/>
      <c r="U358" s="232"/>
      <c r="V358" s="232"/>
      <c r="W358" s="232"/>
      <c r="X358" s="232"/>
      <c r="Y358" s="232"/>
      <c r="Z358" s="232"/>
      <c r="AA358" s="232"/>
      <c r="AB358" s="232"/>
      <c r="AC358" s="232"/>
      <c r="AD358" s="232"/>
      <c r="AE358" s="232"/>
    </row>
    <row r="359" spans="3:31" x14ac:dyDescent="0.25">
      <c r="C359" s="232"/>
      <c r="D359" s="232"/>
      <c r="E359" s="232"/>
      <c r="F359" s="232"/>
      <c r="G359" s="232"/>
      <c r="H359" s="232"/>
      <c r="I359" s="232"/>
      <c r="J359" s="232"/>
      <c r="K359" s="232"/>
      <c r="L359" s="232"/>
      <c r="M359" s="232"/>
      <c r="N359" s="232"/>
      <c r="O359" s="232"/>
      <c r="P359" s="232"/>
      <c r="Q359" s="232"/>
      <c r="R359" s="232"/>
      <c r="S359" s="232"/>
      <c r="T359" s="232"/>
      <c r="U359" s="232"/>
      <c r="V359" s="232"/>
      <c r="W359" s="232"/>
      <c r="X359" s="232"/>
      <c r="Y359" s="232"/>
      <c r="Z359" s="232"/>
      <c r="AA359" s="232"/>
      <c r="AB359" s="232"/>
      <c r="AC359" s="232"/>
      <c r="AD359" s="232"/>
      <c r="AE359" s="232"/>
    </row>
    <row r="360" spans="3:31" x14ac:dyDescent="0.25">
      <c r="C360" s="232"/>
      <c r="D360" s="232"/>
      <c r="E360" s="232"/>
      <c r="F360" s="232"/>
      <c r="G360" s="232"/>
      <c r="H360" s="232"/>
      <c r="I360" s="232"/>
      <c r="J360" s="232"/>
      <c r="K360" s="232"/>
      <c r="L360" s="232"/>
      <c r="M360" s="232"/>
      <c r="N360" s="232"/>
      <c r="O360" s="232"/>
      <c r="P360" s="232"/>
      <c r="Q360" s="232"/>
      <c r="R360" s="232"/>
      <c r="S360" s="232"/>
      <c r="T360" s="232"/>
      <c r="U360" s="232"/>
      <c r="V360" s="232"/>
      <c r="W360" s="232"/>
      <c r="X360" s="232"/>
      <c r="Y360" s="232"/>
      <c r="Z360" s="232"/>
      <c r="AA360" s="232"/>
      <c r="AB360" s="232"/>
      <c r="AC360" s="232"/>
      <c r="AD360" s="232"/>
      <c r="AE360" s="232"/>
    </row>
    <row r="361" spans="3:31" x14ac:dyDescent="0.25">
      <c r="C361" s="232"/>
      <c r="D361" s="232"/>
      <c r="E361" s="232"/>
      <c r="F361" s="232"/>
      <c r="G361" s="232"/>
      <c r="H361" s="232"/>
      <c r="I361" s="232"/>
      <c r="J361" s="232"/>
      <c r="K361" s="232"/>
      <c r="L361" s="232"/>
      <c r="M361" s="232"/>
      <c r="N361" s="232"/>
      <c r="O361" s="232"/>
      <c r="P361" s="232"/>
      <c r="Q361" s="232"/>
      <c r="R361" s="232"/>
      <c r="S361" s="232"/>
      <c r="T361" s="232"/>
      <c r="U361" s="232"/>
      <c r="V361" s="232"/>
      <c r="W361" s="232"/>
      <c r="X361" s="232"/>
      <c r="Y361" s="232"/>
      <c r="Z361" s="232"/>
      <c r="AA361" s="232"/>
      <c r="AB361" s="232"/>
      <c r="AC361" s="232"/>
      <c r="AD361" s="232"/>
      <c r="AE361" s="232"/>
    </row>
    <row r="362" spans="3:31" x14ac:dyDescent="0.25">
      <c r="C362" s="232"/>
      <c r="D362" s="232"/>
      <c r="E362" s="232"/>
      <c r="F362" s="232"/>
      <c r="G362" s="232"/>
      <c r="H362" s="232"/>
      <c r="I362" s="232"/>
      <c r="J362" s="232"/>
      <c r="K362" s="232"/>
      <c r="L362" s="232"/>
      <c r="M362" s="232"/>
      <c r="N362" s="232"/>
      <c r="O362" s="232"/>
      <c r="P362" s="232"/>
      <c r="Q362" s="232"/>
      <c r="R362" s="232"/>
      <c r="S362" s="232"/>
      <c r="T362" s="232"/>
      <c r="U362" s="232"/>
      <c r="V362" s="232"/>
      <c r="W362" s="232"/>
      <c r="X362" s="232"/>
      <c r="Y362" s="232"/>
      <c r="Z362" s="232"/>
      <c r="AA362" s="232"/>
      <c r="AB362" s="232"/>
      <c r="AC362" s="232"/>
      <c r="AD362" s="232"/>
      <c r="AE362" s="232"/>
    </row>
    <row r="363" spans="3:31" x14ac:dyDescent="0.25">
      <c r="C363" s="232"/>
      <c r="D363" s="232"/>
      <c r="E363" s="232"/>
      <c r="F363" s="232"/>
      <c r="G363" s="232"/>
      <c r="H363" s="232"/>
      <c r="I363" s="232"/>
      <c r="J363" s="232"/>
      <c r="K363" s="232"/>
      <c r="L363" s="232"/>
      <c r="M363" s="232"/>
      <c r="N363" s="232"/>
      <c r="O363" s="232"/>
      <c r="P363" s="232"/>
      <c r="Q363" s="232"/>
      <c r="R363" s="232"/>
      <c r="S363" s="232"/>
      <c r="T363" s="232"/>
      <c r="U363" s="232"/>
      <c r="V363" s="232"/>
      <c r="W363" s="232"/>
      <c r="X363" s="232"/>
      <c r="Y363" s="232"/>
      <c r="Z363" s="232"/>
      <c r="AA363" s="232"/>
      <c r="AB363" s="232"/>
      <c r="AC363" s="232"/>
      <c r="AD363" s="232"/>
      <c r="AE363" s="232"/>
    </row>
    <row r="364" spans="3:31" x14ac:dyDescent="0.25">
      <c r="C364" s="232"/>
      <c r="D364" s="232"/>
      <c r="E364" s="232"/>
      <c r="F364" s="232"/>
      <c r="G364" s="232"/>
      <c r="H364" s="232"/>
      <c r="I364" s="232"/>
      <c r="J364" s="232"/>
      <c r="K364" s="232"/>
      <c r="L364" s="232"/>
      <c r="M364" s="232"/>
      <c r="N364" s="232"/>
      <c r="O364" s="232"/>
      <c r="P364" s="232"/>
      <c r="Q364" s="232"/>
      <c r="R364" s="232"/>
      <c r="S364" s="232"/>
      <c r="T364" s="232"/>
      <c r="U364" s="232"/>
      <c r="V364" s="232"/>
      <c r="W364" s="232"/>
      <c r="X364" s="232"/>
      <c r="Y364" s="232"/>
      <c r="Z364" s="232"/>
      <c r="AA364" s="232"/>
      <c r="AB364" s="232"/>
      <c r="AC364" s="232"/>
      <c r="AD364" s="232"/>
      <c r="AE364" s="232"/>
    </row>
    <row r="365" spans="3:31" x14ac:dyDescent="0.25">
      <c r="C365" s="232"/>
      <c r="D365" s="232"/>
      <c r="E365" s="232"/>
      <c r="F365" s="232"/>
      <c r="G365" s="232"/>
      <c r="H365" s="232"/>
      <c r="I365" s="232"/>
      <c r="J365" s="232"/>
      <c r="K365" s="232"/>
      <c r="L365" s="232"/>
      <c r="M365" s="232"/>
      <c r="N365" s="232"/>
      <c r="O365" s="232"/>
      <c r="P365" s="232"/>
      <c r="Q365" s="232"/>
      <c r="R365" s="232"/>
      <c r="S365" s="232"/>
      <c r="T365" s="232"/>
      <c r="U365" s="232"/>
      <c r="V365" s="232"/>
      <c r="W365" s="232"/>
      <c r="X365" s="232"/>
      <c r="Y365" s="232"/>
      <c r="Z365" s="232"/>
      <c r="AA365" s="232"/>
      <c r="AB365" s="232"/>
      <c r="AC365" s="232"/>
      <c r="AD365" s="232"/>
      <c r="AE365" s="232"/>
    </row>
    <row r="366" spans="3:31" x14ac:dyDescent="0.25">
      <c r="C366" s="232"/>
      <c r="D366" s="232"/>
      <c r="E366" s="232"/>
      <c r="F366" s="232"/>
      <c r="G366" s="232"/>
      <c r="H366" s="232"/>
      <c r="I366" s="232"/>
      <c r="J366" s="232"/>
      <c r="K366" s="232"/>
      <c r="L366" s="232"/>
      <c r="M366" s="232"/>
      <c r="N366" s="232"/>
      <c r="O366" s="232"/>
      <c r="P366" s="232"/>
      <c r="Q366" s="232"/>
      <c r="R366" s="232"/>
      <c r="S366" s="232"/>
      <c r="T366" s="232"/>
      <c r="U366" s="232"/>
      <c r="V366" s="232"/>
      <c r="W366" s="232"/>
      <c r="X366" s="232"/>
      <c r="Y366" s="232"/>
      <c r="Z366" s="232"/>
      <c r="AA366" s="232"/>
      <c r="AB366" s="232"/>
      <c r="AC366" s="232"/>
      <c r="AD366" s="232"/>
      <c r="AE366" s="232"/>
    </row>
    <row r="367" spans="3:31" x14ac:dyDescent="0.25">
      <c r="C367" s="232"/>
      <c r="D367" s="232"/>
      <c r="E367" s="232"/>
      <c r="F367" s="232"/>
      <c r="G367" s="232"/>
      <c r="H367" s="232"/>
      <c r="I367" s="232"/>
      <c r="J367" s="232"/>
      <c r="K367" s="232"/>
      <c r="L367" s="232"/>
      <c r="M367" s="232"/>
      <c r="N367" s="232"/>
      <c r="O367" s="232"/>
      <c r="P367" s="232"/>
      <c r="Q367" s="232"/>
      <c r="R367" s="232"/>
      <c r="S367" s="232"/>
      <c r="T367" s="232"/>
      <c r="U367" s="232"/>
      <c r="V367" s="232"/>
      <c r="W367" s="232"/>
      <c r="X367" s="232"/>
      <c r="Y367" s="232"/>
      <c r="Z367" s="232"/>
      <c r="AA367" s="232"/>
      <c r="AB367" s="232"/>
      <c r="AC367" s="232"/>
      <c r="AD367" s="232"/>
      <c r="AE367" s="232"/>
    </row>
    <row r="368" spans="3:31" x14ac:dyDescent="0.25">
      <c r="C368" s="232"/>
      <c r="D368" s="232"/>
      <c r="E368" s="232"/>
      <c r="F368" s="232"/>
      <c r="G368" s="232"/>
      <c r="H368" s="232"/>
      <c r="I368" s="232"/>
      <c r="J368" s="232"/>
      <c r="K368" s="232"/>
      <c r="L368" s="232"/>
      <c r="M368" s="232"/>
      <c r="N368" s="232"/>
      <c r="O368" s="232"/>
      <c r="P368" s="232"/>
      <c r="Q368" s="232"/>
      <c r="R368" s="232"/>
      <c r="S368" s="232"/>
      <c r="T368" s="232"/>
      <c r="U368" s="232"/>
      <c r="V368" s="232"/>
      <c r="W368" s="232"/>
      <c r="X368" s="232"/>
      <c r="Y368" s="232"/>
      <c r="Z368" s="232"/>
      <c r="AA368" s="232"/>
      <c r="AB368" s="232"/>
      <c r="AC368" s="232"/>
      <c r="AD368" s="232"/>
      <c r="AE368" s="232"/>
    </row>
    <row r="369" spans="3:31" x14ac:dyDescent="0.25">
      <c r="C369" s="232"/>
      <c r="D369" s="232"/>
      <c r="E369" s="232"/>
      <c r="F369" s="232"/>
      <c r="G369" s="232"/>
      <c r="H369" s="232"/>
      <c r="I369" s="232"/>
      <c r="J369" s="232"/>
      <c r="K369" s="232"/>
      <c r="L369" s="232"/>
      <c r="M369" s="232"/>
      <c r="N369" s="232"/>
      <c r="O369" s="232"/>
      <c r="P369" s="232"/>
      <c r="Q369" s="232"/>
      <c r="R369" s="232"/>
      <c r="S369" s="232"/>
      <c r="T369" s="232"/>
      <c r="U369" s="232"/>
      <c r="V369" s="232"/>
      <c r="W369" s="232"/>
      <c r="X369" s="232"/>
      <c r="Y369" s="232"/>
      <c r="Z369" s="232"/>
      <c r="AA369" s="232"/>
      <c r="AB369" s="232"/>
      <c r="AC369" s="232"/>
      <c r="AD369" s="232"/>
      <c r="AE369" s="232"/>
    </row>
    <row r="370" spans="3:31" x14ac:dyDescent="0.25">
      <c r="C370" s="232"/>
      <c r="D370" s="232"/>
      <c r="E370" s="232"/>
      <c r="F370" s="232"/>
      <c r="G370" s="232"/>
      <c r="H370" s="232"/>
      <c r="I370" s="232"/>
      <c r="J370" s="232"/>
      <c r="K370" s="232"/>
      <c r="L370" s="232"/>
      <c r="M370" s="232"/>
      <c r="N370" s="232"/>
      <c r="O370" s="232"/>
      <c r="P370" s="232"/>
      <c r="Q370" s="232"/>
      <c r="R370" s="232"/>
      <c r="S370" s="232"/>
      <c r="T370" s="232"/>
      <c r="U370" s="232"/>
      <c r="V370" s="232"/>
      <c r="W370" s="232"/>
      <c r="X370" s="232"/>
      <c r="Y370" s="232"/>
      <c r="Z370" s="232"/>
      <c r="AA370" s="232"/>
      <c r="AB370" s="232"/>
      <c r="AC370" s="232"/>
      <c r="AD370" s="232"/>
      <c r="AE370" s="232"/>
    </row>
    <row r="371" spans="3:31" x14ac:dyDescent="0.25">
      <c r="C371" s="232"/>
      <c r="D371" s="232"/>
      <c r="E371" s="232"/>
      <c r="F371" s="232"/>
      <c r="G371" s="232"/>
      <c r="H371" s="232"/>
      <c r="I371" s="232"/>
      <c r="J371" s="232"/>
      <c r="K371" s="232"/>
      <c r="L371" s="232"/>
      <c r="M371" s="232"/>
      <c r="N371" s="232"/>
      <c r="O371" s="232"/>
      <c r="P371" s="232"/>
      <c r="Q371" s="232"/>
      <c r="R371" s="232"/>
      <c r="S371" s="232"/>
      <c r="T371" s="232"/>
      <c r="U371" s="232"/>
      <c r="V371" s="232"/>
      <c r="W371" s="232"/>
      <c r="X371" s="232"/>
      <c r="Y371" s="232"/>
      <c r="Z371" s="232"/>
      <c r="AA371" s="232"/>
      <c r="AB371" s="232"/>
      <c r="AC371" s="232"/>
      <c r="AD371" s="232"/>
      <c r="AE371" s="232"/>
    </row>
    <row r="372" spans="3:31" x14ac:dyDescent="0.25">
      <c r="C372" s="232"/>
      <c r="D372" s="232"/>
      <c r="E372" s="232"/>
      <c r="F372" s="232"/>
      <c r="G372" s="232"/>
      <c r="H372" s="232"/>
      <c r="I372" s="232"/>
      <c r="J372" s="232"/>
      <c r="K372" s="232"/>
      <c r="L372" s="232"/>
      <c r="M372" s="232"/>
      <c r="N372" s="232"/>
      <c r="O372" s="232"/>
      <c r="P372" s="232"/>
      <c r="Q372" s="232"/>
      <c r="R372" s="232"/>
      <c r="S372" s="232"/>
      <c r="T372" s="232"/>
      <c r="U372" s="232"/>
      <c r="V372" s="232"/>
      <c r="W372" s="232"/>
      <c r="X372" s="232"/>
      <c r="Y372" s="232"/>
      <c r="Z372" s="232"/>
      <c r="AA372" s="232"/>
      <c r="AB372" s="232"/>
      <c r="AC372" s="232"/>
      <c r="AD372" s="232"/>
      <c r="AE372" s="232"/>
    </row>
    <row r="373" spans="3:31" x14ac:dyDescent="0.25">
      <c r="C373" s="232"/>
      <c r="D373" s="232"/>
      <c r="E373" s="232"/>
      <c r="F373" s="232"/>
      <c r="G373" s="232"/>
      <c r="H373" s="232"/>
      <c r="I373" s="232"/>
      <c r="J373" s="232"/>
      <c r="K373" s="232"/>
      <c r="L373" s="232"/>
      <c r="M373" s="232"/>
      <c r="N373" s="232"/>
      <c r="O373" s="232"/>
      <c r="P373" s="232"/>
      <c r="Q373" s="232"/>
      <c r="R373" s="232"/>
      <c r="S373" s="232"/>
      <c r="T373" s="232"/>
      <c r="U373" s="232"/>
      <c r="V373" s="232"/>
      <c r="W373" s="232"/>
      <c r="X373" s="232"/>
      <c r="Y373" s="232"/>
      <c r="Z373" s="232"/>
      <c r="AA373" s="232"/>
      <c r="AB373" s="232"/>
      <c r="AC373" s="232"/>
      <c r="AD373" s="232"/>
      <c r="AE373" s="232"/>
    </row>
    <row r="374" spans="3:31" x14ac:dyDescent="0.25">
      <c r="C374" s="232"/>
      <c r="D374" s="232"/>
      <c r="E374" s="232"/>
      <c r="F374" s="232"/>
      <c r="G374" s="232"/>
      <c r="H374" s="232"/>
      <c r="I374" s="232"/>
      <c r="J374" s="232"/>
      <c r="K374" s="232"/>
      <c r="L374" s="232"/>
      <c r="M374" s="232"/>
      <c r="N374" s="232"/>
      <c r="O374" s="232"/>
      <c r="P374" s="232"/>
      <c r="Q374" s="232"/>
      <c r="R374" s="232"/>
      <c r="S374" s="232"/>
      <c r="T374" s="232"/>
      <c r="U374" s="232"/>
      <c r="V374" s="232"/>
      <c r="W374" s="232"/>
      <c r="X374" s="232"/>
      <c r="Y374" s="232"/>
      <c r="Z374" s="232"/>
      <c r="AA374" s="232"/>
      <c r="AB374" s="232"/>
      <c r="AC374" s="232"/>
      <c r="AD374" s="232"/>
      <c r="AE374" s="232"/>
    </row>
    <row r="375" spans="3:31" x14ac:dyDescent="0.25">
      <c r="C375" s="232"/>
      <c r="D375" s="232"/>
      <c r="E375" s="232"/>
      <c r="F375" s="232"/>
      <c r="G375" s="232"/>
      <c r="H375" s="232"/>
      <c r="I375" s="232"/>
      <c r="J375" s="232"/>
      <c r="K375" s="232"/>
      <c r="L375" s="232"/>
      <c r="M375" s="232"/>
      <c r="N375" s="232"/>
      <c r="O375" s="232"/>
      <c r="P375" s="232"/>
      <c r="Q375" s="232"/>
      <c r="R375" s="232"/>
      <c r="S375" s="232"/>
      <c r="T375" s="232"/>
      <c r="U375" s="232"/>
      <c r="V375" s="232"/>
      <c r="W375" s="232"/>
      <c r="X375" s="232"/>
      <c r="Y375" s="232"/>
      <c r="Z375" s="232"/>
      <c r="AA375" s="232"/>
      <c r="AB375" s="232"/>
      <c r="AC375" s="232"/>
      <c r="AD375" s="232"/>
      <c r="AE375" s="232"/>
    </row>
    <row r="376" spans="3:31" x14ac:dyDescent="0.25">
      <c r="C376" s="232"/>
      <c r="D376" s="232"/>
      <c r="E376" s="232"/>
      <c r="F376" s="232"/>
      <c r="G376" s="232"/>
      <c r="H376" s="232"/>
      <c r="I376" s="232"/>
      <c r="J376" s="232"/>
      <c r="K376" s="232"/>
      <c r="L376" s="232"/>
      <c r="M376" s="232"/>
      <c r="N376" s="232"/>
      <c r="O376" s="232"/>
      <c r="P376" s="232"/>
      <c r="Q376" s="232"/>
      <c r="R376" s="232"/>
      <c r="S376" s="232"/>
      <c r="T376" s="232"/>
      <c r="U376" s="232"/>
      <c r="V376" s="232"/>
      <c r="W376" s="232"/>
      <c r="X376" s="232"/>
      <c r="Y376" s="232"/>
      <c r="Z376" s="232"/>
      <c r="AA376" s="232"/>
      <c r="AB376" s="232"/>
      <c r="AC376" s="232"/>
      <c r="AD376" s="232"/>
      <c r="AE376" s="232"/>
    </row>
    <row r="377" spans="3:31" x14ac:dyDescent="0.25">
      <c r="C377" s="232"/>
      <c r="D377" s="232"/>
      <c r="E377" s="232"/>
      <c r="F377" s="232"/>
      <c r="G377" s="232"/>
      <c r="H377" s="232"/>
      <c r="I377" s="232"/>
      <c r="J377" s="232"/>
      <c r="K377" s="232"/>
      <c r="L377" s="232"/>
      <c r="M377" s="232"/>
      <c r="N377" s="232"/>
      <c r="O377" s="232"/>
      <c r="P377" s="232"/>
      <c r="Q377" s="232"/>
      <c r="R377" s="232"/>
      <c r="S377" s="232"/>
      <c r="T377" s="232"/>
      <c r="U377" s="232"/>
      <c r="V377" s="232"/>
      <c r="W377" s="232"/>
      <c r="X377" s="232"/>
      <c r="Y377" s="232"/>
      <c r="Z377" s="232"/>
      <c r="AA377" s="232"/>
      <c r="AB377" s="232"/>
      <c r="AC377" s="232"/>
      <c r="AD377" s="232"/>
      <c r="AE377" s="232"/>
    </row>
    <row r="378" spans="3:31" x14ac:dyDescent="0.25">
      <c r="C378" s="232"/>
      <c r="D378" s="232"/>
      <c r="E378" s="232"/>
      <c r="F378" s="232"/>
      <c r="G378" s="232"/>
      <c r="H378" s="232"/>
      <c r="I378" s="232"/>
      <c r="J378" s="232"/>
      <c r="K378" s="232"/>
      <c r="L378" s="232"/>
      <c r="M378" s="232"/>
      <c r="N378" s="232"/>
      <c r="O378" s="232"/>
      <c r="P378" s="232"/>
      <c r="Q378" s="232"/>
      <c r="R378" s="232"/>
      <c r="S378" s="232"/>
      <c r="T378" s="232"/>
      <c r="U378" s="232"/>
      <c r="V378" s="232"/>
      <c r="W378" s="232"/>
      <c r="X378" s="232"/>
      <c r="Y378" s="232"/>
      <c r="Z378" s="232"/>
      <c r="AA378" s="232"/>
      <c r="AB378" s="232"/>
      <c r="AC378" s="232"/>
      <c r="AD378" s="232"/>
      <c r="AE378" s="232"/>
    </row>
    <row r="379" spans="3:31" x14ac:dyDescent="0.25">
      <c r="C379" s="232"/>
      <c r="D379" s="232"/>
      <c r="E379" s="232"/>
      <c r="F379" s="232"/>
      <c r="G379" s="232"/>
      <c r="H379" s="232"/>
      <c r="I379" s="232"/>
      <c r="J379" s="232"/>
      <c r="K379" s="232"/>
      <c r="L379" s="232"/>
      <c r="M379" s="232"/>
      <c r="N379" s="232"/>
      <c r="O379" s="232"/>
      <c r="P379" s="232"/>
      <c r="Q379" s="232"/>
      <c r="R379" s="232"/>
      <c r="S379" s="232"/>
      <c r="T379" s="232"/>
      <c r="U379" s="232"/>
      <c r="V379" s="232"/>
      <c r="W379" s="232"/>
      <c r="X379" s="232"/>
      <c r="Y379" s="232"/>
      <c r="Z379" s="232"/>
      <c r="AA379" s="232"/>
      <c r="AB379" s="232"/>
      <c r="AC379" s="232"/>
      <c r="AD379" s="232"/>
      <c r="AE379" s="232"/>
    </row>
    <row r="380" spans="3:31" x14ac:dyDescent="0.25">
      <c r="C380" s="232"/>
      <c r="D380" s="232"/>
      <c r="E380" s="232"/>
      <c r="F380" s="232"/>
      <c r="G380" s="232"/>
      <c r="H380" s="232"/>
      <c r="I380" s="232"/>
      <c r="J380" s="232"/>
      <c r="K380" s="232"/>
      <c r="L380" s="232"/>
      <c r="M380" s="232"/>
      <c r="N380" s="232"/>
      <c r="O380" s="232"/>
      <c r="P380" s="232"/>
      <c r="Q380" s="232"/>
      <c r="R380" s="232"/>
      <c r="S380" s="232"/>
      <c r="T380" s="232"/>
      <c r="U380" s="232"/>
      <c r="V380" s="232"/>
      <c r="W380" s="232"/>
      <c r="X380" s="232"/>
      <c r="Y380" s="232"/>
      <c r="Z380" s="232"/>
      <c r="AA380" s="232"/>
      <c r="AB380" s="232"/>
      <c r="AC380" s="232"/>
      <c r="AD380" s="232"/>
      <c r="AE380" s="232"/>
    </row>
    <row r="381" spans="3:31" x14ac:dyDescent="0.25">
      <c r="C381" s="232"/>
      <c r="D381" s="232"/>
      <c r="E381" s="232"/>
      <c r="F381" s="232"/>
      <c r="G381" s="232"/>
      <c r="H381" s="232"/>
      <c r="I381" s="232"/>
      <c r="J381" s="232"/>
      <c r="K381" s="232"/>
      <c r="L381" s="232"/>
      <c r="M381" s="232"/>
      <c r="N381" s="232"/>
      <c r="O381" s="232"/>
      <c r="P381" s="232"/>
      <c r="Q381" s="232"/>
      <c r="R381" s="232"/>
      <c r="S381" s="232"/>
      <c r="T381" s="232"/>
      <c r="U381" s="232"/>
      <c r="V381" s="232"/>
      <c r="W381" s="232"/>
      <c r="X381" s="232"/>
      <c r="Y381" s="232"/>
      <c r="Z381" s="232"/>
      <c r="AA381" s="232"/>
      <c r="AB381" s="232"/>
      <c r="AC381" s="232"/>
      <c r="AD381" s="232"/>
      <c r="AE381" s="232"/>
    </row>
    <row r="382" spans="3:31" x14ac:dyDescent="0.25">
      <c r="C382" s="232"/>
      <c r="D382" s="232"/>
      <c r="E382" s="232"/>
      <c r="F382" s="232"/>
      <c r="G382" s="232"/>
      <c r="H382" s="232"/>
      <c r="I382" s="232"/>
      <c r="J382" s="232"/>
      <c r="K382" s="232"/>
      <c r="L382" s="232"/>
      <c r="M382" s="232"/>
      <c r="N382" s="232"/>
      <c r="O382" s="232"/>
      <c r="P382" s="232"/>
      <c r="Q382" s="232"/>
      <c r="R382" s="232"/>
      <c r="S382" s="232"/>
      <c r="T382" s="232"/>
      <c r="U382" s="232"/>
      <c r="V382" s="232"/>
      <c r="W382" s="232"/>
      <c r="X382" s="232"/>
      <c r="Y382" s="232"/>
      <c r="Z382" s="232"/>
      <c r="AA382" s="232"/>
      <c r="AB382" s="232"/>
      <c r="AC382" s="232"/>
      <c r="AD382" s="232"/>
      <c r="AE382" s="232"/>
    </row>
    <row r="383" spans="3:31" x14ac:dyDescent="0.25">
      <c r="C383" s="232"/>
      <c r="D383" s="232"/>
      <c r="E383" s="232"/>
      <c r="F383" s="232"/>
      <c r="G383" s="232"/>
      <c r="H383" s="232"/>
      <c r="I383" s="232"/>
      <c r="J383" s="232"/>
      <c r="K383" s="232"/>
      <c r="L383" s="232"/>
      <c r="M383" s="232"/>
      <c r="N383" s="232"/>
      <c r="O383" s="232"/>
      <c r="P383" s="232"/>
      <c r="Q383" s="232"/>
      <c r="R383" s="232"/>
      <c r="S383" s="232"/>
      <c r="T383" s="232"/>
      <c r="U383" s="232"/>
      <c r="V383" s="232"/>
      <c r="W383" s="232"/>
      <c r="X383" s="232"/>
      <c r="Y383" s="232"/>
      <c r="Z383" s="232"/>
      <c r="AA383" s="232"/>
      <c r="AB383" s="232"/>
      <c r="AC383" s="232"/>
      <c r="AD383" s="232"/>
      <c r="AE383" s="232"/>
    </row>
    <row r="384" spans="3:31" x14ac:dyDescent="0.25">
      <c r="C384" s="232"/>
      <c r="D384" s="232"/>
      <c r="E384" s="232"/>
      <c r="F384" s="232"/>
      <c r="G384" s="232"/>
      <c r="H384" s="232"/>
      <c r="I384" s="232"/>
      <c r="J384" s="232"/>
      <c r="K384" s="232"/>
      <c r="L384" s="232"/>
      <c r="M384" s="232"/>
      <c r="N384" s="232"/>
      <c r="O384" s="232"/>
      <c r="P384" s="232"/>
      <c r="Q384" s="232"/>
      <c r="R384" s="232"/>
      <c r="S384" s="232"/>
      <c r="T384" s="232"/>
      <c r="U384" s="232"/>
      <c r="V384" s="232"/>
      <c r="W384" s="232"/>
      <c r="X384" s="232"/>
      <c r="Y384" s="232"/>
      <c r="Z384" s="232"/>
      <c r="AA384" s="232"/>
      <c r="AB384" s="232"/>
      <c r="AC384" s="232"/>
      <c r="AD384" s="232"/>
      <c r="AE384" s="232"/>
    </row>
    <row r="385" spans="3:31" x14ac:dyDescent="0.25">
      <c r="C385" s="232"/>
      <c r="D385" s="232"/>
      <c r="E385" s="232"/>
      <c r="F385" s="232"/>
      <c r="G385" s="232"/>
      <c r="H385" s="232"/>
      <c r="I385" s="232"/>
      <c r="J385" s="232"/>
      <c r="K385" s="232"/>
      <c r="L385" s="232"/>
      <c r="M385" s="232"/>
      <c r="N385" s="232"/>
      <c r="O385" s="232"/>
      <c r="P385" s="232"/>
      <c r="Q385" s="232"/>
      <c r="R385" s="232"/>
      <c r="S385" s="232"/>
      <c r="T385" s="232"/>
      <c r="U385" s="232"/>
      <c r="V385" s="232"/>
      <c r="W385" s="232"/>
      <c r="X385" s="232"/>
      <c r="Y385" s="232"/>
      <c r="Z385" s="232"/>
      <c r="AA385" s="232"/>
      <c r="AB385" s="232"/>
      <c r="AC385" s="232"/>
      <c r="AD385" s="232"/>
      <c r="AE385" s="232"/>
    </row>
    <row r="386" spans="3:31" x14ac:dyDescent="0.25">
      <c r="C386" s="232"/>
      <c r="D386" s="232"/>
      <c r="E386" s="232"/>
      <c r="F386" s="232"/>
      <c r="G386" s="232"/>
      <c r="H386" s="232"/>
      <c r="I386" s="232"/>
      <c r="J386" s="232"/>
      <c r="K386" s="232"/>
      <c r="L386" s="232"/>
      <c r="M386" s="232"/>
      <c r="N386" s="232"/>
      <c r="O386" s="232"/>
      <c r="P386" s="232"/>
      <c r="Q386" s="232"/>
      <c r="R386" s="232"/>
      <c r="S386" s="232"/>
      <c r="T386" s="232"/>
      <c r="U386" s="232"/>
      <c r="V386" s="232"/>
      <c r="W386" s="232"/>
      <c r="X386" s="232"/>
      <c r="Y386" s="232"/>
      <c r="Z386" s="232"/>
      <c r="AA386" s="232"/>
      <c r="AB386" s="232"/>
      <c r="AC386" s="232"/>
      <c r="AD386" s="232"/>
      <c r="AE386" s="232"/>
    </row>
    <row r="387" spans="3:31" x14ac:dyDescent="0.25">
      <c r="C387" s="232"/>
      <c r="D387" s="232"/>
      <c r="E387" s="232"/>
      <c r="F387" s="232"/>
      <c r="G387" s="232"/>
      <c r="H387" s="232"/>
      <c r="I387" s="232"/>
      <c r="J387" s="232"/>
      <c r="K387" s="232"/>
      <c r="L387" s="232"/>
      <c r="M387" s="232"/>
      <c r="N387" s="232"/>
      <c r="O387" s="232"/>
      <c r="P387" s="232"/>
      <c r="Q387" s="232"/>
      <c r="R387" s="232"/>
      <c r="S387" s="232"/>
      <c r="T387" s="232"/>
      <c r="U387" s="232"/>
      <c r="V387" s="232"/>
      <c r="W387" s="232"/>
      <c r="X387" s="232"/>
      <c r="Y387" s="232"/>
      <c r="Z387" s="232"/>
      <c r="AA387" s="232"/>
      <c r="AB387" s="232"/>
      <c r="AC387" s="232"/>
      <c r="AD387" s="232"/>
      <c r="AE387" s="232"/>
    </row>
    <row r="388" spans="3:31" x14ac:dyDescent="0.25">
      <c r="C388" s="232"/>
      <c r="D388" s="232"/>
      <c r="E388" s="232"/>
      <c r="F388" s="232"/>
      <c r="G388" s="232"/>
      <c r="H388" s="232"/>
      <c r="I388" s="232"/>
      <c r="J388" s="232"/>
      <c r="K388" s="232"/>
      <c r="L388" s="232"/>
      <c r="M388" s="232"/>
      <c r="N388" s="232"/>
      <c r="O388" s="232"/>
      <c r="P388" s="232"/>
      <c r="Q388" s="232"/>
      <c r="R388" s="232"/>
      <c r="S388" s="232"/>
      <c r="T388" s="232"/>
      <c r="U388" s="232"/>
      <c r="V388" s="232"/>
      <c r="W388" s="232"/>
      <c r="X388" s="232"/>
      <c r="Y388" s="232"/>
      <c r="Z388" s="232"/>
      <c r="AA388" s="232"/>
      <c r="AB388" s="232"/>
      <c r="AC388" s="232"/>
      <c r="AD388" s="232"/>
      <c r="AE388" s="232"/>
    </row>
    <row r="389" spans="3:31" x14ac:dyDescent="0.25">
      <c r="C389" s="232"/>
      <c r="D389" s="232"/>
      <c r="E389" s="232"/>
      <c r="F389" s="232"/>
      <c r="G389" s="232"/>
      <c r="H389" s="232"/>
      <c r="I389" s="232"/>
      <c r="J389" s="232"/>
      <c r="K389" s="232"/>
      <c r="L389" s="232"/>
      <c r="M389" s="232"/>
      <c r="N389" s="232"/>
      <c r="O389" s="232"/>
      <c r="P389" s="232"/>
      <c r="Q389" s="232"/>
      <c r="R389" s="232"/>
      <c r="S389" s="232"/>
      <c r="T389" s="232"/>
      <c r="U389" s="232"/>
      <c r="V389" s="232"/>
      <c r="W389" s="232"/>
      <c r="X389" s="232"/>
      <c r="Y389" s="232"/>
      <c r="Z389" s="232"/>
      <c r="AA389" s="232"/>
      <c r="AB389" s="232"/>
      <c r="AC389" s="232"/>
      <c r="AD389" s="232"/>
      <c r="AE389" s="232"/>
    </row>
    <row r="390" spans="3:31" x14ac:dyDescent="0.25">
      <c r="C390" s="232"/>
      <c r="D390" s="232"/>
      <c r="E390" s="232"/>
      <c r="F390" s="232"/>
      <c r="G390" s="232"/>
      <c r="H390" s="232"/>
      <c r="I390" s="232"/>
      <c r="J390" s="232"/>
      <c r="K390" s="232"/>
      <c r="L390" s="232"/>
      <c r="M390" s="232"/>
      <c r="N390" s="232"/>
      <c r="O390" s="232"/>
      <c r="P390" s="232"/>
      <c r="Q390" s="232"/>
      <c r="R390" s="232"/>
      <c r="S390" s="232"/>
      <c r="T390" s="232"/>
      <c r="U390" s="232"/>
      <c r="V390" s="232"/>
      <c r="W390" s="232"/>
      <c r="X390" s="232"/>
      <c r="Y390" s="232"/>
      <c r="Z390" s="232"/>
      <c r="AA390" s="232"/>
      <c r="AB390" s="232"/>
      <c r="AC390" s="232"/>
      <c r="AD390" s="232"/>
      <c r="AE390" s="232"/>
    </row>
    <row r="391" spans="3:31" x14ac:dyDescent="0.25">
      <c r="C391" s="232"/>
      <c r="D391" s="232"/>
      <c r="E391" s="232"/>
      <c r="F391" s="232"/>
      <c r="G391" s="232"/>
      <c r="H391" s="232"/>
      <c r="I391" s="232"/>
      <c r="J391" s="232"/>
      <c r="K391" s="232"/>
      <c r="L391" s="232"/>
      <c r="M391" s="232"/>
      <c r="N391" s="232"/>
      <c r="O391" s="232"/>
      <c r="P391" s="232"/>
      <c r="Q391" s="232"/>
      <c r="R391" s="232"/>
      <c r="S391" s="232"/>
      <c r="T391" s="232"/>
      <c r="U391" s="232"/>
      <c r="V391" s="232"/>
      <c r="W391" s="232"/>
      <c r="X391" s="232"/>
      <c r="Y391" s="232"/>
      <c r="Z391" s="232"/>
      <c r="AA391" s="232"/>
      <c r="AB391" s="232"/>
      <c r="AC391" s="232"/>
      <c r="AD391" s="232"/>
      <c r="AE391" s="232"/>
    </row>
    <row r="392" spans="3:31" x14ac:dyDescent="0.25">
      <c r="C392" s="232"/>
      <c r="D392" s="232"/>
      <c r="E392" s="232"/>
      <c r="F392" s="232"/>
      <c r="G392" s="232"/>
      <c r="H392" s="232"/>
      <c r="I392" s="232"/>
      <c r="J392" s="232"/>
      <c r="K392" s="232"/>
      <c r="L392" s="232"/>
      <c r="M392" s="232"/>
      <c r="N392" s="232"/>
      <c r="O392" s="232"/>
      <c r="P392" s="232"/>
      <c r="Q392" s="232"/>
      <c r="R392" s="232"/>
      <c r="S392" s="232"/>
      <c r="T392" s="232"/>
      <c r="U392" s="232"/>
      <c r="V392" s="232"/>
      <c r="W392" s="232"/>
      <c r="X392" s="232"/>
      <c r="Y392" s="232"/>
      <c r="Z392" s="232"/>
      <c r="AA392" s="232"/>
      <c r="AB392" s="232"/>
      <c r="AC392" s="232"/>
      <c r="AD392" s="232"/>
      <c r="AE392" s="232"/>
    </row>
    <row r="393" spans="3:31" x14ac:dyDescent="0.25">
      <c r="C393" s="232"/>
      <c r="D393" s="232"/>
      <c r="E393" s="232"/>
      <c r="F393" s="232"/>
      <c r="G393" s="232"/>
      <c r="H393" s="232"/>
      <c r="I393" s="232"/>
      <c r="J393" s="232"/>
      <c r="K393" s="232"/>
      <c r="L393" s="232"/>
      <c r="M393" s="232"/>
      <c r="N393" s="232"/>
      <c r="O393" s="232"/>
      <c r="P393" s="232"/>
      <c r="Q393" s="232"/>
      <c r="R393" s="232"/>
      <c r="S393" s="232"/>
      <c r="T393" s="232"/>
      <c r="U393" s="232"/>
      <c r="V393" s="232"/>
      <c r="W393" s="232"/>
      <c r="X393" s="232"/>
      <c r="Y393" s="232"/>
      <c r="Z393" s="232"/>
      <c r="AA393" s="232"/>
      <c r="AB393" s="232"/>
      <c r="AC393" s="232"/>
      <c r="AD393" s="232"/>
      <c r="AE393" s="232"/>
    </row>
    <row r="394" spans="3:31" x14ac:dyDescent="0.25">
      <c r="C394" s="232"/>
      <c r="D394" s="232"/>
      <c r="E394" s="232"/>
      <c r="F394" s="232"/>
      <c r="G394" s="232"/>
      <c r="H394" s="232"/>
      <c r="I394" s="232"/>
      <c r="J394" s="232"/>
      <c r="K394" s="232"/>
      <c r="L394" s="232"/>
      <c r="M394" s="232"/>
      <c r="N394" s="232"/>
      <c r="O394" s="232"/>
      <c r="P394" s="232"/>
      <c r="Q394" s="232"/>
      <c r="R394" s="232"/>
      <c r="S394" s="232"/>
      <c r="T394" s="232"/>
      <c r="U394" s="232"/>
      <c r="V394" s="232"/>
      <c r="W394" s="232"/>
      <c r="X394" s="232"/>
      <c r="Y394" s="232"/>
      <c r="Z394" s="232"/>
      <c r="AA394" s="232"/>
      <c r="AB394" s="232"/>
      <c r="AC394" s="232"/>
      <c r="AD394" s="232"/>
      <c r="AE394" s="232"/>
    </row>
    <row r="395" spans="3:31" x14ac:dyDescent="0.25">
      <c r="C395" s="232"/>
      <c r="D395" s="232"/>
      <c r="E395" s="232"/>
      <c r="F395" s="232"/>
      <c r="G395" s="232"/>
      <c r="H395" s="232"/>
      <c r="I395" s="232"/>
      <c r="J395" s="232"/>
      <c r="K395" s="232"/>
      <c r="L395" s="232"/>
      <c r="M395" s="232"/>
      <c r="N395" s="232"/>
      <c r="O395" s="232"/>
      <c r="P395" s="232"/>
      <c r="Q395" s="232"/>
      <c r="R395" s="232"/>
      <c r="S395" s="232"/>
      <c r="T395" s="232"/>
      <c r="U395" s="232"/>
      <c r="V395" s="232"/>
      <c r="W395" s="232"/>
      <c r="X395" s="232"/>
      <c r="Y395" s="232"/>
      <c r="Z395" s="232"/>
      <c r="AA395" s="232"/>
      <c r="AB395" s="232"/>
      <c r="AC395" s="232"/>
      <c r="AD395" s="232"/>
      <c r="AE395" s="232"/>
    </row>
    <row r="396" spans="3:31" x14ac:dyDescent="0.25">
      <c r="C396" s="232"/>
      <c r="D396" s="232"/>
      <c r="E396" s="232"/>
      <c r="F396" s="232"/>
      <c r="G396" s="232"/>
      <c r="H396" s="232"/>
      <c r="I396" s="232"/>
      <c r="J396" s="232"/>
      <c r="K396" s="232"/>
      <c r="L396" s="232"/>
      <c r="M396" s="232"/>
      <c r="N396" s="232"/>
      <c r="O396" s="232"/>
      <c r="P396" s="232"/>
      <c r="Q396" s="232"/>
      <c r="R396" s="232"/>
      <c r="S396" s="232"/>
      <c r="T396" s="232"/>
      <c r="U396" s="232"/>
      <c r="V396" s="232"/>
      <c r="W396" s="232"/>
      <c r="X396" s="232"/>
      <c r="Y396" s="232"/>
      <c r="Z396" s="232"/>
      <c r="AA396" s="232"/>
      <c r="AB396" s="232"/>
      <c r="AC396" s="232"/>
      <c r="AD396" s="232"/>
      <c r="AE396" s="232"/>
    </row>
    <row r="397" spans="3:31" x14ac:dyDescent="0.25">
      <c r="C397" s="232"/>
      <c r="D397" s="232"/>
      <c r="E397" s="232"/>
      <c r="F397" s="232"/>
      <c r="G397" s="232"/>
      <c r="H397" s="232"/>
      <c r="I397" s="232"/>
      <c r="J397" s="232"/>
      <c r="K397" s="232"/>
      <c r="L397" s="232"/>
      <c r="M397" s="232"/>
      <c r="N397" s="232"/>
      <c r="O397" s="232"/>
      <c r="P397" s="232"/>
      <c r="Q397" s="232"/>
      <c r="R397" s="232"/>
      <c r="S397" s="232"/>
      <c r="T397" s="232"/>
      <c r="U397" s="232"/>
      <c r="V397" s="232"/>
      <c r="W397" s="232"/>
      <c r="X397" s="232"/>
      <c r="Y397" s="232"/>
      <c r="Z397" s="232"/>
      <c r="AA397" s="232"/>
      <c r="AB397" s="232"/>
      <c r="AC397" s="232"/>
      <c r="AD397" s="232"/>
      <c r="AE397" s="232"/>
    </row>
    <row r="398" spans="3:31" x14ac:dyDescent="0.25">
      <c r="C398" s="232"/>
      <c r="D398" s="232"/>
      <c r="E398" s="232"/>
      <c r="F398" s="232"/>
      <c r="G398" s="232"/>
      <c r="H398" s="232"/>
      <c r="I398" s="232"/>
      <c r="J398" s="232"/>
      <c r="K398" s="232"/>
      <c r="L398" s="232"/>
      <c r="M398" s="232"/>
      <c r="N398" s="232"/>
      <c r="O398" s="232"/>
      <c r="P398" s="232"/>
      <c r="Q398" s="232"/>
      <c r="R398" s="232"/>
      <c r="S398" s="232"/>
      <c r="T398" s="232"/>
      <c r="U398" s="232"/>
      <c r="V398" s="232"/>
      <c r="W398" s="232"/>
      <c r="X398" s="232"/>
      <c r="Y398" s="232"/>
      <c r="Z398" s="232"/>
      <c r="AA398" s="232"/>
      <c r="AB398" s="232"/>
      <c r="AC398" s="232"/>
      <c r="AD398" s="232"/>
      <c r="AE398" s="232"/>
    </row>
    <row r="399" spans="3:31" x14ac:dyDescent="0.25">
      <c r="C399" s="232"/>
      <c r="D399" s="232"/>
      <c r="E399" s="232"/>
      <c r="F399" s="232"/>
      <c r="G399" s="232"/>
      <c r="H399" s="232"/>
      <c r="I399" s="232"/>
      <c r="J399" s="232"/>
      <c r="K399" s="232"/>
      <c r="L399" s="232"/>
      <c r="M399" s="232"/>
      <c r="N399" s="232"/>
      <c r="O399" s="232"/>
      <c r="P399" s="232"/>
      <c r="Q399" s="232"/>
      <c r="R399" s="232"/>
      <c r="S399" s="232"/>
      <c r="T399" s="232"/>
      <c r="U399" s="232"/>
      <c r="V399" s="232"/>
      <c r="W399" s="232"/>
      <c r="X399" s="232"/>
      <c r="Y399" s="232"/>
      <c r="Z399" s="232"/>
      <c r="AA399" s="232"/>
      <c r="AB399" s="232"/>
      <c r="AC399" s="232"/>
      <c r="AD399" s="232"/>
      <c r="AE399" s="232"/>
    </row>
    <row r="400" spans="3:31" x14ac:dyDescent="0.25">
      <c r="C400" s="232"/>
      <c r="D400" s="232"/>
      <c r="E400" s="232"/>
      <c r="F400" s="232"/>
      <c r="G400" s="232"/>
      <c r="H400" s="232"/>
      <c r="I400" s="232"/>
      <c r="J400" s="232"/>
      <c r="K400" s="232"/>
      <c r="L400" s="232"/>
      <c r="M400" s="232"/>
      <c r="N400" s="232"/>
      <c r="O400" s="232"/>
      <c r="P400" s="232"/>
      <c r="Q400" s="232"/>
      <c r="R400" s="232"/>
      <c r="S400" s="232"/>
      <c r="T400" s="232"/>
      <c r="U400" s="232"/>
      <c r="V400" s="232"/>
      <c r="W400" s="232"/>
      <c r="X400" s="232"/>
      <c r="Y400" s="232"/>
      <c r="Z400" s="232"/>
      <c r="AA400" s="232"/>
      <c r="AB400" s="232"/>
      <c r="AC400" s="232"/>
      <c r="AD400" s="232"/>
      <c r="AE400" s="232"/>
    </row>
    <row r="401" spans="3:31" x14ac:dyDescent="0.25">
      <c r="C401" s="232"/>
      <c r="D401" s="232"/>
      <c r="E401" s="232"/>
      <c r="F401" s="232"/>
      <c r="G401" s="232"/>
      <c r="H401" s="232"/>
      <c r="I401" s="232"/>
      <c r="J401" s="232"/>
      <c r="K401" s="232"/>
      <c r="L401" s="232"/>
      <c r="M401" s="232"/>
      <c r="N401" s="232"/>
      <c r="O401" s="232"/>
      <c r="P401" s="232"/>
      <c r="Q401" s="232"/>
      <c r="R401" s="232"/>
      <c r="S401" s="232"/>
      <c r="T401" s="232"/>
      <c r="U401" s="232"/>
      <c r="V401" s="232"/>
      <c r="W401" s="232"/>
      <c r="X401" s="232"/>
      <c r="Y401" s="232"/>
      <c r="Z401" s="232"/>
      <c r="AA401" s="232"/>
      <c r="AB401" s="232"/>
      <c r="AC401" s="232"/>
      <c r="AD401" s="232"/>
      <c r="AE401" s="232"/>
    </row>
    <row r="402" spans="3:31" x14ac:dyDescent="0.25">
      <c r="C402" s="232"/>
      <c r="D402" s="232"/>
      <c r="E402" s="232"/>
      <c r="F402" s="232"/>
      <c r="G402" s="232"/>
      <c r="H402" s="232"/>
      <c r="I402" s="232"/>
      <c r="J402" s="232"/>
      <c r="K402" s="232"/>
      <c r="L402" s="232"/>
      <c r="M402" s="232"/>
      <c r="N402" s="232"/>
      <c r="O402" s="232"/>
      <c r="P402" s="232"/>
      <c r="Q402" s="232"/>
      <c r="R402" s="232"/>
      <c r="S402" s="232"/>
      <c r="T402" s="232"/>
      <c r="U402" s="232"/>
      <c r="V402" s="232"/>
      <c r="W402" s="232"/>
      <c r="X402" s="232"/>
      <c r="Y402" s="232"/>
      <c r="Z402" s="232"/>
      <c r="AA402" s="232"/>
      <c r="AB402" s="232"/>
      <c r="AC402" s="232"/>
      <c r="AD402" s="232"/>
      <c r="AE402" s="232"/>
    </row>
    <row r="403" spans="3:31" x14ac:dyDescent="0.25">
      <c r="C403" s="232"/>
      <c r="D403" s="232"/>
      <c r="E403" s="232"/>
      <c r="F403" s="232"/>
      <c r="G403" s="232"/>
      <c r="H403" s="232"/>
      <c r="I403" s="232"/>
      <c r="J403" s="232"/>
      <c r="K403" s="232"/>
      <c r="L403" s="232"/>
      <c r="M403" s="232"/>
      <c r="N403" s="232"/>
      <c r="O403" s="232"/>
      <c r="P403" s="232"/>
      <c r="Q403" s="232"/>
      <c r="R403" s="232"/>
      <c r="S403" s="232"/>
      <c r="T403" s="232"/>
      <c r="U403" s="232"/>
      <c r="V403" s="232"/>
      <c r="W403" s="232"/>
      <c r="X403" s="232"/>
      <c r="Y403" s="232"/>
      <c r="Z403" s="232"/>
      <c r="AA403" s="232"/>
      <c r="AB403" s="232"/>
      <c r="AC403" s="232"/>
      <c r="AD403" s="232"/>
      <c r="AE403" s="232"/>
    </row>
    <row r="404" spans="3:31" x14ac:dyDescent="0.25">
      <c r="C404" s="232"/>
      <c r="D404" s="232"/>
      <c r="E404" s="232"/>
      <c r="F404" s="232"/>
      <c r="G404" s="232"/>
      <c r="H404" s="232"/>
      <c r="I404" s="232"/>
      <c r="J404" s="232"/>
      <c r="K404" s="232"/>
      <c r="L404" s="232"/>
      <c r="M404" s="232"/>
      <c r="N404" s="232"/>
      <c r="O404" s="232"/>
      <c r="P404" s="232"/>
      <c r="Q404" s="232"/>
      <c r="R404" s="232"/>
      <c r="S404" s="232"/>
      <c r="T404" s="232"/>
      <c r="U404" s="232"/>
      <c r="V404" s="232"/>
      <c r="W404" s="232"/>
      <c r="X404" s="232"/>
      <c r="Y404" s="232"/>
      <c r="Z404" s="232"/>
      <c r="AA404" s="232"/>
      <c r="AB404" s="232"/>
      <c r="AC404" s="232"/>
      <c r="AD404" s="232"/>
      <c r="AE404" s="232"/>
    </row>
    <row r="405" spans="3:31" x14ac:dyDescent="0.25">
      <c r="C405" s="232"/>
      <c r="D405" s="232"/>
      <c r="E405" s="232"/>
      <c r="F405" s="232"/>
      <c r="G405" s="232"/>
      <c r="H405" s="232"/>
      <c r="I405" s="232"/>
      <c r="J405" s="232"/>
      <c r="K405" s="232"/>
      <c r="L405" s="232"/>
      <c r="M405" s="232"/>
      <c r="N405" s="232"/>
      <c r="O405" s="232"/>
      <c r="P405" s="232"/>
      <c r="Q405" s="232"/>
      <c r="R405" s="232"/>
      <c r="S405" s="232"/>
      <c r="T405" s="232"/>
      <c r="U405" s="232"/>
      <c r="V405" s="232"/>
      <c r="W405" s="232"/>
      <c r="X405" s="232"/>
      <c r="Y405" s="232"/>
      <c r="Z405" s="232"/>
      <c r="AA405" s="232"/>
      <c r="AB405" s="232"/>
      <c r="AC405" s="232"/>
      <c r="AD405" s="232"/>
      <c r="AE405" s="232"/>
    </row>
    <row r="406" spans="3:31" x14ac:dyDescent="0.25">
      <c r="C406" s="232"/>
      <c r="D406" s="232"/>
      <c r="E406" s="232"/>
      <c r="F406" s="232"/>
      <c r="G406" s="232"/>
      <c r="H406" s="232"/>
      <c r="I406" s="232"/>
      <c r="J406" s="232"/>
      <c r="K406" s="232"/>
      <c r="L406" s="232"/>
      <c r="M406" s="232"/>
      <c r="N406" s="232"/>
      <c r="O406" s="232"/>
      <c r="P406" s="232"/>
      <c r="Q406" s="232"/>
      <c r="R406" s="232"/>
      <c r="S406" s="232"/>
      <c r="T406" s="232"/>
      <c r="U406" s="232"/>
      <c r="V406" s="232"/>
      <c r="W406" s="232"/>
      <c r="X406" s="232"/>
      <c r="Y406" s="232"/>
      <c r="Z406" s="232"/>
      <c r="AA406" s="232"/>
      <c r="AB406" s="232"/>
      <c r="AC406" s="232"/>
      <c r="AD406" s="232"/>
      <c r="AE406" s="232"/>
    </row>
    <row r="407" spans="3:31" x14ac:dyDescent="0.25">
      <c r="C407" s="232"/>
      <c r="D407" s="232"/>
      <c r="E407" s="232"/>
      <c r="F407" s="232"/>
      <c r="G407" s="232"/>
      <c r="H407" s="232"/>
      <c r="I407" s="232"/>
      <c r="J407" s="232"/>
      <c r="K407" s="232"/>
      <c r="L407" s="232"/>
      <c r="M407" s="232"/>
      <c r="N407" s="232"/>
      <c r="O407" s="232"/>
      <c r="P407" s="232"/>
      <c r="Q407" s="232"/>
      <c r="R407" s="232"/>
      <c r="S407" s="232"/>
      <c r="T407" s="232"/>
      <c r="U407" s="232"/>
      <c r="V407" s="232"/>
      <c r="W407" s="232"/>
      <c r="X407" s="232"/>
      <c r="Y407" s="232"/>
      <c r="Z407" s="232"/>
      <c r="AA407" s="232"/>
      <c r="AB407" s="232"/>
      <c r="AC407" s="232"/>
      <c r="AD407" s="232"/>
      <c r="AE407" s="232"/>
    </row>
    <row r="408" spans="3:31" x14ac:dyDescent="0.25">
      <c r="C408" s="232"/>
      <c r="D408" s="232"/>
      <c r="E408" s="232"/>
      <c r="F408" s="232"/>
      <c r="G408" s="232"/>
      <c r="H408" s="232"/>
      <c r="I408" s="232"/>
      <c r="J408" s="232"/>
      <c r="K408" s="232"/>
      <c r="L408" s="232"/>
      <c r="M408" s="232"/>
      <c r="N408" s="232"/>
      <c r="O408" s="232"/>
      <c r="P408" s="232"/>
      <c r="Q408" s="232"/>
      <c r="R408" s="232"/>
      <c r="S408" s="232"/>
      <c r="T408" s="232"/>
      <c r="U408" s="232"/>
      <c r="V408" s="232"/>
      <c r="W408" s="232"/>
      <c r="X408" s="232"/>
      <c r="Y408" s="232"/>
      <c r="Z408" s="232"/>
      <c r="AA408" s="232"/>
      <c r="AB408" s="232"/>
      <c r="AC408" s="232"/>
      <c r="AD408" s="232"/>
      <c r="AE408" s="232"/>
    </row>
    <row r="409" spans="3:31" x14ac:dyDescent="0.25">
      <c r="C409" s="232"/>
      <c r="D409" s="232"/>
      <c r="E409" s="232"/>
      <c r="F409" s="232"/>
      <c r="G409" s="232"/>
      <c r="H409" s="232"/>
      <c r="I409" s="232"/>
      <c r="J409" s="232"/>
      <c r="K409" s="232"/>
      <c r="L409" s="232"/>
      <c r="M409" s="232"/>
      <c r="N409" s="232"/>
      <c r="O409" s="232"/>
      <c r="P409" s="232"/>
      <c r="Q409" s="232"/>
      <c r="R409" s="232"/>
      <c r="S409" s="232"/>
      <c r="T409" s="232"/>
      <c r="U409" s="232"/>
      <c r="V409" s="232"/>
      <c r="W409" s="232"/>
      <c r="X409" s="232"/>
      <c r="Y409" s="232"/>
      <c r="Z409" s="232"/>
      <c r="AA409" s="232"/>
      <c r="AB409" s="232"/>
      <c r="AC409" s="232"/>
      <c r="AD409" s="232"/>
      <c r="AE409" s="232"/>
    </row>
    <row r="410" spans="3:31" x14ac:dyDescent="0.25">
      <c r="C410" s="232"/>
      <c r="D410" s="232"/>
      <c r="E410" s="232"/>
      <c r="F410" s="232"/>
      <c r="G410" s="232"/>
      <c r="H410" s="232"/>
      <c r="I410" s="232"/>
      <c r="J410" s="232"/>
      <c r="K410" s="232"/>
      <c r="L410" s="232"/>
      <c r="M410" s="232"/>
      <c r="N410" s="232"/>
      <c r="O410" s="232"/>
      <c r="P410" s="232"/>
      <c r="Q410" s="232"/>
      <c r="R410" s="232"/>
      <c r="S410" s="232"/>
      <c r="T410" s="232"/>
      <c r="U410" s="232"/>
      <c r="V410" s="232"/>
      <c r="W410" s="232"/>
      <c r="X410" s="232"/>
      <c r="Y410" s="232"/>
      <c r="Z410" s="232"/>
      <c r="AA410" s="232"/>
      <c r="AB410" s="232"/>
      <c r="AC410" s="232"/>
      <c r="AD410" s="232"/>
      <c r="AE410" s="232"/>
    </row>
    <row r="411" spans="3:31" x14ac:dyDescent="0.25">
      <c r="C411" s="232"/>
      <c r="D411" s="232"/>
      <c r="E411" s="232"/>
      <c r="F411" s="232"/>
      <c r="G411" s="232"/>
      <c r="H411" s="232"/>
      <c r="I411" s="232"/>
      <c r="J411" s="232"/>
      <c r="K411" s="232"/>
      <c r="L411" s="232"/>
      <c r="M411" s="232"/>
      <c r="N411" s="232"/>
      <c r="O411" s="232"/>
      <c r="P411" s="232"/>
      <c r="Q411" s="232"/>
      <c r="R411" s="232"/>
      <c r="S411" s="232"/>
      <c r="T411" s="232"/>
      <c r="U411" s="232"/>
      <c r="V411" s="232"/>
      <c r="W411" s="232"/>
      <c r="X411" s="232"/>
      <c r="Y411" s="232"/>
      <c r="Z411" s="232"/>
      <c r="AA411" s="232"/>
      <c r="AB411" s="232"/>
      <c r="AC411" s="232"/>
      <c r="AD411" s="232"/>
      <c r="AE411" s="232"/>
    </row>
    <row r="412" spans="3:31" x14ac:dyDescent="0.25">
      <c r="C412" s="232"/>
      <c r="D412" s="232"/>
      <c r="E412" s="232"/>
      <c r="F412" s="232"/>
      <c r="G412" s="232"/>
      <c r="H412" s="232"/>
      <c r="I412" s="232"/>
      <c r="J412" s="232"/>
      <c r="K412" s="232"/>
      <c r="L412" s="232"/>
      <c r="M412" s="232"/>
      <c r="N412" s="232"/>
      <c r="O412" s="232"/>
      <c r="P412" s="232"/>
      <c r="Q412" s="232"/>
      <c r="R412" s="232"/>
      <c r="S412" s="232"/>
      <c r="T412" s="232"/>
      <c r="U412" s="232"/>
      <c r="V412" s="232"/>
      <c r="W412" s="232"/>
      <c r="X412" s="232"/>
      <c r="Y412" s="232"/>
      <c r="Z412" s="232"/>
      <c r="AA412" s="232"/>
      <c r="AB412" s="232"/>
      <c r="AC412" s="232"/>
      <c r="AD412" s="232"/>
      <c r="AE412" s="232"/>
    </row>
    <row r="413" spans="3:31" x14ac:dyDescent="0.25">
      <c r="C413" s="232"/>
      <c r="D413" s="232"/>
      <c r="E413" s="232"/>
      <c r="F413" s="232"/>
      <c r="G413" s="232"/>
      <c r="H413" s="232"/>
      <c r="I413" s="232"/>
      <c r="J413" s="232"/>
      <c r="K413" s="232"/>
      <c r="L413" s="232"/>
      <c r="M413" s="232"/>
      <c r="N413" s="232"/>
      <c r="O413" s="232"/>
      <c r="P413" s="232"/>
      <c r="Q413" s="232"/>
      <c r="R413" s="232"/>
      <c r="S413" s="232"/>
      <c r="T413" s="232"/>
      <c r="U413" s="232"/>
      <c r="V413" s="232"/>
      <c r="W413" s="232"/>
      <c r="X413" s="232"/>
      <c r="Y413" s="232"/>
      <c r="Z413" s="232"/>
      <c r="AA413" s="232"/>
      <c r="AB413" s="232"/>
      <c r="AC413" s="232"/>
      <c r="AD413" s="232"/>
      <c r="AE413" s="232"/>
    </row>
    <row r="414" spans="3:31" x14ac:dyDescent="0.25">
      <c r="C414" s="232"/>
      <c r="D414" s="232"/>
      <c r="E414" s="232"/>
      <c r="F414" s="232"/>
      <c r="G414" s="232"/>
      <c r="H414" s="232"/>
      <c r="I414" s="232"/>
      <c r="J414" s="232"/>
      <c r="K414" s="232"/>
      <c r="L414" s="232"/>
      <c r="M414" s="232"/>
      <c r="N414" s="232"/>
      <c r="O414" s="232"/>
      <c r="P414" s="232"/>
      <c r="Q414" s="232"/>
      <c r="R414" s="232"/>
      <c r="S414" s="232"/>
      <c r="T414" s="232"/>
      <c r="U414" s="232"/>
      <c r="V414" s="232"/>
      <c r="W414" s="232"/>
      <c r="X414" s="232"/>
      <c r="Y414" s="232"/>
      <c r="Z414" s="232"/>
      <c r="AA414" s="232"/>
      <c r="AB414" s="232"/>
      <c r="AC414" s="232"/>
      <c r="AD414" s="232"/>
      <c r="AE414" s="232"/>
    </row>
    <row r="415" spans="3:31" x14ac:dyDescent="0.25">
      <c r="C415" s="232"/>
      <c r="D415" s="232"/>
      <c r="E415" s="232"/>
      <c r="F415" s="232"/>
      <c r="G415" s="232"/>
      <c r="H415" s="232"/>
      <c r="I415" s="232"/>
      <c r="J415" s="232"/>
      <c r="K415" s="232"/>
      <c r="L415" s="232"/>
      <c r="M415" s="232"/>
      <c r="N415" s="232"/>
      <c r="O415" s="232"/>
      <c r="P415" s="232"/>
      <c r="Q415" s="232"/>
      <c r="R415" s="232"/>
      <c r="S415" s="232"/>
      <c r="T415" s="232"/>
      <c r="U415" s="232"/>
      <c r="V415" s="232"/>
      <c r="W415" s="232"/>
      <c r="X415" s="232"/>
      <c r="Y415" s="232"/>
      <c r="Z415" s="232"/>
      <c r="AA415" s="232"/>
      <c r="AB415" s="232"/>
      <c r="AC415" s="232"/>
      <c r="AD415" s="232"/>
      <c r="AE415" s="232"/>
    </row>
    <row r="416" spans="3:31" x14ac:dyDescent="0.25">
      <c r="C416" s="232"/>
      <c r="D416" s="232"/>
      <c r="E416" s="232"/>
      <c r="F416" s="232"/>
      <c r="G416" s="232"/>
      <c r="H416" s="232"/>
      <c r="I416" s="232"/>
      <c r="J416" s="232"/>
      <c r="K416" s="232"/>
      <c r="L416" s="232"/>
      <c r="M416" s="232"/>
      <c r="N416" s="232"/>
      <c r="O416" s="232"/>
      <c r="P416" s="232"/>
      <c r="Q416" s="232"/>
      <c r="R416" s="232"/>
      <c r="S416" s="232"/>
      <c r="T416" s="232"/>
      <c r="U416" s="232"/>
      <c r="V416" s="232"/>
      <c r="W416" s="232"/>
      <c r="X416" s="232"/>
      <c r="Y416" s="232"/>
      <c r="Z416" s="232"/>
      <c r="AA416" s="232"/>
      <c r="AB416" s="232"/>
      <c r="AC416" s="232"/>
      <c r="AD416" s="232"/>
      <c r="AE416" s="232"/>
    </row>
    <row r="417" spans="3:31" x14ac:dyDescent="0.25">
      <c r="C417" s="232"/>
      <c r="D417" s="232"/>
      <c r="E417" s="232"/>
      <c r="F417" s="232"/>
      <c r="G417" s="232"/>
      <c r="H417" s="232"/>
      <c r="I417" s="232"/>
      <c r="J417" s="232"/>
      <c r="K417" s="232"/>
      <c r="L417" s="232"/>
      <c r="M417" s="232"/>
      <c r="N417" s="232"/>
      <c r="O417" s="232"/>
      <c r="P417" s="232"/>
      <c r="Q417" s="232"/>
      <c r="R417" s="232"/>
      <c r="S417" s="232"/>
      <c r="T417" s="232"/>
      <c r="U417" s="232"/>
      <c r="V417" s="232"/>
      <c r="W417" s="232"/>
      <c r="X417" s="232"/>
      <c r="Y417" s="232"/>
      <c r="Z417" s="232"/>
      <c r="AA417" s="232"/>
      <c r="AB417" s="232"/>
      <c r="AC417" s="232"/>
      <c r="AD417" s="232"/>
      <c r="AE417" s="232"/>
    </row>
    <row r="418" spans="3:31" x14ac:dyDescent="0.25">
      <c r="C418" s="232"/>
      <c r="D418" s="232"/>
      <c r="E418" s="232"/>
      <c r="F418" s="232"/>
      <c r="G418" s="232"/>
      <c r="H418" s="232"/>
      <c r="I418" s="232"/>
      <c r="J418" s="232"/>
      <c r="K418" s="232"/>
      <c r="L418" s="232"/>
      <c r="M418" s="232"/>
      <c r="N418" s="232"/>
      <c r="O418" s="232"/>
      <c r="P418" s="232"/>
      <c r="Q418" s="232"/>
      <c r="R418" s="232"/>
      <c r="S418" s="232"/>
      <c r="T418" s="232"/>
      <c r="U418" s="232"/>
      <c r="V418" s="232"/>
      <c r="W418" s="232"/>
      <c r="X418" s="232"/>
      <c r="Y418" s="232"/>
      <c r="Z418" s="232"/>
      <c r="AA418" s="232"/>
      <c r="AB418" s="232"/>
      <c r="AC418" s="232"/>
      <c r="AD418" s="232"/>
      <c r="AE418" s="232"/>
    </row>
    <row r="419" spans="3:31" x14ac:dyDescent="0.25">
      <c r="C419" s="232"/>
      <c r="D419" s="232"/>
      <c r="E419" s="232"/>
      <c r="F419" s="232"/>
      <c r="G419" s="232"/>
      <c r="H419" s="232"/>
      <c r="I419" s="232"/>
      <c r="J419" s="232"/>
      <c r="K419" s="232"/>
      <c r="L419" s="232"/>
      <c r="M419" s="232"/>
      <c r="N419" s="232"/>
      <c r="O419" s="232"/>
      <c r="P419" s="232"/>
      <c r="Q419" s="232"/>
      <c r="R419" s="232"/>
      <c r="S419" s="232"/>
      <c r="T419" s="232"/>
      <c r="U419" s="232"/>
      <c r="V419" s="232"/>
      <c r="W419" s="232"/>
      <c r="X419" s="232"/>
      <c r="Y419" s="232"/>
      <c r="Z419" s="232"/>
      <c r="AA419" s="232"/>
      <c r="AB419" s="232"/>
      <c r="AC419" s="232"/>
      <c r="AD419" s="232"/>
      <c r="AE419" s="232"/>
    </row>
    <row r="420" spans="3:31" x14ac:dyDescent="0.25">
      <c r="C420" s="232"/>
      <c r="D420" s="232"/>
      <c r="E420" s="232"/>
      <c r="F420" s="232"/>
      <c r="G420" s="232"/>
      <c r="H420" s="232"/>
      <c r="I420" s="232"/>
      <c r="J420" s="232"/>
      <c r="K420" s="232"/>
      <c r="L420" s="232"/>
      <c r="M420" s="232"/>
      <c r="N420" s="232"/>
      <c r="O420" s="232"/>
      <c r="P420" s="232"/>
      <c r="Q420" s="232"/>
      <c r="R420" s="232"/>
      <c r="S420" s="232"/>
      <c r="T420" s="232"/>
      <c r="U420" s="232"/>
      <c r="V420" s="232"/>
      <c r="W420" s="232"/>
      <c r="X420" s="232"/>
      <c r="Y420" s="232"/>
      <c r="Z420" s="232"/>
      <c r="AA420" s="232"/>
      <c r="AB420" s="232"/>
      <c r="AC420" s="232"/>
      <c r="AD420" s="232"/>
      <c r="AE420" s="232"/>
    </row>
    <row r="421" spans="3:31" x14ac:dyDescent="0.25">
      <c r="C421" s="232"/>
      <c r="D421" s="232"/>
      <c r="E421" s="232"/>
      <c r="F421" s="232"/>
      <c r="G421" s="232"/>
      <c r="H421" s="232"/>
      <c r="I421" s="232"/>
      <c r="J421" s="232"/>
      <c r="K421" s="232"/>
      <c r="L421" s="232"/>
      <c r="M421" s="232"/>
      <c r="N421" s="232"/>
      <c r="O421" s="232"/>
      <c r="P421" s="232"/>
      <c r="Q421" s="232"/>
      <c r="R421" s="232"/>
      <c r="S421" s="232"/>
      <c r="T421" s="232"/>
      <c r="U421" s="232"/>
      <c r="V421" s="232"/>
      <c r="W421" s="232"/>
      <c r="X421" s="232"/>
      <c r="Y421" s="232"/>
      <c r="Z421" s="232"/>
      <c r="AA421" s="232"/>
      <c r="AB421" s="232"/>
      <c r="AC421" s="232"/>
      <c r="AD421" s="232"/>
      <c r="AE421" s="232"/>
    </row>
    <row r="422" spans="3:31" x14ac:dyDescent="0.25">
      <c r="C422" s="232"/>
      <c r="D422" s="232"/>
      <c r="E422" s="232"/>
      <c r="F422" s="232"/>
      <c r="G422" s="232"/>
      <c r="H422" s="232"/>
      <c r="I422" s="232"/>
      <c r="J422" s="232"/>
      <c r="K422" s="232"/>
      <c r="L422" s="232"/>
      <c r="M422" s="232"/>
      <c r="N422" s="232"/>
      <c r="O422" s="232"/>
      <c r="P422" s="232"/>
      <c r="Q422" s="232"/>
      <c r="R422" s="232"/>
      <c r="S422" s="232"/>
      <c r="T422" s="232"/>
      <c r="U422" s="232"/>
      <c r="V422" s="232"/>
      <c r="W422" s="232"/>
      <c r="X422" s="232"/>
      <c r="Y422" s="232"/>
      <c r="Z422" s="232"/>
      <c r="AA422" s="232"/>
      <c r="AB422" s="232"/>
      <c r="AC422" s="232"/>
      <c r="AD422" s="232"/>
      <c r="AE422" s="232"/>
    </row>
    <row r="423" spans="3:31" x14ac:dyDescent="0.25">
      <c r="C423" s="232"/>
      <c r="D423" s="232"/>
      <c r="E423" s="232"/>
      <c r="F423" s="232"/>
      <c r="G423" s="232"/>
      <c r="H423" s="232"/>
      <c r="I423" s="232"/>
      <c r="J423" s="232"/>
      <c r="K423" s="232"/>
      <c r="L423" s="232"/>
      <c r="M423" s="232"/>
      <c r="N423" s="232"/>
      <c r="O423" s="232"/>
      <c r="P423" s="232"/>
      <c r="Q423" s="232"/>
      <c r="R423" s="232"/>
      <c r="S423" s="232"/>
      <c r="T423" s="232"/>
      <c r="U423" s="232"/>
      <c r="V423" s="232"/>
      <c r="W423" s="232"/>
      <c r="X423" s="232"/>
      <c r="Y423" s="232"/>
      <c r="Z423" s="232"/>
      <c r="AA423" s="232"/>
      <c r="AB423" s="232"/>
      <c r="AC423" s="232"/>
      <c r="AD423" s="232"/>
      <c r="AE423" s="232"/>
    </row>
    <row r="424" spans="3:31" x14ac:dyDescent="0.25">
      <c r="C424" s="232"/>
      <c r="D424" s="232"/>
      <c r="E424" s="232"/>
      <c r="F424" s="232"/>
      <c r="G424" s="232"/>
      <c r="H424" s="232"/>
      <c r="I424" s="232"/>
      <c r="J424" s="232"/>
      <c r="K424" s="232"/>
      <c r="L424" s="232"/>
      <c r="M424" s="232"/>
      <c r="N424" s="232"/>
      <c r="O424" s="232"/>
      <c r="P424" s="232"/>
      <c r="Q424" s="232"/>
      <c r="R424" s="232"/>
      <c r="S424" s="232"/>
      <c r="T424" s="232"/>
      <c r="U424" s="232"/>
      <c r="V424" s="232"/>
      <c r="W424" s="232"/>
      <c r="X424" s="232"/>
      <c r="Y424" s="232"/>
      <c r="Z424" s="232"/>
      <c r="AA424" s="232"/>
      <c r="AB424" s="232"/>
      <c r="AC424" s="232"/>
      <c r="AD424" s="232"/>
      <c r="AE424" s="232"/>
    </row>
    <row r="425" spans="3:31" x14ac:dyDescent="0.25">
      <c r="C425" s="232"/>
      <c r="D425" s="232"/>
      <c r="E425" s="232"/>
      <c r="F425" s="232"/>
      <c r="G425" s="232"/>
      <c r="H425" s="232"/>
      <c r="I425" s="232"/>
      <c r="J425" s="232"/>
      <c r="K425" s="232"/>
      <c r="L425" s="232"/>
      <c r="M425" s="232"/>
      <c r="N425" s="232"/>
      <c r="O425" s="232"/>
      <c r="P425" s="232"/>
      <c r="Q425" s="232"/>
      <c r="R425" s="232"/>
      <c r="S425" s="232"/>
      <c r="T425" s="232"/>
      <c r="U425" s="232"/>
      <c r="V425" s="232"/>
      <c r="W425" s="232"/>
      <c r="X425" s="232"/>
      <c r="Y425" s="232"/>
      <c r="Z425" s="232"/>
      <c r="AA425" s="232"/>
      <c r="AB425" s="232"/>
      <c r="AC425" s="232"/>
      <c r="AD425" s="232"/>
      <c r="AE425" s="232"/>
    </row>
    <row r="426" spans="3:31" x14ac:dyDescent="0.25">
      <c r="C426" s="232"/>
      <c r="D426" s="232"/>
      <c r="E426" s="232"/>
      <c r="F426" s="232"/>
      <c r="G426" s="232"/>
      <c r="H426" s="232"/>
      <c r="I426" s="232"/>
      <c r="J426" s="232"/>
      <c r="K426" s="232"/>
      <c r="L426" s="232"/>
      <c r="M426" s="232"/>
      <c r="N426" s="232"/>
      <c r="O426" s="232"/>
      <c r="P426" s="232"/>
      <c r="Q426" s="232"/>
      <c r="R426" s="232"/>
      <c r="S426" s="232"/>
      <c r="T426" s="232"/>
      <c r="U426" s="232"/>
      <c r="V426" s="232"/>
      <c r="W426" s="232"/>
      <c r="X426" s="232"/>
      <c r="Y426" s="232"/>
      <c r="Z426" s="232"/>
      <c r="AA426" s="232"/>
      <c r="AB426" s="232"/>
      <c r="AC426" s="232"/>
      <c r="AD426" s="232"/>
      <c r="AE426" s="232"/>
    </row>
    <row r="427" spans="3:31" x14ac:dyDescent="0.25">
      <c r="C427" s="232"/>
      <c r="D427" s="232"/>
      <c r="E427" s="232"/>
      <c r="F427" s="232"/>
      <c r="G427" s="232"/>
      <c r="H427" s="232"/>
      <c r="I427" s="232"/>
      <c r="J427" s="232"/>
      <c r="K427" s="232"/>
      <c r="L427" s="232"/>
      <c r="M427" s="232"/>
      <c r="N427" s="232"/>
      <c r="O427" s="232"/>
      <c r="P427" s="232"/>
      <c r="Q427" s="232"/>
      <c r="R427" s="232"/>
      <c r="S427" s="232"/>
      <c r="T427" s="232"/>
      <c r="U427" s="232"/>
      <c r="V427" s="232"/>
      <c r="W427" s="232"/>
      <c r="X427" s="232"/>
      <c r="Y427" s="232"/>
      <c r="Z427" s="232"/>
      <c r="AA427" s="232"/>
      <c r="AB427" s="232"/>
      <c r="AC427" s="232"/>
      <c r="AD427" s="232"/>
      <c r="AE427" s="232"/>
    </row>
    <row r="428" spans="3:31" x14ac:dyDescent="0.25">
      <c r="C428" s="232"/>
      <c r="D428" s="232"/>
      <c r="E428" s="232"/>
      <c r="F428" s="232"/>
      <c r="G428" s="232"/>
      <c r="H428" s="232"/>
      <c r="I428" s="232"/>
      <c r="J428" s="232"/>
      <c r="K428" s="232"/>
      <c r="L428" s="232"/>
      <c r="M428" s="232"/>
      <c r="N428" s="232"/>
      <c r="O428" s="232"/>
      <c r="P428" s="232"/>
      <c r="Q428" s="232"/>
      <c r="R428" s="232"/>
      <c r="S428" s="232"/>
      <c r="T428" s="232"/>
      <c r="U428" s="232"/>
      <c r="V428" s="232"/>
      <c r="W428" s="232"/>
      <c r="X428" s="232"/>
      <c r="Y428" s="232"/>
      <c r="Z428" s="232"/>
      <c r="AA428" s="232"/>
      <c r="AB428" s="232"/>
      <c r="AC428" s="232"/>
      <c r="AD428" s="232"/>
      <c r="AE428" s="232"/>
    </row>
    <row r="429" spans="3:31" x14ac:dyDescent="0.25">
      <c r="C429" s="232"/>
      <c r="D429" s="232"/>
      <c r="E429" s="232"/>
      <c r="F429" s="232"/>
      <c r="G429" s="232"/>
      <c r="H429" s="232"/>
      <c r="I429" s="232"/>
      <c r="J429" s="232"/>
      <c r="K429" s="232"/>
      <c r="L429" s="232"/>
      <c r="M429" s="232"/>
      <c r="N429" s="232"/>
      <c r="O429" s="232"/>
      <c r="P429" s="232"/>
      <c r="Q429" s="232"/>
      <c r="R429" s="232"/>
      <c r="S429" s="232"/>
      <c r="T429" s="232"/>
      <c r="U429" s="232"/>
      <c r="V429" s="232"/>
      <c r="W429" s="232"/>
      <c r="X429" s="232"/>
      <c r="Y429" s="232"/>
      <c r="Z429" s="232"/>
      <c r="AA429" s="232"/>
      <c r="AB429" s="232"/>
      <c r="AC429" s="232"/>
      <c r="AD429" s="232"/>
      <c r="AE429" s="232"/>
    </row>
    <row r="430" spans="3:31" x14ac:dyDescent="0.25">
      <c r="C430" s="232"/>
      <c r="D430" s="232"/>
      <c r="E430" s="232"/>
      <c r="F430" s="232"/>
      <c r="G430" s="232"/>
      <c r="H430" s="232"/>
      <c r="I430" s="232"/>
      <c r="J430" s="232"/>
      <c r="K430" s="232"/>
      <c r="L430" s="232"/>
      <c r="M430" s="232"/>
      <c r="N430" s="232"/>
      <c r="O430" s="232"/>
      <c r="P430" s="232"/>
      <c r="Q430" s="232"/>
      <c r="R430" s="232"/>
      <c r="S430" s="232"/>
      <c r="T430" s="232"/>
      <c r="U430" s="232"/>
      <c r="V430" s="232"/>
      <c r="W430" s="232"/>
      <c r="X430" s="232"/>
      <c r="Y430" s="232"/>
      <c r="Z430" s="232"/>
      <c r="AA430" s="232"/>
      <c r="AB430" s="232"/>
      <c r="AC430" s="232"/>
      <c r="AD430" s="232"/>
      <c r="AE430" s="232"/>
    </row>
    <row r="431" spans="3:31" x14ac:dyDescent="0.25">
      <c r="C431" s="232"/>
      <c r="D431" s="232"/>
      <c r="E431" s="232"/>
      <c r="F431" s="232"/>
      <c r="G431" s="232"/>
      <c r="H431" s="232"/>
      <c r="I431" s="232"/>
      <c r="J431" s="232"/>
      <c r="K431" s="232"/>
      <c r="L431" s="232"/>
      <c r="M431" s="232"/>
      <c r="N431" s="232"/>
      <c r="O431" s="232"/>
      <c r="P431" s="232"/>
      <c r="Q431" s="232"/>
      <c r="R431" s="232"/>
      <c r="S431" s="232"/>
      <c r="T431" s="232"/>
      <c r="U431" s="232"/>
      <c r="V431" s="232"/>
      <c r="W431" s="232"/>
      <c r="X431" s="232"/>
      <c r="Y431" s="232"/>
      <c r="Z431" s="232"/>
      <c r="AA431" s="232"/>
      <c r="AB431" s="232"/>
      <c r="AC431" s="232"/>
      <c r="AD431" s="232"/>
      <c r="AE431" s="232"/>
    </row>
    <row r="432" spans="3:31" x14ac:dyDescent="0.25">
      <c r="C432" s="232"/>
      <c r="D432" s="232"/>
      <c r="E432" s="232"/>
      <c r="F432" s="232"/>
      <c r="G432" s="232"/>
      <c r="H432" s="232"/>
      <c r="I432" s="232"/>
      <c r="J432" s="232"/>
      <c r="K432" s="232"/>
      <c r="L432" s="232"/>
      <c r="M432" s="232"/>
      <c r="N432" s="232"/>
      <c r="O432" s="232"/>
      <c r="P432" s="232"/>
      <c r="Q432" s="232"/>
      <c r="R432" s="232"/>
      <c r="S432" s="232"/>
      <c r="T432" s="232"/>
      <c r="U432" s="232"/>
      <c r="V432" s="232"/>
      <c r="W432" s="232"/>
      <c r="X432" s="232"/>
      <c r="Y432" s="232"/>
      <c r="Z432" s="232"/>
      <c r="AA432" s="232"/>
      <c r="AB432" s="232"/>
      <c r="AC432" s="232"/>
      <c r="AD432" s="232"/>
      <c r="AE432" s="232"/>
    </row>
    <row r="433" spans="3:31" x14ac:dyDescent="0.25">
      <c r="C433" s="232"/>
      <c r="D433" s="232"/>
      <c r="E433" s="232"/>
      <c r="F433" s="232"/>
      <c r="G433" s="232"/>
      <c r="H433" s="232"/>
      <c r="I433" s="232"/>
      <c r="J433" s="232"/>
      <c r="K433" s="232"/>
      <c r="L433" s="232"/>
      <c r="M433" s="232"/>
      <c r="N433" s="232"/>
      <c r="O433" s="232"/>
      <c r="P433" s="232"/>
      <c r="Q433" s="232"/>
      <c r="R433" s="232"/>
      <c r="S433" s="232"/>
      <c r="T433" s="232"/>
      <c r="U433" s="232"/>
      <c r="V433" s="232"/>
      <c r="W433" s="232"/>
      <c r="X433" s="232"/>
      <c r="Y433" s="232"/>
      <c r="Z433" s="232"/>
      <c r="AA433" s="232"/>
      <c r="AB433" s="232"/>
      <c r="AC433" s="232"/>
      <c r="AD433" s="232"/>
      <c r="AE433" s="232"/>
    </row>
    <row r="434" spans="3:31" x14ac:dyDescent="0.25">
      <c r="C434" s="232"/>
      <c r="D434" s="232"/>
      <c r="E434" s="232"/>
      <c r="F434" s="232"/>
      <c r="G434" s="232"/>
      <c r="H434" s="232"/>
      <c r="I434" s="232"/>
      <c r="J434" s="232"/>
      <c r="K434" s="232"/>
      <c r="L434" s="232"/>
      <c r="M434" s="232"/>
      <c r="N434" s="232"/>
      <c r="O434" s="232"/>
      <c r="P434" s="232"/>
      <c r="Q434" s="232"/>
      <c r="R434" s="232"/>
      <c r="S434" s="232"/>
      <c r="T434" s="232"/>
      <c r="U434" s="232"/>
      <c r="V434" s="232"/>
      <c r="W434" s="232"/>
      <c r="X434" s="232"/>
      <c r="Y434" s="232"/>
      <c r="Z434" s="232"/>
      <c r="AA434" s="232"/>
      <c r="AB434" s="232"/>
      <c r="AC434" s="232"/>
      <c r="AD434" s="232"/>
      <c r="AE434" s="232"/>
    </row>
    <row r="435" spans="3:31" x14ac:dyDescent="0.25">
      <c r="C435" s="232"/>
      <c r="D435" s="232"/>
      <c r="E435" s="232"/>
      <c r="F435" s="232"/>
      <c r="G435" s="232"/>
      <c r="H435" s="232"/>
      <c r="I435" s="232"/>
      <c r="J435" s="232"/>
      <c r="K435" s="232"/>
      <c r="L435" s="232"/>
      <c r="M435" s="232"/>
      <c r="N435" s="232"/>
      <c r="O435" s="232"/>
      <c r="P435" s="232"/>
      <c r="Q435" s="232"/>
      <c r="R435" s="232"/>
      <c r="S435" s="232"/>
      <c r="T435" s="232"/>
      <c r="U435" s="232"/>
      <c r="V435" s="232"/>
      <c r="W435" s="232"/>
      <c r="X435" s="232"/>
      <c r="Y435" s="232"/>
      <c r="Z435" s="232"/>
      <c r="AA435" s="232"/>
      <c r="AB435" s="232"/>
      <c r="AC435" s="232"/>
      <c r="AD435" s="232"/>
      <c r="AE435" s="232"/>
    </row>
    <row r="436" spans="3:31" x14ac:dyDescent="0.25">
      <c r="C436" s="232"/>
      <c r="D436" s="232"/>
      <c r="E436" s="232"/>
      <c r="F436" s="232"/>
      <c r="G436" s="232"/>
      <c r="H436" s="232"/>
      <c r="I436" s="232"/>
      <c r="J436" s="232"/>
      <c r="K436" s="232"/>
      <c r="L436" s="232"/>
      <c r="M436" s="232"/>
      <c r="N436" s="232"/>
      <c r="O436" s="232"/>
      <c r="P436" s="232"/>
      <c r="Q436" s="232"/>
      <c r="R436" s="232"/>
      <c r="S436" s="232"/>
      <c r="T436" s="232"/>
      <c r="U436" s="232"/>
      <c r="V436" s="232"/>
      <c r="W436" s="232"/>
      <c r="X436" s="232"/>
      <c r="Y436" s="232"/>
      <c r="Z436" s="232"/>
      <c r="AA436" s="232"/>
      <c r="AB436" s="232"/>
      <c r="AC436" s="232"/>
      <c r="AD436" s="232"/>
      <c r="AE436" s="232"/>
    </row>
    <row r="437" spans="3:31" x14ac:dyDescent="0.25">
      <c r="C437" s="232"/>
      <c r="D437" s="232"/>
      <c r="E437" s="232"/>
      <c r="F437" s="232"/>
      <c r="G437" s="232"/>
      <c r="H437" s="232"/>
      <c r="I437" s="232"/>
      <c r="J437" s="232"/>
      <c r="K437" s="232"/>
      <c r="L437" s="232"/>
      <c r="M437" s="232"/>
      <c r="N437" s="232"/>
      <c r="O437" s="232"/>
      <c r="P437" s="232"/>
      <c r="Q437" s="232"/>
      <c r="R437" s="232"/>
      <c r="S437" s="232"/>
      <c r="T437" s="232"/>
      <c r="U437" s="232"/>
      <c r="V437" s="232"/>
      <c r="W437" s="232"/>
      <c r="X437" s="232"/>
      <c r="Y437" s="232"/>
      <c r="Z437" s="232"/>
      <c r="AA437" s="232"/>
      <c r="AB437" s="232"/>
      <c r="AC437" s="232"/>
      <c r="AD437" s="232"/>
      <c r="AE437" s="232"/>
    </row>
    <row r="438" spans="3:31" x14ac:dyDescent="0.25">
      <c r="C438" s="232"/>
      <c r="D438" s="232"/>
      <c r="E438" s="232"/>
      <c r="F438" s="232"/>
      <c r="G438" s="232"/>
      <c r="H438" s="232"/>
      <c r="I438" s="232"/>
      <c r="J438" s="232"/>
      <c r="K438" s="232"/>
      <c r="L438" s="232"/>
      <c r="M438" s="232"/>
      <c r="N438" s="232"/>
      <c r="O438" s="232"/>
      <c r="P438" s="232"/>
      <c r="Q438" s="232"/>
      <c r="R438" s="232"/>
      <c r="S438" s="232"/>
      <c r="T438" s="232"/>
      <c r="U438" s="232"/>
      <c r="V438" s="232"/>
      <c r="W438" s="232"/>
      <c r="X438" s="232"/>
      <c r="Y438" s="232"/>
      <c r="Z438" s="232"/>
      <c r="AA438" s="232"/>
      <c r="AB438" s="232"/>
      <c r="AC438" s="232"/>
      <c r="AD438" s="232"/>
      <c r="AE438" s="232"/>
    </row>
    <row r="439" spans="3:31" x14ac:dyDescent="0.25">
      <c r="C439" s="232"/>
      <c r="D439" s="232"/>
      <c r="E439" s="232"/>
      <c r="F439" s="232"/>
      <c r="G439" s="232"/>
      <c r="H439" s="232"/>
      <c r="I439" s="232"/>
      <c r="J439" s="232"/>
      <c r="K439" s="232"/>
      <c r="L439" s="232"/>
      <c r="M439" s="232"/>
      <c r="N439" s="232"/>
      <c r="O439" s="232"/>
      <c r="P439" s="232"/>
      <c r="Q439" s="232"/>
      <c r="R439" s="232"/>
      <c r="S439" s="232"/>
      <c r="T439" s="232"/>
      <c r="U439" s="232"/>
      <c r="V439" s="232"/>
      <c r="W439" s="232"/>
      <c r="X439" s="232"/>
      <c r="Y439" s="232"/>
      <c r="Z439" s="232"/>
      <c r="AA439" s="232"/>
      <c r="AB439" s="232"/>
      <c r="AC439" s="232"/>
      <c r="AD439" s="232"/>
      <c r="AE439" s="232"/>
    </row>
    <row r="440" spans="3:31" x14ac:dyDescent="0.25">
      <c r="C440" s="232"/>
      <c r="D440" s="232"/>
      <c r="E440" s="232"/>
      <c r="F440" s="232"/>
      <c r="G440" s="232"/>
      <c r="H440" s="232"/>
      <c r="I440" s="232"/>
      <c r="J440" s="232"/>
      <c r="K440" s="232"/>
      <c r="L440" s="232"/>
      <c r="M440" s="232"/>
      <c r="N440" s="232"/>
      <c r="O440" s="232"/>
      <c r="P440" s="232"/>
      <c r="Q440" s="232"/>
      <c r="R440" s="232"/>
      <c r="S440" s="232"/>
      <c r="T440" s="232"/>
      <c r="U440" s="232"/>
      <c r="V440" s="232"/>
      <c r="W440" s="232"/>
      <c r="X440" s="232"/>
      <c r="Y440" s="232"/>
      <c r="Z440" s="232"/>
      <c r="AA440" s="232"/>
      <c r="AB440" s="232"/>
      <c r="AC440" s="232"/>
      <c r="AD440" s="232"/>
      <c r="AE440" s="232"/>
    </row>
    <row r="441" spans="3:31" x14ac:dyDescent="0.25">
      <c r="C441" s="232"/>
      <c r="D441" s="232"/>
      <c r="E441" s="232"/>
      <c r="F441" s="232"/>
      <c r="G441" s="232"/>
      <c r="H441" s="232"/>
      <c r="I441" s="232"/>
      <c r="J441" s="232"/>
      <c r="K441" s="232"/>
      <c r="L441" s="232"/>
      <c r="M441" s="232"/>
      <c r="N441" s="232"/>
      <c r="O441" s="232"/>
      <c r="P441" s="232"/>
      <c r="Q441" s="232"/>
      <c r="R441" s="232"/>
      <c r="S441" s="232"/>
      <c r="T441" s="232"/>
      <c r="U441" s="232"/>
      <c r="V441" s="232"/>
      <c r="W441" s="232"/>
      <c r="X441" s="232"/>
      <c r="Y441" s="232"/>
      <c r="Z441" s="232"/>
      <c r="AA441" s="232"/>
      <c r="AB441" s="232"/>
      <c r="AC441" s="232"/>
      <c r="AD441" s="232"/>
      <c r="AE441" s="232"/>
    </row>
    <row r="442" spans="3:31" x14ac:dyDescent="0.25">
      <c r="C442" s="232"/>
      <c r="D442" s="232"/>
      <c r="E442" s="232"/>
      <c r="F442" s="232"/>
      <c r="G442" s="232"/>
      <c r="H442" s="232"/>
      <c r="I442" s="232"/>
      <c r="J442" s="232"/>
      <c r="K442" s="232"/>
      <c r="L442" s="232"/>
      <c r="M442" s="232"/>
      <c r="N442" s="232"/>
      <c r="O442" s="232"/>
      <c r="P442" s="232"/>
      <c r="Q442" s="232"/>
      <c r="R442" s="232"/>
      <c r="S442" s="232"/>
      <c r="T442" s="232"/>
      <c r="U442" s="232"/>
      <c r="V442" s="232"/>
      <c r="W442" s="232"/>
      <c r="X442" s="232"/>
      <c r="Y442" s="232"/>
      <c r="Z442" s="232"/>
      <c r="AA442" s="232"/>
      <c r="AB442" s="232"/>
      <c r="AC442" s="232"/>
      <c r="AD442" s="232"/>
      <c r="AE442" s="232"/>
    </row>
    <row r="443" spans="3:31" x14ac:dyDescent="0.25">
      <c r="C443" s="232"/>
      <c r="D443" s="232"/>
      <c r="E443" s="232"/>
      <c r="F443" s="232"/>
      <c r="G443" s="232"/>
      <c r="H443" s="232"/>
      <c r="I443" s="232"/>
      <c r="J443" s="232"/>
      <c r="K443" s="232"/>
      <c r="L443" s="232"/>
      <c r="M443" s="232"/>
      <c r="N443" s="232"/>
      <c r="O443" s="232"/>
      <c r="P443" s="232"/>
      <c r="Q443" s="232"/>
      <c r="R443" s="232"/>
      <c r="S443" s="232"/>
      <c r="T443" s="232"/>
      <c r="U443" s="232"/>
      <c r="V443" s="232"/>
      <c r="W443" s="232"/>
      <c r="X443" s="232"/>
      <c r="Y443" s="232"/>
      <c r="Z443" s="232"/>
      <c r="AA443" s="232"/>
      <c r="AB443" s="232"/>
      <c r="AC443" s="232"/>
      <c r="AD443" s="232"/>
      <c r="AE443" s="232"/>
    </row>
    <row r="444" spans="3:31" x14ac:dyDescent="0.25">
      <c r="C444" s="232"/>
      <c r="D444" s="232"/>
      <c r="E444" s="232"/>
      <c r="F444" s="232"/>
      <c r="G444" s="232"/>
      <c r="H444" s="232"/>
      <c r="I444" s="232"/>
      <c r="J444" s="232"/>
      <c r="K444" s="232"/>
      <c r="L444" s="232"/>
      <c r="M444" s="232"/>
      <c r="N444" s="232"/>
      <c r="O444" s="232"/>
      <c r="P444" s="232"/>
      <c r="Q444" s="232"/>
      <c r="R444" s="232"/>
      <c r="S444" s="232"/>
      <c r="T444" s="232"/>
      <c r="U444" s="232"/>
      <c r="V444" s="232"/>
      <c r="W444" s="232"/>
      <c r="X444" s="232"/>
      <c r="Y444" s="232"/>
      <c r="Z444" s="232"/>
      <c r="AA444" s="232"/>
      <c r="AB444" s="232"/>
      <c r="AC444" s="232"/>
      <c r="AD444" s="232"/>
      <c r="AE444" s="232"/>
    </row>
    <row r="445" spans="3:31" x14ac:dyDescent="0.25">
      <c r="C445" s="232"/>
      <c r="D445" s="232"/>
      <c r="E445" s="232"/>
      <c r="F445" s="232"/>
      <c r="G445" s="232"/>
      <c r="H445" s="232"/>
      <c r="I445" s="232"/>
      <c r="J445" s="232"/>
      <c r="K445" s="232"/>
      <c r="L445" s="232"/>
      <c r="M445" s="232"/>
      <c r="N445" s="232"/>
      <c r="O445" s="232"/>
      <c r="P445" s="232"/>
      <c r="Q445" s="232"/>
      <c r="R445" s="232"/>
      <c r="S445" s="232"/>
      <c r="T445" s="232"/>
      <c r="U445" s="232"/>
      <c r="V445" s="232"/>
      <c r="W445" s="232"/>
      <c r="X445" s="232"/>
      <c r="Y445" s="232"/>
      <c r="Z445" s="232"/>
      <c r="AA445" s="232"/>
      <c r="AB445" s="232"/>
      <c r="AC445" s="232"/>
      <c r="AD445" s="232"/>
      <c r="AE445" s="232"/>
    </row>
    <row r="446" spans="3:31" x14ac:dyDescent="0.25">
      <c r="C446" s="232"/>
      <c r="D446" s="232"/>
      <c r="E446" s="232"/>
      <c r="F446" s="232"/>
      <c r="G446" s="232"/>
      <c r="H446" s="232"/>
      <c r="I446" s="232"/>
      <c r="J446" s="232"/>
      <c r="K446" s="232"/>
      <c r="L446" s="232"/>
      <c r="M446" s="232"/>
      <c r="N446" s="232"/>
      <c r="O446" s="232"/>
      <c r="P446" s="232"/>
      <c r="Q446" s="232"/>
      <c r="R446" s="232"/>
      <c r="S446" s="232"/>
      <c r="T446" s="232"/>
      <c r="U446" s="232"/>
      <c r="V446" s="232"/>
      <c r="W446" s="232"/>
      <c r="X446" s="232"/>
      <c r="Y446" s="232"/>
      <c r="Z446" s="232"/>
      <c r="AA446" s="232"/>
      <c r="AB446" s="232"/>
      <c r="AC446" s="232"/>
      <c r="AD446" s="232"/>
      <c r="AE446" s="232"/>
    </row>
    <row r="447" spans="3:31" x14ac:dyDescent="0.25">
      <c r="C447" s="232"/>
      <c r="D447" s="232"/>
      <c r="E447" s="232"/>
      <c r="F447" s="232"/>
      <c r="G447" s="232"/>
      <c r="H447" s="232"/>
      <c r="I447" s="232"/>
      <c r="J447" s="232"/>
      <c r="K447" s="232"/>
      <c r="L447" s="232"/>
      <c r="M447" s="232"/>
      <c r="N447" s="232"/>
      <c r="O447" s="232"/>
      <c r="P447" s="232"/>
      <c r="Q447" s="232"/>
      <c r="R447" s="232"/>
      <c r="S447" s="232"/>
      <c r="T447" s="232"/>
      <c r="U447" s="232"/>
      <c r="V447" s="232"/>
      <c r="W447" s="232"/>
      <c r="X447" s="232"/>
      <c r="Y447" s="232"/>
      <c r="Z447" s="232"/>
      <c r="AA447" s="232"/>
      <c r="AB447" s="232"/>
      <c r="AC447" s="232"/>
      <c r="AD447" s="232"/>
      <c r="AE447" s="232"/>
    </row>
    <row r="448" spans="3:31" x14ac:dyDescent="0.25">
      <c r="C448" s="232"/>
      <c r="D448" s="232"/>
      <c r="E448" s="232"/>
      <c r="F448" s="232"/>
      <c r="G448" s="232"/>
      <c r="H448" s="232"/>
      <c r="I448" s="232"/>
      <c r="J448" s="232"/>
      <c r="K448" s="232"/>
      <c r="L448" s="232"/>
      <c r="M448" s="232"/>
      <c r="N448" s="232"/>
      <c r="O448" s="232"/>
      <c r="P448" s="232"/>
      <c r="Q448" s="232"/>
      <c r="R448" s="232"/>
      <c r="S448" s="232"/>
      <c r="T448" s="232"/>
      <c r="U448" s="232"/>
      <c r="V448" s="232"/>
      <c r="W448" s="232"/>
      <c r="X448" s="232"/>
      <c r="Y448" s="232"/>
      <c r="Z448" s="232"/>
      <c r="AA448" s="232"/>
      <c r="AB448" s="232"/>
      <c r="AC448" s="232"/>
      <c r="AD448" s="232"/>
      <c r="AE448" s="232"/>
    </row>
    <row r="449" spans="3:31" x14ac:dyDescent="0.25">
      <c r="C449" s="232"/>
      <c r="D449" s="232"/>
      <c r="E449" s="232"/>
      <c r="F449" s="232"/>
      <c r="G449" s="232"/>
      <c r="H449" s="232"/>
      <c r="I449" s="232"/>
      <c r="J449" s="232"/>
      <c r="K449" s="232"/>
      <c r="L449" s="232"/>
      <c r="M449" s="232"/>
      <c r="N449" s="232"/>
      <c r="O449" s="232"/>
      <c r="P449" s="232"/>
      <c r="Q449" s="232"/>
      <c r="R449" s="232"/>
      <c r="S449" s="232"/>
      <c r="T449" s="232"/>
      <c r="U449" s="232"/>
      <c r="V449" s="232"/>
      <c r="W449" s="232"/>
      <c r="X449" s="232"/>
      <c r="Y449" s="232"/>
      <c r="Z449" s="232"/>
      <c r="AA449" s="232"/>
      <c r="AB449" s="232"/>
      <c r="AC449" s="232"/>
      <c r="AD449" s="232"/>
      <c r="AE449" s="232"/>
    </row>
    <row r="450" spans="3:31" x14ac:dyDescent="0.25">
      <c r="C450" s="232"/>
      <c r="D450" s="232"/>
      <c r="E450" s="232"/>
      <c r="F450" s="232"/>
      <c r="G450" s="232"/>
      <c r="H450" s="232"/>
      <c r="I450" s="232"/>
      <c r="J450" s="232"/>
      <c r="K450" s="232"/>
      <c r="L450" s="232"/>
      <c r="M450" s="232"/>
      <c r="N450" s="232"/>
      <c r="O450" s="232"/>
      <c r="P450" s="232"/>
      <c r="Q450" s="232"/>
      <c r="R450" s="232"/>
      <c r="S450" s="232"/>
      <c r="T450" s="232"/>
      <c r="U450" s="232"/>
      <c r="V450" s="232"/>
      <c r="W450" s="232"/>
      <c r="X450" s="232"/>
      <c r="Y450" s="232"/>
      <c r="Z450" s="232"/>
      <c r="AA450" s="232"/>
      <c r="AB450" s="232"/>
      <c r="AC450" s="232"/>
      <c r="AD450" s="232"/>
      <c r="AE450" s="232"/>
    </row>
    <row r="451" spans="3:31" x14ac:dyDescent="0.25">
      <c r="C451" s="232"/>
      <c r="D451" s="232"/>
      <c r="E451" s="232"/>
      <c r="F451" s="232"/>
      <c r="G451" s="232"/>
      <c r="H451" s="232"/>
      <c r="I451" s="232"/>
      <c r="J451" s="232"/>
      <c r="K451" s="232"/>
      <c r="L451" s="232"/>
      <c r="M451" s="232"/>
      <c r="N451" s="232"/>
      <c r="O451" s="232"/>
      <c r="P451" s="232"/>
      <c r="Q451" s="232"/>
      <c r="R451" s="232"/>
      <c r="S451" s="232"/>
      <c r="T451" s="232"/>
      <c r="U451" s="232"/>
      <c r="V451" s="232"/>
      <c r="W451" s="232"/>
      <c r="X451" s="232"/>
      <c r="Y451" s="232"/>
      <c r="Z451" s="232"/>
      <c r="AA451" s="232"/>
      <c r="AB451" s="232"/>
      <c r="AC451" s="232"/>
      <c r="AD451" s="232"/>
      <c r="AE451" s="232"/>
    </row>
    <row r="452" spans="3:31" x14ac:dyDescent="0.25">
      <c r="C452" s="232"/>
      <c r="D452" s="232"/>
      <c r="E452" s="232"/>
      <c r="F452" s="232"/>
      <c r="G452" s="232"/>
      <c r="H452" s="232"/>
      <c r="I452" s="232"/>
      <c r="J452" s="232"/>
      <c r="K452" s="232"/>
      <c r="L452" s="232"/>
      <c r="M452" s="232"/>
      <c r="N452" s="232"/>
      <c r="O452" s="232"/>
      <c r="P452" s="232"/>
      <c r="Q452" s="232"/>
      <c r="R452" s="232"/>
      <c r="S452" s="232"/>
      <c r="T452" s="232"/>
      <c r="U452" s="232"/>
      <c r="V452" s="232"/>
      <c r="W452" s="232"/>
      <c r="X452" s="232"/>
      <c r="Y452" s="232"/>
      <c r="Z452" s="232"/>
      <c r="AA452" s="232"/>
      <c r="AB452" s="232"/>
      <c r="AC452" s="232"/>
      <c r="AD452" s="232"/>
      <c r="AE452" s="232"/>
    </row>
    <row r="453" spans="3:31" x14ac:dyDescent="0.25">
      <c r="C453" s="232"/>
      <c r="D453" s="232"/>
      <c r="E453" s="232"/>
      <c r="F453" s="232"/>
      <c r="G453" s="232"/>
      <c r="H453" s="232"/>
      <c r="I453" s="232"/>
      <c r="J453" s="232"/>
      <c r="K453" s="232"/>
      <c r="L453" s="232"/>
      <c r="M453" s="232"/>
      <c r="N453" s="232"/>
      <c r="O453" s="232"/>
      <c r="P453" s="232"/>
      <c r="Q453" s="232"/>
      <c r="R453" s="232"/>
      <c r="S453" s="232"/>
      <c r="T453" s="232"/>
      <c r="U453" s="232"/>
      <c r="V453" s="232"/>
      <c r="W453" s="232"/>
      <c r="X453" s="232"/>
      <c r="Y453" s="232"/>
      <c r="Z453" s="232"/>
      <c r="AA453" s="232"/>
      <c r="AB453" s="232"/>
      <c r="AC453" s="232"/>
      <c r="AD453" s="232"/>
      <c r="AE453" s="232"/>
    </row>
  </sheetData>
  <mergeCells count="1">
    <mergeCell ref="B3:N3"/>
  </mergeCells>
  <conditionalFormatting sqref="B2:N3">
    <cfRule type="cellIs" dxfId="8" priority="2" stopIfTrue="1" operator="equal">
      <formula>0</formula>
    </cfRule>
    <cfRule type="cellIs" dxfId="7" priority="3" stopIfTrue="1" operator="notEqual">
      <formula>0</formula>
    </cfRule>
  </conditionalFormatting>
  <conditionalFormatting sqref="C214:AE410">
    <cfRule type="colorScale" priority="1">
      <colorScale>
        <cfvo type="min"/>
        <cfvo type="percentile" val="50"/>
        <cfvo type="max"/>
        <color rgb="FFF8696B"/>
        <color rgb="FFFCFCFF"/>
        <color rgb="FF63BE7B"/>
      </colorScale>
    </cfRule>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2D0ABF-79FA-4752-93C9-30046B779DAD}">
  <dimension ref="A1:AM92"/>
  <sheetViews>
    <sheetView workbookViewId="0"/>
  </sheetViews>
  <sheetFormatPr defaultRowHeight="15" x14ac:dyDescent="0.25"/>
  <cols>
    <col min="2" max="2" width="34.5703125" customWidth="1"/>
    <col min="3" max="3" width="10.5703125" bestFit="1" customWidth="1"/>
    <col min="4" max="4" width="10" bestFit="1" customWidth="1"/>
    <col min="5" max="5" width="9.5703125" bestFit="1" customWidth="1"/>
    <col min="6" max="7" width="12.140625" bestFit="1" customWidth="1"/>
    <col min="8" max="10" width="11.85546875" bestFit="1" customWidth="1"/>
    <col min="11" max="11" width="12.140625" bestFit="1" customWidth="1"/>
    <col min="12" max="12" width="11.85546875" bestFit="1" customWidth="1"/>
    <col min="13" max="13" width="11" bestFit="1" customWidth="1"/>
    <col min="14" max="18" width="10.85546875" customWidth="1"/>
    <col min="19" max="38" width="11" customWidth="1"/>
  </cols>
  <sheetData>
    <row r="1" spans="1:39" ht="22.5" x14ac:dyDescent="0.45">
      <c r="A1" s="157" t="s">
        <v>398</v>
      </c>
      <c r="B1" s="181"/>
      <c r="C1" s="181"/>
      <c r="D1" s="181"/>
      <c r="E1" s="181"/>
      <c r="F1" s="181"/>
      <c r="G1" s="181"/>
      <c r="H1" s="181"/>
      <c r="I1" s="181"/>
      <c r="J1" s="181"/>
      <c r="K1" s="181"/>
      <c r="L1" s="181"/>
    </row>
    <row r="2" spans="1:39" ht="21.4" customHeight="1" x14ac:dyDescent="0.45">
      <c r="A2" s="157"/>
      <c r="B2" s="181"/>
      <c r="C2" s="181"/>
      <c r="D2" s="181"/>
      <c r="E2" s="181"/>
      <c r="F2" s="181"/>
      <c r="G2" s="181"/>
      <c r="H2" s="181"/>
      <c r="I2" s="181"/>
      <c r="J2" s="181"/>
      <c r="K2" s="181"/>
      <c r="L2" s="181"/>
    </row>
    <row r="3" spans="1:39" ht="45.6" customHeight="1" x14ac:dyDescent="0.45">
      <c r="A3" s="157"/>
      <c r="B3" s="330" t="s">
        <v>399</v>
      </c>
      <c r="C3" s="330"/>
      <c r="D3" s="330"/>
      <c r="E3" s="330"/>
      <c r="F3" s="330"/>
      <c r="G3" s="330"/>
      <c r="H3" s="330"/>
      <c r="I3" s="330"/>
      <c r="J3" s="330"/>
      <c r="K3" s="181"/>
      <c r="L3" s="181"/>
      <c r="M3" s="181"/>
      <c r="N3" s="181"/>
    </row>
    <row r="4" spans="1:39" ht="22.5" customHeight="1" x14ac:dyDescent="0.45">
      <c r="A4" s="157"/>
      <c r="B4" s="181"/>
      <c r="D4" s="181"/>
      <c r="E4" s="181"/>
      <c r="F4" s="181"/>
      <c r="G4" s="181"/>
      <c r="H4" s="181"/>
      <c r="I4" s="181"/>
      <c r="J4" s="181"/>
      <c r="K4" s="181"/>
      <c r="L4" s="181"/>
      <c r="M4" s="181"/>
      <c r="N4" s="181"/>
      <c r="O4" s="181"/>
      <c r="P4" s="181"/>
      <c r="Q4" s="181"/>
      <c r="R4" s="181"/>
      <c r="S4" s="181"/>
      <c r="T4" s="181"/>
      <c r="U4" s="181"/>
      <c r="V4" s="181"/>
      <c r="W4" s="181"/>
      <c r="X4" s="181"/>
      <c r="Y4" s="181"/>
      <c r="Z4" s="181"/>
      <c r="AA4" s="181"/>
      <c r="AB4" s="181"/>
      <c r="AC4" s="181"/>
      <c r="AD4" s="181"/>
      <c r="AE4" s="181"/>
      <c r="AF4" s="181"/>
      <c r="AG4" s="181"/>
      <c r="AH4" s="181"/>
      <c r="AI4" s="181"/>
      <c r="AJ4" s="181"/>
      <c r="AK4" s="181"/>
      <c r="AL4" s="181"/>
    </row>
    <row r="5" spans="1:39" ht="16.5" thickBot="1" x14ac:dyDescent="0.35">
      <c r="A5" s="181"/>
      <c r="B5" s="185"/>
      <c r="C5" s="179">
        <v>1990</v>
      </c>
      <c r="D5" s="179">
        <v>1991</v>
      </c>
      <c r="E5" s="179">
        <v>1992</v>
      </c>
      <c r="F5" s="179">
        <v>1993</v>
      </c>
      <c r="G5" s="179">
        <v>1994</v>
      </c>
      <c r="H5" s="179">
        <v>1995</v>
      </c>
      <c r="I5" s="179">
        <v>1996</v>
      </c>
      <c r="J5" s="179">
        <v>1997</v>
      </c>
      <c r="K5" s="179">
        <v>1998</v>
      </c>
      <c r="L5" s="179">
        <v>1999</v>
      </c>
      <c r="M5" s="179">
        <v>2000</v>
      </c>
      <c r="N5" s="179">
        <v>2001</v>
      </c>
      <c r="O5" s="179">
        <v>2002</v>
      </c>
      <c r="P5" s="179">
        <v>2003</v>
      </c>
      <c r="Q5" s="179">
        <v>2004</v>
      </c>
      <c r="R5" s="179">
        <v>2005</v>
      </c>
      <c r="S5" s="179">
        <v>2006</v>
      </c>
      <c r="T5" s="179">
        <v>2007</v>
      </c>
      <c r="U5" s="179">
        <v>2008</v>
      </c>
      <c r="V5" s="179">
        <v>2009</v>
      </c>
      <c r="W5" s="179">
        <v>2010</v>
      </c>
      <c r="X5" s="179">
        <v>2011</v>
      </c>
      <c r="Y5" s="179">
        <v>2012</v>
      </c>
      <c r="Z5" s="179">
        <v>2013</v>
      </c>
      <c r="AA5" s="179">
        <v>2014</v>
      </c>
      <c r="AB5" s="179">
        <v>2015</v>
      </c>
      <c r="AC5" s="179">
        <v>2016</v>
      </c>
      <c r="AD5" s="179">
        <v>2017</v>
      </c>
      <c r="AE5" s="179">
        <v>2018</v>
      </c>
      <c r="AF5" s="179">
        <v>2019</v>
      </c>
      <c r="AG5" s="179">
        <v>2020</v>
      </c>
      <c r="AH5" s="179">
        <v>2021</v>
      </c>
      <c r="AI5" s="179">
        <v>2022</v>
      </c>
      <c r="AJ5" s="179">
        <v>2023</v>
      </c>
      <c r="AK5" s="179">
        <v>2024</v>
      </c>
      <c r="AL5" s="179">
        <v>2025</v>
      </c>
    </row>
    <row r="6" spans="1:39" x14ac:dyDescent="0.25">
      <c r="A6" s="181"/>
      <c r="B6" s="214" t="s">
        <v>245</v>
      </c>
      <c r="C6" s="215">
        <v>10181.447858149193</v>
      </c>
      <c r="D6" s="215">
        <v>10190.214075702668</v>
      </c>
      <c r="E6" s="215">
        <v>10210.191939750777</v>
      </c>
      <c r="F6" s="215">
        <v>10345.042027289788</v>
      </c>
      <c r="G6" s="215">
        <v>10412.024732625861</v>
      </c>
      <c r="H6" s="215">
        <v>26302.304579470485</v>
      </c>
      <c r="I6" s="215">
        <v>20921.404359012846</v>
      </c>
      <c r="J6" s="215">
        <v>855311.45023420779</v>
      </c>
      <c r="K6" s="215">
        <v>807521.35634711024</v>
      </c>
      <c r="L6" s="215">
        <v>683657.7109444344</v>
      </c>
      <c r="M6" s="215">
        <v>768098.91256741388</v>
      </c>
      <c r="N6" s="215">
        <v>716678.81954820687</v>
      </c>
      <c r="O6" s="215">
        <v>745799.39158341347</v>
      </c>
      <c r="P6" s="215">
        <v>615043.16981463949</v>
      </c>
      <c r="Q6" s="215">
        <v>785864.50388806115</v>
      </c>
      <c r="R6" s="215">
        <v>632089.88742732955</v>
      </c>
      <c r="S6" s="215">
        <v>581970.88864615641</v>
      </c>
      <c r="T6" s="215">
        <v>529296.3392442381</v>
      </c>
      <c r="U6" s="215">
        <v>521557.51725125645</v>
      </c>
      <c r="V6" s="215">
        <v>283949.89402245759</v>
      </c>
      <c r="W6" s="215">
        <v>254445.21475441783</v>
      </c>
      <c r="X6" s="215">
        <v>254163.48090565047</v>
      </c>
      <c r="Y6" s="215">
        <v>254559.07857384335</v>
      </c>
      <c r="Z6" s="215">
        <v>255743.59176386692</v>
      </c>
      <c r="AA6" s="215">
        <v>257200.74600257378</v>
      </c>
      <c r="AB6" s="215">
        <v>252866.84377497196</v>
      </c>
      <c r="AC6" s="215">
        <v>262079.18587679439</v>
      </c>
      <c r="AD6" s="215">
        <v>250589.40290388477</v>
      </c>
      <c r="AE6" s="215">
        <v>245906.01539085084</v>
      </c>
      <c r="AF6" s="215">
        <v>252108.66058566244</v>
      </c>
      <c r="AG6" s="215">
        <v>259231.42576187162</v>
      </c>
      <c r="AH6" s="215">
        <v>272050.29895997775</v>
      </c>
      <c r="AI6" s="215">
        <v>251694.94514710119</v>
      </c>
      <c r="AJ6" s="215">
        <v>0</v>
      </c>
      <c r="AK6" s="215">
        <v>0</v>
      </c>
      <c r="AL6" s="215">
        <v>0</v>
      </c>
    </row>
    <row r="7" spans="1:39" x14ac:dyDescent="0.25">
      <c r="A7" s="181"/>
      <c r="B7" s="189" t="s">
        <v>246</v>
      </c>
      <c r="C7" s="216">
        <v>0</v>
      </c>
      <c r="D7" s="216">
        <v>0</v>
      </c>
      <c r="E7" s="216">
        <v>0</v>
      </c>
      <c r="F7" s="216">
        <v>0</v>
      </c>
      <c r="G7" s="216">
        <v>0</v>
      </c>
      <c r="H7" s="216">
        <v>0</v>
      </c>
      <c r="I7" s="216">
        <v>0</v>
      </c>
      <c r="J7" s="216">
        <v>0</v>
      </c>
      <c r="K7" s="216">
        <v>0</v>
      </c>
      <c r="L7" s="216">
        <v>0</v>
      </c>
      <c r="M7" s="216">
        <v>0</v>
      </c>
      <c r="N7" s="216">
        <v>0</v>
      </c>
      <c r="O7" s="216">
        <v>0</v>
      </c>
      <c r="P7" s="216">
        <v>0</v>
      </c>
      <c r="Q7" s="216">
        <v>0</v>
      </c>
      <c r="R7" s="216">
        <v>0</v>
      </c>
      <c r="S7" s="216">
        <v>0</v>
      </c>
      <c r="T7" s="216">
        <v>0</v>
      </c>
      <c r="U7" s="216">
        <v>0</v>
      </c>
      <c r="V7" s="216">
        <v>0</v>
      </c>
      <c r="W7" s="216">
        <v>0</v>
      </c>
      <c r="X7" s="216">
        <v>0</v>
      </c>
      <c r="Y7" s="216">
        <v>0</v>
      </c>
      <c r="Z7" s="216">
        <v>0</v>
      </c>
      <c r="AA7" s="216">
        <v>0</v>
      </c>
      <c r="AB7" s="216">
        <v>0</v>
      </c>
      <c r="AC7" s="216">
        <v>0</v>
      </c>
      <c r="AD7" s="216">
        <v>0</v>
      </c>
      <c r="AE7" s="216">
        <v>0</v>
      </c>
      <c r="AF7" s="216">
        <v>0</v>
      </c>
      <c r="AG7" s="216">
        <v>0</v>
      </c>
      <c r="AH7" s="216">
        <v>0</v>
      </c>
      <c r="AI7" s="216">
        <v>0</v>
      </c>
      <c r="AJ7" s="216">
        <v>0</v>
      </c>
      <c r="AK7" s="216">
        <v>0</v>
      </c>
      <c r="AL7" s="216">
        <v>0</v>
      </c>
    </row>
    <row r="8" spans="1:39" x14ac:dyDescent="0.25">
      <c r="A8" s="181"/>
      <c r="B8" s="189" t="s">
        <v>247</v>
      </c>
      <c r="C8" s="216">
        <v>0</v>
      </c>
      <c r="D8" s="216">
        <v>0</v>
      </c>
      <c r="E8" s="216">
        <v>0</v>
      </c>
      <c r="F8" s="216">
        <v>0</v>
      </c>
      <c r="G8" s="216">
        <v>0</v>
      </c>
      <c r="H8" s="216">
        <v>0</v>
      </c>
      <c r="I8" s="216">
        <v>0</v>
      </c>
      <c r="J8" s="216">
        <v>0</v>
      </c>
      <c r="K8" s="216">
        <v>0</v>
      </c>
      <c r="L8" s="216">
        <v>0</v>
      </c>
      <c r="M8" s="216">
        <v>0</v>
      </c>
      <c r="N8" s="216">
        <v>0</v>
      </c>
      <c r="O8" s="216">
        <v>0</v>
      </c>
      <c r="P8" s="216">
        <v>0</v>
      </c>
      <c r="Q8" s="216">
        <v>0</v>
      </c>
      <c r="R8" s="216">
        <v>0</v>
      </c>
      <c r="S8" s="216">
        <v>0</v>
      </c>
      <c r="T8" s="216">
        <v>0</v>
      </c>
      <c r="U8" s="216">
        <v>0</v>
      </c>
      <c r="V8" s="216">
        <v>0</v>
      </c>
      <c r="W8" s="216">
        <v>0</v>
      </c>
      <c r="X8" s="216">
        <v>0</v>
      </c>
      <c r="Y8" s="216">
        <v>0</v>
      </c>
      <c r="Z8" s="216">
        <v>0</v>
      </c>
      <c r="AA8" s="216">
        <v>0</v>
      </c>
      <c r="AB8" s="216">
        <v>0</v>
      </c>
      <c r="AC8" s="216">
        <v>0</v>
      </c>
      <c r="AD8" s="216">
        <v>0</v>
      </c>
      <c r="AE8" s="216">
        <v>0</v>
      </c>
      <c r="AF8" s="216">
        <v>0</v>
      </c>
      <c r="AG8" s="216">
        <v>0</v>
      </c>
      <c r="AH8" s="216">
        <v>0</v>
      </c>
      <c r="AI8" s="216">
        <v>0</v>
      </c>
      <c r="AJ8" s="216">
        <v>0</v>
      </c>
      <c r="AK8" s="216">
        <v>0</v>
      </c>
      <c r="AL8" s="216">
        <v>0</v>
      </c>
    </row>
    <row r="9" spans="1:39" x14ac:dyDescent="0.25">
      <c r="A9" s="181"/>
      <c r="B9" s="189" t="s">
        <v>248</v>
      </c>
      <c r="C9" s="216">
        <v>10038.947987554689</v>
      </c>
      <c r="D9" s="216">
        <v>10038.947987554689</v>
      </c>
      <c r="E9" s="216">
        <v>10038.947987554689</v>
      </c>
      <c r="F9" s="216">
        <v>10038.947987554689</v>
      </c>
      <c r="G9" s="216">
        <v>10038.947987554689</v>
      </c>
      <c r="H9" s="216">
        <v>26008.520610527805</v>
      </c>
      <c r="I9" s="216">
        <v>20754.353023091404</v>
      </c>
      <c r="J9" s="216">
        <v>29982.84585169526</v>
      </c>
      <c r="K9" s="216">
        <v>21601.988949902076</v>
      </c>
      <c r="L9" s="216">
        <v>17852.719881594803</v>
      </c>
      <c r="M9" s="216">
        <v>17382.69892999974</v>
      </c>
      <c r="N9" s="216">
        <v>13571.007137367422</v>
      </c>
      <c r="O9" s="216">
        <v>16603.11673462277</v>
      </c>
      <c r="P9" s="216">
        <v>14308.855100008212</v>
      </c>
      <c r="Q9" s="216">
        <v>27341.889818184824</v>
      </c>
      <c r="R9" s="216">
        <v>27273.891029700357</v>
      </c>
      <c r="S9" s="216">
        <v>24262.456385406746</v>
      </c>
      <c r="T9" s="216">
        <v>8237.3542016824285</v>
      </c>
      <c r="U9" s="216">
        <v>8647.3016546187991</v>
      </c>
      <c r="V9" s="216">
        <v>9822.1827441775113</v>
      </c>
      <c r="W9" s="216">
        <v>13667.523111681467</v>
      </c>
      <c r="X9" s="216">
        <v>13318.219345885911</v>
      </c>
      <c r="Y9" s="216">
        <v>13707.243686835083</v>
      </c>
      <c r="Z9" s="216">
        <v>14955.433424015557</v>
      </c>
      <c r="AA9" s="216">
        <v>16428.697094099458</v>
      </c>
      <c r="AB9" s="216">
        <v>12053.878858276616</v>
      </c>
      <c r="AC9" s="216">
        <v>21240.037691468431</v>
      </c>
      <c r="AD9" s="216">
        <v>9862.5965813065195</v>
      </c>
      <c r="AE9" s="216">
        <v>5136.4801979327376</v>
      </c>
      <c r="AF9" s="216">
        <v>11337.242205449678</v>
      </c>
      <c r="AG9" s="216">
        <v>18458.124194364289</v>
      </c>
      <c r="AH9" s="216">
        <v>31275.114205175796</v>
      </c>
      <c r="AI9" s="216">
        <v>10920.121468892519</v>
      </c>
      <c r="AJ9" s="216">
        <v>0</v>
      </c>
      <c r="AK9" s="216">
        <v>0</v>
      </c>
      <c r="AL9" s="216">
        <v>0</v>
      </c>
    </row>
    <row r="10" spans="1:39" x14ac:dyDescent="0.25">
      <c r="A10" s="181"/>
      <c r="B10" s="189" t="s">
        <v>249</v>
      </c>
      <c r="C10" s="216">
        <v>0</v>
      </c>
      <c r="D10" s="216">
        <v>0</v>
      </c>
      <c r="E10" s="216">
        <v>0</v>
      </c>
      <c r="F10" s="216">
        <v>0</v>
      </c>
      <c r="G10" s="216">
        <v>0</v>
      </c>
      <c r="H10" s="216">
        <v>0</v>
      </c>
      <c r="I10" s="216">
        <v>0</v>
      </c>
      <c r="J10" s="216">
        <v>0</v>
      </c>
      <c r="K10" s="216">
        <v>0</v>
      </c>
      <c r="L10" s="216">
        <v>0</v>
      </c>
      <c r="M10" s="216">
        <v>0</v>
      </c>
      <c r="N10" s="216">
        <v>0</v>
      </c>
      <c r="O10" s="216">
        <v>0</v>
      </c>
      <c r="P10" s="216">
        <v>0</v>
      </c>
      <c r="Q10" s="216">
        <v>0</v>
      </c>
      <c r="R10" s="216">
        <v>0</v>
      </c>
      <c r="S10" s="216">
        <v>0</v>
      </c>
      <c r="T10" s="216">
        <v>0</v>
      </c>
      <c r="U10" s="216">
        <v>0</v>
      </c>
      <c r="V10" s="216">
        <v>0</v>
      </c>
      <c r="W10" s="216">
        <v>0</v>
      </c>
      <c r="X10" s="216">
        <v>0</v>
      </c>
      <c r="Y10" s="216">
        <v>0</v>
      </c>
      <c r="Z10" s="216">
        <v>0</v>
      </c>
      <c r="AA10" s="216">
        <v>0</v>
      </c>
      <c r="AB10" s="216">
        <v>0</v>
      </c>
      <c r="AC10" s="216">
        <v>0</v>
      </c>
      <c r="AD10" s="216">
        <v>0</v>
      </c>
      <c r="AE10" s="216">
        <v>0</v>
      </c>
      <c r="AF10" s="216">
        <v>0</v>
      </c>
      <c r="AG10" s="216">
        <v>0</v>
      </c>
      <c r="AH10" s="216">
        <v>0</v>
      </c>
      <c r="AI10" s="216">
        <v>0</v>
      </c>
      <c r="AJ10" s="216">
        <v>0</v>
      </c>
      <c r="AK10" s="216">
        <v>0</v>
      </c>
      <c r="AL10" s="216">
        <v>0</v>
      </c>
      <c r="AM10" s="217"/>
    </row>
    <row r="11" spans="1:39" x14ac:dyDescent="0.25">
      <c r="A11" s="181"/>
      <c r="B11" s="189" t="s">
        <v>250</v>
      </c>
      <c r="C11" s="216">
        <v>0</v>
      </c>
      <c r="D11" s="216">
        <v>0</v>
      </c>
      <c r="E11" s="216">
        <v>0</v>
      </c>
      <c r="F11" s="216">
        <v>0</v>
      </c>
      <c r="G11" s="216">
        <v>0</v>
      </c>
      <c r="H11" s="216">
        <v>0</v>
      </c>
      <c r="I11" s="216">
        <v>0</v>
      </c>
      <c r="J11" s="216">
        <v>0</v>
      </c>
      <c r="K11" s="216">
        <v>0</v>
      </c>
      <c r="L11" s="216">
        <v>0</v>
      </c>
      <c r="M11" s="216">
        <v>0</v>
      </c>
      <c r="N11" s="216">
        <v>0</v>
      </c>
      <c r="O11" s="216">
        <v>0</v>
      </c>
      <c r="P11" s="216">
        <v>0</v>
      </c>
      <c r="Q11" s="216">
        <v>0</v>
      </c>
      <c r="R11" s="216">
        <v>0</v>
      </c>
      <c r="S11" s="216">
        <v>0</v>
      </c>
      <c r="T11" s="216">
        <v>0</v>
      </c>
      <c r="U11" s="216">
        <v>0</v>
      </c>
      <c r="V11" s="216">
        <v>0</v>
      </c>
      <c r="W11" s="216">
        <v>0</v>
      </c>
      <c r="X11" s="216">
        <v>0</v>
      </c>
      <c r="Y11" s="216">
        <v>0</v>
      </c>
      <c r="Z11" s="216">
        <v>0</v>
      </c>
      <c r="AA11" s="216">
        <v>0</v>
      </c>
      <c r="AB11" s="216">
        <v>0</v>
      </c>
      <c r="AC11" s="216">
        <v>0</v>
      </c>
      <c r="AD11" s="216">
        <v>0</v>
      </c>
      <c r="AE11" s="216">
        <v>0</v>
      </c>
      <c r="AF11" s="216">
        <v>0</v>
      </c>
      <c r="AG11" s="216">
        <v>0</v>
      </c>
      <c r="AH11" s="216">
        <v>0</v>
      </c>
      <c r="AI11" s="216">
        <v>0</v>
      </c>
      <c r="AJ11" s="216">
        <v>0</v>
      </c>
      <c r="AK11" s="216">
        <v>0</v>
      </c>
      <c r="AL11" s="216">
        <v>0</v>
      </c>
    </row>
    <row r="12" spans="1:39" x14ac:dyDescent="0.25">
      <c r="A12" s="181"/>
      <c r="B12" s="189" t="s">
        <v>251</v>
      </c>
      <c r="C12" s="216">
        <v>0</v>
      </c>
      <c r="D12" s="216">
        <v>0</v>
      </c>
      <c r="E12" s="216">
        <v>0</v>
      </c>
      <c r="F12" s="216">
        <v>0</v>
      </c>
      <c r="G12" s="216">
        <v>0</v>
      </c>
      <c r="H12" s="216">
        <v>0</v>
      </c>
      <c r="I12" s="216">
        <v>0</v>
      </c>
      <c r="J12" s="216">
        <v>825113.68965312222</v>
      </c>
      <c r="K12" s="216">
        <v>785631.75419784756</v>
      </c>
      <c r="L12" s="216">
        <v>665528.85253806214</v>
      </c>
      <c r="M12" s="216">
        <v>750248.40996838768</v>
      </c>
      <c r="N12" s="216">
        <v>702496.07894048851</v>
      </c>
      <c r="O12" s="216">
        <v>728471.74567165738</v>
      </c>
      <c r="P12" s="216">
        <v>600164.29544082459</v>
      </c>
      <c r="Q12" s="216">
        <v>758244.8722414528</v>
      </c>
      <c r="R12" s="216">
        <v>604721.73160353606</v>
      </c>
      <c r="S12" s="216">
        <v>557515.07297019626</v>
      </c>
      <c r="T12" s="216">
        <v>520827.28163995239</v>
      </c>
      <c r="U12" s="216">
        <v>512705.17857144162</v>
      </c>
      <c r="V12" s="216">
        <v>274019.87530355225</v>
      </c>
      <c r="W12" s="216">
        <v>240617.87367820865</v>
      </c>
      <c r="X12" s="216">
        <v>240617.87367820865</v>
      </c>
      <c r="Y12" s="216">
        <v>240617.87367820865</v>
      </c>
      <c r="Z12" s="216">
        <v>240617.87367820865</v>
      </c>
      <c r="AA12" s="216">
        <v>240617.87367820865</v>
      </c>
      <c r="AB12" s="216">
        <v>240617.87367820865</v>
      </c>
      <c r="AC12" s="216">
        <v>240617.87367820865</v>
      </c>
      <c r="AD12" s="216">
        <v>240617.87367820865</v>
      </c>
      <c r="AE12" s="216">
        <v>240617.87367820865</v>
      </c>
      <c r="AF12" s="216">
        <v>240617.87367820865</v>
      </c>
      <c r="AG12" s="216">
        <v>240617.87367820865</v>
      </c>
      <c r="AH12" s="216">
        <v>240617.87367820865</v>
      </c>
      <c r="AI12" s="216">
        <v>240617.87367820865</v>
      </c>
      <c r="AJ12" s="216">
        <v>0</v>
      </c>
      <c r="AK12" s="216">
        <v>0</v>
      </c>
      <c r="AL12" s="216">
        <v>0</v>
      </c>
    </row>
    <row r="13" spans="1:39" x14ac:dyDescent="0.25">
      <c r="A13" s="181"/>
      <c r="B13" s="189" t="s">
        <v>252</v>
      </c>
      <c r="C13" s="216">
        <v>0</v>
      </c>
      <c r="D13" s="216">
        <v>0</v>
      </c>
      <c r="E13" s="216">
        <v>0</v>
      </c>
      <c r="F13" s="216">
        <v>0</v>
      </c>
      <c r="G13" s="216">
        <v>0</v>
      </c>
      <c r="H13" s="216">
        <v>0</v>
      </c>
      <c r="I13" s="216">
        <v>0</v>
      </c>
      <c r="J13" s="216">
        <v>0</v>
      </c>
      <c r="K13" s="216">
        <v>0</v>
      </c>
      <c r="L13" s="216">
        <v>0</v>
      </c>
      <c r="M13" s="216">
        <v>0</v>
      </c>
      <c r="N13" s="216">
        <v>0</v>
      </c>
      <c r="O13" s="216">
        <v>0</v>
      </c>
      <c r="P13" s="216">
        <v>0</v>
      </c>
      <c r="Q13" s="216">
        <v>0</v>
      </c>
      <c r="R13" s="216">
        <v>0</v>
      </c>
      <c r="S13" s="216">
        <v>0</v>
      </c>
      <c r="T13" s="216">
        <v>0</v>
      </c>
      <c r="U13" s="216">
        <v>0</v>
      </c>
      <c r="V13" s="216">
        <v>0</v>
      </c>
      <c r="W13" s="216">
        <v>0</v>
      </c>
      <c r="X13" s="216">
        <v>0</v>
      </c>
      <c r="Y13" s="216">
        <v>0</v>
      </c>
      <c r="Z13" s="216">
        <v>0</v>
      </c>
      <c r="AA13" s="216">
        <v>0</v>
      </c>
      <c r="AB13" s="216">
        <v>0</v>
      </c>
      <c r="AC13" s="216">
        <v>0</v>
      </c>
      <c r="AD13" s="216">
        <v>0</v>
      </c>
      <c r="AE13" s="216">
        <v>0</v>
      </c>
      <c r="AF13" s="216">
        <v>0</v>
      </c>
      <c r="AG13" s="216">
        <v>0</v>
      </c>
      <c r="AH13" s="216">
        <v>0</v>
      </c>
      <c r="AI13" s="216">
        <v>0</v>
      </c>
      <c r="AJ13" s="216">
        <v>0</v>
      </c>
      <c r="AK13" s="216">
        <v>0</v>
      </c>
      <c r="AL13" s="216">
        <v>0</v>
      </c>
    </row>
    <row r="14" spans="1:39" x14ac:dyDescent="0.25">
      <c r="A14" s="181"/>
      <c r="B14" s="189" t="s">
        <v>253</v>
      </c>
      <c r="C14" s="216">
        <v>142.49987059450405</v>
      </c>
      <c r="D14" s="216">
        <v>151.26608814797899</v>
      </c>
      <c r="E14" s="216">
        <v>171.24395219608735</v>
      </c>
      <c r="F14" s="216">
        <v>306.09403973509933</v>
      </c>
      <c r="G14" s="216">
        <v>373.07674507117304</v>
      </c>
      <c r="H14" s="216">
        <v>293.78396894268093</v>
      </c>
      <c r="I14" s="216">
        <v>167.05133592144321</v>
      </c>
      <c r="J14" s="216">
        <v>214.91472939027173</v>
      </c>
      <c r="K14" s="216">
        <v>287.61319936058459</v>
      </c>
      <c r="L14" s="216">
        <v>276.13852477734639</v>
      </c>
      <c r="M14" s="216">
        <v>467.80366902641396</v>
      </c>
      <c r="N14" s="216">
        <v>611.73347035091717</v>
      </c>
      <c r="O14" s="216">
        <v>724.5291771332877</v>
      </c>
      <c r="P14" s="216">
        <v>570.01927380680513</v>
      </c>
      <c r="Q14" s="216">
        <v>277.74182842353662</v>
      </c>
      <c r="R14" s="216">
        <v>94.264794093019717</v>
      </c>
      <c r="S14" s="216">
        <v>193.35929055339881</v>
      </c>
      <c r="T14" s="216">
        <v>231.7034026033341</v>
      </c>
      <c r="U14" s="216">
        <v>205.03702519601126</v>
      </c>
      <c r="V14" s="216">
        <v>107.83597472786786</v>
      </c>
      <c r="W14" s="216">
        <v>159.81796452766991</v>
      </c>
      <c r="X14" s="216">
        <v>227.38788155591075</v>
      </c>
      <c r="Y14" s="216">
        <v>233.96120879957371</v>
      </c>
      <c r="Z14" s="216">
        <v>170.2846616426886</v>
      </c>
      <c r="AA14" s="216">
        <v>154.17523026566184</v>
      </c>
      <c r="AB14" s="216">
        <v>195.09123848671689</v>
      </c>
      <c r="AC14" s="216">
        <v>221.27450711730225</v>
      </c>
      <c r="AD14" s="216">
        <v>108.93264436955967</v>
      </c>
      <c r="AE14" s="216">
        <v>151.66151470945263</v>
      </c>
      <c r="AF14" s="216">
        <v>153.54470200406774</v>
      </c>
      <c r="AG14" s="216">
        <v>155.4278892986834</v>
      </c>
      <c r="AH14" s="216">
        <v>157.31107659329854</v>
      </c>
      <c r="AI14" s="216">
        <v>156.94999999999999</v>
      </c>
      <c r="AJ14" s="216">
        <v>0</v>
      </c>
      <c r="AK14" s="216">
        <v>0</v>
      </c>
      <c r="AL14" s="216">
        <v>0</v>
      </c>
    </row>
    <row r="15" spans="1:39" ht="15.75" thickBot="1" x14ac:dyDescent="0.3">
      <c r="A15" s="181"/>
      <c r="B15" s="189" t="s">
        <v>400</v>
      </c>
      <c r="C15" s="216">
        <v>0</v>
      </c>
      <c r="D15" s="216">
        <v>0</v>
      </c>
      <c r="E15" s="216">
        <v>0</v>
      </c>
      <c r="F15" s="216">
        <v>0</v>
      </c>
      <c r="G15" s="216">
        <v>0</v>
      </c>
      <c r="H15" s="216">
        <v>0</v>
      </c>
      <c r="I15" s="216">
        <v>0</v>
      </c>
      <c r="J15" s="216">
        <v>0</v>
      </c>
      <c r="K15" s="216">
        <v>0</v>
      </c>
      <c r="L15" s="216">
        <v>0</v>
      </c>
      <c r="M15" s="216">
        <v>0</v>
      </c>
      <c r="N15" s="216">
        <v>0</v>
      </c>
      <c r="O15" s="216">
        <v>0</v>
      </c>
      <c r="P15" s="216">
        <v>0</v>
      </c>
      <c r="Q15" s="216">
        <v>0</v>
      </c>
      <c r="R15" s="216">
        <v>0</v>
      </c>
      <c r="S15" s="216">
        <v>0</v>
      </c>
      <c r="T15" s="216">
        <v>0</v>
      </c>
      <c r="U15" s="216">
        <v>0</v>
      </c>
      <c r="V15" s="216">
        <v>0</v>
      </c>
      <c r="W15" s="216">
        <v>0</v>
      </c>
      <c r="X15" s="216">
        <v>0</v>
      </c>
      <c r="Y15" s="216">
        <v>0</v>
      </c>
      <c r="Z15" s="216">
        <v>0</v>
      </c>
      <c r="AA15" s="216">
        <v>0</v>
      </c>
      <c r="AB15" s="216">
        <v>0</v>
      </c>
      <c r="AC15" s="216">
        <v>0</v>
      </c>
      <c r="AD15" s="216">
        <v>0</v>
      </c>
      <c r="AE15" s="216">
        <v>0</v>
      </c>
      <c r="AF15" s="216">
        <v>0</v>
      </c>
      <c r="AG15" s="216">
        <v>0</v>
      </c>
      <c r="AH15" s="216">
        <v>0</v>
      </c>
      <c r="AI15" s="216">
        <v>0</v>
      </c>
      <c r="AJ15" s="216">
        <v>0</v>
      </c>
      <c r="AK15" s="216">
        <v>0</v>
      </c>
      <c r="AL15" s="216">
        <v>0</v>
      </c>
    </row>
    <row r="16" spans="1:39" x14ac:dyDescent="0.25">
      <c r="A16" s="181"/>
      <c r="B16" s="218" t="s">
        <v>254</v>
      </c>
      <c r="C16" s="219">
        <v>0</v>
      </c>
      <c r="D16" s="219">
        <v>0</v>
      </c>
      <c r="E16" s="219">
        <v>0</v>
      </c>
      <c r="F16" s="219">
        <v>0</v>
      </c>
      <c r="G16" s="219">
        <v>0</v>
      </c>
      <c r="H16" s="219">
        <v>0</v>
      </c>
      <c r="I16" s="219">
        <v>0</v>
      </c>
      <c r="J16" s="219">
        <v>0</v>
      </c>
      <c r="K16" s="219">
        <v>0</v>
      </c>
      <c r="L16" s="219">
        <v>0</v>
      </c>
      <c r="M16" s="219">
        <v>0</v>
      </c>
      <c r="N16" s="219">
        <v>0</v>
      </c>
      <c r="O16" s="219">
        <v>0</v>
      </c>
      <c r="P16" s="219">
        <v>0</v>
      </c>
      <c r="Q16" s="219">
        <v>0</v>
      </c>
      <c r="R16" s="219">
        <v>0</v>
      </c>
      <c r="S16" s="219">
        <v>0</v>
      </c>
      <c r="T16" s="219">
        <v>0</v>
      </c>
      <c r="U16" s="219">
        <v>0</v>
      </c>
      <c r="V16" s="219">
        <v>0</v>
      </c>
      <c r="W16" s="219">
        <v>0</v>
      </c>
      <c r="X16" s="219">
        <v>0</v>
      </c>
      <c r="Y16" s="219">
        <v>0</v>
      </c>
      <c r="Z16" s="219">
        <v>0</v>
      </c>
      <c r="AA16" s="219">
        <v>0</v>
      </c>
      <c r="AB16" s="219">
        <v>0</v>
      </c>
      <c r="AC16" s="219">
        <v>0</v>
      </c>
      <c r="AD16" s="219">
        <v>0</v>
      </c>
      <c r="AE16" s="219">
        <v>0</v>
      </c>
      <c r="AF16" s="219">
        <v>0</v>
      </c>
      <c r="AG16" s="219">
        <v>0</v>
      </c>
      <c r="AH16" s="219">
        <v>0</v>
      </c>
      <c r="AI16" s="219">
        <v>0</v>
      </c>
      <c r="AJ16" s="219">
        <v>0</v>
      </c>
      <c r="AK16" s="219">
        <v>0</v>
      </c>
      <c r="AL16" s="219">
        <v>0</v>
      </c>
    </row>
    <row r="17" spans="1:38" x14ac:dyDescent="0.25">
      <c r="A17" s="181"/>
      <c r="B17" s="189" t="s">
        <v>255</v>
      </c>
      <c r="C17" s="216">
        <v>0</v>
      </c>
      <c r="D17" s="216">
        <v>0</v>
      </c>
      <c r="E17" s="216">
        <v>0</v>
      </c>
      <c r="F17" s="216">
        <v>0</v>
      </c>
      <c r="G17" s="216">
        <v>0</v>
      </c>
      <c r="H17" s="216">
        <v>0</v>
      </c>
      <c r="I17" s="216">
        <v>0</v>
      </c>
      <c r="J17" s="216">
        <v>0</v>
      </c>
      <c r="K17" s="216">
        <v>0</v>
      </c>
      <c r="L17" s="216">
        <v>0</v>
      </c>
      <c r="M17" s="216">
        <v>0</v>
      </c>
      <c r="N17" s="216">
        <v>0</v>
      </c>
      <c r="O17" s="216">
        <v>0</v>
      </c>
      <c r="P17" s="216">
        <v>0</v>
      </c>
      <c r="Q17" s="216">
        <v>0</v>
      </c>
      <c r="R17" s="216">
        <v>0</v>
      </c>
      <c r="S17" s="216">
        <v>0</v>
      </c>
      <c r="T17" s="216">
        <v>0</v>
      </c>
      <c r="U17" s="216">
        <v>0</v>
      </c>
      <c r="V17" s="216">
        <v>0</v>
      </c>
      <c r="W17" s="216">
        <v>0</v>
      </c>
      <c r="X17" s="216">
        <v>0</v>
      </c>
      <c r="Y17" s="216">
        <v>0</v>
      </c>
      <c r="Z17" s="216">
        <v>0</v>
      </c>
      <c r="AA17" s="216">
        <v>0</v>
      </c>
      <c r="AB17" s="216">
        <v>0</v>
      </c>
      <c r="AC17" s="216">
        <v>0</v>
      </c>
      <c r="AD17" s="216">
        <v>0</v>
      </c>
      <c r="AE17" s="216">
        <v>0</v>
      </c>
      <c r="AF17" s="216">
        <v>0</v>
      </c>
      <c r="AG17" s="216">
        <v>0</v>
      </c>
      <c r="AH17" s="216">
        <v>0</v>
      </c>
      <c r="AI17" s="216">
        <v>0</v>
      </c>
      <c r="AJ17" s="216">
        <v>0</v>
      </c>
      <c r="AK17" s="216">
        <v>0</v>
      </c>
      <c r="AL17" s="216">
        <v>0</v>
      </c>
    </row>
    <row r="18" spans="1:38" x14ac:dyDescent="0.25">
      <c r="A18" s="181"/>
      <c r="B18" s="189" t="s">
        <v>256</v>
      </c>
      <c r="C18" s="216">
        <v>0</v>
      </c>
      <c r="D18" s="216">
        <v>0</v>
      </c>
      <c r="E18" s="216">
        <v>0</v>
      </c>
      <c r="F18" s="216">
        <v>0</v>
      </c>
      <c r="G18" s="216">
        <v>0</v>
      </c>
      <c r="H18" s="216">
        <v>0</v>
      </c>
      <c r="I18" s="216">
        <v>0</v>
      </c>
      <c r="J18" s="216">
        <v>0</v>
      </c>
      <c r="K18" s="216">
        <v>0</v>
      </c>
      <c r="L18" s="216">
        <v>0</v>
      </c>
      <c r="M18" s="216">
        <v>0</v>
      </c>
      <c r="N18" s="216">
        <v>0</v>
      </c>
      <c r="O18" s="216">
        <v>0</v>
      </c>
      <c r="P18" s="216">
        <v>0</v>
      </c>
      <c r="Q18" s="216">
        <v>0</v>
      </c>
      <c r="R18" s="216">
        <v>0</v>
      </c>
      <c r="S18" s="216">
        <v>0</v>
      </c>
      <c r="T18" s="216">
        <v>0</v>
      </c>
      <c r="U18" s="216">
        <v>0</v>
      </c>
      <c r="V18" s="216">
        <v>0</v>
      </c>
      <c r="W18" s="216">
        <v>0</v>
      </c>
      <c r="X18" s="216">
        <v>0</v>
      </c>
      <c r="Y18" s="216">
        <v>0</v>
      </c>
      <c r="Z18" s="216">
        <v>0</v>
      </c>
      <c r="AA18" s="216">
        <v>0</v>
      </c>
      <c r="AB18" s="216">
        <v>0</v>
      </c>
      <c r="AC18" s="216">
        <v>0</v>
      </c>
      <c r="AD18" s="216">
        <v>0</v>
      </c>
      <c r="AE18" s="216">
        <v>0</v>
      </c>
      <c r="AF18" s="216">
        <v>0</v>
      </c>
      <c r="AG18" s="216">
        <v>0</v>
      </c>
      <c r="AH18" s="216">
        <v>0</v>
      </c>
      <c r="AI18" s="216">
        <v>0</v>
      </c>
      <c r="AJ18" s="216">
        <v>0</v>
      </c>
      <c r="AK18" s="216">
        <v>0</v>
      </c>
      <c r="AL18" s="216">
        <v>0</v>
      </c>
    </row>
    <row r="19" spans="1:38" ht="15.75" thickBot="1" x14ac:dyDescent="0.3">
      <c r="A19" s="181"/>
      <c r="B19" s="189" t="s">
        <v>401</v>
      </c>
      <c r="C19" s="216">
        <v>0</v>
      </c>
      <c r="D19" s="216">
        <v>0</v>
      </c>
      <c r="E19" s="216">
        <v>0</v>
      </c>
      <c r="F19" s="216">
        <v>0</v>
      </c>
      <c r="G19" s="216">
        <v>0</v>
      </c>
      <c r="H19" s="216">
        <v>0</v>
      </c>
      <c r="I19" s="216">
        <v>0</v>
      </c>
      <c r="J19" s="216">
        <v>0</v>
      </c>
      <c r="K19" s="216">
        <v>0</v>
      </c>
      <c r="L19" s="216">
        <v>0</v>
      </c>
      <c r="M19" s="216">
        <v>0</v>
      </c>
      <c r="N19" s="216">
        <v>0</v>
      </c>
      <c r="O19" s="216">
        <v>0</v>
      </c>
      <c r="P19" s="216">
        <v>0</v>
      </c>
      <c r="Q19" s="216">
        <v>0</v>
      </c>
      <c r="R19" s="216">
        <v>0</v>
      </c>
      <c r="S19" s="216">
        <v>0</v>
      </c>
      <c r="T19" s="216">
        <v>0</v>
      </c>
      <c r="U19" s="216">
        <v>0</v>
      </c>
      <c r="V19" s="216">
        <v>0</v>
      </c>
      <c r="W19" s="216">
        <v>0</v>
      </c>
      <c r="X19" s="216">
        <v>0</v>
      </c>
      <c r="Y19" s="216">
        <v>0</v>
      </c>
      <c r="Z19" s="216">
        <v>0</v>
      </c>
      <c r="AA19" s="216">
        <v>0</v>
      </c>
      <c r="AB19" s="216">
        <v>0</v>
      </c>
      <c r="AC19" s="216">
        <v>0</v>
      </c>
      <c r="AD19" s="216">
        <v>0</v>
      </c>
      <c r="AE19" s="216">
        <v>0</v>
      </c>
      <c r="AF19" s="216">
        <v>0</v>
      </c>
      <c r="AG19" s="216">
        <v>0</v>
      </c>
      <c r="AH19" s="216">
        <v>0</v>
      </c>
      <c r="AI19" s="216">
        <v>0</v>
      </c>
      <c r="AJ19" s="216">
        <v>0</v>
      </c>
      <c r="AK19" s="216">
        <v>0</v>
      </c>
      <c r="AL19" s="216">
        <v>0</v>
      </c>
    </row>
    <row r="20" spans="1:38" x14ac:dyDescent="0.25">
      <c r="A20" s="181"/>
      <c r="B20" s="220" t="s">
        <v>257</v>
      </c>
      <c r="C20" s="221">
        <v>250392.08106749132</v>
      </c>
      <c r="D20" s="221">
        <v>239292.78811640563</v>
      </c>
      <c r="E20" s="221">
        <v>249505.72861299751</v>
      </c>
      <c r="F20" s="221">
        <v>276295.89763009909</v>
      </c>
      <c r="G20" s="221">
        <v>347284.66630917945</v>
      </c>
      <c r="H20" s="221">
        <v>494048.29105031496</v>
      </c>
      <c r="I20" s="221">
        <v>599924.19227667549</v>
      </c>
      <c r="J20" s="221">
        <v>699499.4537970681</v>
      </c>
      <c r="K20" s="221">
        <v>757300.9769479268</v>
      </c>
      <c r="L20" s="221">
        <v>847495.56352084642</v>
      </c>
      <c r="M20" s="221">
        <v>912169.99054941488</v>
      </c>
      <c r="N20" s="221">
        <v>982774.66037379706</v>
      </c>
      <c r="O20" s="221">
        <v>1029024.1069102823</v>
      </c>
      <c r="P20" s="221">
        <v>1077342.0229579275</v>
      </c>
      <c r="Q20" s="221">
        <v>1114522.4903698978</v>
      </c>
      <c r="R20" s="221">
        <v>1160284.453037078</v>
      </c>
      <c r="S20" s="221">
        <v>1216027.3615779672</v>
      </c>
      <c r="T20" s="221">
        <v>1291074.9283485268</v>
      </c>
      <c r="U20" s="221">
        <v>1369297.0977311239</v>
      </c>
      <c r="V20" s="221">
        <v>1406415.3763167232</v>
      </c>
      <c r="W20" s="221">
        <v>1288549.2532899946</v>
      </c>
      <c r="X20" s="221">
        <v>1345432.4120306647</v>
      </c>
      <c r="Y20" s="221">
        <v>1445915.9839215963</v>
      </c>
      <c r="Z20" s="221">
        <v>1684587.2039452665</v>
      </c>
      <c r="AA20" s="221">
        <v>1890585.7773370966</v>
      </c>
      <c r="AB20" s="221">
        <v>1811507.114818492</v>
      </c>
      <c r="AC20" s="221">
        <v>1823906.0767578718</v>
      </c>
      <c r="AD20" s="221">
        <v>1567801.452405222</v>
      </c>
      <c r="AE20" s="221">
        <v>1745802.2055556723</v>
      </c>
      <c r="AF20" s="221">
        <v>1673752.0659558112</v>
      </c>
      <c r="AG20" s="221">
        <v>1816932.0271611516</v>
      </c>
      <c r="AH20" s="221">
        <v>1901653.2327005854</v>
      </c>
      <c r="AI20" s="221">
        <v>1902693.7821920193</v>
      </c>
      <c r="AJ20" s="221">
        <v>0</v>
      </c>
      <c r="AK20" s="221">
        <v>0</v>
      </c>
      <c r="AL20" s="221">
        <v>0</v>
      </c>
    </row>
    <row r="21" spans="1:38" x14ac:dyDescent="0.25">
      <c r="A21" s="181"/>
      <c r="B21" s="189" t="s">
        <v>258</v>
      </c>
      <c r="C21" s="216">
        <v>3282.5182554339544</v>
      </c>
      <c r="D21" s="216">
        <v>6838.2255475286947</v>
      </c>
      <c r="E21" s="216">
        <v>18266.896076149445</v>
      </c>
      <c r="F21" s="216">
        <v>58922.835883392036</v>
      </c>
      <c r="G21" s="216">
        <v>141863.66211605541</v>
      </c>
      <c r="H21" s="216">
        <v>309978.54151942994</v>
      </c>
      <c r="I21" s="216">
        <v>433756.0277230725</v>
      </c>
      <c r="J21" s="216">
        <v>549247.4418991016</v>
      </c>
      <c r="K21" s="216">
        <v>631879.44061746506</v>
      </c>
      <c r="L21" s="216">
        <v>717316.80423428712</v>
      </c>
      <c r="M21" s="216">
        <v>789699.44124319637</v>
      </c>
      <c r="N21" s="216">
        <v>859412.85660072253</v>
      </c>
      <c r="O21" s="216">
        <v>912999.2954470726</v>
      </c>
      <c r="P21" s="216">
        <v>963525.27919036918</v>
      </c>
      <c r="Q21" s="216">
        <v>1004134.5670491651</v>
      </c>
      <c r="R21" s="216">
        <v>1053208.8296917726</v>
      </c>
      <c r="S21" s="216">
        <v>1121332.5817877969</v>
      </c>
      <c r="T21" s="216">
        <v>1198507.2803784378</v>
      </c>
      <c r="U21" s="216">
        <v>1285062.7254057631</v>
      </c>
      <c r="V21" s="216">
        <v>1332094.2643883885</v>
      </c>
      <c r="W21" s="216">
        <v>1225713.612704603</v>
      </c>
      <c r="X21" s="216">
        <v>1288599.4359217354</v>
      </c>
      <c r="Y21" s="216">
        <v>1397249.2115536795</v>
      </c>
      <c r="Z21" s="216">
        <v>1637505.1136590766</v>
      </c>
      <c r="AA21" s="216">
        <v>1843018.2815003009</v>
      </c>
      <c r="AB21" s="216">
        <v>1769761.6829704689</v>
      </c>
      <c r="AC21" s="216">
        <v>1781136.3758467115</v>
      </c>
      <c r="AD21" s="216">
        <v>1526414.4101774823</v>
      </c>
      <c r="AE21" s="216">
        <v>1706627.4568869062</v>
      </c>
      <c r="AF21" s="216">
        <v>1629184.3849973676</v>
      </c>
      <c r="AG21" s="216">
        <v>1774219.080979554</v>
      </c>
      <c r="AH21" s="216">
        <v>1858043.7821920193</v>
      </c>
      <c r="AI21" s="216">
        <v>1858043.7821920193</v>
      </c>
      <c r="AJ21" s="216">
        <v>0</v>
      </c>
      <c r="AK21" s="216">
        <v>0</v>
      </c>
      <c r="AL21" s="216">
        <v>0</v>
      </c>
    </row>
    <row r="22" spans="1:38" x14ac:dyDescent="0.25">
      <c r="A22" s="181"/>
      <c r="B22" s="189" t="s">
        <v>259</v>
      </c>
      <c r="C22" s="216">
        <v>0</v>
      </c>
      <c r="D22" s="216">
        <v>0</v>
      </c>
      <c r="E22" s="216">
        <v>0</v>
      </c>
      <c r="F22" s="216">
        <v>0</v>
      </c>
      <c r="G22" s="216">
        <v>0</v>
      </c>
      <c r="H22" s="216">
        <v>0</v>
      </c>
      <c r="I22" s="216">
        <v>0</v>
      </c>
      <c r="J22" s="216">
        <v>0</v>
      </c>
      <c r="K22" s="216">
        <v>0</v>
      </c>
      <c r="L22" s="216">
        <v>0</v>
      </c>
      <c r="M22" s="216">
        <v>0</v>
      </c>
      <c r="N22" s="216">
        <v>0</v>
      </c>
      <c r="O22" s="216">
        <v>0</v>
      </c>
      <c r="P22" s="216">
        <v>0</v>
      </c>
      <c r="Q22" s="216">
        <v>0</v>
      </c>
      <c r="R22" s="216">
        <v>0</v>
      </c>
      <c r="S22" s="216">
        <v>0</v>
      </c>
      <c r="T22" s="216">
        <v>0</v>
      </c>
      <c r="U22" s="216">
        <v>0</v>
      </c>
      <c r="V22" s="216">
        <v>0</v>
      </c>
      <c r="W22" s="216">
        <v>0</v>
      </c>
      <c r="X22" s="216">
        <v>0</v>
      </c>
      <c r="Y22" s="216">
        <v>0</v>
      </c>
      <c r="Z22" s="216">
        <v>0</v>
      </c>
      <c r="AA22" s="216">
        <v>0</v>
      </c>
      <c r="AB22" s="216">
        <v>0</v>
      </c>
      <c r="AC22" s="216">
        <v>0</v>
      </c>
      <c r="AD22" s="216">
        <v>0</v>
      </c>
      <c r="AE22" s="216">
        <v>0</v>
      </c>
      <c r="AF22" s="216">
        <v>0</v>
      </c>
      <c r="AG22" s="216">
        <v>0</v>
      </c>
      <c r="AH22" s="216">
        <v>0</v>
      </c>
      <c r="AI22" s="216">
        <v>0</v>
      </c>
      <c r="AJ22" s="216">
        <v>0</v>
      </c>
      <c r="AK22" s="216">
        <v>0</v>
      </c>
      <c r="AL22" s="216">
        <v>0</v>
      </c>
    </row>
    <row r="23" spans="1:38" x14ac:dyDescent="0.25">
      <c r="A23" s="181"/>
      <c r="B23" s="189" t="s">
        <v>260</v>
      </c>
      <c r="C23" s="216">
        <v>0</v>
      </c>
      <c r="D23" s="216">
        <v>0</v>
      </c>
      <c r="E23" s="216">
        <v>0</v>
      </c>
      <c r="F23" s="216">
        <v>0</v>
      </c>
      <c r="G23" s="216">
        <v>0</v>
      </c>
      <c r="H23" s="216">
        <v>0</v>
      </c>
      <c r="I23" s="216">
        <v>0</v>
      </c>
      <c r="J23" s="216">
        <v>0</v>
      </c>
      <c r="K23" s="216">
        <v>0</v>
      </c>
      <c r="L23" s="216">
        <v>0</v>
      </c>
      <c r="M23" s="216">
        <v>0</v>
      </c>
      <c r="N23" s="216">
        <v>0</v>
      </c>
      <c r="O23" s="216">
        <v>0</v>
      </c>
      <c r="P23" s="216">
        <v>0</v>
      </c>
      <c r="Q23" s="216">
        <v>0</v>
      </c>
      <c r="R23" s="216">
        <v>0</v>
      </c>
      <c r="S23" s="216">
        <v>0</v>
      </c>
      <c r="T23" s="216">
        <v>0</v>
      </c>
      <c r="U23" s="216">
        <v>0</v>
      </c>
      <c r="V23" s="216">
        <v>0</v>
      </c>
      <c r="W23" s="216">
        <v>0</v>
      </c>
      <c r="X23" s="216">
        <v>0</v>
      </c>
      <c r="Y23" s="216">
        <v>0</v>
      </c>
      <c r="Z23" s="216">
        <v>0</v>
      </c>
      <c r="AA23" s="216">
        <v>0</v>
      </c>
      <c r="AB23" s="216">
        <v>0</v>
      </c>
      <c r="AC23" s="216">
        <v>0</v>
      </c>
      <c r="AD23" s="216">
        <v>0</v>
      </c>
      <c r="AE23" s="216">
        <v>0</v>
      </c>
      <c r="AF23" s="216">
        <v>0</v>
      </c>
      <c r="AG23" s="216">
        <v>0</v>
      </c>
      <c r="AH23" s="216">
        <v>0</v>
      </c>
      <c r="AI23" s="216">
        <v>0</v>
      </c>
      <c r="AJ23" s="216">
        <v>0</v>
      </c>
      <c r="AK23" s="216">
        <v>0</v>
      </c>
      <c r="AL23" s="216">
        <v>0</v>
      </c>
    </row>
    <row r="24" spans="1:38" ht="25.5" x14ac:dyDescent="0.25">
      <c r="A24" s="181"/>
      <c r="B24" s="222" t="s">
        <v>261</v>
      </c>
      <c r="C24" s="216">
        <v>247109.56281205738</v>
      </c>
      <c r="D24" s="216">
        <v>232454.56256887692</v>
      </c>
      <c r="E24" s="216">
        <v>231238.83253684803</v>
      </c>
      <c r="F24" s="216">
        <v>217373.06174670707</v>
      </c>
      <c r="G24" s="216">
        <v>205421.00419312407</v>
      </c>
      <c r="H24" s="216">
        <v>184069.74953088502</v>
      </c>
      <c r="I24" s="216">
        <v>166168.1645536029</v>
      </c>
      <c r="J24" s="216">
        <v>150252.01189796656</v>
      </c>
      <c r="K24" s="216">
        <v>125421.53633046165</v>
      </c>
      <c r="L24" s="216">
        <v>130178.75928655925</v>
      </c>
      <c r="M24" s="216">
        <v>122470.54930621844</v>
      </c>
      <c r="N24" s="216">
        <v>123361.80377307453</v>
      </c>
      <c r="O24" s="216">
        <v>116024.81146320968</v>
      </c>
      <c r="P24" s="216">
        <v>113816.74376755826</v>
      </c>
      <c r="Q24" s="216">
        <v>110387.92332073259</v>
      </c>
      <c r="R24" s="216">
        <v>107075.62334530537</v>
      </c>
      <c r="S24" s="216">
        <v>94694.779790170302</v>
      </c>
      <c r="T24" s="216">
        <v>92567.647970089005</v>
      </c>
      <c r="U24" s="216">
        <v>84234.372325360717</v>
      </c>
      <c r="V24" s="216">
        <v>74321.111928334649</v>
      </c>
      <c r="W24" s="216">
        <v>62835.640585391695</v>
      </c>
      <c r="X24" s="216">
        <v>56832.976108929339</v>
      </c>
      <c r="Y24" s="216">
        <v>48666.772367916717</v>
      </c>
      <c r="Z24" s="216">
        <v>47082.090286189858</v>
      </c>
      <c r="AA24" s="216">
        <v>47567.495836795541</v>
      </c>
      <c r="AB24" s="216">
        <v>41745.43184802324</v>
      </c>
      <c r="AC24" s="216">
        <v>42769.700911160347</v>
      </c>
      <c r="AD24" s="216">
        <v>41387.042227739708</v>
      </c>
      <c r="AE24" s="216">
        <v>39174.748668766144</v>
      </c>
      <c r="AF24" s="216">
        <v>44567.680958443416</v>
      </c>
      <c r="AG24" s="216">
        <v>42712.946181597537</v>
      </c>
      <c r="AH24" s="216">
        <v>43609.4505085661</v>
      </c>
      <c r="AI24" s="216">
        <v>44650</v>
      </c>
      <c r="AJ24" s="216">
        <v>0</v>
      </c>
      <c r="AK24" s="216">
        <v>0</v>
      </c>
      <c r="AL24" s="216">
        <v>0</v>
      </c>
    </row>
    <row r="25" spans="1:38" x14ac:dyDescent="0.25">
      <c r="A25" s="181"/>
      <c r="B25" s="189" t="s">
        <v>262</v>
      </c>
      <c r="C25" s="216">
        <v>0</v>
      </c>
      <c r="D25" s="216">
        <v>0</v>
      </c>
      <c r="E25" s="216">
        <v>0</v>
      </c>
      <c r="F25" s="216">
        <v>0</v>
      </c>
      <c r="G25" s="216">
        <v>0</v>
      </c>
      <c r="H25" s="216">
        <v>0</v>
      </c>
      <c r="I25" s="216">
        <v>0</v>
      </c>
      <c r="J25" s="216">
        <v>0</v>
      </c>
      <c r="K25" s="216">
        <v>0</v>
      </c>
      <c r="L25" s="216">
        <v>0</v>
      </c>
      <c r="M25" s="216">
        <v>0</v>
      </c>
      <c r="N25" s="216">
        <v>0</v>
      </c>
      <c r="O25" s="216">
        <v>0</v>
      </c>
      <c r="P25" s="216">
        <v>0</v>
      </c>
      <c r="Q25" s="216">
        <v>0</v>
      </c>
      <c r="R25" s="216">
        <v>0</v>
      </c>
      <c r="S25" s="216">
        <v>0</v>
      </c>
      <c r="T25" s="216">
        <v>0</v>
      </c>
      <c r="U25" s="216">
        <v>0</v>
      </c>
      <c r="V25" s="216">
        <v>0</v>
      </c>
      <c r="W25" s="216">
        <v>0</v>
      </c>
      <c r="X25" s="216">
        <v>0</v>
      </c>
      <c r="Y25" s="216">
        <v>0</v>
      </c>
      <c r="Z25" s="216">
        <v>0</v>
      </c>
      <c r="AA25" s="216">
        <v>0</v>
      </c>
      <c r="AB25" s="216">
        <v>0</v>
      </c>
      <c r="AC25" s="216">
        <v>0</v>
      </c>
      <c r="AD25" s="216">
        <v>0</v>
      </c>
      <c r="AE25" s="216">
        <v>0</v>
      </c>
      <c r="AF25" s="216">
        <v>0</v>
      </c>
      <c r="AG25" s="216">
        <v>0</v>
      </c>
      <c r="AH25" s="216">
        <v>0</v>
      </c>
      <c r="AI25" s="216">
        <v>0</v>
      </c>
      <c r="AJ25" s="216">
        <v>0</v>
      </c>
      <c r="AK25" s="216">
        <v>0</v>
      </c>
      <c r="AL25" s="216">
        <v>0</v>
      </c>
    </row>
    <row r="26" spans="1:38" x14ac:dyDescent="0.25">
      <c r="A26" s="181"/>
      <c r="B26" s="189" t="s">
        <v>263</v>
      </c>
      <c r="C26" s="216">
        <v>0</v>
      </c>
      <c r="D26" s="216">
        <v>0</v>
      </c>
      <c r="E26" s="216">
        <v>0</v>
      </c>
      <c r="F26" s="216">
        <v>0</v>
      </c>
      <c r="G26" s="216">
        <v>0</v>
      </c>
      <c r="H26" s="216">
        <v>0</v>
      </c>
      <c r="I26" s="216">
        <v>0</v>
      </c>
      <c r="J26" s="216">
        <v>0</v>
      </c>
      <c r="K26" s="216">
        <v>0</v>
      </c>
      <c r="L26" s="216">
        <v>0</v>
      </c>
      <c r="M26" s="216">
        <v>0</v>
      </c>
      <c r="N26" s="216">
        <v>0</v>
      </c>
      <c r="O26" s="216">
        <v>0</v>
      </c>
      <c r="P26" s="216">
        <v>0</v>
      </c>
      <c r="Q26" s="216">
        <v>0</v>
      </c>
      <c r="R26" s="216">
        <v>0</v>
      </c>
      <c r="S26" s="216">
        <v>0</v>
      </c>
      <c r="T26" s="216">
        <v>0</v>
      </c>
      <c r="U26" s="216">
        <v>0</v>
      </c>
      <c r="V26" s="216">
        <v>0</v>
      </c>
      <c r="W26" s="216">
        <v>0</v>
      </c>
      <c r="X26" s="216">
        <v>0</v>
      </c>
      <c r="Y26" s="216">
        <v>0</v>
      </c>
      <c r="Z26" s="216">
        <v>0</v>
      </c>
      <c r="AA26" s="216">
        <v>0</v>
      </c>
      <c r="AB26" s="216">
        <v>0</v>
      </c>
      <c r="AC26" s="216">
        <v>0</v>
      </c>
      <c r="AD26" s="216">
        <v>0</v>
      </c>
      <c r="AE26" s="216">
        <v>0</v>
      </c>
      <c r="AF26" s="216">
        <v>0</v>
      </c>
      <c r="AG26" s="216">
        <v>0</v>
      </c>
      <c r="AH26" s="216">
        <v>0</v>
      </c>
      <c r="AI26" s="216">
        <v>0</v>
      </c>
      <c r="AJ26" s="216">
        <v>0</v>
      </c>
      <c r="AK26" s="216">
        <v>0</v>
      </c>
      <c r="AL26" s="216">
        <v>0</v>
      </c>
    </row>
    <row r="27" spans="1:38" ht="15.75" thickBot="1" x14ac:dyDescent="0.3">
      <c r="A27" s="181"/>
      <c r="B27" s="189" t="s">
        <v>402</v>
      </c>
      <c r="C27" s="216">
        <v>0</v>
      </c>
      <c r="D27" s="216">
        <v>0</v>
      </c>
      <c r="E27" s="216">
        <v>0</v>
      </c>
      <c r="F27" s="216">
        <v>0</v>
      </c>
      <c r="G27" s="216">
        <v>0</v>
      </c>
      <c r="H27" s="216">
        <v>0</v>
      </c>
      <c r="I27" s="216">
        <v>0</v>
      </c>
      <c r="J27" s="216">
        <v>0</v>
      </c>
      <c r="K27" s="216">
        <v>0</v>
      </c>
      <c r="L27" s="216">
        <v>0</v>
      </c>
      <c r="M27" s="216">
        <v>0</v>
      </c>
      <c r="N27" s="216">
        <v>0</v>
      </c>
      <c r="O27" s="216">
        <v>0</v>
      </c>
      <c r="P27" s="216">
        <v>0</v>
      </c>
      <c r="Q27" s="216">
        <v>0</v>
      </c>
      <c r="R27" s="216">
        <v>0</v>
      </c>
      <c r="S27" s="216">
        <v>0</v>
      </c>
      <c r="T27" s="216">
        <v>0</v>
      </c>
      <c r="U27" s="216">
        <v>0</v>
      </c>
      <c r="V27" s="216">
        <v>0</v>
      </c>
      <c r="W27" s="216">
        <v>0</v>
      </c>
      <c r="X27" s="216">
        <v>0</v>
      </c>
      <c r="Y27" s="216">
        <v>0</v>
      </c>
      <c r="Z27" s="216">
        <v>0</v>
      </c>
      <c r="AA27" s="216">
        <v>0</v>
      </c>
      <c r="AB27" s="216">
        <v>0</v>
      </c>
      <c r="AC27" s="216">
        <v>0</v>
      </c>
      <c r="AD27" s="216">
        <v>0</v>
      </c>
      <c r="AE27" s="216">
        <v>0</v>
      </c>
      <c r="AF27" s="216">
        <v>0</v>
      </c>
      <c r="AG27" s="216">
        <v>0</v>
      </c>
      <c r="AH27" s="216">
        <v>0</v>
      </c>
      <c r="AI27" s="216">
        <v>0</v>
      </c>
      <c r="AJ27" s="216">
        <v>0</v>
      </c>
      <c r="AK27" s="216">
        <v>0</v>
      </c>
      <c r="AL27" s="216">
        <v>0</v>
      </c>
    </row>
    <row r="28" spans="1:38" ht="16.5" thickBot="1" x14ac:dyDescent="0.35">
      <c r="A28" s="181"/>
      <c r="B28" s="223" t="s">
        <v>264</v>
      </c>
      <c r="C28" s="224">
        <v>260573.52892564051</v>
      </c>
      <c r="D28" s="224">
        <v>249483.00219210828</v>
      </c>
      <c r="E28" s="224">
        <v>259715.92055274826</v>
      </c>
      <c r="F28" s="224">
        <v>286640.93965738895</v>
      </c>
      <c r="G28" s="224">
        <v>357696.69104180532</v>
      </c>
      <c r="H28" s="224">
        <v>520350.5956297855</v>
      </c>
      <c r="I28" s="224">
        <v>620845.59663568833</v>
      </c>
      <c r="J28" s="224">
        <v>1554810.904031276</v>
      </c>
      <c r="K28" s="224">
        <v>1564822.3332950368</v>
      </c>
      <c r="L28" s="224">
        <v>1531153.2744652808</v>
      </c>
      <c r="M28" s="224">
        <v>1680268.9031168288</v>
      </c>
      <c r="N28" s="224">
        <v>1699453.479922004</v>
      </c>
      <c r="O28" s="224">
        <v>1774823.4984936959</v>
      </c>
      <c r="P28" s="224">
        <v>1692385.192772567</v>
      </c>
      <c r="Q28" s="224">
        <v>1900386.9942579591</v>
      </c>
      <c r="R28" s="224">
        <v>1792374.3404644078</v>
      </c>
      <c r="S28" s="224">
        <v>1797998.2502241237</v>
      </c>
      <c r="T28" s="224">
        <v>1820371.2675927649</v>
      </c>
      <c r="U28" s="224">
        <v>1890854.6149823805</v>
      </c>
      <c r="V28" s="224">
        <v>1690365.2703391807</v>
      </c>
      <c r="W28" s="224">
        <v>1542994.4680444126</v>
      </c>
      <c r="X28" s="224">
        <v>1599595.8929363152</v>
      </c>
      <c r="Y28" s="224">
        <v>1700475.0624954395</v>
      </c>
      <c r="Z28" s="224">
        <v>1940330.7957091331</v>
      </c>
      <c r="AA28" s="224">
        <v>2147786.5233396702</v>
      </c>
      <c r="AB28" s="224">
        <v>2064373.958593464</v>
      </c>
      <c r="AC28" s="224">
        <v>2085985.2626346662</v>
      </c>
      <c r="AD28" s="224">
        <v>1818390.8553091066</v>
      </c>
      <c r="AE28" s="224">
        <v>1991708.2209465234</v>
      </c>
      <c r="AF28" s="224">
        <v>1925860.7265414738</v>
      </c>
      <c r="AG28" s="224">
        <v>2076163.4529230231</v>
      </c>
      <c r="AH28" s="224">
        <v>2173703.5316605628</v>
      </c>
      <c r="AI28" s="224">
        <v>2154388.7273391206</v>
      </c>
      <c r="AJ28" s="224">
        <v>0</v>
      </c>
      <c r="AK28" s="224">
        <v>0</v>
      </c>
      <c r="AL28" s="224">
        <v>0</v>
      </c>
    </row>
    <row r="29" spans="1:38" s="226" customFormat="1" ht="13.5" x14ac:dyDescent="0.25">
      <c r="A29" s="181"/>
      <c r="B29" s="189"/>
      <c r="C29" s="225"/>
      <c r="D29" s="225"/>
      <c r="E29" s="225"/>
      <c r="F29" s="225"/>
      <c r="G29" s="225"/>
      <c r="H29" s="225"/>
      <c r="I29" s="225"/>
      <c r="J29" s="225"/>
      <c r="K29" s="225"/>
      <c r="L29" s="225"/>
    </row>
    <row r="30" spans="1:38" s="228" customFormat="1" ht="13.5" x14ac:dyDescent="0.25">
      <c r="A30" s="213"/>
      <c r="B30" s="227"/>
      <c r="C30" s="213">
        <v>1</v>
      </c>
      <c r="D30" s="213">
        <v>2</v>
      </c>
      <c r="E30" s="213">
        <v>3</v>
      </c>
      <c r="F30" s="213">
        <v>4</v>
      </c>
      <c r="G30" s="213">
        <v>5</v>
      </c>
      <c r="H30" s="213">
        <v>6</v>
      </c>
      <c r="I30" s="213">
        <v>7</v>
      </c>
      <c r="J30" s="213">
        <v>8</v>
      </c>
      <c r="K30" s="213">
        <v>9</v>
      </c>
      <c r="L30" s="213">
        <v>10</v>
      </c>
      <c r="M30" s="213">
        <v>11</v>
      </c>
      <c r="N30" s="213">
        <v>12</v>
      </c>
      <c r="O30" s="213">
        <v>13</v>
      </c>
      <c r="P30" s="213">
        <v>14</v>
      </c>
      <c r="Q30" s="213">
        <v>15</v>
      </c>
      <c r="R30" s="213">
        <v>16</v>
      </c>
      <c r="S30" s="213">
        <v>17</v>
      </c>
      <c r="T30" s="213">
        <v>18</v>
      </c>
      <c r="U30" s="213">
        <v>19</v>
      </c>
      <c r="V30" s="213">
        <v>20</v>
      </c>
      <c r="W30" s="213">
        <v>21</v>
      </c>
      <c r="X30" s="213">
        <v>22</v>
      </c>
      <c r="Y30" s="213">
        <v>23</v>
      </c>
      <c r="Z30" s="213">
        <v>24</v>
      </c>
      <c r="AA30" s="213">
        <v>25</v>
      </c>
      <c r="AB30" s="213">
        <v>26</v>
      </c>
      <c r="AC30" s="213">
        <v>27</v>
      </c>
      <c r="AD30" s="213">
        <v>28</v>
      </c>
      <c r="AE30" s="213">
        <v>29</v>
      </c>
      <c r="AF30" s="213">
        <v>30</v>
      </c>
      <c r="AG30" s="213">
        <v>31</v>
      </c>
      <c r="AH30" s="213">
        <v>32</v>
      </c>
      <c r="AI30" s="213">
        <v>33</v>
      </c>
      <c r="AJ30" s="213">
        <v>0</v>
      </c>
      <c r="AK30" s="213">
        <v>0</v>
      </c>
      <c r="AL30" s="213">
        <v>0</v>
      </c>
    </row>
    <row r="31" spans="1:38" s="228" customFormat="1" ht="13.5" x14ac:dyDescent="0.25">
      <c r="A31" s="213"/>
      <c r="B31" s="228">
        <v>2022</v>
      </c>
      <c r="C31" s="213">
        <v>1990</v>
      </c>
      <c r="D31" s="213">
        <v>1991</v>
      </c>
      <c r="E31" s="213">
        <v>1992</v>
      </c>
      <c r="F31" s="213">
        <v>1993</v>
      </c>
      <c r="G31" s="213">
        <v>1994</v>
      </c>
      <c r="H31" s="213">
        <v>1995</v>
      </c>
      <c r="I31" s="213">
        <v>1996</v>
      </c>
      <c r="J31" s="213">
        <v>1997</v>
      </c>
      <c r="K31" s="213">
        <v>1998</v>
      </c>
      <c r="L31" s="213">
        <v>1999</v>
      </c>
      <c r="M31" s="213">
        <v>2000</v>
      </c>
      <c r="N31" s="213">
        <v>2001</v>
      </c>
      <c r="O31" s="213">
        <v>2002</v>
      </c>
      <c r="P31" s="213">
        <v>2003</v>
      </c>
      <c r="Q31" s="213">
        <v>2004</v>
      </c>
      <c r="R31" s="213">
        <v>2005</v>
      </c>
      <c r="S31" s="213">
        <v>2006</v>
      </c>
      <c r="T31" s="213">
        <v>2007</v>
      </c>
      <c r="U31" s="213">
        <v>2008</v>
      </c>
      <c r="V31" s="213">
        <v>2009</v>
      </c>
      <c r="W31" s="213">
        <v>2010</v>
      </c>
      <c r="X31" s="213">
        <v>2011</v>
      </c>
      <c r="Y31" s="213">
        <v>2012</v>
      </c>
      <c r="Z31" s="213">
        <v>2013</v>
      </c>
      <c r="AA31" s="213">
        <v>2014</v>
      </c>
      <c r="AB31" s="213">
        <v>2015</v>
      </c>
      <c r="AC31" s="213">
        <v>2016</v>
      </c>
      <c r="AD31" s="213">
        <v>2017</v>
      </c>
      <c r="AE31" s="213">
        <v>2018</v>
      </c>
      <c r="AF31" s="213">
        <v>2019</v>
      </c>
      <c r="AG31" s="213">
        <v>2020</v>
      </c>
      <c r="AH31" s="213">
        <v>2021</v>
      </c>
      <c r="AI31" s="213">
        <v>2022</v>
      </c>
      <c r="AJ31" s="213">
        <v>0</v>
      </c>
      <c r="AK31" s="213">
        <v>0</v>
      </c>
      <c r="AL31" s="213">
        <v>0</v>
      </c>
    </row>
    <row r="32" spans="1:38" x14ac:dyDescent="0.25">
      <c r="A32" s="181"/>
      <c r="B32" s="189"/>
      <c r="C32" s="229"/>
      <c r="D32" s="229"/>
      <c r="E32" s="229"/>
      <c r="F32" s="229"/>
      <c r="G32" s="229"/>
      <c r="H32" s="229"/>
      <c r="I32" s="229"/>
      <c r="J32" s="229"/>
      <c r="K32" s="229"/>
      <c r="L32" s="229"/>
      <c r="R32" s="230"/>
      <c r="S32" s="230"/>
    </row>
    <row r="33" spans="1:19" x14ac:dyDescent="0.25">
      <c r="A33" s="181"/>
      <c r="B33" s="189"/>
      <c r="C33" s="213" t="s">
        <v>403</v>
      </c>
      <c r="D33" s="229"/>
      <c r="E33" s="229"/>
      <c r="F33" s="229"/>
      <c r="G33" s="229"/>
      <c r="H33" s="229"/>
      <c r="I33" s="229"/>
      <c r="J33" s="229"/>
      <c r="K33" s="229"/>
      <c r="L33" s="229"/>
      <c r="R33" s="230"/>
      <c r="S33" s="228" t="s">
        <v>404</v>
      </c>
    </row>
    <row r="34" spans="1:19" x14ac:dyDescent="0.25">
      <c r="A34" s="181"/>
      <c r="B34" s="189"/>
      <c r="C34" s="213" t="s">
        <v>405</v>
      </c>
      <c r="D34" s="231"/>
      <c r="E34" s="231"/>
      <c r="F34" s="231"/>
      <c r="G34" s="231"/>
      <c r="H34" s="231"/>
      <c r="I34" s="231"/>
      <c r="J34" s="231"/>
      <c r="K34" s="231"/>
      <c r="L34" s="231"/>
      <c r="R34" s="230"/>
      <c r="S34" s="228" t="s">
        <v>406</v>
      </c>
    </row>
    <row r="35" spans="1:19" x14ac:dyDescent="0.25">
      <c r="C35" s="213" t="s">
        <v>407</v>
      </c>
      <c r="R35" s="230"/>
      <c r="S35" s="228" t="s">
        <v>408</v>
      </c>
    </row>
    <row r="36" spans="1:19" x14ac:dyDescent="0.25">
      <c r="C36" s="213" t="s">
        <v>409</v>
      </c>
      <c r="R36" s="230"/>
      <c r="S36" s="228" t="s">
        <v>410</v>
      </c>
    </row>
    <row r="37" spans="1:19" x14ac:dyDescent="0.25">
      <c r="R37" s="230"/>
      <c r="S37" s="230"/>
    </row>
    <row r="72" spans="3:31" x14ac:dyDescent="0.25">
      <c r="C72" s="232"/>
      <c r="D72" s="232"/>
      <c r="E72" s="232"/>
      <c r="F72" s="232"/>
      <c r="G72" s="232"/>
      <c r="H72" s="232"/>
      <c r="I72" s="232"/>
      <c r="J72" s="232"/>
      <c r="K72" s="232"/>
      <c r="L72" s="232"/>
      <c r="M72" s="232"/>
      <c r="N72" s="232"/>
      <c r="O72" s="232"/>
      <c r="P72" s="232"/>
      <c r="Q72" s="232"/>
      <c r="R72" s="232"/>
      <c r="S72" s="232"/>
      <c r="T72" s="232"/>
      <c r="U72" s="232"/>
      <c r="V72" s="232"/>
      <c r="W72" s="232"/>
      <c r="X72" s="232"/>
      <c r="Y72" s="232"/>
      <c r="Z72" s="232"/>
      <c r="AA72" s="232"/>
      <c r="AB72" s="232"/>
      <c r="AC72" s="232"/>
      <c r="AD72" s="232"/>
      <c r="AE72" s="232"/>
    </row>
    <row r="73" spans="3:31" x14ac:dyDescent="0.25">
      <c r="C73" s="232"/>
      <c r="D73" s="232"/>
      <c r="E73" s="232"/>
      <c r="F73" s="232"/>
      <c r="G73" s="232"/>
      <c r="H73" s="232"/>
      <c r="I73" s="232"/>
      <c r="J73" s="232"/>
      <c r="K73" s="232"/>
      <c r="L73" s="232"/>
      <c r="M73" s="232"/>
      <c r="N73" s="232"/>
      <c r="O73" s="232"/>
      <c r="P73" s="232"/>
      <c r="Q73" s="232"/>
      <c r="R73" s="232"/>
      <c r="S73" s="232"/>
      <c r="T73" s="232"/>
      <c r="U73" s="232"/>
      <c r="V73" s="232"/>
      <c r="W73" s="232"/>
      <c r="X73" s="232"/>
      <c r="Y73" s="232"/>
      <c r="Z73" s="232"/>
      <c r="AA73" s="232"/>
      <c r="AB73" s="232"/>
      <c r="AC73" s="232"/>
      <c r="AD73" s="232"/>
      <c r="AE73" s="232"/>
    </row>
    <row r="74" spans="3:31" x14ac:dyDescent="0.25">
      <c r="C74" s="232"/>
      <c r="D74" s="232"/>
      <c r="E74" s="232"/>
      <c r="F74" s="232"/>
      <c r="G74" s="232"/>
      <c r="H74" s="232"/>
      <c r="I74" s="232"/>
      <c r="J74" s="232"/>
      <c r="K74" s="232"/>
      <c r="L74" s="232"/>
      <c r="M74" s="232"/>
      <c r="N74" s="232"/>
      <c r="O74" s="232"/>
      <c r="P74" s="232"/>
      <c r="Q74" s="232"/>
      <c r="R74" s="232"/>
      <c r="S74" s="232"/>
      <c r="T74" s="232"/>
      <c r="U74" s="232"/>
      <c r="V74" s="232"/>
      <c r="W74" s="232"/>
      <c r="X74" s="232"/>
      <c r="Y74" s="232"/>
      <c r="Z74" s="232"/>
      <c r="AA74" s="232"/>
      <c r="AB74" s="232"/>
      <c r="AC74" s="232"/>
      <c r="AD74" s="232"/>
      <c r="AE74" s="232"/>
    </row>
    <row r="75" spans="3:31" x14ac:dyDescent="0.25">
      <c r="C75" s="232"/>
      <c r="D75" s="232"/>
      <c r="E75" s="232"/>
      <c r="F75" s="232"/>
      <c r="G75" s="232"/>
      <c r="H75" s="232"/>
      <c r="I75" s="232"/>
      <c r="J75" s="232"/>
      <c r="K75" s="232"/>
      <c r="L75" s="232"/>
      <c r="M75" s="232"/>
      <c r="N75" s="232"/>
      <c r="O75" s="232"/>
      <c r="P75" s="232"/>
      <c r="Q75" s="232"/>
      <c r="R75" s="232"/>
      <c r="S75" s="232"/>
      <c r="T75" s="232"/>
      <c r="U75" s="232"/>
      <c r="V75" s="232"/>
      <c r="W75" s="232"/>
      <c r="X75" s="232"/>
      <c r="Y75" s="232"/>
      <c r="Z75" s="232"/>
      <c r="AA75" s="232"/>
      <c r="AB75" s="232"/>
      <c r="AC75" s="232"/>
      <c r="AD75" s="232"/>
      <c r="AE75" s="232"/>
    </row>
    <row r="76" spans="3:31" x14ac:dyDescent="0.25">
      <c r="C76" s="232"/>
      <c r="D76" s="232"/>
      <c r="E76" s="232"/>
      <c r="F76" s="232"/>
      <c r="G76" s="232"/>
      <c r="H76" s="232"/>
      <c r="I76" s="232"/>
      <c r="J76" s="232"/>
      <c r="K76" s="232"/>
      <c r="L76" s="232"/>
      <c r="M76" s="232"/>
      <c r="N76" s="232"/>
      <c r="O76" s="232"/>
      <c r="P76" s="232"/>
      <c r="Q76" s="232"/>
      <c r="R76" s="232"/>
      <c r="S76" s="232"/>
      <c r="T76" s="232"/>
      <c r="U76" s="232"/>
      <c r="V76" s="232"/>
      <c r="W76" s="232"/>
      <c r="X76" s="232"/>
      <c r="Y76" s="232"/>
      <c r="Z76" s="232"/>
      <c r="AA76" s="232"/>
      <c r="AB76" s="232"/>
      <c r="AC76" s="232"/>
      <c r="AD76" s="232"/>
      <c r="AE76" s="232"/>
    </row>
    <row r="77" spans="3:31" x14ac:dyDescent="0.25">
      <c r="C77" s="232"/>
      <c r="D77" s="232"/>
      <c r="E77" s="232"/>
      <c r="F77" s="232"/>
      <c r="G77" s="232"/>
      <c r="H77" s="232"/>
      <c r="I77" s="232"/>
      <c r="J77" s="232"/>
      <c r="K77" s="232"/>
      <c r="L77" s="232"/>
      <c r="M77" s="232"/>
      <c r="N77" s="232"/>
      <c r="O77" s="232"/>
      <c r="P77" s="232"/>
      <c r="Q77" s="232"/>
      <c r="R77" s="232"/>
      <c r="S77" s="232"/>
      <c r="T77" s="232"/>
      <c r="U77" s="232"/>
      <c r="V77" s="232"/>
      <c r="W77" s="232"/>
      <c r="X77" s="232"/>
      <c r="Y77" s="232"/>
      <c r="Z77" s="232"/>
      <c r="AA77" s="232"/>
      <c r="AB77" s="232"/>
      <c r="AC77" s="232"/>
      <c r="AD77" s="232"/>
      <c r="AE77" s="232"/>
    </row>
    <row r="78" spans="3:31" x14ac:dyDescent="0.25">
      <c r="C78" s="232"/>
      <c r="D78" s="232"/>
      <c r="E78" s="232"/>
      <c r="F78" s="232"/>
      <c r="G78" s="232"/>
      <c r="H78" s="232"/>
      <c r="I78" s="232"/>
      <c r="J78" s="232"/>
      <c r="K78" s="232"/>
      <c r="L78" s="232"/>
      <c r="M78" s="232"/>
      <c r="N78" s="232"/>
      <c r="O78" s="232"/>
      <c r="P78" s="232"/>
      <c r="Q78" s="232"/>
      <c r="R78" s="232"/>
      <c r="S78" s="232"/>
      <c r="T78" s="232"/>
      <c r="U78" s="232"/>
      <c r="V78" s="232"/>
      <c r="W78" s="232"/>
      <c r="X78" s="232"/>
      <c r="Y78" s="232"/>
      <c r="Z78" s="232"/>
      <c r="AA78" s="232"/>
      <c r="AB78" s="232"/>
      <c r="AC78" s="232"/>
      <c r="AD78" s="232"/>
      <c r="AE78" s="232"/>
    </row>
    <row r="79" spans="3:31" x14ac:dyDescent="0.25">
      <c r="C79" s="232"/>
      <c r="D79" s="232"/>
      <c r="E79" s="232"/>
      <c r="F79" s="232"/>
      <c r="G79" s="232"/>
      <c r="H79" s="232"/>
      <c r="I79" s="232"/>
      <c r="J79" s="232"/>
      <c r="K79" s="232"/>
      <c r="L79" s="232"/>
      <c r="M79" s="232"/>
      <c r="N79" s="232"/>
      <c r="O79" s="232"/>
      <c r="P79" s="232"/>
      <c r="Q79" s="232"/>
      <c r="R79" s="232"/>
      <c r="S79" s="232"/>
      <c r="T79" s="232"/>
      <c r="U79" s="232"/>
      <c r="V79" s="232"/>
      <c r="W79" s="232"/>
      <c r="X79" s="232"/>
      <c r="Y79" s="232"/>
      <c r="Z79" s="232"/>
      <c r="AA79" s="232"/>
      <c r="AB79" s="232"/>
      <c r="AC79" s="232"/>
      <c r="AD79" s="232"/>
      <c r="AE79" s="232"/>
    </row>
    <row r="80" spans="3:31" x14ac:dyDescent="0.25">
      <c r="C80" s="232"/>
      <c r="D80" s="232"/>
      <c r="E80" s="232"/>
      <c r="F80" s="232"/>
      <c r="G80" s="232"/>
      <c r="H80" s="232"/>
      <c r="I80" s="232"/>
      <c r="J80" s="232"/>
      <c r="K80" s="232"/>
      <c r="L80" s="232"/>
      <c r="M80" s="232"/>
      <c r="N80" s="232"/>
      <c r="O80" s="232"/>
      <c r="P80" s="232"/>
      <c r="Q80" s="232"/>
      <c r="R80" s="232"/>
      <c r="S80" s="232"/>
      <c r="T80" s="232"/>
      <c r="U80" s="232"/>
      <c r="V80" s="232"/>
      <c r="W80" s="232"/>
      <c r="X80" s="232"/>
      <c r="Y80" s="232"/>
      <c r="Z80" s="232"/>
      <c r="AA80" s="232"/>
      <c r="AB80" s="232"/>
      <c r="AC80" s="232"/>
      <c r="AD80" s="232"/>
      <c r="AE80" s="232"/>
    </row>
    <row r="81" spans="3:31" x14ac:dyDescent="0.25">
      <c r="C81" s="232"/>
      <c r="D81" s="232"/>
      <c r="E81" s="232"/>
      <c r="F81" s="232"/>
      <c r="G81" s="232"/>
      <c r="H81" s="232"/>
      <c r="I81" s="232"/>
      <c r="J81" s="232"/>
      <c r="K81" s="232"/>
      <c r="L81" s="232"/>
      <c r="M81" s="232"/>
      <c r="N81" s="232"/>
      <c r="O81" s="232"/>
      <c r="P81" s="232"/>
      <c r="Q81" s="232"/>
      <c r="R81" s="232"/>
      <c r="S81" s="232"/>
      <c r="T81" s="232"/>
      <c r="U81" s="232"/>
      <c r="V81" s="232"/>
      <c r="W81" s="232"/>
      <c r="X81" s="232"/>
      <c r="Y81" s="232"/>
      <c r="Z81" s="232"/>
      <c r="AA81" s="232"/>
      <c r="AB81" s="232"/>
      <c r="AC81" s="232"/>
      <c r="AD81" s="232"/>
      <c r="AE81" s="232"/>
    </row>
    <row r="82" spans="3:31" x14ac:dyDescent="0.25">
      <c r="C82" s="232"/>
      <c r="D82" s="232"/>
      <c r="E82" s="232"/>
      <c r="F82" s="232"/>
      <c r="G82" s="232"/>
      <c r="H82" s="232"/>
      <c r="I82" s="232"/>
      <c r="J82" s="232"/>
      <c r="K82" s="232"/>
      <c r="L82" s="232"/>
      <c r="M82" s="232"/>
      <c r="N82" s="232"/>
      <c r="O82" s="232"/>
      <c r="P82" s="232"/>
      <c r="Q82" s="232"/>
      <c r="R82" s="232"/>
      <c r="S82" s="232"/>
      <c r="T82" s="232"/>
      <c r="U82" s="232"/>
      <c r="V82" s="232"/>
      <c r="W82" s="232"/>
      <c r="X82" s="232"/>
      <c r="Y82" s="232"/>
      <c r="Z82" s="232"/>
      <c r="AA82" s="232"/>
      <c r="AB82" s="232"/>
      <c r="AC82" s="232"/>
      <c r="AD82" s="232"/>
      <c r="AE82" s="232"/>
    </row>
    <row r="83" spans="3:31" x14ac:dyDescent="0.25">
      <c r="C83" s="232"/>
      <c r="D83" s="232"/>
      <c r="E83" s="232"/>
      <c r="F83" s="232"/>
      <c r="G83" s="232"/>
      <c r="H83" s="232"/>
      <c r="I83" s="232"/>
      <c r="J83" s="232"/>
      <c r="K83" s="232"/>
      <c r="L83" s="232"/>
      <c r="M83" s="232"/>
      <c r="N83" s="232"/>
      <c r="O83" s="232"/>
      <c r="P83" s="232"/>
      <c r="Q83" s="232"/>
      <c r="R83" s="232"/>
      <c r="S83" s="232"/>
      <c r="T83" s="232"/>
      <c r="U83" s="232"/>
      <c r="V83" s="232"/>
      <c r="W83" s="232"/>
      <c r="X83" s="232"/>
      <c r="Y83" s="232"/>
      <c r="Z83" s="232"/>
      <c r="AA83" s="232"/>
      <c r="AB83" s="232"/>
      <c r="AC83" s="232"/>
      <c r="AD83" s="232"/>
      <c r="AE83" s="232"/>
    </row>
    <row r="84" spans="3:31" x14ac:dyDescent="0.25">
      <c r="C84" s="232"/>
      <c r="D84" s="232"/>
      <c r="E84" s="232"/>
      <c r="F84" s="232"/>
      <c r="G84" s="232"/>
      <c r="H84" s="232"/>
      <c r="I84" s="232"/>
      <c r="J84" s="232"/>
      <c r="K84" s="232"/>
      <c r="L84" s="232"/>
      <c r="M84" s="232"/>
      <c r="N84" s="232"/>
      <c r="O84" s="232"/>
      <c r="P84" s="232"/>
      <c r="Q84" s="232"/>
      <c r="R84" s="232"/>
      <c r="S84" s="232"/>
      <c r="T84" s="232"/>
      <c r="U84" s="232"/>
      <c r="V84" s="232"/>
      <c r="W84" s="232"/>
      <c r="X84" s="232"/>
      <c r="Y84" s="232"/>
      <c r="Z84" s="232"/>
      <c r="AA84" s="232"/>
      <c r="AB84" s="232"/>
      <c r="AC84" s="232"/>
      <c r="AD84" s="232"/>
      <c r="AE84" s="232"/>
    </row>
    <row r="85" spans="3:31" x14ac:dyDescent="0.25">
      <c r="C85" s="232"/>
      <c r="D85" s="232"/>
      <c r="E85" s="232"/>
      <c r="F85" s="232"/>
      <c r="G85" s="232"/>
      <c r="H85" s="232"/>
      <c r="I85" s="232"/>
      <c r="J85" s="232"/>
      <c r="K85" s="232"/>
      <c r="L85" s="232"/>
      <c r="M85" s="232"/>
      <c r="N85" s="232"/>
      <c r="O85" s="232"/>
      <c r="P85" s="232"/>
      <c r="Q85" s="232"/>
      <c r="R85" s="232"/>
      <c r="S85" s="232"/>
      <c r="T85" s="232"/>
      <c r="U85" s="232"/>
      <c r="V85" s="232"/>
      <c r="W85" s="232"/>
      <c r="X85" s="232"/>
      <c r="Y85" s="232"/>
      <c r="Z85" s="232"/>
      <c r="AA85" s="232"/>
      <c r="AB85" s="232"/>
      <c r="AC85" s="232"/>
      <c r="AD85" s="232"/>
      <c r="AE85" s="232"/>
    </row>
    <row r="86" spans="3:31" x14ac:dyDescent="0.25">
      <c r="C86" s="232"/>
      <c r="D86" s="232"/>
      <c r="E86" s="232"/>
      <c r="F86" s="232"/>
      <c r="G86" s="232"/>
      <c r="H86" s="232"/>
      <c r="I86" s="232"/>
      <c r="J86" s="232"/>
      <c r="K86" s="232"/>
      <c r="L86" s="232"/>
      <c r="M86" s="232"/>
      <c r="N86" s="232"/>
      <c r="O86" s="232"/>
      <c r="P86" s="232"/>
      <c r="Q86" s="232"/>
      <c r="R86" s="232"/>
      <c r="S86" s="232"/>
      <c r="T86" s="232"/>
      <c r="U86" s="232"/>
      <c r="V86" s="232"/>
      <c r="W86" s="232"/>
      <c r="X86" s="232"/>
      <c r="Y86" s="232"/>
      <c r="Z86" s="232"/>
      <c r="AA86" s="232"/>
      <c r="AB86" s="232"/>
      <c r="AC86" s="232"/>
      <c r="AD86" s="232"/>
      <c r="AE86" s="232"/>
    </row>
    <row r="87" spans="3:31" x14ac:dyDescent="0.25">
      <c r="C87" s="232"/>
      <c r="D87" s="232"/>
      <c r="E87" s="232"/>
      <c r="F87" s="232"/>
      <c r="G87" s="232"/>
      <c r="H87" s="232"/>
      <c r="I87" s="232"/>
      <c r="J87" s="232"/>
      <c r="K87" s="232"/>
      <c r="L87" s="232"/>
      <c r="M87" s="232"/>
      <c r="N87" s="232"/>
      <c r="O87" s="232"/>
      <c r="P87" s="232"/>
      <c r="Q87" s="232"/>
      <c r="R87" s="232"/>
      <c r="S87" s="232"/>
      <c r="T87" s="232"/>
      <c r="U87" s="232"/>
      <c r="V87" s="232"/>
      <c r="W87" s="232"/>
      <c r="X87" s="232"/>
      <c r="Y87" s="232"/>
      <c r="Z87" s="232"/>
      <c r="AA87" s="232"/>
      <c r="AB87" s="232"/>
      <c r="AC87" s="232"/>
      <c r="AD87" s="232"/>
      <c r="AE87" s="232"/>
    </row>
    <row r="88" spans="3:31" x14ac:dyDescent="0.25">
      <c r="C88" s="232"/>
      <c r="D88" s="232"/>
      <c r="E88" s="232"/>
      <c r="F88" s="232"/>
      <c r="G88" s="232"/>
      <c r="H88" s="232"/>
      <c r="I88" s="232"/>
      <c r="J88" s="232"/>
      <c r="K88" s="232"/>
      <c r="L88" s="232"/>
      <c r="M88" s="232"/>
      <c r="N88" s="232"/>
      <c r="O88" s="232"/>
      <c r="P88" s="232"/>
      <c r="Q88" s="232"/>
      <c r="R88" s="232"/>
      <c r="S88" s="232"/>
      <c r="T88" s="232"/>
      <c r="U88" s="232"/>
      <c r="V88" s="232"/>
      <c r="W88" s="232"/>
      <c r="X88" s="232"/>
      <c r="Y88" s="232"/>
      <c r="Z88" s="232"/>
      <c r="AA88" s="232"/>
      <c r="AB88" s="232"/>
      <c r="AC88" s="232"/>
      <c r="AD88" s="232"/>
      <c r="AE88" s="232"/>
    </row>
    <row r="89" spans="3:31" x14ac:dyDescent="0.25">
      <c r="C89" s="232"/>
      <c r="D89" s="232"/>
      <c r="E89" s="232"/>
      <c r="F89" s="232"/>
      <c r="G89" s="232"/>
      <c r="H89" s="232"/>
      <c r="I89" s="232"/>
      <c r="J89" s="232"/>
      <c r="K89" s="232"/>
      <c r="L89" s="232"/>
      <c r="M89" s="232"/>
      <c r="N89" s="232"/>
      <c r="O89" s="232"/>
      <c r="P89" s="232"/>
      <c r="Q89" s="232"/>
      <c r="R89" s="232"/>
      <c r="S89" s="232"/>
      <c r="T89" s="232"/>
      <c r="U89" s="232"/>
      <c r="V89" s="232"/>
      <c r="W89" s="232"/>
      <c r="X89" s="232"/>
      <c r="Y89" s="232"/>
      <c r="Z89" s="232"/>
      <c r="AA89" s="232"/>
      <c r="AB89" s="232"/>
      <c r="AC89" s="232"/>
      <c r="AD89" s="232"/>
      <c r="AE89" s="232"/>
    </row>
    <row r="90" spans="3:31" x14ac:dyDescent="0.25">
      <c r="C90" s="232"/>
      <c r="D90" s="232"/>
      <c r="E90" s="232"/>
      <c r="F90" s="232"/>
      <c r="G90" s="232"/>
      <c r="H90" s="232"/>
      <c r="I90" s="232"/>
      <c r="J90" s="232"/>
      <c r="K90" s="232"/>
      <c r="L90" s="232"/>
      <c r="M90" s="232"/>
      <c r="N90" s="232"/>
      <c r="O90" s="232"/>
      <c r="P90" s="232"/>
      <c r="Q90" s="232"/>
      <c r="R90" s="232"/>
      <c r="S90" s="232"/>
      <c r="T90" s="232"/>
      <c r="U90" s="232"/>
      <c r="V90" s="232"/>
      <c r="W90" s="232"/>
      <c r="X90" s="232"/>
      <c r="Y90" s="232"/>
      <c r="Z90" s="232"/>
      <c r="AA90" s="232"/>
      <c r="AB90" s="232"/>
      <c r="AC90" s="232"/>
      <c r="AD90" s="232"/>
      <c r="AE90" s="232"/>
    </row>
    <row r="91" spans="3:31" x14ac:dyDescent="0.25">
      <c r="C91" s="232"/>
      <c r="D91" s="232"/>
      <c r="E91" s="232"/>
      <c r="F91" s="232"/>
      <c r="G91" s="232"/>
      <c r="H91" s="232"/>
      <c r="I91" s="232"/>
      <c r="J91" s="232"/>
      <c r="K91" s="232"/>
      <c r="L91" s="232"/>
      <c r="M91" s="232"/>
      <c r="N91" s="232"/>
      <c r="O91" s="232"/>
      <c r="P91" s="232"/>
      <c r="Q91" s="232"/>
      <c r="R91" s="232"/>
      <c r="S91" s="232"/>
      <c r="T91" s="232"/>
      <c r="U91" s="232"/>
      <c r="V91" s="232"/>
      <c r="W91" s="232"/>
      <c r="X91" s="232"/>
      <c r="Y91" s="232"/>
      <c r="Z91" s="232"/>
      <c r="AA91" s="232"/>
      <c r="AB91" s="232"/>
      <c r="AC91" s="232"/>
      <c r="AD91" s="232"/>
      <c r="AE91" s="232"/>
    </row>
    <row r="92" spans="3:31" x14ac:dyDescent="0.25">
      <c r="C92" s="232"/>
    </row>
  </sheetData>
  <mergeCells count="1">
    <mergeCell ref="B3:J3"/>
  </mergeCells>
  <conditionalFormatting sqref="B3:N3">
    <cfRule type="cellIs" dxfId="10" priority="2" stopIfTrue="1" operator="equal">
      <formula>0</formula>
    </cfRule>
    <cfRule type="cellIs" dxfId="9" priority="3" stopIfTrue="1" operator="notEqual">
      <formula>0</formula>
    </cfRule>
  </conditionalFormatting>
  <conditionalFormatting sqref="C72:AE91">
    <cfRule type="colorScale" priority="1">
      <colorScale>
        <cfvo type="min"/>
        <cfvo type="percentile" val="50"/>
        <cfvo type="max"/>
        <color rgb="FFF8696B"/>
        <color rgb="FFFCFCFF"/>
        <color rgb="FF63BE7B"/>
      </colorScale>
    </cfRule>
  </conditionalFormatting>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C20980-52CA-4191-9619-E9062E4B884D}">
  <dimension ref="A1:BS108"/>
  <sheetViews>
    <sheetView topLeftCell="A4" workbookViewId="0">
      <selection sqref="A1:H1"/>
    </sheetView>
  </sheetViews>
  <sheetFormatPr defaultRowHeight="15" x14ac:dyDescent="0.25"/>
  <cols>
    <col min="1" max="1" width="4.42578125" customWidth="1"/>
    <col min="2" max="2" width="32.85546875" customWidth="1"/>
    <col min="3" max="3" width="10.85546875" bestFit="1" customWidth="1"/>
    <col min="13" max="13" width="8.85546875" customWidth="1"/>
    <col min="18" max="18" width="9" customWidth="1"/>
    <col min="21" max="22" width="9.5703125" bestFit="1" customWidth="1"/>
    <col min="23" max="24" width="11" customWidth="1"/>
    <col min="25" max="25" width="10.5703125" customWidth="1"/>
    <col min="35" max="35" width="8.140625" customWidth="1"/>
    <col min="36" max="36" width="9.5703125" customWidth="1"/>
    <col min="37" max="37" width="8.42578125" customWidth="1"/>
    <col min="38" max="38" width="10.140625" customWidth="1"/>
    <col min="39" max="39" width="36.85546875" hidden="1" customWidth="1"/>
    <col min="40" max="41" width="6.5703125" hidden="1" customWidth="1"/>
    <col min="42" max="46" width="6.85546875" hidden="1" customWidth="1"/>
    <col min="47" max="55" width="7.5703125" hidden="1" customWidth="1"/>
    <col min="56" max="66" width="6.85546875" hidden="1" customWidth="1"/>
    <col min="67" max="69" width="6.5703125" hidden="1" customWidth="1"/>
    <col min="70" max="71" width="8.7109375" hidden="1" customWidth="1"/>
  </cols>
  <sheetData>
    <row r="1" spans="1:71" ht="48" customHeight="1" x14ac:dyDescent="0.25">
      <c r="A1" s="339" t="s">
        <v>364</v>
      </c>
      <c r="B1" s="339"/>
      <c r="C1" s="339"/>
      <c r="D1" s="339"/>
      <c r="E1" s="339"/>
      <c r="F1" s="339"/>
      <c r="G1" s="339"/>
      <c r="H1" s="339"/>
    </row>
    <row r="2" spans="1:71" s="340" customFormat="1" x14ac:dyDescent="0.25">
      <c r="AM2" s="340" t="s">
        <v>365</v>
      </c>
    </row>
    <row r="3" spans="1:71" x14ac:dyDescent="0.25">
      <c r="B3" s="228">
        <v>2021</v>
      </c>
    </row>
    <row r="4" spans="1:71" ht="25.5" customHeight="1" x14ac:dyDescent="0.25">
      <c r="B4" s="341" t="s">
        <v>366</v>
      </c>
      <c r="C4" s="342"/>
      <c r="D4" s="342"/>
      <c r="E4" s="342"/>
      <c r="F4" s="342"/>
      <c r="G4" s="342"/>
      <c r="H4" s="342"/>
      <c r="I4" s="342"/>
      <c r="J4" s="342"/>
      <c r="K4" s="342"/>
      <c r="L4" s="342"/>
      <c r="M4" s="343"/>
      <c r="N4" s="344"/>
      <c r="O4" s="181"/>
      <c r="P4" s="181"/>
      <c r="Q4" s="181"/>
      <c r="R4" s="181"/>
      <c r="S4" s="181"/>
      <c r="T4" s="181"/>
      <c r="U4" s="181"/>
      <c r="V4" s="181"/>
      <c r="W4" s="181"/>
      <c r="X4" s="181"/>
      <c r="Y4" s="181"/>
      <c r="Z4" s="181"/>
      <c r="AA4" s="181"/>
      <c r="AB4" s="181"/>
      <c r="AC4" s="181"/>
      <c r="AD4" s="181"/>
      <c r="AE4" s="181"/>
      <c r="AF4" s="181"/>
      <c r="AG4" s="181"/>
      <c r="AH4" s="181"/>
      <c r="AI4" s="181"/>
      <c r="AJ4" s="181"/>
    </row>
    <row r="5" spans="1:71" ht="29.45" customHeight="1" x14ac:dyDescent="0.25">
      <c r="B5" s="345" t="s">
        <v>367</v>
      </c>
      <c r="C5" s="346"/>
      <c r="D5" s="346"/>
      <c r="E5" s="346"/>
      <c r="F5" s="346"/>
      <c r="G5" s="346"/>
      <c r="H5" s="346"/>
      <c r="I5" s="346"/>
      <c r="J5" s="346"/>
      <c r="K5" s="346"/>
      <c r="L5" s="346"/>
      <c r="M5" s="347"/>
      <c r="N5" s="258"/>
    </row>
    <row r="6" spans="1:71" x14ac:dyDescent="0.25">
      <c r="AK6" s="348" t="s">
        <v>368</v>
      </c>
      <c r="AL6" s="228" t="s">
        <v>369</v>
      </c>
    </row>
    <row r="7" spans="1:71" ht="6.75" customHeight="1" x14ac:dyDescent="0.25"/>
    <row r="8" spans="1:71" ht="15.75" thickBot="1" x14ac:dyDescent="0.3">
      <c r="B8" s="349" t="s">
        <v>370</v>
      </c>
      <c r="C8" s="350"/>
      <c r="D8" s="350"/>
      <c r="E8" s="350"/>
      <c r="F8" s="350"/>
      <c r="G8" s="350"/>
      <c r="H8" s="350"/>
      <c r="I8" s="350"/>
      <c r="J8" s="350"/>
      <c r="K8" s="350"/>
      <c r="L8" s="350"/>
      <c r="M8" s="350"/>
      <c r="N8" s="350"/>
      <c r="O8" s="350"/>
      <c r="P8" s="350"/>
      <c r="Q8" s="350"/>
      <c r="R8" s="350"/>
      <c r="S8" s="350"/>
      <c r="T8" s="350"/>
      <c r="U8" s="350"/>
      <c r="V8" s="350"/>
      <c r="W8" s="350"/>
      <c r="X8" s="350"/>
      <c r="Y8" s="350"/>
      <c r="Z8" s="350"/>
      <c r="AA8" s="350"/>
      <c r="AB8" s="350"/>
      <c r="AC8" s="350"/>
      <c r="AD8" s="350"/>
      <c r="AE8" s="350"/>
      <c r="AF8" s="350"/>
      <c r="AG8" s="350"/>
      <c r="AH8" s="350"/>
      <c r="AI8" s="350"/>
      <c r="AJ8" s="350"/>
      <c r="AK8" s="351"/>
      <c r="AL8" s="351"/>
      <c r="AM8" s="351">
        <v>1990</v>
      </c>
      <c r="AN8" s="351">
        <v>1991</v>
      </c>
      <c r="AO8" s="351">
        <v>1992</v>
      </c>
      <c r="AP8" s="351">
        <v>1993</v>
      </c>
      <c r="AQ8" s="351">
        <v>1994</v>
      </c>
      <c r="AR8" s="351">
        <v>1995</v>
      </c>
      <c r="AS8" s="351">
        <v>1996</v>
      </c>
      <c r="AT8" s="351">
        <v>1997</v>
      </c>
      <c r="AU8" s="351">
        <v>1998</v>
      </c>
      <c r="AV8" s="351">
        <v>1999</v>
      </c>
      <c r="AW8" s="351">
        <v>2000</v>
      </c>
      <c r="AX8" s="351">
        <v>2001</v>
      </c>
      <c r="AY8" s="351">
        <v>2002</v>
      </c>
      <c r="AZ8" s="351">
        <v>2003</v>
      </c>
      <c r="BA8" s="351">
        <v>2004</v>
      </c>
      <c r="BB8" s="351">
        <v>2005</v>
      </c>
      <c r="BC8" s="351">
        <v>2006</v>
      </c>
      <c r="BD8" s="351">
        <v>2007</v>
      </c>
      <c r="BE8" s="351">
        <v>2008</v>
      </c>
      <c r="BF8" s="351">
        <v>2009</v>
      </c>
      <c r="BG8" s="351">
        <v>2010</v>
      </c>
      <c r="BH8" s="351">
        <v>2011</v>
      </c>
      <c r="BI8" s="351">
        <v>2012</v>
      </c>
      <c r="BJ8" s="351">
        <v>2013</v>
      </c>
      <c r="BK8" s="351">
        <v>2014</v>
      </c>
      <c r="BL8" s="351">
        <v>2015</v>
      </c>
      <c r="BM8" s="351">
        <v>2016</v>
      </c>
      <c r="BN8" s="351">
        <v>2017</v>
      </c>
      <c r="BO8" s="351">
        <v>2018</v>
      </c>
      <c r="BP8" s="351">
        <v>2019</v>
      </c>
      <c r="BQ8" s="351">
        <v>2020</v>
      </c>
      <c r="BR8" s="350"/>
      <c r="BS8" s="350"/>
    </row>
    <row r="9" spans="1:71" ht="16.5" thickBot="1" x14ac:dyDescent="0.35">
      <c r="B9" s="167"/>
      <c r="C9" s="179">
        <v>1990</v>
      </c>
      <c r="D9" s="352">
        <v>1991</v>
      </c>
      <c r="E9" s="352">
        <v>1992</v>
      </c>
      <c r="F9" s="179">
        <v>1993</v>
      </c>
      <c r="G9" s="179">
        <v>1994</v>
      </c>
      <c r="H9" s="179">
        <v>1995</v>
      </c>
      <c r="I9" s="179">
        <v>1996</v>
      </c>
      <c r="J9" s="179">
        <v>1997</v>
      </c>
      <c r="K9" s="179">
        <v>1998</v>
      </c>
      <c r="L9" s="179">
        <v>1999</v>
      </c>
      <c r="M9" s="179">
        <v>2000</v>
      </c>
      <c r="N9" s="179">
        <v>2001</v>
      </c>
      <c r="O9" s="179">
        <v>2002</v>
      </c>
      <c r="P9" s="179">
        <v>2003</v>
      </c>
      <c r="Q9" s="179">
        <v>2004</v>
      </c>
      <c r="R9" s="179">
        <v>2005</v>
      </c>
      <c r="S9" s="179">
        <v>2006</v>
      </c>
      <c r="T9" s="179">
        <v>2007</v>
      </c>
      <c r="U9" s="179">
        <v>2008</v>
      </c>
      <c r="V9" s="179">
        <v>2009</v>
      </c>
      <c r="W9" s="179">
        <v>2010</v>
      </c>
      <c r="X9" s="179">
        <v>2011</v>
      </c>
      <c r="Y9" s="179">
        <v>2012</v>
      </c>
      <c r="Z9" s="179">
        <v>2013</v>
      </c>
      <c r="AA9" s="179">
        <v>2014</v>
      </c>
      <c r="AB9" s="179">
        <v>2015</v>
      </c>
      <c r="AC9" s="179">
        <v>2016</v>
      </c>
      <c r="AD9" s="179">
        <v>2017</v>
      </c>
      <c r="AE9" s="179">
        <v>2018</v>
      </c>
      <c r="AF9" s="179">
        <v>2019</v>
      </c>
      <c r="AG9" s="179">
        <v>2020</v>
      </c>
      <c r="AH9" s="179">
        <v>2021</v>
      </c>
      <c r="AI9" s="179">
        <v>2022</v>
      </c>
      <c r="AJ9" s="179">
        <v>2023</v>
      </c>
      <c r="AK9" s="179">
        <v>2024</v>
      </c>
      <c r="AL9" s="179">
        <v>2025</v>
      </c>
      <c r="AM9" s="179">
        <v>2026</v>
      </c>
      <c r="AN9" s="179">
        <v>2027</v>
      </c>
      <c r="AO9" s="179">
        <v>2028</v>
      </c>
      <c r="AP9" s="179">
        <v>2029</v>
      </c>
      <c r="AQ9" s="179">
        <v>2030</v>
      </c>
      <c r="AR9" s="179">
        <v>2031</v>
      </c>
      <c r="AS9" s="179">
        <v>2032</v>
      </c>
      <c r="AT9" s="179">
        <v>2033</v>
      </c>
      <c r="AU9" s="179">
        <v>2034</v>
      </c>
      <c r="AV9" s="179">
        <v>2035</v>
      </c>
      <c r="AW9" s="179">
        <v>2036</v>
      </c>
      <c r="AX9" s="179">
        <v>2037</v>
      </c>
      <c r="AY9" s="179">
        <v>2038</v>
      </c>
      <c r="AZ9" s="179">
        <v>2039</v>
      </c>
      <c r="BA9" s="179">
        <v>2040</v>
      </c>
      <c r="BB9" s="179">
        <v>2041</v>
      </c>
      <c r="BC9" s="179">
        <v>2042</v>
      </c>
      <c r="BD9" s="179">
        <v>2043</v>
      </c>
      <c r="BE9" s="179">
        <v>2044</v>
      </c>
      <c r="BF9" s="179">
        <v>2045</v>
      </c>
      <c r="BG9" s="179">
        <v>2046</v>
      </c>
      <c r="BH9" s="179">
        <v>2047</v>
      </c>
      <c r="BI9" s="179">
        <v>2048</v>
      </c>
      <c r="BJ9" s="179">
        <v>2049</v>
      </c>
      <c r="BK9" s="179">
        <v>2050</v>
      </c>
      <c r="BL9" s="179">
        <v>2051</v>
      </c>
      <c r="BM9" s="179">
        <v>2052</v>
      </c>
      <c r="BN9" s="179">
        <v>2053</v>
      </c>
      <c r="BO9" s="179">
        <v>2054</v>
      </c>
      <c r="BP9" s="179">
        <v>2055</v>
      </c>
      <c r="BQ9" s="179">
        <v>2056</v>
      </c>
      <c r="BR9" s="179">
        <v>2057</v>
      </c>
      <c r="BS9" s="179">
        <v>2058</v>
      </c>
    </row>
    <row r="10" spans="1:71" x14ac:dyDescent="0.25">
      <c r="B10" s="181" t="s">
        <v>371</v>
      </c>
      <c r="C10" s="199">
        <v>-4.2491452654896156</v>
      </c>
      <c r="D10" s="199">
        <v>-4.2791452654896158</v>
      </c>
      <c r="E10" s="199">
        <v>-4.3191452654896159</v>
      </c>
      <c r="F10" s="199">
        <v>-3.7416816440592298</v>
      </c>
      <c r="G10" s="199">
        <v>-3.7516816440592295</v>
      </c>
      <c r="H10" s="199">
        <v>-3.7416816440592298</v>
      </c>
      <c r="I10" s="199">
        <v>-3.7416816440592298</v>
      </c>
      <c r="J10" s="199">
        <v>-3.7616816440592293</v>
      </c>
      <c r="K10" s="199">
        <v>-3.7516816440592287</v>
      </c>
      <c r="L10" s="199">
        <v>-3.7816816440592294</v>
      </c>
      <c r="M10" s="199">
        <v>-3.8016816440592289</v>
      </c>
      <c r="N10" s="199">
        <v>-3.8116816440592287</v>
      </c>
      <c r="O10" s="199">
        <v>-3.8216816440592285</v>
      </c>
      <c r="P10" s="199">
        <v>-3.8716816440592292</v>
      </c>
      <c r="Q10" s="199">
        <v>-3.9016816440592295</v>
      </c>
      <c r="R10" s="199">
        <v>-3.9316816440592297</v>
      </c>
      <c r="S10" s="199">
        <v>-3.9616816440592291</v>
      </c>
      <c r="T10" s="199">
        <v>-3.9716816440592289</v>
      </c>
      <c r="U10" s="199">
        <v>-4.0316816440592289</v>
      </c>
      <c r="V10" s="199">
        <v>-4.0516816440592285</v>
      </c>
      <c r="W10" s="199">
        <v>-4.0416816440592287</v>
      </c>
      <c r="X10" s="199">
        <v>-4.0416816440592287</v>
      </c>
      <c r="Y10" s="199">
        <v>-4.0516816440592285</v>
      </c>
      <c r="Z10" s="199">
        <v>-4.0516816440592285</v>
      </c>
      <c r="AA10" s="199">
        <v>-4.0416816440592287</v>
      </c>
      <c r="AB10" s="199">
        <v>-4.0416816440592287</v>
      </c>
      <c r="AC10" s="199">
        <v>-4.0716816440592289</v>
      </c>
      <c r="AD10" s="199">
        <v>-4.1016816440592292</v>
      </c>
      <c r="AE10" s="199">
        <v>-4.1216816440592288</v>
      </c>
      <c r="AF10" s="199">
        <v>-4.1616816440592288</v>
      </c>
      <c r="AG10" s="199">
        <v>-4.1916816440592291</v>
      </c>
      <c r="AH10" s="199">
        <v>-4.0516816440592294</v>
      </c>
      <c r="AI10" s="199">
        <v>0</v>
      </c>
      <c r="AJ10" s="199">
        <v>0</v>
      </c>
      <c r="AK10" s="199">
        <v>0</v>
      </c>
      <c r="AL10" s="199">
        <v>0</v>
      </c>
      <c r="AM10" s="199">
        <v>0</v>
      </c>
      <c r="AN10" s="199">
        <v>0</v>
      </c>
      <c r="AO10" s="199">
        <v>0</v>
      </c>
      <c r="AP10" s="199">
        <v>0</v>
      </c>
      <c r="AQ10" s="199">
        <v>0</v>
      </c>
      <c r="AR10" s="199">
        <v>0</v>
      </c>
      <c r="AS10" s="199">
        <v>0</v>
      </c>
      <c r="AT10" s="199">
        <v>0</v>
      </c>
      <c r="AU10" s="199">
        <v>0</v>
      </c>
      <c r="AV10" s="199">
        <v>0</v>
      </c>
      <c r="AW10" s="199">
        <v>0</v>
      </c>
      <c r="AX10" s="199">
        <v>0</v>
      </c>
      <c r="AY10" s="199">
        <v>0</v>
      </c>
      <c r="AZ10" s="199">
        <v>0</v>
      </c>
      <c r="BA10" s="199">
        <v>0</v>
      </c>
      <c r="BB10" s="199">
        <v>0</v>
      </c>
      <c r="BC10" s="199">
        <v>0</v>
      </c>
      <c r="BD10" s="199">
        <v>0</v>
      </c>
      <c r="BE10" s="199">
        <v>0</v>
      </c>
      <c r="BF10" s="199">
        <v>0</v>
      </c>
      <c r="BG10" s="199">
        <v>0</v>
      </c>
      <c r="BH10" s="199">
        <v>0</v>
      </c>
      <c r="BI10" s="199">
        <v>0</v>
      </c>
      <c r="BJ10" s="199">
        <v>0</v>
      </c>
      <c r="BK10" s="199">
        <v>0</v>
      </c>
      <c r="BL10" s="199">
        <v>0</v>
      </c>
      <c r="BM10" s="199">
        <v>0</v>
      </c>
      <c r="BN10" s="199">
        <v>0</v>
      </c>
      <c r="BO10" s="199">
        <v>0</v>
      </c>
      <c r="BP10" s="199">
        <v>0</v>
      </c>
      <c r="BQ10" s="199">
        <v>0</v>
      </c>
      <c r="BR10" s="199">
        <v>0</v>
      </c>
      <c r="BS10" s="199">
        <v>0</v>
      </c>
    </row>
    <row r="11" spans="1:71" ht="15.75" hidden="1" x14ac:dyDescent="0.3">
      <c r="B11" s="353" t="s">
        <v>372</v>
      </c>
      <c r="C11" s="199">
        <v>0</v>
      </c>
      <c r="D11" s="199">
        <v>0</v>
      </c>
      <c r="E11" s="199">
        <v>0</v>
      </c>
      <c r="F11" s="199">
        <v>0</v>
      </c>
      <c r="G11" s="199">
        <v>0</v>
      </c>
      <c r="H11" s="199">
        <v>0</v>
      </c>
      <c r="I11" s="199">
        <v>0</v>
      </c>
      <c r="J11" s="199">
        <v>0</v>
      </c>
      <c r="K11" s="199">
        <v>0</v>
      </c>
      <c r="L11" s="199">
        <v>0</v>
      </c>
      <c r="M11" s="199">
        <v>0</v>
      </c>
      <c r="N11" s="199">
        <v>0</v>
      </c>
      <c r="O11" s="199">
        <v>0</v>
      </c>
      <c r="P11" s="199">
        <v>0</v>
      </c>
      <c r="Q11" s="199">
        <v>0</v>
      </c>
      <c r="R11" s="199">
        <v>0</v>
      </c>
      <c r="S11" s="199">
        <v>0</v>
      </c>
      <c r="T11" s="199">
        <v>0</v>
      </c>
      <c r="U11" s="199">
        <v>0</v>
      </c>
      <c r="V11" s="199">
        <v>0</v>
      </c>
      <c r="W11" s="199">
        <v>0</v>
      </c>
      <c r="X11" s="199">
        <v>0</v>
      </c>
      <c r="Y11" s="199">
        <v>0</v>
      </c>
      <c r="Z11" s="199">
        <v>0</v>
      </c>
      <c r="AA11" s="199">
        <v>0</v>
      </c>
      <c r="AB11" s="199">
        <v>0</v>
      </c>
      <c r="AC11" s="199">
        <v>0</v>
      </c>
      <c r="AD11" s="199">
        <v>0</v>
      </c>
      <c r="AE11" s="199">
        <v>0</v>
      </c>
      <c r="AF11" s="199">
        <v>0</v>
      </c>
      <c r="AG11" s="199">
        <v>0</v>
      </c>
      <c r="AH11" s="199">
        <v>0</v>
      </c>
      <c r="AI11" s="199">
        <v>0</v>
      </c>
      <c r="AJ11" s="199">
        <v>0</v>
      </c>
      <c r="AK11" s="199">
        <v>0</v>
      </c>
      <c r="AL11" s="199">
        <v>0</v>
      </c>
      <c r="AM11" s="199">
        <v>0</v>
      </c>
      <c r="AN11" s="199" t="s">
        <v>373</v>
      </c>
      <c r="AO11" s="199">
        <v>0</v>
      </c>
      <c r="AP11" s="199" t="s">
        <v>373</v>
      </c>
      <c r="AQ11" s="199">
        <v>0</v>
      </c>
      <c r="AR11" s="199" t="s">
        <v>373</v>
      </c>
      <c r="AS11" s="199">
        <v>0</v>
      </c>
      <c r="AT11" s="199" t="s">
        <v>373</v>
      </c>
      <c r="AU11" s="199">
        <v>0</v>
      </c>
      <c r="AV11" s="199" t="s">
        <v>374</v>
      </c>
      <c r="AW11" s="199">
        <v>0</v>
      </c>
      <c r="AX11" s="199">
        <v>0</v>
      </c>
      <c r="AY11" s="199">
        <v>0</v>
      </c>
      <c r="AZ11" s="199">
        <v>0</v>
      </c>
      <c r="BA11" s="199">
        <v>0</v>
      </c>
      <c r="BB11" s="199">
        <v>0</v>
      </c>
      <c r="BC11" s="199">
        <v>0</v>
      </c>
      <c r="BD11" s="199">
        <v>0</v>
      </c>
      <c r="BE11" s="199">
        <v>0</v>
      </c>
      <c r="BF11" s="199">
        <v>0</v>
      </c>
      <c r="BG11" s="199">
        <v>0</v>
      </c>
      <c r="BH11" s="199">
        <v>0</v>
      </c>
      <c r="BI11" s="199">
        <v>0</v>
      </c>
      <c r="BJ11" s="199">
        <v>0</v>
      </c>
      <c r="BK11" s="199">
        <v>0</v>
      </c>
      <c r="BL11" s="199">
        <v>0</v>
      </c>
      <c r="BM11" s="199">
        <v>0</v>
      </c>
      <c r="BN11" s="199">
        <v>0</v>
      </c>
      <c r="BO11" s="199">
        <v>0</v>
      </c>
      <c r="BP11" s="199">
        <v>0</v>
      </c>
      <c r="BQ11" s="199">
        <v>0</v>
      </c>
      <c r="BR11" s="199">
        <v>0</v>
      </c>
      <c r="BS11" s="199">
        <v>0</v>
      </c>
    </row>
    <row r="12" spans="1:71" ht="15.75" hidden="1" x14ac:dyDescent="0.3">
      <c r="B12" s="353" t="s">
        <v>375</v>
      </c>
      <c r="C12" s="199">
        <v>0</v>
      </c>
      <c r="D12" s="199">
        <v>0</v>
      </c>
      <c r="E12" s="199">
        <v>0</v>
      </c>
      <c r="F12" s="199">
        <v>0</v>
      </c>
      <c r="G12" s="199">
        <v>0</v>
      </c>
      <c r="H12" s="199">
        <v>0</v>
      </c>
      <c r="I12" s="199">
        <v>0</v>
      </c>
      <c r="J12" s="199">
        <v>0</v>
      </c>
      <c r="K12" s="199">
        <v>0</v>
      </c>
      <c r="L12" s="199">
        <v>0</v>
      </c>
      <c r="M12" s="199">
        <v>0</v>
      </c>
      <c r="N12" s="199">
        <v>0</v>
      </c>
      <c r="O12" s="199">
        <v>0</v>
      </c>
      <c r="P12" s="199">
        <v>0</v>
      </c>
      <c r="Q12" s="199">
        <v>0</v>
      </c>
      <c r="R12" s="199">
        <v>0</v>
      </c>
      <c r="S12" s="199">
        <v>0</v>
      </c>
      <c r="T12" s="199">
        <v>0</v>
      </c>
      <c r="U12" s="199">
        <v>0</v>
      </c>
      <c r="V12" s="199">
        <v>0</v>
      </c>
      <c r="W12" s="199">
        <v>0</v>
      </c>
      <c r="X12" s="199">
        <v>0</v>
      </c>
      <c r="Y12" s="199">
        <v>0</v>
      </c>
      <c r="Z12" s="199">
        <v>0</v>
      </c>
      <c r="AA12" s="199">
        <v>0</v>
      </c>
      <c r="AB12" s="199">
        <v>0</v>
      </c>
      <c r="AC12" s="199">
        <v>0</v>
      </c>
      <c r="AD12" s="199">
        <v>0</v>
      </c>
      <c r="AE12" s="199">
        <v>0</v>
      </c>
      <c r="AF12" s="199">
        <v>0</v>
      </c>
      <c r="AG12" s="199">
        <v>0</v>
      </c>
      <c r="AH12" s="199">
        <v>0</v>
      </c>
      <c r="AI12" s="199">
        <v>0</v>
      </c>
      <c r="AJ12" s="199">
        <v>0</v>
      </c>
      <c r="AK12" s="199">
        <v>0</v>
      </c>
      <c r="AL12" s="199">
        <v>0</v>
      </c>
      <c r="AM12" s="199">
        <v>0</v>
      </c>
      <c r="AN12" s="199" t="s">
        <v>373</v>
      </c>
      <c r="AO12" s="199">
        <v>0</v>
      </c>
      <c r="AP12" s="199" t="s">
        <v>373</v>
      </c>
      <c r="AQ12" s="199">
        <v>0</v>
      </c>
      <c r="AR12" s="199" t="s">
        <v>373</v>
      </c>
      <c r="AS12" s="199">
        <v>0</v>
      </c>
      <c r="AT12" s="199" t="s">
        <v>374</v>
      </c>
      <c r="AU12" s="199">
        <v>0</v>
      </c>
      <c r="AV12" s="199">
        <v>0</v>
      </c>
      <c r="AW12" s="199">
        <v>0</v>
      </c>
      <c r="AX12" s="199">
        <v>0</v>
      </c>
      <c r="AY12" s="199">
        <v>0</v>
      </c>
      <c r="AZ12" s="199">
        <v>0</v>
      </c>
      <c r="BA12" s="199">
        <v>0</v>
      </c>
      <c r="BB12" s="199">
        <v>0</v>
      </c>
      <c r="BC12" s="199">
        <v>0</v>
      </c>
      <c r="BD12" s="199">
        <v>0</v>
      </c>
      <c r="BE12" s="199">
        <v>0</v>
      </c>
      <c r="BF12" s="199">
        <v>0</v>
      </c>
      <c r="BG12" s="199">
        <v>0</v>
      </c>
      <c r="BH12" s="199">
        <v>0</v>
      </c>
      <c r="BI12" s="199">
        <v>0</v>
      </c>
      <c r="BJ12" s="199">
        <v>0</v>
      </c>
      <c r="BK12" s="199">
        <v>0</v>
      </c>
      <c r="BL12" s="199">
        <v>0</v>
      </c>
      <c r="BM12" s="199">
        <v>0</v>
      </c>
      <c r="BN12" s="199">
        <v>0</v>
      </c>
      <c r="BO12" s="199">
        <v>0</v>
      </c>
      <c r="BP12" s="199">
        <v>0</v>
      </c>
      <c r="BQ12" s="199">
        <v>0</v>
      </c>
      <c r="BR12" s="199">
        <v>0</v>
      </c>
      <c r="BS12" s="199">
        <v>0</v>
      </c>
    </row>
    <row r="13" spans="1:71" ht="15.75" hidden="1" x14ac:dyDescent="0.3">
      <c r="B13" s="353" t="s">
        <v>376</v>
      </c>
      <c r="C13" s="199">
        <v>0</v>
      </c>
      <c r="D13" s="199">
        <v>0</v>
      </c>
      <c r="E13" s="199">
        <v>0</v>
      </c>
      <c r="F13" s="199">
        <v>0</v>
      </c>
      <c r="G13" s="199">
        <v>0</v>
      </c>
      <c r="H13" s="199">
        <v>0</v>
      </c>
      <c r="I13" s="199">
        <v>0</v>
      </c>
      <c r="J13" s="199">
        <v>0</v>
      </c>
      <c r="K13" s="199">
        <v>0</v>
      </c>
      <c r="L13" s="199">
        <v>0</v>
      </c>
      <c r="M13" s="199">
        <v>0</v>
      </c>
      <c r="N13" s="199">
        <v>0</v>
      </c>
      <c r="O13" s="199">
        <v>0</v>
      </c>
      <c r="P13" s="199">
        <v>0</v>
      </c>
      <c r="Q13" s="199">
        <v>0</v>
      </c>
      <c r="R13" s="199">
        <v>0</v>
      </c>
      <c r="S13" s="199">
        <v>0</v>
      </c>
      <c r="T13" s="199">
        <v>0</v>
      </c>
      <c r="U13" s="199">
        <v>0</v>
      </c>
      <c r="V13" s="199">
        <v>0</v>
      </c>
      <c r="W13" s="199">
        <v>0</v>
      </c>
      <c r="X13" s="199">
        <v>0</v>
      </c>
      <c r="Y13" s="199">
        <v>0</v>
      </c>
      <c r="Z13" s="199">
        <v>0</v>
      </c>
      <c r="AA13" s="199">
        <v>0</v>
      </c>
      <c r="AB13" s="199">
        <v>0</v>
      </c>
      <c r="AC13" s="199">
        <v>0</v>
      </c>
      <c r="AD13" s="199">
        <v>0</v>
      </c>
      <c r="AE13" s="199">
        <v>0</v>
      </c>
      <c r="AF13" s="199">
        <v>0</v>
      </c>
      <c r="AG13" s="199">
        <v>0</v>
      </c>
      <c r="AH13" s="199">
        <v>0</v>
      </c>
      <c r="AI13" s="199">
        <v>0</v>
      </c>
      <c r="AJ13" s="199">
        <v>0</v>
      </c>
      <c r="AK13" s="199">
        <v>0</v>
      </c>
      <c r="AL13" s="199">
        <v>0</v>
      </c>
      <c r="AM13" s="199">
        <v>0</v>
      </c>
      <c r="AN13" s="199" t="s">
        <v>373</v>
      </c>
      <c r="AO13" s="199">
        <v>0</v>
      </c>
      <c r="AP13" s="199" t="s">
        <v>373</v>
      </c>
      <c r="AQ13" s="199">
        <v>0</v>
      </c>
      <c r="AR13" s="199" t="s">
        <v>374</v>
      </c>
      <c r="AS13" s="199">
        <v>0</v>
      </c>
      <c r="AT13" s="199">
        <v>0</v>
      </c>
      <c r="AU13" s="199">
        <v>0</v>
      </c>
      <c r="AV13" s="199">
        <v>0</v>
      </c>
      <c r="AW13" s="199">
        <v>0</v>
      </c>
      <c r="AX13" s="199">
        <v>0</v>
      </c>
      <c r="AY13" s="199">
        <v>0</v>
      </c>
      <c r="AZ13" s="199">
        <v>0</v>
      </c>
      <c r="BA13" s="199">
        <v>0</v>
      </c>
      <c r="BB13" s="199">
        <v>0</v>
      </c>
      <c r="BC13" s="199">
        <v>0</v>
      </c>
      <c r="BD13" s="199">
        <v>0</v>
      </c>
      <c r="BE13" s="199">
        <v>0</v>
      </c>
      <c r="BF13" s="199">
        <v>0</v>
      </c>
      <c r="BG13" s="199">
        <v>0</v>
      </c>
      <c r="BH13" s="199">
        <v>0</v>
      </c>
      <c r="BI13" s="199">
        <v>0</v>
      </c>
      <c r="BJ13" s="199">
        <v>0</v>
      </c>
      <c r="BK13" s="199">
        <v>0</v>
      </c>
      <c r="BL13" s="199">
        <v>0</v>
      </c>
      <c r="BM13" s="199">
        <v>0</v>
      </c>
      <c r="BN13" s="199">
        <v>0</v>
      </c>
      <c r="BO13" s="199">
        <v>0</v>
      </c>
      <c r="BP13" s="199">
        <v>0</v>
      </c>
      <c r="BQ13" s="199">
        <v>0</v>
      </c>
      <c r="BR13" s="199">
        <v>0</v>
      </c>
      <c r="BS13" s="199">
        <v>0</v>
      </c>
    </row>
    <row r="14" spans="1:71" ht="15.75" hidden="1" x14ac:dyDescent="0.3">
      <c r="B14" s="353" t="s">
        <v>377</v>
      </c>
      <c r="C14" s="199">
        <v>0</v>
      </c>
      <c r="D14" s="199">
        <v>0</v>
      </c>
      <c r="E14" s="199">
        <v>0</v>
      </c>
      <c r="F14" s="199">
        <v>0</v>
      </c>
      <c r="G14" s="199">
        <v>0</v>
      </c>
      <c r="H14" s="199">
        <v>0</v>
      </c>
      <c r="I14" s="199">
        <v>0</v>
      </c>
      <c r="J14" s="199">
        <v>0</v>
      </c>
      <c r="K14" s="199">
        <v>0</v>
      </c>
      <c r="L14" s="199">
        <v>0</v>
      </c>
      <c r="M14" s="199">
        <v>0</v>
      </c>
      <c r="N14" s="199">
        <v>0</v>
      </c>
      <c r="O14" s="199">
        <v>0</v>
      </c>
      <c r="P14" s="199">
        <v>0</v>
      </c>
      <c r="Q14" s="199">
        <v>0</v>
      </c>
      <c r="R14" s="199">
        <v>0</v>
      </c>
      <c r="S14" s="199">
        <v>0</v>
      </c>
      <c r="T14" s="199">
        <v>0</v>
      </c>
      <c r="U14" s="199">
        <v>0</v>
      </c>
      <c r="V14" s="199">
        <v>0</v>
      </c>
      <c r="W14" s="199">
        <v>0</v>
      </c>
      <c r="X14" s="199">
        <v>0</v>
      </c>
      <c r="Y14" s="199">
        <v>0</v>
      </c>
      <c r="Z14" s="199">
        <v>0</v>
      </c>
      <c r="AA14" s="199">
        <v>0</v>
      </c>
      <c r="AB14" s="199">
        <v>0</v>
      </c>
      <c r="AC14" s="199">
        <v>0</v>
      </c>
      <c r="AD14" s="199">
        <v>0</v>
      </c>
      <c r="AE14" s="199">
        <v>0</v>
      </c>
      <c r="AF14" s="199">
        <v>0</v>
      </c>
      <c r="AG14" s="199">
        <v>0</v>
      </c>
      <c r="AH14" s="199">
        <v>0</v>
      </c>
      <c r="AI14" s="199">
        <v>0</v>
      </c>
      <c r="AJ14" s="199">
        <v>0</v>
      </c>
      <c r="AK14" s="199">
        <v>0</v>
      </c>
      <c r="AL14" s="199">
        <v>0</v>
      </c>
      <c r="AM14" s="199">
        <v>0</v>
      </c>
      <c r="AN14" s="199" t="s">
        <v>373</v>
      </c>
      <c r="AO14" s="199">
        <v>0</v>
      </c>
      <c r="AP14" s="199" t="s">
        <v>374</v>
      </c>
      <c r="AQ14" s="199">
        <v>0</v>
      </c>
      <c r="AR14" s="199">
        <v>0</v>
      </c>
      <c r="AS14" s="199">
        <v>0</v>
      </c>
      <c r="AT14" s="199">
        <v>0</v>
      </c>
      <c r="AU14" s="199">
        <v>0</v>
      </c>
      <c r="AV14" s="199">
        <v>0</v>
      </c>
      <c r="AW14" s="199">
        <v>0</v>
      </c>
      <c r="AX14" s="199">
        <v>0</v>
      </c>
      <c r="AY14" s="199">
        <v>0</v>
      </c>
      <c r="AZ14" s="199">
        <v>0</v>
      </c>
      <c r="BA14" s="199">
        <v>0</v>
      </c>
      <c r="BB14" s="199">
        <v>0</v>
      </c>
      <c r="BC14" s="199">
        <v>0</v>
      </c>
      <c r="BD14" s="199">
        <v>0</v>
      </c>
      <c r="BE14" s="199">
        <v>0</v>
      </c>
      <c r="BF14" s="199">
        <v>0</v>
      </c>
      <c r="BG14" s="199">
        <v>0</v>
      </c>
      <c r="BH14" s="199">
        <v>0</v>
      </c>
      <c r="BI14" s="199">
        <v>0</v>
      </c>
      <c r="BJ14" s="199">
        <v>0</v>
      </c>
      <c r="BK14" s="199">
        <v>0</v>
      </c>
      <c r="BL14" s="199">
        <v>0</v>
      </c>
      <c r="BM14" s="199">
        <v>0</v>
      </c>
      <c r="BN14" s="199">
        <v>0</v>
      </c>
      <c r="BO14" s="199">
        <v>0</v>
      </c>
      <c r="BP14" s="199">
        <v>0</v>
      </c>
      <c r="BQ14" s="199">
        <v>0</v>
      </c>
      <c r="BR14" s="199">
        <v>0</v>
      </c>
      <c r="BS14" s="199">
        <v>0</v>
      </c>
    </row>
    <row r="15" spans="1:71" ht="15.75" hidden="1" x14ac:dyDescent="0.3">
      <c r="B15" s="353" t="s">
        <v>378</v>
      </c>
      <c r="C15" s="199">
        <v>0</v>
      </c>
      <c r="D15" s="199">
        <v>0</v>
      </c>
      <c r="E15" s="199">
        <v>0</v>
      </c>
      <c r="F15" s="199">
        <v>0</v>
      </c>
      <c r="G15" s="199">
        <v>0</v>
      </c>
      <c r="H15" s="199">
        <v>0</v>
      </c>
      <c r="I15" s="199">
        <v>0</v>
      </c>
      <c r="J15" s="199">
        <v>0</v>
      </c>
      <c r="K15" s="199">
        <v>0</v>
      </c>
      <c r="L15" s="199">
        <v>0</v>
      </c>
      <c r="M15" s="199">
        <v>0</v>
      </c>
      <c r="N15" s="199">
        <v>0</v>
      </c>
      <c r="O15" s="199">
        <v>0</v>
      </c>
      <c r="P15" s="199">
        <v>0</v>
      </c>
      <c r="Q15" s="199">
        <v>0</v>
      </c>
      <c r="R15" s="199">
        <v>0</v>
      </c>
      <c r="S15" s="199">
        <v>0</v>
      </c>
      <c r="T15" s="199">
        <v>0</v>
      </c>
      <c r="U15" s="199">
        <v>0</v>
      </c>
      <c r="V15" s="199">
        <v>0</v>
      </c>
      <c r="W15" s="199">
        <v>0</v>
      </c>
      <c r="X15" s="199">
        <v>0</v>
      </c>
      <c r="Y15" s="199">
        <v>0</v>
      </c>
      <c r="Z15" s="199">
        <v>0</v>
      </c>
      <c r="AA15" s="199">
        <v>0</v>
      </c>
      <c r="AB15" s="199">
        <v>0</v>
      </c>
      <c r="AC15" s="199">
        <v>0</v>
      </c>
      <c r="AD15" s="199">
        <v>0</v>
      </c>
      <c r="AE15" s="199">
        <v>0</v>
      </c>
      <c r="AF15" s="199">
        <v>0</v>
      </c>
      <c r="AG15" s="199">
        <v>0</v>
      </c>
      <c r="AH15" s="199">
        <v>0</v>
      </c>
      <c r="AI15" s="199">
        <v>0</v>
      </c>
      <c r="AJ15" s="199">
        <v>0</v>
      </c>
      <c r="AK15" s="199">
        <v>0</v>
      </c>
      <c r="AL15" s="199">
        <v>0</v>
      </c>
      <c r="AM15" s="199">
        <v>0</v>
      </c>
      <c r="AN15" s="199" t="s">
        <v>374</v>
      </c>
      <c r="AO15" s="199">
        <v>0</v>
      </c>
      <c r="AP15" s="199">
        <v>0</v>
      </c>
      <c r="AQ15" s="199">
        <v>0</v>
      </c>
      <c r="AR15" s="199">
        <v>0</v>
      </c>
      <c r="AS15" s="199">
        <v>0</v>
      </c>
      <c r="AT15" s="199">
        <v>0</v>
      </c>
      <c r="AU15" s="199">
        <v>0</v>
      </c>
      <c r="AV15" s="199">
        <v>0</v>
      </c>
      <c r="AW15" s="199">
        <v>0</v>
      </c>
      <c r="AX15" s="199">
        <v>0</v>
      </c>
      <c r="AY15" s="199">
        <v>0</v>
      </c>
      <c r="AZ15" s="199">
        <v>0</v>
      </c>
      <c r="BA15" s="199">
        <v>0</v>
      </c>
      <c r="BB15" s="199">
        <v>0</v>
      </c>
      <c r="BC15" s="199">
        <v>0</v>
      </c>
      <c r="BD15" s="199">
        <v>0</v>
      </c>
      <c r="BE15" s="199">
        <v>0</v>
      </c>
      <c r="BF15" s="199">
        <v>0</v>
      </c>
      <c r="BG15" s="199">
        <v>0</v>
      </c>
      <c r="BH15" s="199">
        <v>0</v>
      </c>
      <c r="BI15" s="199">
        <v>0</v>
      </c>
      <c r="BJ15" s="199">
        <v>0</v>
      </c>
      <c r="BK15" s="199">
        <v>0</v>
      </c>
      <c r="BL15" s="199">
        <v>0</v>
      </c>
      <c r="BM15" s="199">
        <v>0</v>
      </c>
      <c r="BN15" s="199">
        <v>0</v>
      </c>
      <c r="BO15" s="199">
        <v>0</v>
      </c>
      <c r="BP15" s="199">
        <v>0</v>
      </c>
      <c r="BQ15" s="199">
        <v>0</v>
      </c>
      <c r="BR15" s="199">
        <v>0</v>
      </c>
      <c r="BS15" s="199">
        <v>0</v>
      </c>
    </row>
    <row r="16" spans="1:71" ht="15.75" hidden="1" x14ac:dyDescent="0.3">
      <c r="B16" s="353" t="s">
        <v>379</v>
      </c>
      <c r="C16" s="199">
        <v>0</v>
      </c>
      <c r="D16" s="199">
        <v>0</v>
      </c>
      <c r="E16" s="199">
        <v>0</v>
      </c>
      <c r="F16" s="199">
        <v>0</v>
      </c>
      <c r="G16" s="199">
        <v>0</v>
      </c>
      <c r="H16" s="199">
        <v>0</v>
      </c>
      <c r="I16" s="199">
        <v>0</v>
      </c>
      <c r="J16" s="199">
        <v>0</v>
      </c>
      <c r="K16" s="199">
        <v>0</v>
      </c>
      <c r="L16" s="199">
        <v>0</v>
      </c>
      <c r="M16" s="199">
        <v>0</v>
      </c>
      <c r="N16" s="199">
        <v>0</v>
      </c>
      <c r="O16" s="199">
        <v>0</v>
      </c>
      <c r="P16" s="199">
        <v>0</v>
      </c>
      <c r="Q16" s="199">
        <v>0</v>
      </c>
      <c r="R16" s="199">
        <v>0</v>
      </c>
      <c r="S16" s="199">
        <v>0</v>
      </c>
      <c r="T16" s="199">
        <v>0</v>
      </c>
      <c r="U16" s="199">
        <v>0</v>
      </c>
      <c r="V16" s="199">
        <v>0</v>
      </c>
      <c r="W16" s="199">
        <v>0</v>
      </c>
      <c r="X16" s="199">
        <v>0</v>
      </c>
      <c r="Y16" s="199">
        <v>0</v>
      </c>
      <c r="Z16" s="199">
        <v>0</v>
      </c>
      <c r="AA16" s="199">
        <v>0</v>
      </c>
      <c r="AB16" s="199">
        <v>0</v>
      </c>
      <c r="AC16" s="199">
        <v>0</v>
      </c>
      <c r="AD16" s="199">
        <v>0</v>
      </c>
      <c r="AE16" s="199">
        <v>0</v>
      </c>
      <c r="AF16" s="199">
        <v>0</v>
      </c>
      <c r="AG16" s="199">
        <v>0</v>
      </c>
      <c r="AH16" s="199">
        <v>0</v>
      </c>
      <c r="AI16" s="199">
        <v>0</v>
      </c>
      <c r="AJ16" s="199">
        <v>0</v>
      </c>
      <c r="AK16" s="199">
        <v>0</v>
      </c>
      <c r="AL16" s="199">
        <v>0</v>
      </c>
      <c r="AM16" s="199">
        <v>0</v>
      </c>
      <c r="AN16" s="199">
        <v>0</v>
      </c>
      <c r="AO16" s="199">
        <v>0</v>
      </c>
      <c r="AP16" s="199">
        <v>0</v>
      </c>
      <c r="AQ16" s="199">
        <v>0</v>
      </c>
      <c r="AR16" s="199">
        <v>0</v>
      </c>
      <c r="AS16" s="199">
        <v>0</v>
      </c>
      <c r="AT16" s="199">
        <v>0</v>
      </c>
      <c r="AU16" s="199">
        <v>0</v>
      </c>
      <c r="AV16" s="199">
        <v>0</v>
      </c>
      <c r="AW16" s="199">
        <v>0</v>
      </c>
      <c r="AX16" s="199">
        <v>0</v>
      </c>
      <c r="AY16" s="199">
        <v>0</v>
      </c>
      <c r="AZ16" s="199">
        <v>0</v>
      </c>
      <c r="BA16" s="199">
        <v>0</v>
      </c>
      <c r="BB16" s="199">
        <v>0</v>
      </c>
      <c r="BC16" s="199">
        <v>0</v>
      </c>
      <c r="BD16" s="199">
        <v>0</v>
      </c>
      <c r="BE16" s="199">
        <v>0</v>
      </c>
      <c r="BF16" s="199">
        <v>0</v>
      </c>
      <c r="BG16" s="199">
        <v>0</v>
      </c>
      <c r="BH16" s="199">
        <v>0</v>
      </c>
      <c r="BI16" s="199">
        <v>0</v>
      </c>
      <c r="BJ16" s="199">
        <v>0</v>
      </c>
      <c r="BK16" s="199">
        <v>0</v>
      </c>
      <c r="BL16" s="199">
        <v>0</v>
      </c>
      <c r="BM16" s="199">
        <v>0</v>
      </c>
      <c r="BN16" s="199">
        <v>0</v>
      </c>
      <c r="BO16" s="199">
        <v>0</v>
      </c>
      <c r="BP16" s="199">
        <v>0</v>
      </c>
      <c r="BQ16" s="199">
        <v>0</v>
      </c>
      <c r="BR16" s="199">
        <v>0</v>
      </c>
      <c r="BS16" s="199">
        <v>0</v>
      </c>
    </row>
    <row r="17" spans="2:71" ht="15.75" hidden="1" x14ac:dyDescent="0.3">
      <c r="B17" s="353" t="s">
        <v>380</v>
      </c>
      <c r="C17" s="199">
        <v>0</v>
      </c>
      <c r="D17" s="199">
        <v>0</v>
      </c>
      <c r="E17" s="199">
        <v>0</v>
      </c>
      <c r="F17" s="199">
        <v>0</v>
      </c>
      <c r="G17" s="199">
        <v>0</v>
      </c>
      <c r="H17" s="199">
        <v>0</v>
      </c>
      <c r="I17" s="199">
        <v>0</v>
      </c>
      <c r="J17" s="199">
        <v>0</v>
      </c>
      <c r="K17" s="199">
        <v>0</v>
      </c>
      <c r="L17" s="199">
        <v>0</v>
      </c>
      <c r="M17" s="199">
        <v>0</v>
      </c>
      <c r="N17" s="199">
        <v>0</v>
      </c>
      <c r="O17" s="199">
        <v>0</v>
      </c>
      <c r="P17" s="199">
        <v>0</v>
      </c>
      <c r="Q17" s="199">
        <v>0</v>
      </c>
      <c r="R17" s="199">
        <v>0</v>
      </c>
      <c r="S17" s="199">
        <v>0</v>
      </c>
      <c r="T17" s="199">
        <v>0</v>
      </c>
      <c r="U17" s="199">
        <v>0</v>
      </c>
      <c r="V17" s="199">
        <v>0</v>
      </c>
      <c r="W17" s="199">
        <v>0</v>
      </c>
      <c r="X17" s="199">
        <v>0</v>
      </c>
      <c r="Y17" s="199">
        <v>0</v>
      </c>
      <c r="Z17" s="199">
        <v>0</v>
      </c>
      <c r="AA17" s="199">
        <v>0</v>
      </c>
      <c r="AB17" s="199">
        <v>0</v>
      </c>
      <c r="AC17" s="199">
        <v>0</v>
      </c>
      <c r="AD17" s="199">
        <v>0</v>
      </c>
      <c r="AE17" s="199">
        <v>0</v>
      </c>
      <c r="AF17" s="199">
        <v>0</v>
      </c>
      <c r="AG17" s="199">
        <v>0</v>
      </c>
      <c r="AH17" s="199">
        <v>0</v>
      </c>
      <c r="AI17" s="199">
        <v>0</v>
      </c>
      <c r="AJ17" s="199">
        <v>0</v>
      </c>
      <c r="AK17" s="199">
        <v>0</v>
      </c>
      <c r="AL17" s="199">
        <v>0</v>
      </c>
      <c r="AM17" s="199">
        <v>0</v>
      </c>
      <c r="AN17" s="199">
        <v>0</v>
      </c>
      <c r="AO17" s="199">
        <v>0</v>
      </c>
      <c r="AP17" s="199">
        <v>0</v>
      </c>
      <c r="AQ17" s="199">
        <v>0</v>
      </c>
      <c r="AR17" s="199">
        <v>0</v>
      </c>
      <c r="AS17" s="199">
        <v>0</v>
      </c>
      <c r="AT17" s="199">
        <v>0</v>
      </c>
      <c r="AU17" s="199">
        <v>0</v>
      </c>
      <c r="AV17" s="199">
        <v>0</v>
      </c>
      <c r="AW17" s="199">
        <v>0</v>
      </c>
      <c r="AX17" s="199">
        <v>0</v>
      </c>
      <c r="AY17" s="199">
        <v>0</v>
      </c>
      <c r="AZ17" s="199">
        <v>0</v>
      </c>
      <c r="BA17" s="199">
        <v>0</v>
      </c>
      <c r="BB17" s="199">
        <v>0</v>
      </c>
      <c r="BC17" s="199">
        <v>0</v>
      </c>
      <c r="BD17" s="199">
        <v>0</v>
      </c>
      <c r="BE17" s="199">
        <v>0</v>
      </c>
      <c r="BF17" s="199">
        <v>0</v>
      </c>
      <c r="BG17" s="199">
        <v>0</v>
      </c>
      <c r="BH17" s="199">
        <v>0</v>
      </c>
      <c r="BI17" s="199">
        <v>0</v>
      </c>
      <c r="BJ17" s="199">
        <v>0</v>
      </c>
      <c r="BK17" s="199">
        <v>0</v>
      </c>
      <c r="BL17" s="199">
        <v>0</v>
      </c>
      <c r="BM17" s="199">
        <v>0</v>
      </c>
      <c r="BN17" s="199">
        <v>0</v>
      </c>
      <c r="BO17" s="199">
        <v>0</v>
      </c>
      <c r="BP17" s="199">
        <v>0</v>
      </c>
      <c r="BQ17" s="199">
        <v>0</v>
      </c>
      <c r="BR17" s="199">
        <v>0</v>
      </c>
      <c r="BS17" s="199">
        <v>0</v>
      </c>
    </row>
    <row r="18" spans="2:71" ht="15.75" hidden="1" x14ac:dyDescent="0.3">
      <c r="B18" s="354" t="s">
        <v>381</v>
      </c>
      <c r="C18" s="199">
        <v>0</v>
      </c>
      <c r="D18" s="199">
        <v>0</v>
      </c>
      <c r="E18" s="199">
        <v>0</v>
      </c>
      <c r="F18" s="199">
        <v>0</v>
      </c>
      <c r="G18" s="199">
        <v>0</v>
      </c>
      <c r="H18" s="199">
        <v>0</v>
      </c>
      <c r="I18" s="199">
        <v>0</v>
      </c>
      <c r="J18" s="199">
        <v>0</v>
      </c>
      <c r="K18" s="199">
        <v>0</v>
      </c>
      <c r="L18" s="199">
        <v>0</v>
      </c>
      <c r="M18" s="199">
        <v>0</v>
      </c>
      <c r="N18" s="199">
        <v>0</v>
      </c>
      <c r="O18" s="199">
        <v>0</v>
      </c>
      <c r="P18" s="199">
        <v>0</v>
      </c>
      <c r="Q18" s="199">
        <v>0</v>
      </c>
      <c r="R18" s="199">
        <v>0</v>
      </c>
      <c r="S18" s="199">
        <v>0</v>
      </c>
      <c r="T18" s="199">
        <v>0</v>
      </c>
      <c r="U18" s="199">
        <v>0</v>
      </c>
      <c r="V18" s="199">
        <v>0</v>
      </c>
      <c r="W18" s="199">
        <v>0</v>
      </c>
      <c r="X18" s="199">
        <v>0</v>
      </c>
      <c r="Y18" s="199">
        <v>0</v>
      </c>
      <c r="Z18" s="199">
        <v>0</v>
      </c>
      <c r="AA18" s="199">
        <v>0</v>
      </c>
      <c r="AB18" s="199">
        <v>0</v>
      </c>
      <c r="AC18" s="199">
        <v>0</v>
      </c>
      <c r="AD18" s="199">
        <v>0</v>
      </c>
      <c r="AE18" s="199">
        <v>0</v>
      </c>
      <c r="AF18" s="199">
        <v>0</v>
      </c>
      <c r="AG18" s="199">
        <v>0</v>
      </c>
      <c r="AH18" s="199">
        <v>0</v>
      </c>
      <c r="AI18" s="199">
        <v>0</v>
      </c>
      <c r="AJ18" s="199">
        <v>0</v>
      </c>
      <c r="AK18" s="199">
        <v>0</v>
      </c>
      <c r="AL18" s="199">
        <v>0</v>
      </c>
      <c r="AM18" s="199">
        <v>0</v>
      </c>
      <c r="AN18" s="199">
        <v>0</v>
      </c>
      <c r="AO18" s="199">
        <v>0</v>
      </c>
      <c r="AP18" s="199">
        <v>0</v>
      </c>
      <c r="AQ18" s="199">
        <v>0</v>
      </c>
      <c r="AR18" s="199">
        <v>0</v>
      </c>
      <c r="AS18" s="199">
        <v>0</v>
      </c>
      <c r="AT18" s="199">
        <v>0</v>
      </c>
      <c r="AU18" s="199">
        <v>0</v>
      </c>
      <c r="AV18" s="199">
        <v>0</v>
      </c>
      <c r="AW18" s="199">
        <v>0</v>
      </c>
      <c r="AX18" s="199">
        <v>0</v>
      </c>
      <c r="AY18" s="199">
        <v>0</v>
      </c>
      <c r="AZ18" s="199">
        <v>0</v>
      </c>
      <c r="BA18" s="199">
        <v>0</v>
      </c>
      <c r="BB18" s="199">
        <v>0</v>
      </c>
      <c r="BC18" s="199">
        <v>0</v>
      </c>
      <c r="BD18" s="199">
        <v>0</v>
      </c>
      <c r="BE18" s="199">
        <v>0</v>
      </c>
      <c r="BF18" s="199">
        <v>0</v>
      </c>
      <c r="BG18" s="199">
        <v>0</v>
      </c>
      <c r="BH18" s="199">
        <v>0</v>
      </c>
      <c r="BI18" s="199">
        <v>0</v>
      </c>
      <c r="BJ18" s="199">
        <v>0</v>
      </c>
      <c r="BK18" s="199">
        <v>0</v>
      </c>
      <c r="BL18" s="199">
        <v>0</v>
      </c>
      <c r="BM18" s="199">
        <v>0</v>
      </c>
      <c r="BN18" s="199">
        <v>0</v>
      </c>
      <c r="BO18" s="199">
        <v>0</v>
      </c>
      <c r="BP18" s="199">
        <v>0</v>
      </c>
      <c r="BQ18" s="199">
        <v>0</v>
      </c>
      <c r="BR18" s="199">
        <v>0</v>
      </c>
      <c r="BS18" s="199">
        <v>0</v>
      </c>
    </row>
    <row r="19" spans="2:71" ht="15.75" x14ac:dyDescent="0.3">
      <c r="B19" s="355" t="s">
        <v>382</v>
      </c>
      <c r="C19" s="199">
        <v>-3.2991452654896154</v>
      </c>
      <c r="D19" s="199">
        <v>-3.3191452654896159</v>
      </c>
      <c r="E19" s="199">
        <v>-3.3491452654896157</v>
      </c>
      <c r="F19" s="199">
        <v>-2.7616816440592293</v>
      </c>
      <c r="G19" s="199">
        <v>-2.7716816440592291</v>
      </c>
      <c r="H19" s="199">
        <v>-2.7616816440592293</v>
      </c>
      <c r="I19" s="199">
        <v>-2.7616816440592298</v>
      </c>
      <c r="J19" s="199">
        <v>-2.7516816440592295</v>
      </c>
      <c r="K19" s="199">
        <v>-2.7416816440592289</v>
      </c>
      <c r="L19" s="199">
        <v>-2.7616816440592289</v>
      </c>
      <c r="M19" s="199">
        <v>-2.7816816440592289</v>
      </c>
      <c r="N19" s="199">
        <v>-2.7916816440592291</v>
      </c>
      <c r="O19" s="199">
        <v>-2.8016816440592289</v>
      </c>
      <c r="P19" s="199">
        <v>-2.8416816440592294</v>
      </c>
      <c r="Q19" s="199">
        <v>-2.8516816440592296</v>
      </c>
      <c r="R19" s="199">
        <v>-2.8716816440592292</v>
      </c>
      <c r="S19" s="199">
        <v>-2.901681644059229</v>
      </c>
      <c r="T19" s="199">
        <v>-2.921681644059229</v>
      </c>
      <c r="U19" s="199">
        <v>-2.9616816440592295</v>
      </c>
      <c r="V19" s="199">
        <v>-2.9716816440592293</v>
      </c>
      <c r="W19" s="199">
        <v>-2.9616816440592291</v>
      </c>
      <c r="X19" s="199">
        <v>-2.9616816440592291</v>
      </c>
      <c r="Y19" s="199">
        <v>-2.9716816440592293</v>
      </c>
      <c r="Z19" s="199">
        <v>-2.9616816440592291</v>
      </c>
      <c r="AA19" s="199">
        <v>-2.9516816440592293</v>
      </c>
      <c r="AB19" s="199">
        <v>-2.9516816440592293</v>
      </c>
      <c r="AC19" s="199">
        <v>-2.9816816440592291</v>
      </c>
      <c r="AD19" s="199">
        <v>-3.0116816440592298</v>
      </c>
      <c r="AE19" s="199">
        <v>-3.0316816440592294</v>
      </c>
      <c r="AF19" s="199">
        <v>-3.0716816440592289</v>
      </c>
      <c r="AG19" s="199">
        <v>-3.1016816440592292</v>
      </c>
      <c r="AH19" s="199">
        <v>-3.1216816440592292</v>
      </c>
      <c r="AI19" s="199">
        <v>0</v>
      </c>
      <c r="AJ19" s="199">
        <v>0</v>
      </c>
      <c r="AK19" s="199">
        <v>0</v>
      </c>
      <c r="AL19" s="199">
        <v>0</v>
      </c>
      <c r="AM19" s="199">
        <v>0</v>
      </c>
      <c r="AN19" s="199">
        <v>0</v>
      </c>
      <c r="AO19" s="199">
        <v>0</v>
      </c>
      <c r="AP19" s="199">
        <v>0</v>
      </c>
      <c r="AQ19" s="199">
        <v>0</v>
      </c>
      <c r="AR19" s="199">
        <v>0</v>
      </c>
      <c r="AS19" s="199">
        <v>0</v>
      </c>
      <c r="AT19" s="199">
        <v>0</v>
      </c>
      <c r="AU19" s="199">
        <v>0</v>
      </c>
      <c r="AV19" s="199">
        <v>0</v>
      </c>
      <c r="AW19" s="199">
        <v>0</v>
      </c>
      <c r="AX19" s="199">
        <v>0</v>
      </c>
      <c r="AY19" s="199">
        <v>0</v>
      </c>
      <c r="AZ19" s="199">
        <v>0</v>
      </c>
      <c r="BA19" s="199">
        <v>0</v>
      </c>
      <c r="BB19" s="199">
        <v>0</v>
      </c>
      <c r="BC19" s="199">
        <v>0</v>
      </c>
      <c r="BD19" s="199">
        <v>0</v>
      </c>
      <c r="BE19" s="199">
        <v>0</v>
      </c>
      <c r="BF19" s="199">
        <v>0</v>
      </c>
      <c r="BG19" s="199">
        <v>0</v>
      </c>
      <c r="BH19" s="199">
        <v>0</v>
      </c>
      <c r="BI19" s="199">
        <v>0</v>
      </c>
      <c r="BJ19" s="199">
        <v>0</v>
      </c>
      <c r="BK19" s="199">
        <v>0</v>
      </c>
      <c r="BL19" s="199">
        <v>0</v>
      </c>
      <c r="BM19" s="199">
        <v>0</v>
      </c>
      <c r="BN19" s="199">
        <v>0</v>
      </c>
      <c r="BO19" s="199">
        <v>0</v>
      </c>
      <c r="BP19" s="199">
        <v>0</v>
      </c>
      <c r="BQ19" s="199">
        <v>0</v>
      </c>
      <c r="BR19" s="199">
        <v>0</v>
      </c>
      <c r="BS19" s="199">
        <v>0</v>
      </c>
    </row>
    <row r="20" spans="2:71" ht="15.75" x14ac:dyDescent="0.3">
      <c r="B20" s="356" t="s">
        <v>372</v>
      </c>
      <c r="C20" s="199">
        <v>-2.0499999999999998</v>
      </c>
      <c r="D20" s="199">
        <v>-2.0699999999999998</v>
      </c>
      <c r="E20" s="199">
        <v>-2.1</v>
      </c>
      <c r="F20" s="199">
        <v>-2.09</v>
      </c>
      <c r="G20" s="199">
        <v>-2.09</v>
      </c>
      <c r="H20" s="199">
        <v>-2.09</v>
      </c>
      <c r="I20" s="199">
        <v>-2.08</v>
      </c>
      <c r="J20" s="199">
        <v>-2.08</v>
      </c>
      <c r="K20" s="199">
        <v>-2.0699999999999998</v>
      </c>
      <c r="L20" s="199">
        <v>-2.09</v>
      </c>
      <c r="M20" s="199">
        <v>-2.1</v>
      </c>
      <c r="N20" s="199">
        <v>-2.12</v>
      </c>
      <c r="O20" s="199">
        <v>-2.13</v>
      </c>
      <c r="P20" s="199">
        <v>-2.15</v>
      </c>
      <c r="Q20" s="199">
        <v>-2.16</v>
      </c>
      <c r="R20" s="199">
        <v>-2.19</v>
      </c>
      <c r="S20" s="199">
        <v>-2.21</v>
      </c>
      <c r="T20" s="199">
        <v>-2.23</v>
      </c>
      <c r="U20" s="199">
        <v>-2.2599999999999998</v>
      </c>
      <c r="V20" s="199">
        <v>-2.2799999999999998</v>
      </c>
      <c r="W20" s="199">
        <v>-2.29</v>
      </c>
      <c r="X20" s="199">
        <v>-2.2999999999999998</v>
      </c>
      <c r="Y20" s="199">
        <v>-2.31</v>
      </c>
      <c r="Z20" s="199">
        <v>-2.3199999999999998</v>
      </c>
      <c r="AA20" s="199">
        <v>-2.33</v>
      </c>
      <c r="AB20" s="199">
        <v>-2.34</v>
      </c>
      <c r="AC20" s="199">
        <v>-2.36</v>
      </c>
      <c r="AD20" s="199">
        <v>-2.39</v>
      </c>
      <c r="AE20" s="199">
        <v>-2.41</v>
      </c>
      <c r="AF20" s="199">
        <v>-2.44</v>
      </c>
      <c r="AG20" s="199">
        <v>-2.46</v>
      </c>
      <c r="AH20" s="199">
        <v>-2.48</v>
      </c>
      <c r="AI20" s="199">
        <v>0</v>
      </c>
      <c r="AJ20" s="199">
        <v>0</v>
      </c>
      <c r="AK20" s="199">
        <v>0</v>
      </c>
      <c r="AL20" s="199">
        <v>0</v>
      </c>
      <c r="AM20" s="199">
        <v>0</v>
      </c>
      <c r="AN20" s="199">
        <v>0</v>
      </c>
      <c r="AO20" s="199">
        <v>0</v>
      </c>
      <c r="AP20" s="199">
        <v>0</v>
      </c>
      <c r="AQ20" s="199">
        <v>0</v>
      </c>
      <c r="AR20" s="199">
        <v>0</v>
      </c>
      <c r="AS20" s="199">
        <v>0</v>
      </c>
      <c r="AT20" s="199">
        <v>0</v>
      </c>
      <c r="AU20" s="199">
        <v>0</v>
      </c>
      <c r="AV20" s="199">
        <v>0</v>
      </c>
      <c r="AW20" s="199">
        <v>0</v>
      </c>
      <c r="AX20" s="199">
        <v>0</v>
      </c>
      <c r="AY20" s="199">
        <v>0</v>
      </c>
      <c r="AZ20" s="199">
        <v>0</v>
      </c>
      <c r="BA20" s="199">
        <v>0</v>
      </c>
      <c r="BB20" s="199">
        <v>0</v>
      </c>
      <c r="BC20" s="199">
        <v>0</v>
      </c>
      <c r="BD20" s="199">
        <v>0</v>
      </c>
      <c r="BE20" s="199">
        <v>0</v>
      </c>
      <c r="BF20" s="199">
        <v>0</v>
      </c>
      <c r="BG20" s="199">
        <v>0</v>
      </c>
      <c r="BH20" s="199">
        <v>0</v>
      </c>
      <c r="BI20" s="199">
        <v>0</v>
      </c>
      <c r="BJ20" s="199">
        <v>0</v>
      </c>
      <c r="BK20" s="199">
        <v>0</v>
      </c>
      <c r="BL20" s="199">
        <v>0</v>
      </c>
      <c r="BM20" s="199">
        <v>0</v>
      </c>
      <c r="BN20" s="199">
        <v>0</v>
      </c>
      <c r="BO20" s="199">
        <v>0</v>
      </c>
      <c r="BP20" s="199">
        <v>0</v>
      </c>
      <c r="BQ20" s="199">
        <v>0</v>
      </c>
      <c r="BR20" s="199">
        <v>0</v>
      </c>
      <c r="BS20" s="199">
        <v>0</v>
      </c>
    </row>
    <row r="21" spans="2:71" ht="15.75" x14ac:dyDescent="0.3">
      <c r="B21" s="356" t="s">
        <v>375</v>
      </c>
      <c r="C21" s="199">
        <v>-0.39</v>
      </c>
      <c r="D21" s="199">
        <v>-0.39</v>
      </c>
      <c r="E21" s="199">
        <v>-0.4</v>
      </c>
      <c r="F21" s="199">
        <v>-0.39</v>
      </c>
      <c r="G21" s="199">
        <v>-0.39</v>
      </c>
      <c r="H21" s="199">
        <v>-0.39</v>
      </c>
      <c r="I21" s="199">
        <v>-0.39</v>
      </c>
      <c r="J21" s="199">
        <v>-0.39</v>
      </c>
      <c r="K21" s="199">
        <v>-0.39</v>
      </c>
      <c r="L21" s="199">
        <v>-0.39</v>
      </c>
      <c r="M21" s="199">
        <v>-0.4</v>
      </c>
      <c r="N21" s="199">
        <v>-0.4</v>
      </c>
      <c r="O21" s="199">
        <v>-0.4</v>
      </c>
      <c r="P21" s="199">
        <v>-0.41</v>
      </c>
      <c r="Q21" s="199">
        <v>-0.41</v>
      </c>
      <c r="R21" s="199">
        <v>-0.41</v>
      </c>
      <c r="S21" s="199">
        <v>-0.42</v>
      </c>
      <c r="T21" s="199">
        <v>-0.42</v>
      </c>
      <c r="U21" s="199">
        <v>-0.43</v>
      </c>
      <c r="V21" s="199">
        <v>-0.43</v>
      </c>
      <c r="W21" s="199">
        <v>-0.43</v>
      </c>
      <c r="X21" s="199">
        <v>-0.43</v>
      </c>
      <c r="Y21" s="199">
        <v>-0.44</v>
      </c>
      <c r="Z21" s="199">
        <v>-0.44</v>
      </c>
      <c r="AA21" s="199">
        <v>-0.44</v>
      </c>
      <c r="AB21" s="199">
        <v>-0.44</v>
      </c>
      <c r="AC21" s="199">
        <v>-0.45</v>
      </c>
      <c r="AD21" s="199">
        <v>-0.45</v>
      </c>
      <c r="AE21" s="199">
        <v>-0.46</v>
      </c>
      <c r="AF21" s="199">
        <v>-0.46</v>
      </c>
      <c r="AG21" s="199">
        <v>-0.47</v>
      </c>
      <c r="AH21" s="199">
        <v>-0.47</v>
      </c>
      <c r="AI21" s="199">
        <v>0</v>
      </c>
      <c r="AJ21" s="199">
        <v>0</v>
      </c>
      <c r="AK21" s="199">
        <v>0</v>
      </c>
      <c r="AL21" s="199">
        <v>0</v>
      </c>
      <c r="AM21" s="199">
        <v>0</v>
      </c>
      <c r="AN21" s="199">
        <v>0</v>
      </c>
      <c r="AO21" s="199">
        <v>0</v>
      </c>
      <c r="AP21" s="199">
        <v>0</v>
      </c>
      <c r="AQ21" s="199">
        <v>0</v>
      </c>
      <c r="AR21" s="199">
        <v>0</v>
      </c>
      <c r="AS21" s="199">
        <v>0</v>
      </c>
      <c r="AT21" s="199">
        <v>0</v>
      </c>
      <c r="AU21" s="199">
        <v>0</v>
      </c>
      <c r="AV21" s="199">
        <v>0</v>
      </c>
      <c r="AW21" s="199">
        <v>0</v>
      </c>
      <c r="AX21" s="199">
        <v>0</v>
      </c>
      <c r="AY21" s="199">
        <v>0</v>
      </c>
      <c r="AZ21" s="199">
        <v>0</v>
      </c>
      <c r="BA21" s="199">
        <v>0</v>
      </c>
      <c r="BB21" s="199">
        <v>0</v>
      </c>
      <c r="BC21" s="199">
        <v>0</v>
      </c>
      <c r="BD21" s="199">
        <v>0</v>
      </c>
      <c r="BE21" s="199">
        <v>0</v>
      </c>
      <c r="BF21" s="199">
        <v>0</v>
      </c>
      <c r="BG21" s="199">
        <v>0</v>
      </c>
      <c r="BH21" s="199">
        <v>0</v>
      </c>
      <c r="BI21" s="199">
        <v>0</v>
      </c>
      <c r="BJ21" s="199">
        <v>0</v>
      </c>
      <c r="BK21" s="199">
        <v>0</v>
      </c>
      <c r="BL21" s="199">
        <v>0</v>
      </c>
      <c r="BM21" s="199">
        <v>0</v>
      </c>
      <c r="BN21" s="199">
        <v>0</v>
      </c>
      <c r="BO21" s="199">
        <v>0</v>
      </c>
      <c r="BP21" s="199">
        <v>0</v>
      </c>
      <c r="BQ21" s="199">
        <v>0</v>
      </c>
      <c r="BR21" s="199">
        <v>0</v>
      </c>
      <c r="BS21" s="199">
        <v>0</v>
      </c>
    </row>
    <row r="22" spans="2:71" ht="15.75" x14ac:dyDescent="0.3">
      <c r="B22" s="356" t="s">
        <v>376</v>
      </c>
      <c r="C22" s="199">
        <v>-0.28000000000000003</v>
      </c>
      <c r="D22" s="199">
        <v>-0.28000000000000003</v>
      </c>
      <c r="E22" s="199">
        <v>-0.28000000000000003</v>
      </c>
      <c r="F22" s="199">
        <v>-0.28999999999999998</v>
      </c>
      <c r="G22" s="199">
        <v>-0.3</v>
      </c>
      <c r="H22" s="199">
        <v>-0.3</v>
      </c>
      <c r="I22" s="199">
        <v>-0.31</v>
      </c>
      <c r="J22" s="199">
        <v>-0.31</v>
      </c>
      <c r="K22" s="199">
        <v>-0.32</v>
      </c>
      <c r="L22" s="199">
        <v>-0.32</v>
      </c>
      <c r="M22" s="199">
        <v>-0.32</v>
      </c>
      <c r="N22" s="199">
        <v>-0.31</v>
      </c>
      <c r="O22" s="199">
        <v>-0.31</v>
      </c>
      <c r="P22" s="199">
        <v>-0.31</v>
      </c>
      <c r="Q22" s="199">
        <v>-0.31</v>
      </c>
      <c r="R22" s="199">
        <v>-0.31</v>
      </c>
      <c r="S22" s="199">
        <v>-0.32</v>
      </c>
      <c r="T22" s="199">
        <v>-0.32</v>
      </c>
      <c r="U22" s="199">
        <v>-0.33</v>
      </c>
      <c r="V22" s="199">
        <v>-0.33</v>
      </c>
      <c r="W22" s="199">
        <v>-0.32</v>
      </c>
      <c r="X22" s="199">
        <v>-0.32</v>
      </c>
      <c r="Y22" s="199">
        <v>-0.31</v>
      </c>
      <c r="Z22" s="199">
        <v>-0.3</v>
      </c>
      <c r="AA22" s="199">
        <v>-0.28999999999999998</v>
      </c>
      <c r="AB22" s="199">
        <v>-0.28999999999999998</v>
      </c>
      <c r="AC22" s="199">
        <v>-0.3</v>
      </c>
      <c r="AD22" s="199">
        <v>-0.31</v>
      </c>
      <c r="AE22" s="199">
        <v>-0.31</v>
      </c>
      <c r="AF22" s="199">
        <v>-0.32</v>
      </c>
      <c r="AG22" s="199">
        <v>-0.33</v>
      </c>
      <c r="AH22" s="199">
        <v>-0.34</v>
      </c>
      <c r="AI22" s="199">
        <v>0</v>
      </c>
      <c r="AJ22" s="199">
        <v>0</v>
      </c>
      <c r="AK22" s="199">
        <v>0</v>
      </c>
      <c r="AL22" s="199">
        <v>0</v>
      </c>
      <c r="AM22" s="199">
        <v>0</v>
      </c>
      <c r="AN22" s="199">
        <v>0</v>
      </c>
      <c r="AO22" s="199">
        <v>0</v>
      </c>
      <c r="AP22" s="199">
        <v>0</v>
      </c>
      <c r="AQ22" s="199">
        <v>0</v>
      </c>
      <c r="AR22" s="199">
        <v>0</v>
      </c>
      <c r="AS22" s="199">
        <v>0</v>
      </c>
      <c r="AT22" s="199">
        <v>0</v>
      </c>
      <c r="AU22" s="199">
        <v>0</v>
      </c>
      <c r="AV22" s="199">
        <v>0</v>
      </c>
      <c r="AW22" s="199">
        <v>0</v>
      </c>
      <c r="AX22" s="199">
        <v>0</v>
      </c>
      <c r="AY22" s="199">
        <v>0</v>
      </c>
      <c r="AZ22" s="199">
        <v>0</v>
      </c>
      <c r="BA22" s="199">
        <v>0</v>
      </c>
      <c r="BB22" s="199">
        <v>0</v>
      </c>
      <c r="BC22" s="199">
        <v>0</v>
      </c>
      <c r="BD22" s="199">
        <v>0</v>
      </c>
      <c r="BE22" s="199">
        <v>0</v>
      </c>
      <c r="BF22" s="199">
        <v>0</v>
      </c>
      <c r="BG22" s="199">
        <v>0</v>
      </c>
      <c r="BH22" s="199">
        <v>0</v>
      </c>
      <c r="BI22" s="199">
        <v>0</v>
      </c>
      <c r="BJ22" s="199">
        <v>0</v>
      </c>
      <c r="BK22" s="199">
        <v>0</v>
      </c>
      <c r="BL22" s="199">
        <v>0</v>
      </c>
      <c r="BM22" s="199">
        <v>0</v>
      </c>
      <c r="BN22" s="199">
        <v>0</v>
      </c>
      <c r="BO22" s="199">
        <v>0</v>
      </c>
      <c r="BP22" s="199">
        <v>0</v>
      </c>
      <c r="BQ22" s="199">
        <v>0</v>
      </c>
      <c r="BR22" s="199">
        <v>0</v>
      </c>
      <c r="BS22" s="199">
        <v>0</v>
      </c>
    </row>
    <row r="23" spans="2:71" ht="15.75" x14ac:dyDescent="0.3">
      <c r="B23" s="356" t="s">
        <v>377</v>
      </c>
      <c r="C23" s="199">
        <v>-0.06</v>
      </c>
      <c r="D23" s="199">
        <v>-0.06</v>
      </c>
      <c r="E23" s="199">
        <v>-0.05</v>
      </c>
      <c r="F23" s="199">
        <v>-0.05</v>
      </c>
      <c r="G23" s="199">
        <v>-0.05</v>
      </c>
      <c r="H23" s="199">
        <v>-0.04</v>
      </c>
      <c r="I23" s="199">
        <v>-0.04</v>
      </c>
      <c r="J23" s="199">
        <v>-0.04</v>
      </c>
      <c r="K23" s="199">
        <v>-0.03</v>
      </c>
      <c r="L23" s="199">
        <v>-0.03</v>
      </c>
      <c r="M23" s="199">
        <v>-0.03</v>
      </c>
      <c r="N23" s="199">
        <v>-0.03</v>
      </c>
      <c r="O23" s="199">
        <v>-0.03</v>
      </c>
      <c r="P23" s="199">
        <v>-0.03</v>
      </c>
      <c r="Q23" s="199">
        <v>-0.03</v>
      </c>
      <c r="R23" s="199">
        <v>-0.03</v>
      </c>
      <c r="S23" s="199">
        <v>-0.02</v>
      </c>
      <c r="T23" s="199">
        <v>-0.02</v>
      </c>
      <c r="U23" s="199">
        <v>-0.02</v>
      </c>
      <c r="V23" s="199">
        <v>-0.01</v>
      </c>
      <c r="W23" s="199">
        <v>-0.01</v>
      </c>
      <c r="X23" s="199">
        <v>-0.01</v>
      </c>
      <c r="Y23" s="199">
        <v>-0.01</v>
      </c>
      <c r="Z23" s="199">
        <v>-0.01</v>
      </c>
      <c r="AA23" s="199">
        <v>-0.01</v>
      </c>
      <c r="AB23" s="199">
        <v>-0.01</v>
      </c>
      <c r="AC23" s="199">
        <v>-0.01</v>
      </c>
      <c r="AD23" s="199">
        <v>-0.01</v>
      </c>
      <c r="AE23" s="199">
        <v>-0.01</v>
      </c>
      <c r="AF23" s="199">
        <v>-0.01</v>
      </c>
      <c r="AG23" s="199">
        <v>-0.01</v>
      </c>
      <c r="AH23" s="199">
        <v>-0.01</v>
      </c>
      <c r="AI23" s="199">
        <v>0</v>
      </c>
      <c r="AJ23" s="199">
        <v>0</v>
      </c>
      <c r="AK23" s="199">
        <v>0</v>
      </c>
      <c r="AL23" s="199">
        <v>0</v>
      </c>
      <c r="AM23" s="199">
        <v>0</v>
      </c>
      <c r="AN23" s="199">
        <v>0</v>
      </c>
      <c r="AO23" s="199">
        <v>0</v>
      </c>
      <c r="AP23" s="199">
        <v>0</v>
      </c>
      <c r="AQ23" s="199">
        <v>0</v>
      </c>
      <c r="AR23" s="199">
        <v>0</v>
      </c>
      <c r="AS23" s="199">
        <v>0</v>
      </c>
      <c r="AT23" s="199">
        <v>0</v>
      </c>
      <c r="AU23" s="199">
        <v>0</v>
      </c>
      <c r="AV23" s="199">
        <v>0</v>
      </c>
      <c r="AW23" s="199">
        <v>0</v>
      </c>
      <c r="AX23" s="199">
        <v>0</v>
      </c>
      <c r="AY23" s="199">
        <v>0</v>
      </c>
      <c r="AZ23" s="199">
        <v>0</v>
      </c>
      <c r="BA23" s="199">
        <v>0</v>
      </c>
      <c r="BB23" s="199">
        <v>0</v>
      </c>
      <c r="BC23" s="199">
        <v>0</v>
      </c>
      <c r="BD23" s="199">
        <v>0</v>
      </c>
      <c r="BE23" s="199">
        <v>0</v>
      </c>
      <c r="BF23" s="199">
        <v>0</v>
      </c>
      <c r="BG23" s="199">
        <v>0</v>
      </c>
      <c r="BH23" s="199">
        <v>0</v>
      </c>
      <c r="BI23" s="199">
        <v>0</v>
      </c>
      <c r="BJ23" s="199">
        <v>0</v>
      </c>
      <c r="BK23" s="199">
        <v>0</v>
      </c>
      <c r="BL23" s="199">
        <v>0</v>
      </c>
      <c r="BM23" s="199">
        <v>0</v>
      </c>
      <c r="BN23" s="199">
        <v>0</v>
      </c>
      <c r="BO23" s="199">
        <v>0</v>
      </c>
      <c r="BP23" s="199">
        <v>0</v>
      </c>
      <c r="BQ23" s="199">
        <v>0</v>
      </c>
      <c r="BR23" s="199">
        <v>0</v>
      </c>
      <c r="BS23" s="199">
        <v>0</v>
      </c>
    </row>
    <row r="24" spans="2:71" ht="15.75" x14ac:dyDescent="0.3">
      <c r="B24" s="356" t="s">
        <v>378</v>
      </c>
      <c r="C24" s="199">
        <v>-0.05</v>
      </c>
      <c r="D24" s="199">
        <v>-0.05</v>
      </c>
      <c r="E24" s="199">
        <v>-0.05</v>
      </c>
      <c r="F24" s="199">
        <v>-0.04</v>
      </c>
      <c r="G24" s="199">
        <v>-0.04</v>
      </c>
      <c r="H24" s="199">
        <v>-0.04</v>
      </c>
      <c r="I24" s="199">
        <v>-0.04</v>
      </c>
      <c r="J24" s="199">
        <v>-0.03</v>
      </c>
      <c r="K24" s="199">
        <v>-0.03</v>
      </c>
      <c r="L24" s="199">
        <v>-0.03</v>
      </c>
      <c r="M24" s="199">
        <v>-0.03</v>
      </c>
      <c r="N24" s="199">
        <v>-0.03</v>
      </c>
      <c r="O24" s="199">
        <v>-0.03</v>
      </c>
      <c r="P24" s="199">
        <v>-0.04</v>
      </c>
      <c r="Q24" s="199">
        <v>-0.04</v>
      </c>
      <c r="R24" s="199">
        <v>-0.03</v>
      </c>
      <c r="S24" s="199">
        <v>-0.03</v>
      </c>
      <c r="T24" s="199">
        <v>-0.03</v>
      </c>
      <c r="U24" s="199">
        <v>-0.02</v>
      </c>
      <c r="V24" s="199">
        <v>-0.02</v>
      </c>
      <c r="W24" s="199">
        <v>-0.01</v>
      </c>
      <c r="X24" s="199">
        <v>0</v>
      </c>
      <c r="Y24" s="199">
        <v>0</v>
      </c>
      <c r="Z24" s="199">
        <v>0.01</v>
      </c>
      <c r="AA24" s="199">
        <v>0.02</v>
      </c>
      <c r="AB24" s="199">
        <v>0.03</v>
      </c>
      <c r="AC24" s="199">
        <v>0.04</v>
      </c>
      <c r="AD24" s="199">
        <v>0.05</v>
      </c>
      <c r="AE24" s="199">
        <v>0.06</v>
      </c>
      <c r="AF24" s="199">
        <v>0.06</v>
      </c>
      <c r="AG24" s="199">
        <v>7.0000000000000007E-2</v>
      </c>
      <c r="AH24" s="199">
        <v>0.08</v>
      </c>
      <c r="AI24" s="199">
        <v>0</v>
      </c>
      <c r="AJ24" s="199">
        <v>0</v>
      </c>
      <c r="AK24" s="199">
        <v>0</v>
      </c>
      <c r="AL24" s="199">
        <v>0</v>
      </c>
      <c r="AM24" s="199">
        <v>0</v>
      </c>
      <c r="AN24" s="199">
        <v>0</v>
      </c>
      <c r="AO24" s="199">
        <v>0</v>
      </c>
      <c r="AP24" s="199">
        <v>0</v>
      </c>
      <c r="AQ24" s="199">
        <v>0</v>
      </c>
      <c r="AR24" s="199">
        <v>0</v>
      </c>
      <c r="AS24" s="199">
        <v>0</v>
      </c>
      <c r="AT24" s="199">
        <v>0</v>
      </c>
      <c r="AU24" s="199">
        <v>0</v>
      </c>
      <c r="AV24" s="199">
        <v>0</v>
      </c>
      <c r="AW24" s="199">
        <v>0</v>
      </c>
      <c r="AX24" s="199">
        <v>0</v>
      </c>
      <c r="AY24" s="199">
        <v>0</v>
      </c>
      <c r="AZ24" s="199">
        <v>0</v>
      </c>
      <c r="BA24" s="199">
        <v>0</v>
      </c>
      <c r="BB24" s="199">
        <v>0</v>
      </c>
      <c r="BC24" s="199">
        <v>0</v>
      </c>
      <c r="BD24" s="199">
        <v>0</v>
      </c>
      <c r="BE24" s="199">
        <v>0</v>
      </c>
      <c r="BF24" s="199">
        <v>0</v>
      </c>
      <c r="BG24" s="199">
        <v>0</v>
      </c>
      <c r="BH24" s="199">
        <v>0</v>
      </c>
      <c r="BI24" s="199">
        <v>0</v>
      </c>
      <c r="BJ24" s="199">
        <v>0</v>
      </c>
      <c r="BK24" s="199">
        <v>0</v>
      </c>
      <c r="BL24" s="199">
        <v>0</v>
      </c>
      <c r="BM24" s="199">
        <v>0</v>
      </c>
      <c r="BN24" s="199">
        <v>0</v>
      </c>
      <c r="BO24" s="199">
        <v>0</v>
      </c>
      <c r="BP24" s="199">
        <v>0</v>
      </c>
      <c r="BQ24" s="199">
        <v>0</v>
      </c>
      <c r="BR24" s="199">
        <v>0</v>
      </c>
      <c r="BS24" s="199">
        <v>0</v>
      </c>
    </row>
    <row r="25" spans="2:71" ht="15.75" x14ac:dyDescent="0.3">
      <c r="B25" s="356" t="s">
        <v>379</v>
      </c>
      <c r="C25" s="199">
        <v>0</v>
      </c>
      <c r="D25" s="199">
        <v>0</v>
      </c>
      <c r="E25" s="199">
        <v>0</v>
      </c>
      <c r="F25" s="199">
        <v>0</v>
      </c>
      <c r="G25" s="199">
        <v>0</v>
      </c>
      <c r="H25" s="199">
        <v>0</v>
      </c>
      <c r="I25" s="199">
        <v>0</v>
      </c>
      <c r="J25" s="199">
        <v>0</v>
      </c>
      <c r="K25" s="199">
        <v>0</v>
      </c>
      <c r="L25" s="199">
        <v>0</v>
      </c>
      <c r="M25" s="199">
        <v>0</v>
      </c>
      <c r="N25" s="199">
        <v>0</v>
      </c>
      <c r="O25" s="199">
        <v>0</v>
      </c>
      <c r="P25" s="199">
        <v>0</v>
      </c>
      <c r="Q25" s="199">
        <v>0</v>
      </c>
      <c r="R25" s="199">
        <v>0</v>
      </c>
      <c r="S25" s="199">
        <v>0</v>
      </c>
      <c r="T25" s="199">
        <v>0</v>
      </c>
      <c r="U25" s="199">
        <v>0</v>
      </c>
      <c r="V25" s="199">
        <v>0</v>
      </c>
      <c r="W25" s="199">
        <v>0</v>
      </c>
      <c r="X25" s="199">
        <v>0</v>
      </c>
      <c r="Y25" s="199">
        <v>0</v>
      </c>
      <c r="Z25" s="199">
        <v>0</v>
      </c>
      <c r="AA25" s="199">
        <v>0</v>
      </c>
      <c r="AB25" s="199">
        <v>0</v>
      </c>
      <c r="AC25" s="199">
        <v>0</v>
      </c>
      <c r="AD25" s="199">
        <v>0</v>
      </c>
      <c r="AE25" s="199">
        <v>0</v>
      </c>
      <c r="AF25" s="199">
        <v>0</v>
      </c>
      <c r="AG25" s="199">
        <v>0</v>
      </c>
      <c r="AH25" s="199">
        <v>0</v>
      </c>
      <c r="AI25" s="199">
        <v>0</v>
      </c>
      <c r="AJ25" s="199">
        <v>0</v>
      </c>
      <c r="AK25" s="199">
        <v>0</v>
      </c>
      <c r="AL25" s="199">
        <v>0</v>
      </c>
      <c r="AM25" s="199">
        <v>0</v>
      </c>
      <c r="AN25" s="199">
        <v>0</v>
      </c>
      <c r="AO25" s="199">
        <v>0</v>
      </c>
      <c r="AP25" s="199">
        <v>0</v>
      </c>
      <c r="AQ25" s="199">
        <v>0</v>
      </c>
      <c r="AR25" s="199">
        <v>0</v>
      </c>
      <c r="AS25" s="199">
        <v>0</v>
      </c>
      <c r="AT25" s="199">
        <v>0</v>
      </c>
      <c r="AU25" s="199">
        <v>0</v>
      </c>
      <c r="AV25" s="199">
        <v>0</v>
      </c>
      <c r="AW25" s="199">
        <v>0</v>
      </c>
      <c r="AX25" s="199">
        <v>0</v>
      </c>
      <c r="AY25" s="199">
        <v>0</v>
      </c>
      <c r="AZ25" s="199">
        <v>0</v>
      </c>
      <c r="BA25" s="199">
        <v>0</v>
      </c>
      <c r="BB25" s="199">
        <v>0</v>
      </c>
      <c r="BC25" s="199">
        <v>0</v>
      </c>
      <c r="BD25" s="199">
        <v>0</v>
      </c>
      <c r="BE25" s="199">
        <v>0</v>
      </c>
      <c r="BF25" s="199">
        <v>0</v>
      </c>
      <c r="BG25" s="199">
        <v>0</v>
      </c>
      <c r="BH25" s="199">
        <v>0</v>
      </c>
      <c r="BI25" s="199">
        <v>0</v>
      </c>
      <c r="BJ25" s="199">
        <v>0</v>
      </c>
      <c r="BK25" s="199">
        <v>0</v>
      </c>
      <c r="BL25" s="199">
        <v>0</v>
      </c>
      <c r="BM25" s="199">
        <v>0</v>
      </c>
      <c r="BN25" s="199">
        <v>0</v>
      </c>
      <c r="BO25" s="199">
        <v>0</v>
      </c>
      <c r="BP25" s="199">
        <v>0</v>
      </c>
      <c r="BQ25" s="199">
        <v>0</v>
      </c>
      <c r="BR25" s="199">
        <v>0</v>
      </c>
      <c r="BS25" s="199">
        <v>0</v>
      </c>
    </row>
    <row r="26" spans="2:71" ht="15.75" x14ac:dyDescent="0.3">
      <c r="B26" s="356" t="s">
        <v>380</v>
      </c>
      <c r="C26" s="199">
        <v>0</v>
      </c>
      <c r="D26" s="199">
        <v>0</v>
      </c>
      <c r="E26" s="199">
        <v>0</v>
      </c>
      <c r="F26" s="199">
        <v>0</v>
      </c>
      <c r="G26" s="199">
        <v>0</v>
      </c>
      <c r="H26" s="199">
        <v>0</v>
      </c>
      <c r="I26" s="199">
        <v>0</v>
      </c>
      <c r="J26" s="199">
        <v>0</v>
      </c>
      <c r="K26" s="199">
        <v>0</v>
      </c>
      <c r="L26" s="199">
        <v>0</v>
      </c>
      <c r="M26" s="199">
        <v>0</v>
      </c>
      <c r="N26" s="199">
        <v>0</v>
      </c>
      <c r="O26" s="199">
        <v>0</v>
      </c>
      <c r="P26" s="199">
        <v>0</v>
      </c>
      <c r="Q26" s="199">
        <v>0</v>
      </c>
      <c r="R26" s="199">
        <v>0</v>
      </c>
      <c r="S26" s="199">
        <v>0</v>
      </c>
      <c r="T26" s="199">
        <v>0</v>
      </c>
      <c r="U26" s="199">
        <v>0</v>
      </c>
      <c r="V26" s="199">
        <v>0</v>
      </c>
      <c r="W26" s="199">
        <v>0</v>
      </c>
      <c r="X26" s="199">
        <v>0</v>
      </c>
      <c r="Y26" s="199">
        <v>0</v>
      </c>
      <c r="Z26" s="199">
        <v>0</v>
      </c>
      <c r="AA26" s="199">
        <v>0</v>
      </c>
      <c r="AB26" s="199">
        <v>0</v>
      </c>
      <c r="AC26" s="199">
        <v>0</v>
      </c>
      <c r="AD26" s="199">
        <v>0</v>
      </c>
      <c r="AE26" s="199">
        <v>0</v>
      </c>
      <c r="AF26" s="199">
        <v>0</v>
      </c>
      <c r="AG26" s="199">
        <v>0</v>
      </c>
      <c r="AH26" s="199">
        <v>0</v>
      </c>
      <c r="AI26" s="199">
        <v>0</v>
      </c>
      <c r="AJ26" s="199">
        <v>0</v>
      </c>
      <c r="AK26" s="199">
        <v>0</v>
      </c>
      <c r="AL26" s="199">
        <v>0</v>
      </c>
      <c r="AM26" s="199">
        <v>0</v>
      </c>
      <c r="AN26" s="199">
        <v>0</v>
      </c>
      <c r="AO26" s="199">
        <v>0</v>
      </c>
      <c r="AP26" s="199">
        <v>0</v>
      </c>
      <c r="AQ26" s="199">
        <v>0</v>
      </c>
      <c r="AR26" s="199">
        <v>0</v>
      </c>
      <c r="AS26" s="199">
        <v>0</v>
      </c>
      <c r="AT26" s="199">
        <v>0</v>
      </c>
      <c r="AU26" s="199">
        <v>0</v>
      </c>
      <c r="AV26" s="199">
        <v>0</v>
      </c>
      <c r="AW26" s="199">
        <v>0</v>
      </c>
      <c r="AX26" s="199">
        <v>0</v>
      </c>
      <c r="AY26" s="199">
        <v>0</v>
      </c>
      <c r="AZ26" s="199">
        <v>0</v>
      </c>
      <c r="BA26" s="199">
        <v>0</v>
      </c>
      <c r="BB26" s="199">
        <v>0</v>
      </c>
      <c r="BC26" s="199">
        <v>0</v>
      </c>
      <c r="BD26" s="199">
        <v>0</v>
      </c>
      <c r="BE26" s="199">
        <v>0</v>
      </c>
      <c r="BF26" s="199">
        <v>0</v>
      </c>
      <c r="BG26" s="199">
        <v>0</v>
      </c>
      <c r="BH26" s="199">
        <v>0</v>
      </c>
      <c r="BI26" s="199">
        <v>0</v>
      </c>
      <c r="BJ26" s="199">
        <v>0</v>
      </c>
      <c r="BK26" s="199">
        <v>0</v>
      </c>
      <c r="BL26" s="199">
        <v>0</v>
      </c>
      <c r="BM26" s="199">
        <v>0</v>
      </c>
      <c r="BN26" s="199">
        <v>0</v>
      </c>
      <c r="BO26" s="199">
        <v>0</v>
      </c>
      <c r="BP26" s="199">
        <v>0</v>
      </c>
      <c r="BQ26" s="199">
        <v>0</v>
      </c>
      <c r="BR26" s="199">
        <v>0</v>
      </c>
      <c r="BS26" s="199">
        <v>0</v>
      </c>
    </row>
    <row r="27" spans="2:71" ht="15.75" x14ac:dyDescent="0.3">
      <c r="B27" s="357" t="s">
        <v>381</v>
      </c>
      <c r="C27" s="199">
        <v>-0.4691452654896156</v>
      </c>
      <c r="D27" s="199">
        <v>-0.4691452654896156</v>
      </c>
      <c r="E27" s="199">
        <v>-0.4691452654896156</v>
      </c>
      <c r="F27" s="199">
        <v>9.8318355940770499E-2</v>
      </c>
      <c r="G27" s="199">
        <v>9.8318355940770499E-2</v>
      </c>
      <c r="H27" s="199">
        <v>9.8318355940770499E-2</v>
      </c>
      <c r="I27" s="199">
        <v>9.8318355940770499E-2</v>
      </c>
      <c r="J27" s="199">
        <v>9.8318355940770499E-2</v>
      </c>
      <c r="K27" s="199">
        <v>9.8318355940770499E-2</v>
      </c>
      <c r="L27" s="199">
        <v>9.8318355940770499E-2</v>
      </c>
      <c r="M27" s="199">
        <v>9.8318355940770499E-2</v>
      </c>
      <c r="N27" s="199">
        <v>9.8318355940770499E-2</v>
      </c>
      <c r="O27" s="199">
        <v>9.8318355940770499E-2</v>
      </c>
      <c r="P27" s="199">
        <v>9.8318355940770499E-2</v>
      </c>
      <c r="Q27" s="199">
        <v>9.8318355940770499E-2</v>
      </c>
      <c r="R27" s="199">
        <v>9.8318355940770499E-2</v>
      </c>
      <c r="S27" s="199">
        <v>9.8318355940770499E-2</v>
      </c>
      <c r="T27" s="199">
        <v>9.8318355940770499E-2</v>
      </c>
      <c r="U27" s="199">
        <v>9.8318355940770499E-2</v>
      </c>
      <c r="V27" s="199">
        <v>9.8318355940770499E-2</v>
      </c>
      <c r="W27" s="199">
        <v>9.8318355940770499E-2</v>
      </c>
      <c r="X27" s="199">
        <v>9.8318355940770499E-2</v>
      </c>
      <c r="Y27" s="199">
        <v>9.8318355940770499E-2</v>
      </c>
      <c r="Z27" s="199">
        <v>9.8318355940770499E-2</v>
      </c>
      <c r="AA27" s="199">
        <v>9.8318355940770499E-2</v>
      </c>
      <c r="AB27" s="199">
        <v>9.8318355940770499E-2</v>
      </c>
      <c r="AC27" s="199">
        <v>9.8318355940770499E-2</v>
      </c>
      <c r="AD27" s="199">
        <v>9.8318355940770499E-2</v>
      </c>
      <c r="AE27" s="199">
        <v>9.8318355940770499E-2</v>
      </c>
      <c r="AF27" s="199">
        <v>9.8318355940770499E-2</v>
      </c>
      <c r="AG27" s="199">
        <v>9.8318355940770499E-2</v>
      </c>
      <c r="AH27" s="199">
        <v>9.8318355940770499E-2</v>
      </c>
      <c r="AI27" s="199">
        <v>0</v>
      </c>
      <c r="AJ27" s="199">
        <v>0</v>
      </c>
      <c r="AK27" s="199">
        <v>0</v>
      </c>
      <c r="AL27" s="199">
        <v>0</v>
      </c>
      <c r="AM27" s="199">
        <v>0</v>
      </c>
      <c r="AN27" s="199">
        <v>0</v>
      </c>
      <c r="AO27" s="199">
        <v>0</v>
      </c>
      <c r="AP27" s="199">
        <v>0</v>
      </c>
      <c r="AQ27" s="199">
        <v>0</v>
      </c>
      <c r="AR27" s="199">
        <v>0</v>
      </c>
      <c r="AS27" s="199">
        <v>0</v>
      </c>
      <c r="AT27" s="199">
        <v>0</v>
      </c>
      <c r="AU27" s="199">
        <v>0</v>
      </c>
      <c r="AV27" s="199">
        <v>0</v>
      </c>
      <c r="AW27" s="199">
        <v>0</v>
      </c>
      <c r="AX27" s="199">
        <v>0</v>
      </c>
      <c r="AY27" s="199">
        <v>0</v>
      </c>
      <c r="AZ27" s="199">
        <v>0</v>
      </c>
      <c r="BA27" s="199">
        <v>0</v>
      </c>
      <c r="BB27" s="199">
        <v>0</v>
      </c>
      <c r="BC27" s="199">
        <v>0</v>
      </c>
      <c r="BD27" s="199">
        <v>0</v>
      </c>
      <c r="BE27" s="199">
        <v>0</v>
      </c>
      <c r="BF27" s="199">
        <v>0</v>
      </c>
      <c r="BG27" s="199">
        <v>0</v>
      </c>
      <c r="BH27" s="199">
        <v>0</v>
      </c>
      <c r="BI27" s="199">
        <v>0</v>
      </c>
      <c r="BJ27" s="199">
        <v>0</v>
      </c>
      <c r="BK27" s="199">
        <v>0</v>
      </c>
      <c r="BL27" s="199">
        <v>0</v>
      </c>
      <c r="BM27" s="199">
        <v>0</v>
      </c>
      <c r="BN27" s="199">
        <v>0</v>
      </c>
      <c r="BO27" s="199">
        <v>0</v>
      </c>
      <c r="BP27" s="199">
        <v>0</v>
      </c>
      <c r="BQ27" s="199">
        <v>0</v>
      </c>
      <c r="BR27" s="199">
        <v>0</v>
      </c>
      <c r="BS27" s="199">
        <v>0</v>
      </c>
    </row>
    <row r="28" spans="2:71" ht="15.75" x14ac:dyDescent="0.3">
      <c r="B28" s="355" t="s">
        <v>383</v>
      </c>
      <c r="C28" s="199">
        <v>-1.3200000000000003</v>
      </c>
      <c r="D28" s="199">
        <v>-1.33</v>
      </c>
      <c r="E28" s="199">
        <v>-1.34</v>
      </c>
      <c r="F28" s="199">
        <v>-1.35</v>
      </c>
      <c r="G28" s="199">
        <v>-1.35</v>
      </c>
      <c r="H28" s="199">
        <v>-1.35</v>
      </c>
      <c r="I28" s="199">
        <v>-1.35</v>
      </c>
      <c r="J28" s="199">
        <v>-1.38</v>
      </c>
      <c r="K28" s="199">
        <v>-1.38</v>
      </c>
      <c r="L28" s="199">
        <v>-1.38</v>
      </c>
      <c r="M28" s="199">
        <v>-1.38</v>
      </c>
      <c r="N28" s="199">
        <v>-1.38</v>
      </c>
      <c r="O28" s="199">
        <v>-1.38</v>
      </c>
      <c r="P28" s="199">
        <v>-1.39</v>
      </c>
      <c r="Q28" s="199">
        <v>-1.41</v>
      </c>
      <c r="R28" s="199">
        <v>-1.42</v>
      </c>
      <c r="S28" s="199">
        <v>-1.42</v>
      </c>
      <c r="T28" s="199">
        <v>-1.41</v>
      </c>
      <c r="U28" s="199">
        <v>-1.43</v>
      </c>
      <c r="V28" s="199">
        <v>-1.44</v>
      </c>
      <c r="W28" s="199">
        <v>-1.44</v>
      </c>
      <c r="X28" s="199">
        <v>-1.44</v>
      </c>
      <c r="Y28" s="199">
        <v>-1.44</v>
      </c>
      <c r="Z28" s="199">
        <v>-1.45</v>
      </c>
      <c r="AA28" s="199">
        <v>-1.45</v>
      </c>
      <c r="AB28" s="199">
        <v>-1.45</v>
      </c>
      <c r="AC28" s="199">
        <v>-1.45</v>
      </c>
      <c r="AD28" s="199">
        <v>-1.45</v>
      </c>
      <c r="AE28" s="199">
        <v>-1.45</v>
      </c>
      <c r="AF28" s="199">
        <v>-1.45</v>
      </c>
      <c r="AG28" s="199">
        <v>-1.45</v>
      </c>
      <c r="AH28" s="199">
        <v>-1.2900000000000003</v>
      </c>
      <c r="AI28" s="199">
        <v>0</v>
      </c>
      <c r="AJ28" s="199">
        <v>0</v>
      </c>
      <c r="AK28" s="199">
        <v>0</v>
      </c>
      <c r="AL28" s="199">
        <v>0</v>
      </c>
      <c r="AM28" s="199">
        <v>0</v>
      </c>
      <c r="AN28" s="199">
        <v>0</v>
      </c>
      <c r="AO28" s="199">
        <v>0</v>
      </c>
      <c r="AP28" s="199">
        <v>0</v>
      </c>
      <c r="AQ28" s="199">
        <v>0</v>
      </c>
      <c r="AR28" s="199">
        <v>0</v>
      </c>
      <c r="AS28" s="199">
        <v>0</v>
      </c>
      <c r="AT28" s="199">
        <v>0</v>
      </c>
      <c r="AU28" s="199">
        <v>0</v>
      </c>
      <c r="AV28" s="199">
        <v>0</v>
      </c>
      <c r="AW28" s="199">
        <v>0</v>
      </c>
      <c r="AX28" s="199">
        <v>0</v>
      </c>
      <c r="AY28" s="199">
        <v>0</v>
      </c>
      <c r="AZ28" s="199">
        <v>0</v>
      </c>
      <c r="BA28" s="199">
        <v>0</v>
      </c>
      <c r="BB28" s="199">
        <v>0</v>
      </c>
      <c r="BC28" s="199">
        <v>0</v>
      </c>
      <c r="BD28" s="199">
        <v>0</v>
      </c>
      <c r="BE28" s="199">
        <v>0</v>
      </c>
      <c r="BF28" s="199">
        <v>0</v>
      </c>
      <c r="BG28" s="199">
        <v>0</v>
      </c>
      <c r="BH28" s="199">
        <v>0</v>
      </c>
      <c r="BI28" s="199">
        <v>0</v>
      </c>
      <c r="BJ28" s="199">
        <v>0</v>
      </c>
      <c r="BK28" s="199">
        <v>0</v>
      </c>
      <c r="BL28" s="199">
        <v>0</v>
      </c>
      <c r="BM28" s="199">
        <v>0</v>
      </c>
      <c r="BN28" s="199">
        <v>0</v>
      </c>
      <c r="BO28" s="199">
        <v>0</v>
      </c>
      <c r="BP28" s="199">
        <v>0</v>
      </c>
      <c r="BQ28" s="199">
        <v>0</v>
      </c>
      <c r="BR28" s="199">
        <v>0</v>
      </c>
      <c r="BS28" s="199">
        <v>0</v>
      </c>
    </row>
    <row r="29" spans="2:71" ht="15.75" x14ac:dyDescent="0.3">
      <c r="B29" s="357" t="s">
        <v>372</v>
      </c>
      <c r="C29" s="199">
        <v>-0.90000000000000013</v>
      </c>
      <c r="D29" s="199">
        <v>-0.91000000000000014</v>
      </c>
      <c r="E29" s="199">
        <v>-0.91000000000000014</v>
      </c>
      <c r="F29" s="199">
        <v>-0.91000000000000014</v>
      </c>
      <c r="G29" s="199">
        <v>-0.91000000000000014</v>
      </c>
      <c r="H29" s="199">
        <v>-0.91000000000000014</v>
      </c>
      <c r="I29" s="199">
        <v>-0.91000000000000014</v>
      </c>
      <c r="J29" s="199">
        <v>-0.92999999999999994</v>
      </c>
      <c r="K29" s="199">
        <v>-0.92999999999999994</v>
      </c>
      <c r="L29" s="199">
        <v>-0.92999999999999994</v>
      </c>
      <c r="M29" s="199">
        <v>-0.92999999999999994</v>
      </c>
      <c r="N29" s="199">
        <v>-0.92999999999999994</v>
      </c>
      <c r="O29" s="199">
        <v>-0.92999999999999994</v>
      </c>
      <c r="P29" s="199">
        <v>-0.94</v>
      </c>
      <c r="Q29" s="199">
        <v>-0.96</v>
      </c>
      <c r="R29" s="199">
        <v>-0.96</v>
      </c>
      <c r="S29" s="199">
        <v>-0.96</v>
      </c>
      <c r="T29" s="199">
        <v>-0.96</v>
      </c>
      <c r="U29" s="199">
        <v>-0.97</v>
      </c>
      <c r="V29" s="199">
        <v>-0.98</v>
      </c>
      <c r="W29" s="199">
        <v>-0.98</v>
      </c>
      <c r="X29" s="199">
        <v>-0.98</v>
      </c>
      <c r="Y29" s="199">
        <v>-0.98</v>
      </c>
      <c r="Z29" s="199">
        <v>-0.98</v>
      </c>
      <c r="AA29" s="199">
        <v>-0.99</v>
      </c>
      <c r="AB29" s="199">
        <v>-0.99</v>
      </c>
      <c r="AC29" s="199">
        <v>-0.99</v>
      </c>
      <c r="AD29" s="199">
        <v>-0.99</v>
      </c>
      <c r="AE29" s="199">
        <v>-0.99</v>
      </c>
      <c r="AF29" s="199">
        <v>-0.99</v>
      </c>
      <c r="AG29" s="199">
        <v>-0.99</v>
      </c>
      <c r="AH29" s="199">
        <v>-0.91</v>
      </c>
      <c r="AI29" s="199">
        <v>0</v>
      </c>
      <c r="AJ29" s="199">
        <v>0</v>
      </c>
      <c r="AK29" s="199">
        <v>0</v>
      </c>
      <c r="AL29" s="199">
        <v>0</v>
      </c>
      <c r="AM29" s="199">
        <v>0</v>
      </c>
      <c r="AN29" s="199">
        <v>0</v>
      </c>
      <c r="AO29" s="199">
        <v>0</v>
      </c>
      <c r="AP29" s="199">
        <v>0</v>
      </c>
      <c r="AQ29" s="199">
        <v>0</v>
      </c>
      <c r="AR29" s="199">
        <v>0</v>
      </c>
      <c r="AS29" s="199">
        <v>0</v>
      </c>
      <c r="AT29" s="199">
        <v>0</v>
      </c>
      <c r="AU29" s="199">
        <v>0</v>
      </c>
      <c r="AV29" s="199">
        <v>0</v>
      </c>
      <c r="AW29" s="199">
        <v>0</v>
      </c>
      <c r="AX29" s="199">
        <v>0</v>
      </c>
      <c r="AY29" s="199">
        <v>0</v>
      </c>
      <c r="AZ29" s="199">
        <v>0</v>
      </c>
      <c r="BA29" s="199">
        <v>0</v>
      </c>
      <c r="BB29" s="199">
        <v>0</v>
      </c>
      <c r="BC29" s="199">
        <v>0</v>
      </c>
      <c r="BD29" s="199">
        <v>0</v>
      </c>
      <c r="BE29" s="199">
        <v>0</v>
      </c>
      <c r="BF29" s="199">
        <v>0</v>
      </c>
      <c r="BG29" s="199">
        <v>0</v>
      </c>
      <c r="BH29" s="199">
        <v>0</v>
      </c>
      <c r="BI29" s="199">
        <v>0</v>
      </c>
      <c r="BJ29" s="199">
        <v>0</v>
      </c>
      <c r="BK29" s="199">
        <v>0</v>
      </c>
      <c r="BL29" s="199">
        <v>0</v>
      </c>
      <c r="BM29" s="199">
        <v>0</v>
      </c>
      <c r="BN29" s="199">
        <v>0</v>
      </c>
      <c r="BO29" s="199">
        <v>0</v>
      </c>
      <c r="BP29" s="199">
        <v>0</v>
      </c>
      <c r="BQ29" s="199">
        <v>0</v>
      </c>
      <c r="BR29" s="199">
        <v>0</v>
      </c>
      <c r="BS29" s="199">
        <v>0</v>
      </c>
    </row>
    <row r="30" spans="2:71" ht="15.75" x14ac:dyDescent="0.3">
      <c r="B30" s="357" t="s">
        <v>375</v>
      </c>
      <c r="C30" s="199">
        <v>-0.15000000000000002</v>
      </c>
      <c r="D30" s="199">
        <v>-0.15000000000000002</v>
      </c>
      <c r="E30" s="199">
        <v>-0.16</v>
      </c>
      <c r="F30" s="199">
        <v>-0.16</v>
      </c>
      <c r="G30" s="199">
        <v>-0.16</v>
      </c>
      <c r="H30" s="199">
        <v>-0.16</v>
      </c>
      <c r="I30" s="199">
        <v>-0.16</v>
      </c>
      <c r="J30" s="199">
        <v>-0.17</v>
      </c>
      <c r="K30" s="199">
        <v>-0.17</v>
      </c>
      <c r="L30" s="199">
        <v>-0.17</v>
      </c>
      <c r="M30" s="199">
        <v>-0.17</v>
      </c>
      <c r="N30" s="199">
        <v>-0.17</v>
      </c>
      <c r="O30" s="199">
        <v>-0.17</v>
      </c>
      <c r="P30" s="199">
        <v>-0.17</v>
      </c>
      <c r="Q30" s="199">
        <v>-0.17</v>
      </c>
      <c r="R30" s="199">
        <v>-0.17</v>
      </c>
      <c r="S30" s="199">
        <v>-0.17</v>
      </c>
      <c r="T30" s="199">
        <v>-0.17</v>
      </c>
      <c r="U30" s="199">
        <v>-0.17</v>
      </c>
      <c r="V30" s="199">
        <v>-0.17</v>
      </c>
      <c r="W30" s="199">
        <v>-0.17</v>
      </c>
      <c r="X30" s="199">
        <v>-0.17</v>
      </c>
      <c r="Y30" s="199">
        <v>-0.17</v>
      </c>
      <c r="Z30" s="199">
        <v>-0.17</v>
      </c>
      <c r="AA30" s="199">
        <v>-0.17</v>
      </c>
      <c r="AB30" s="199">
        <v>-0.17</v>
      </c>
      <c r="AC30" s="199">
        <v>-0.17</v>
      </c>
      <c r="AD30" s="199">
        <v>-0.17</v>
      </c>
      <c r="AE30" s="199">
        <v>-0.17</v>
      </c>
      <c r="AF30" s="199">
        <v>-0.17</v>
      </c>
      <c r="AG30" s="199">
        <v>-0.17</v>
      </c>
      <c r="AH30" s="199">
        <v>-0.16</v>
      </c>
      <c r="AI30" s="199">
        <v>0</v>
      </c>
      <c r="AJ30" s="199">
        <v>0</v>
      </c>
      <c r="AK30" s="199">
        <v>0</v>
      </c>
      <c r="AL30" s="199">
        <v>0</v>
      </c>
      <c r="AM30" s="199">
        <v>0</v>
      </c>
      <c r="AN30" s="199">
        <v>0</v>
      </c>
      <c r="AO30" s="199">
        <v>0</v>
      </c>
      <c r="AP30" s="199">
        <v>0</v>
      </c>
      <c r="AQ30" s="199">
        <v>0</v>
      </c>
      <c r="AR30" s="199">
        <v>0</v>
      </c>
      <c r="AS30" s="199">
        <v>0</v>
      </c>
      <c r="AT30" s="199">
        <v>0</v>
      </c>
      <c r="AU30" s="199">
        <v>0</v>
      </c>
      <c r="AV30" s="199">
        <v>0</v>
      </c>
      <c r="AW30" s="199">
        <v>0</v>
      </c>
      <c r="AX30" s="199">
        <v>0</v>
      </c>
      <c r="AY30" s="199">
        <v>0</v>
      </c>
      <c r="AZ30" s="199">
        <v>0</v>
      </c>
      <c r="BA30" s="199">
        <v>0</v>
      </c>
      <c r="BB30" s="199">
        <v>0</v>
      </c>
      <c r="BC30" s="199">
        <v>0</v>
      </c>
      <c r="BD30" s="199">
        <v>0</v>
      </c>
      <c r="BE30" s="199">
        <v>0</v>
      </c>
      <c r="BF30" s="199">
        <v>0</v>
      </c>
      <c r="BG30" s="199">
        <v>0</v>
      </c>
      <c r="BH30" s="199">
        <v>0</v>
      </c>
      <c r="BI30" s="199">
        <v>0</v>
      </c>
      <c r="BJ30" s="199">
        <v>0</v>
      </c>
      <c r="BK30" s="199">
        <v>0</v>
      </c>
      <c r="BL30" s="199">
        <v>0</v>
      </c>
      <c r="BM30" s="199">
        <v>0</v>
      </c>
      <c r="BN30" s="199">
        <v>0</v>
      </c>
      <c r="BO30" s="199">
        <v>0</v>
      </c>
      <c r="BP30" s="199">
        <v>0</v>
      </c>
      <c r="BQ30" s="199">
        <v>0</v>
      </c>
      <c r="BR30" s="199">
        <v>0</v>
      </c>
      <c r="BS30" s="199">
        <v>0</v>
      </c>
    </row>
    <row r="31" spans="2:71" ht="15.75" x14ac:dyDescent="0.3">
      <c r="B31" s="357" t="s">
        <v>376</v>
      </c>
      <c r="C31" s="199">
        <v>-0.1</v>
      </c>
      <c r="D31" s="199">
        <v>-0.1</v>
      </c>
      <c r="E31" s="199">
        <v>-0.1</v>
      </c>
      <c r="F31" s="199">
        <v>-0.1</v>
      </c>
      <c r="G31" s="199">
        <v>-0.1</v>
      </c>
      <c r="H31" s="199">
        <v>-0.1</v>
      </c>
      <c r="I31" s="199">
        <v>-0.1</v>
      </c>
      <c r="J31" s="199">
        <v>-0.1</v>
      </c>
      <c r="K31" s="199">
        <v>-0.1</v>
      </c>
      <c r="L31" s="199">
        <v>-0.1</v>
      </c>
      <c r="M31" s="199">
        <v>-0.1</v>
      </c>
      <c r="N31" s="199">
        <v>-0.1</v>
      </c>
      <c r="O31" s="199">
        <v>-0.1</v>
      </c>
      <c r="P31" s="199">
        <v>-0.1</v>
      </c>
      <c r="Q31" s="199">
        <v>-0.1</v>
      </c>
      <c r="R31" s="199">
        <v>-0.1</v>
      </c>
      <c r="S31" s="199">
        <v>-0.1</v>
      </c>
      <c r="T31" s="199">
        <v>-0.1</v>
      </c>
      <c r="U31" s="199">
        <v>-0.1</v>
      </c>
      <c r="V31" s="199">
        <v>-0.1</v>
      </c>
      <c r="W31" s="199">
        <v>-0.1</v>
      </c>
      <c r="X31" s="199">
        <v>-0.1</v>
      </c>
      <c r="Y31" s="199">
        <v>-0.1</v>
      </c>
      <c r="Z31" s="199">
        <v>-0.1</v>
      </c>
      <c r="AA31" s="199">
        <v>-0.1</v>
      </c>
      <c r="AB31" s="199">
        <v>-0.1</v>
      </c>
      <c r="AC31" s="199">
        <v>-0.1</v>
      </c>
      <c r="AD31" s="199">
        <v>-0.1</v>
      </c>
      <c r="AE31" s="199">
        <v>-0.1</v>
      </c>
      <c r="AF31" s="199">
        <v>-0.1</v>
      </c>
      <c r="AG31" s="199">
        <v>-0.1</v>
      </c>
      <c r="AH31" s="199">
        <v>-7.0000000000000007E-2</v>
      </c>
      <c r="AI31" s="199">
        <v>0</v>
      </c>
      <c r="AJ31" s="199">
        <v>0</v>
      </c>
      <c r="AK31" s="199">
        <v>0</v>
      </c>
      <c r="AL31" s="199">
        <v>0</v>
      </c>
      <c r="AM31" s="199">
        <v>0</v>
      </c>
      <c r="AN31" s="199">
        <v>0</v>
      </c>
      <c r="AO31" s="199">
        <v>0</v>
      </c>
      <c r="AP31" s="199">
        <v>0</v>
      </c>
      <c r="AQ31" s="199">
        <v>0</v>
      </c>
      <c r="AR31" s="199">
        <v>0</v>
      </c>
      <c r="AS31" s="199">
        <v>0</v>
      </c>
      <c r="AT31" s="199">
        <v>0</v>
      </c>
      <c r="AU31" s="199">
        <v>0</v>
      </c>
      <c r="AV31" s="199">
        <v>0</v>
      </c>
      <c r="AW31" s="199">
        <v>0</v>
      </c>
      <c r="AX31" s="199">
        <v>0</v>
      </c>
      <c r="AY31" s="199">
        <v>0</v>
      </c>
      <c r="AZ31" s="199">
        <v>0</v>
      </c>
      <c r="BA31" s="199">
        <v>0</v>
      </c>
      <c r="BB31" s="199">
        <v>0</v>
      </c>
      <c r="BC31" s="199">
        <v>0</v>
      </c>
      <c r="BD31" s="199">
        <v>0</v>
      </c>
      <c r="BE31" s="199">
        <v>0</v>
      </c>
      <c r="BF31" s="199">
        <v>0</v>
      </c>
      <c r="BG31" s="199">
        <v>0</v>
      </c>
      <c r="BH31" s="199">
        <v>0</v>
      </c>
      <c r="BI31" s="199">
        <v>0</v>
      </c>
      <c r="BJ31" s="199">
        <v>0</v>
      </c>
      <c r="BK31" s="199">
        <v>0</v>
      </c>
      <c r="BL31" s="199">
        <v>0</v>
      </c>
      <c r="BM31" s="199">
        <v>0</v>
      </c>
      <c r="BN31" s="199">
        <v>0</v>
      </c>
      <c r="BO31" s="199">
        <v>0</v>
      </c>
      <c r="BP31" s="199">
        <v>0</v>
      </c>
      <c r="BQ31" s="199">
        <v>0</v>
      </c>
      <c r="BR31" s="199">
        <v>0</v>
      </c>
      <c r="BS31" s="199">
        <v>0</v>
      </c>
    </row>
    <row r="32" spans="2:71" ht="15.75" x14ac:dyDescent="0.3">
      <c r="B32" s="357" t="s">
        <v>377</v>
      </c>
      <c r="C32" s="199">
        <v>-0.17</v>
      </c>
      <c r="D32" s="199">
        <v>-0.17</v>
      </c>
      <c r="E32" s="199">
        <v>-0.17</v>
      </c>
      <c r="F32" s="199">
        <v>-0.17</v>
      </c>
      <c r="G32" s="199">
        <v>-0.17</v>
      </c>
      <c r="H32" s="199">
        <v>-0.17</v>
      </c>
      <c r="I32" s="199">
        <v>-0.17</v>
      </c>
      <c r="J32" s="199">
        <v>-0.17</v>
      </c>
      <c r="K32" s="199">
        <v>-0.17</v>
      </c>
      <c r="L32" s="199">
        <v>-0.17</v>
      </c>
      <c r="M32" s="199">
        <v>-0.17</v>
      </c>
      <c r="N32" s="199">
        <v>-0.17</v>
      </c>
      <c r="O32" s="199">
        <v>-0.17</v>
      </c>
      <c r="P32" s="199">
        <v>-0.17</v>
      </c>
      <c r="Q32" s="199">
        <v>-0.17</v>
      </c>
      <c r="R32" s="199">
        <v>-0.17</v>
      </c>
      <c r="S32" s="199">
        <v>-0.17</v>
      </c>
      <c r="T32" s="199">
        <v>-0.17</v>
      </c>
      <c r="U32" s="199">
        <v>-0.17</v>
      </c>
      <c r="V32" s="199">
        <v>-0.17</v>
      </c>
      <c r="W32" s="199">
        <v>-0.17</v>
      </c>
      <c r="X32" s="199">
        <v>-0.17</v>
      </c>
      <c r="Y32" s="199">
        <v>-0.17</v>
      </c>
      <c r="Z32" s="199">
        <v>-0.18000000000000002</v>
      </c>
      <c r="AA32" s="199">
        <v>-0.18000000000000002</v>
      </c>
      <c r="AB32" s="199">
        <v>-0.18000000000000002</v>
      </c>
      <c r="AC32" s="199">
        <v>-0.18000000000000002</v>
      </c>
      <c r="AD32" s="199">
        <v>-0.18000000000000002</v>
      </c>
      <c r="AE32" s="199">
        <v>-0.18000000000000002</v>
      </c>
      <c r="AF32" s="199">
        <v>-0.18000000000000002</v>
      </c>
      <c r="AG32" s="199">
        <v>-0.18000000000000002</v>
      </c>
      <c r="AH32" s="199">
        <v>-0.14000000000000001</v>
      </c>
      <c r="AI32" s="199">
        <v>0</v>
      </c>
      <c r="AJ32" s="199">
        <v>0</v>
      </c>
      <c r="AK32" s="199">
        <v>0</v>
      </c>
      <c r="AL32" s="199">
        <v>0</v>
      </c>
      <c r="AM32" s="199">
        <v>0</v>
      </c>
      <c r="AN32" s="199">
        <v>0</v>
      </c>
      <c r="AO32" s="199">
        <v>0</v>
      </c>
      <c r="AP32" s="199">
        <v>0</v>
      </c>
      <c r="AQ32" s="199">
        <v>0</v>
      </c>
      <c r="AR32" s="199">
        <v>0</v>
      </c>
      <c r="AS32" s="199">
        <v>0</v>
      </c>
      <c r="AT32" s="199">
        <v>0</v>
      </c>
      <c r="AU32" s="199">
        <v>0</v>
      </c>
      <c r="AV32" s="199">
        <v>0</v>
      </c>
      <c r="AW32" s="199">
        <v>0</v>
      </c>
      <c r="AX32" s="199">
        <v>0</v>
      </c>
      <c r="AY32" s="199">
        <v>0</v>
      </c>
      <c r="AZ32" s="199">
        <v>0</v>
      </c>
      <c r="BA32" s="199">
        <v>0</v>
      </c>
      <c r="BB32" s="199">
        <v>0</v>
      </c>
      <c r="BC32" s="199">
        <v>0</v>
      </c>
      <c r="BD32" s="199">
        <v>0</v>
      </c>
      <c r="BE32" s="199">
        <v>0</v>
      </c>
      <c r="BF32" s="199">
        <v>0</v>
      </c>
      <c r="BG32" s="199">
        <v>0</v>
      </c>
      <c r="BH32" s="199">
        <v>0</v>
      </c>
      <c r="BI32" s="199">
        <v>0</v>
      </c>
      <c r="BJ32" s="199">
        <v>0</v>
      </c>
      <c r="BK32" s="199">
        <v>0</v>
      </c>
      <c r="BL32" s="199">
        <v>0</v>
      </c>
      <c r="BM32" s="199">
        <v>0</v>
      </c>
      <c r="BN32" s="199">
        <v>0</v>
      </c>
      <c r="BO32" s="199">
        <v>0</v>
      </c>
      <c r="BP32" s="199">
        <v>0</v>
      </c>
      <c r="BQ32" s="199">
        <v>0</v>
      </c>
      <c r="BR32" s="199">
        <v>0</v>
      </c>
      <c r="BS32" s="199">
        <v>0</v>
      </c>
    </row>
    <row r="33" spans="2:71" ht="15.75" x14ac:dyDescent="0.3">
      <c r="B33" s="357" t="s">
        <v>378</v>
      </c>
      <c r="C33" s="199">
        <v>0</v>
      </c>
      <c r="D33" s="199">
        <v>0</v>
      </c>
      <c r="E33" s="199">
        <v>0</v>
      </c>
      <c r="F33" s="199">
        <v>-0.01</v>
      </c>
      <c r="G33" s="199">
        <v>-0.01</v>
      </c>
      <c r="H33" s="199">
        <v>-0.01</v>
      </c>
      <c r="I33" s="199">
        <v>-0.01</v>
      </c>
      <c r="J33" s="199">
        <v>-0.01</v>
      </c>
      <c r="K33" s="199">
        <v>-0.01</v>
      </c>
      <c r="L33" s="199">
        <v>-0.01</v>
      </c>
      <c r="M33" s="199">
        <v>-0.01</v>
      </c>
      <c r="N33" s="199">
        <v>-0.01</v>
      </c>
      <c r="O33" s="199">
        <v>-0.01</v>
      </c>
      <c r="P33" s="199">
        <v>-0.01</v>
      </c>
      <c r="Q33" s="199">
        <v>-0.01</v>
      </c>
      <c r="R33" s="199">
        <v>-0.02</v>
      </c>
      <c r="S33" s="199">
        <v>-0.02</v>
      </c>
      <c r="T33" s="199">
        <v>-0.01</v>
      </c>
      <c r="U33" s="199">
        <v>-0.02</v>
      </c>
      <c r="V33" s="199">
        <v>-0.02</v>
      </c>
      <c r="W33" s="199">
        <v>-0.02</v>
      </c>
      <c r="X33" s="199">
        <v>-0.02</v>
      </c>
      <c r="Y33" s="199">
        <v>-0.02</v>
      </c>
      <c r="Z33" s="199">
        <v>-0.02</v>
      </c>
      <c r="AA33" s="199">
        <v>-0.01</v>
      </c>
      <c r="AB33" s="199">
        <v>-0.01</v>
      </c>
      <c r="AC33" s="199">
        <v>-0.01</v>
      </c>
      <c r="AD33" s="199">
        <v>-0.01</v>
      </c>
      <c r="AE33" s="199">
        <v>-0.01</v>
      </c>
      <c r="AF33" s="199">
        <v>-0.01</v>
      </c>
      <c r="AG33" s="199">
        <v>-0.01</v>
      </c>
      <c r="AH33" s="199">
        <v>-0.01</v>
      </c>
      <c r="AI33" s="199">
        <v>0</v>
      </c>
      <c r="AJ33" s="199">
        <v>0</v>
      </c>
      <c r="AK33" s="199">
        <v>0</v>
      </c>
      <c r="AL33" s="199">
        <v>0</v>
      </c>
      <c r="AM33" s="199">
        <v>0</v>
      </c>
      <c r="AN33" s="199">
        <v>0</v>
      </c>
      <c r="AO33" s="199">
        <v>0</v>
      </c>
      <c r="AP33" s="199">
        <v>0</v>
      </c>
      <c r="AQ33" s="199">
        <v>0</v>
      </c>
      <c r="AR33" s="199">
        <v>0</v>
      </c>
      <c r="AS33" s="199">
        <v>0</v>
      </c>
      <c r="AT33" s="199">
        <v>0</v>
      </c>
      <c r="AU33" s="199">
        <v>0</v>
      </c>
      <c r="AV33" s="199">
        <v>0</v>
      </c>
      <c r="AW33" s="199">
        <v>0</v>
      </c>
      <c r="AX33" s="199">
        <v>0</v>
      </c>
      <c r="AY33" s="199">
        <v>0</v>
      </c>
      <c r="AZ33" s="199">
        <v>0</v>
      </c>
      <c r="BA33" s="199">
        <v>0</v>
      </c>
      <c r="BB33" s="199">
        <v>0</v>
      </c>
      <c r="BC33" s="199">
        <v>0</v>
      </c>
      <c r="BD33" s="199">
        <v>0</v>
      </c>
      <c r="BE33" s="199">
        <v>0</v>
      </c>
      <c r="BF33" s="199">
        <v>0</v>
      </c>
      <c r="BG33" s="199">
        <v>0</v>
      </c>
      <c r="BH33" s="199">
        <v>0</v>
      </c>
      <c r="BI33" s="199">
        <v>0</v>
      </c>
      <c r="BJ33" s="199">
        <v>0</v>
      </c>
      <c r="BK33" s="199">
        <v>0</v>
      </c>
      <c r="BL33" s="199">
        <v>0</v>
      </c>
      <c r="BM33" s="199">
        <v>0</v>
      </c>
      <c r="BN33" s="199">
        <v>0</v>
      </c>
      <c r="BO33" s="199">
        <v>0</v>
      </c>
      <c r="BP33" s="199">
        <v>0</v>
      </c>
      <c r="BQ33" s="199">
        <v>0</v>
      </c>
      <c r="BR33" s="199">
        <v>0</v>
      </c>
      <c r="BS33" s="199">
        <v>0</v>
      </c>
    </row>
    <row r="34" spans="2:71" ht="15.75" x14ac:dyDescent="0.3">
      <c r="B34" s="355" t="s">
        <v>384</v>
      </c>
      <c r="C34" s="199">
        <v>0.37000000000000005</v>
      </c>
      <c r="D34" s="199">
        <v>0.37000000000000005</v>
      </c>
      <c r="E34" s="199">
        <v>0.37000000000000005</v>
      </c>
      <c r="F34" s="199">
        <v>0.37000000000000005</v>
      </c>
      <c r="G34" s="199">
        <v>0.37000000000000005</v>
      </c>
      <c r="H34" s="199">
        <v>0.37000000000000005</v>
      </c>
      <c r="I34" s="199">
        <v>0.37000000000000005</v>
      </c>
      <c r="J34" s="199">
        <v>0.37000000000000005</v>
      </c>
      <c r="K34" s="199">
        <v>0.37000000000000005</v>
      </c>
      <c r="L34" s="199">
        <v>0.36000000000000004</v>
      </c>
      <c r="M34" s="199">
        <v>0.36000000000000004</v>
      </c>
      <c r="N34" s="199">
        <v>0.36000000000000004</v>
      </c>
      <c r="O34" s="199">
        <v>0.36000000000000004</v>
      </c>
      <c r="P34" s="199">
        <v>0.36000000000000004</v>
      </c>
      <c r="Q34" s="199">
        <v>0.36000000000000004</v>
      </c>
      <c r="R34" s="199">
        <v>0.36000000000000004</v>
      </c>
      <c r="S34" s="199">
        <v>0.36000000000000004</v>
      </c>
      <c r="T34" s="199">
        <v>0.36000000000000004</v>
      </c>
      <c r="U34" s="199">
        <v>0.36000000000000004</v>
      </c>
      <c r="V34" s="199">
        <v>0.36000000000000004</v>
      </c>
      <c r="W34" s="199">
        <v>0.36000000000000004</v>
      </c>
      <c r="X34" s="199">
        <v>0.36000000000000004</v>
      </c>
      <c r="Y34" s="199">
        <v>0.36000000000000004</v>
      </c>
      <c r="Z34" s="199">
        <v>0.36000000000000004</v>
      </c>
      <c r="AA34" s="199">
        <v>0.36000000000000004</v>
      </c>
      <c r="AB34" s="199">
        <v>0.36000000000000004</v>
      </c>
      <c r="AC34" s="199">
        <v>0.36000000000000004</v>
      </c>
      <c r="AD34" s="199">
        <v>0.36000000000000004</v>
      </c>
      <c r="AE34" s="199">
        <v>0.36000000000000004</v>
      </c>
      <c r="AF34" s="199">
        <v>0.36000000000000004</v>
      </c>
      <c r="AG34" s="199">
        <v>0.36000000000000004</v>
      </c>
      <c r="AH34" s="199">
        <v>0.36000000000000004</v>
      </c>
      <c r="AI34" s="199">
        <v>0</v>
      </c>
      <c r="AJ34" s="199">
        <v>0</v>
      </c>
      <c r="AK34" s="199">
        <v>0</v>
      </c>
      <c r="AL34" s="199">
        <v>0</v>
      </c>
      <c r="AM34" s="199">
        <v>0</v>
      </c>
      <c r="AN34" s="199">
        <v>0</v>
      </c>
      <c r="AO34" s="199">
        <v>0</v>
      </c>
      <c r="AP34" s="199">
        <v>0</v>
      </c>
      <c r="AQ34" s="199">
        <v>0</v>
      </c>
      <c r="AR34" s="199">
        <v>0</v>
      </c>
      <c r="AS34" s="199">
        <v>0</v>
      </c>
      <c r="AT34" s="199">
        <v>0</v>
      </c>
      <c r="AU34" s="199">
        <v>0</v>
      </c>
      <c r="AV34" s="199">
        <v>0</v>
      </c>
      <c r="AW34" s="199">
        <v>0</v>
      </c>
      <c r="AX34" s="199">
        <v>0</v>
      </c>
      <c r="AY34" s="199">
        <v>0</v>
      </c>
      <c r="AZ34" s="199">
        <v>0</v>
      </c>
      <c r="BA34" s="199">
        <v>0</v>
      </c>
      <c r="BB34" s="199">
        <v>0</v>
      </c>
      <c r="BC34" s="199">
        <v>0</v>
      </c>
      <c r="BD34" s="199">
        <v>0</v>
      </c>
      <c r="BE34" s="199">
        <v>0</v>
      </c>
      <c r="BF34" s="199">
        <v>0</v>
      </c>
      <c r="BG34" s="199">
        <v>0</v>
      </c>
      <c r="BH34" s="199">
        <v>0</v>
      </c>
      <c r="BI34" s="199">
        <v>0</v>
      </c>
      <c r="BJ34" s="199">
        <v>0</v>
      </c>
      <c r="BK34" s="199">
        <v>0</v>
      </c>
      <c r="BL34" s="199">
        <v>0</v>
      </c>
      <c r="BM34" s="199">
        <v>0</v>
      </c>
      <c r="BN34" s="199">
        <v>0</v>
      </c>
      <c r="BO34" s="199">
        <v>0</v>
      </c>
      <c r="BP34" s="199">
        <v>0</v>
      </c>
      <c r="BQ34" s="199">
        <v>0</v>
      </c>
      <c r="BR34" s="199">
        <v>0</v>
      </c>
      <c r="BS34" s="199">
        <v>0</v>
      </c>
    </row>
    <row r="35" spans="2:71" ht="15.75" x14ac:dyDescent="0.3">
      <c r="B35" s="357" t="s">
        <v>372</v>
      </c>
      <c r="C35" s="199">
        <v>0.23</v>
      </c>
      <c r="D35" s="199">
        <v>0.23</v>
      </c>
      <c r="E35" s="199">
        <v>0.23</v>
      </c>
      <c r="F35" s="199">
        <v>0.23</v>
      </c>
      <c r="G35" s="199">
        <v>0.23</v>
      </c>
      <c r="H35" s="199">
        <v>0.23</v>
      </c>
      <c r="I35" s="199">
        <v>0.23</v>
      </c>
      <c r="J35" s="199">
        <v>0.23</v>
      </c>
      <c r="K35" s="199">
        <v>0.23</v>
      </c>
      <c r="L35" s="199">
        <v>0.22</v>
      </c>
      <c r="M35" s="199">
        <v>0.22</v>
      </c>
      <c r="N35" s="199">
        <v>0.22</v>
      </c>
      <c r="O35" s="199">
        <v>0.22</v>
      </c>
      <c r="P35" s="199">
        <v>0.22</v>
      </c>
      <c r="Q35" s="199">
        <v>0.22</v>
      </c>
      <c r="R35" s="199">
        <v>0.22</v>
      </c>
      <c r="S35" s="199">
        <v>0.22</v>
      </c>
      <c r="T35" s="199">
        <v>0.22</v>
      </c>
      <c r="U35" s="199">
        <v>0.22</v>
      </c>
      <c r="V35" s="199">
        <v>0.22</v>
      </c>
      <c r="W35" s="199">
        <v>0.22</v>
      </c>
      <c r="X35" s="199">
        <v>0.22</v>
      </c>
      <c r="Y35" s="199">
        <v>0.22</v>
      </c>
      <c r="Z35" s="199">
        <v>0.22</v>
      </c>
      <c r="AA35" s="199">
        <v>0.22</v>
      </c>
      <c r="AB35" s="199">
        <v>0.22</v>
      </c>
      <c r="AC35" s="199">
        <v>0.22</v>
      </c>
      <c r="AD35" s="199">
        <v>0.22</v>
      </c>
      <c r="AE35" s="199">
        <v>0.22</v>
      </c>
      <c r="AF35" s="199">
        <v>0.22</v>
      </c>
      <c r="AG35" s="199">
        <v>0.22</v>
      </c>
      <c r="AH35" s="199">
        <v>0.22</v>
      </c>
      <c r="AI35" s="199">
        <v>0</v>
      </c>
      <c r="AJ35" s="199">
        <v>0</v>
      </c>
      <c r="AK35" s="199">
        <v>0</v>
      </c>
      <c r="AL35" s="199">
        <v>0</v>
      </c>
      <c r="AM35" s="199">
        <v>0</v>
      </c>
      <c r="AN35" s="199">
        <v>0</v>
      </c>
      <c r="AO35" s="199">
        <v>0</v>
      </c>
      <c r="AP35" s="199">
        <v>0</v>
      </c>
      <c r="AQ35" s="199">
        <v>0</v>
      </c>
      <c r="AR35" s="199">
        <v>0</v>
      </c>
      <c r="AS35" s="199">
        <v>0</v>
      </c>
      <c r="AT35" s="199">
        <v>0</v>
      </c>
      <c r="AU35" s="199">
        <v>0</v>
      </c>
      <c r="AV35" s="199">
        <v>0</v>
      </c>
      <c r="AW35" s="199">
        <v>0</v>
      </c>
      <c r="AX35" s="199">
        <v>0</v>
      </c>
      <c r="AY35" s="199">
        <v>0</v>
      </c>
      <c r="AZ35" s="199">
        <v>0</v>
      </c>
      <c r="BA35" s="199">
        <v>0</v>
      </c>
      <c r="BB35" s="199">
        <v>0</v>
      </c>
      <c r="BC35" s="199">
        <v>0</v>
      </c>
      <c r="BD35" s="199">
        <v>0</v>
      </c>
      <c r="BE35" s="199">
        <v>0</v>
      </c>
      <c r="BF35" s="199">
        <v>0</v>
      </c>
      <c r="BG35" s="199">
        <v>0</v>
      </c>
      <c r="BH35" s="199">
        <v>0</v>
      </c>
      <c r="BI35" s="199">
        <v>0</v>
      </c>
      <c r="BJ35" s="199">
        <v>0</v>
      </c>
      <c r="BK35" s="199">
        <v>0</v>
      </c>
      <c r="BL35" s="199">
        <v>0</v>
      </c>
      <c r="BM35" s="199">
        <v>0</v>
      </c>
      <c r="BN35" s="199">
        <v>0</v>
      </c>
      <c r="BO35" s="199">
        <v>0</v>
      </c>
      <c r="BP35" s="199">
        <v>0</v>
      </c>
      <c r="BQ35" s="199">
        <v>0</v>
      </c>
      <c r="BR35" s="199">
        <v>0</v>
      </c>
      <c r="BS35" s="199">
        <v>0</v>
      </c>
    </row>
    <row r="36" spans="2:71" ht="15.75" x14ac:dyDescent="0.3">
      <c r="B36" s="357" t="s">
        <v>375</v>
      </c>
      <c r="C36" s="199">
        <v>0.05</v>
      </c>
      <c r="D36" s="199">
        <v>0.05</v>
      </c>
      <c r="E36" s="199">
        <v>0.05</v>
      </c>
      <c r="F36" s="199">
        <v>0.05</v>
      </c>
      <c r="G36" s="199">
        <v>0.05</v>
      </c>
      <c r="H36" s="199">
        <v>0.05</v>
      </c>
      <c r="I36" s="199">
        <v>0.05</v>
      </c>
      <c r="J36" s="199">
        <v>0.05</v>
      </c>
      <c r="K36" s="199">
        <v>0.05</v>
      </c>
      <c r="L36" s="199">
        <v>0.05</v>
      </c>
      <c r="M36" s="199">
        <v>0.05</v>
      </c>
      <c r="N36" s="199">
        <v>0.05</v>
      </c>
      <c r="O36" s="199">
        <v>0.05</v>
      </c>
      <c r="P36" s="199">
        <v>0.05</v>
      </c>
      <c r="Q36" s="199">
        <v>0.05</v>
      </c>
      <c r="R36" s="199">
        <v>0.05</v>
      </c>
      <c r="S36" s="199">
        <v>0.05</v>
      </c>
      <c r="T36" s="199">
        <v>0.05</v>
      </c>
      <c r="U36" s="199">
        <v>0.05</v>
      </c>
      <c r="V36" s="199">
        <v>0.05</v>
      </c>
      <c r="W36" s="199">
        <v>0.05</v>
      </c>
      <c r="X36" s="199">
        <v>0.05</v>
      </c>
      <c r="Y36" s="199">
        <v>0.05</v>
      </c>
      <c r="Z36" s="199">
        <v>0.05</v>
      </c>
      <c r="AA36" s="199">
        <v>0.05</v>
      </c>
      <c r="AB36" s="199">
        <v>0.05</v>
      </c>
      <c r="AC36" s="199">
        <v>0.05</v>
      </c>
      <c r="AD36" s="199">
        <v>0.05</v>
      </c>
      <c r="AE36" s="199">
        <v>0.05</v>
      </c>
      <c r="AF36" s="199">
        <v>0.05</v>
      </c>
      <c r="AG36" s="199">
        <v>0.05</v>
      </c>
      <c r="AH36" s="199">
        <v>0.05</v>
      </c>
      <c r="AI36" s="199">
        <v>0</v>
      </c>
      <c r="AJ36" s="199">
        <v>0</v>
      </c>
      <c r="AK36" s="199">
        <v>0</v>
      </c>
      <c r="AL36" s="199">
        <v>0</v>
      </c>
      <c r="AM36" s="199">
        <v>0</v>
      </c>
      <c r="AN36" s="199">
        <v>0</v>
      </c>
      <c r="AO36" s="199">
        <v>0</v>
      </c>
      <c r="AP36" s="199">
        <v>0</v>
      </c>
      <c r="AQ36" s="199">
        <v>0</v>
      </c>
      <c r="AR36" s="199">
        <v>0</v>
      </c>
      <c r="AS36" s="199">
        <v>0</v>
      </c>
      <c r="AT36" s="199">
        <v>0</v>
      </c>
      <c r="AU36" s="199">
        <v>0</v>
      </c>
      <c r="AV36" s="199">
        <v>0</v>
      </c>
      <c r="AW36" s="199">
        <v>0</v>
      </c>
      <c r="AX36" s="199">
        <v>0</v>
      </c>
      <c r="AY36" s="199">
        <v>0</v>
      </c>
      <c r="AZ36" s="199">
        <v>0</v>
      </c>
      <c r="BA36" s="199">
        <v>0</v>
      </c>
      <c r="BB36" s="199">
        <v>0</v>
      </c>
      <c r="BC36" s="199">
        <v>0</v>
      </c>
      <c r="BD36" s="199">
        <v>0</v>
      </c>
      <c r="BE36" s="199">
        <v>0</v>
      </c>
      <c r="BF36" s="199">
        <v>0</v>
      </c>
      <c r="BG36" s="199">
        <v>0</v>
      </c>
      <c r="BH36" s="199">
        <v>0</v>
      </c>
      <c r="BI36" s="199">
        <v>0</v>
      </c>
      <c r="BJ36" s="199">
        <v>0</v>
      </c>
      <c r="BK36" s="199">
        <v>0</v>
      </c>
      <c r="BL36" s="199">
        <v>0</v>
      </c>
      <c r="BM36" s="199">
        <v>0</v>
      </c>
      <c r="BN36" s="199">
        <v>0</v>
      </c>
      <c r="BO36" s="199">
        <v>0</v>
      </c>
      <c r="BP36" s="199">
        <v>0</v>
      </c>
      <c r="BQ36" s="199">
        <v>0</v>
      </c>
      <c r="BR36" s="199">
        <v>0</v>
      </c>
      <c r="BS36" s="199">
        <v>0</v>
      </c>
    </row>
    <row r="37" spans="2:71" ht="15.75" x14ac:dyDescent="0.3">
      <c r="B37" s="357" t="s">
        <v>376</v>
      </c>
      <c r="C37" s="199">
        <v>0.02</v>
      </c>
      <c r="D37" s="199">
        <v>0.02</v>
      </c>
      <c r="E37" s="199">
        <v>0.02</v>
      </c>
      <c r="F37" s="199">
        <v>0.02</v>
      </c>
      <c r="G37" s="199">
        <v>0.02</v>
      </c>
      <c r="H37" s="199">
        <v>0.02</v>
      </c>
      <c r="I37" s="199">
        <v>0.02</v>
      </c>
      <c r="J37" s="199">
        <v>0.02</v>
      </c>
      <c r="K37" s="199">
        <v>0.02</v>
      </c>
      <c r="L37" s="199">
        <v>0.02</v>
      </c>
      <c r="M37" s="199">
        <v>0.02</v>
      </c>
      <c r="N37" s="199">
        <v>0.02</v>
      </c>
      <c r="O37" s="199">
        <v>0.02</v>
      </c>
      <c r="P37" s="199">
        <v>0.02</v>
      </c>
      <c r="Q37" s="199">
        <v>0.02</v>
      </c>
      <c r="R37" s="199">
        <v>0.02</v>
      </c>
      <c r="S37" s="199">
        <v>0.02</v>
      </c>
      <c r="T37" s="199">
        <v>0.02</v>
      </c>
      <c r="U37" s="199">
        <v>0.02</v>
      </c>
      <c r="V37" s="199">
        <v>0.02</v>
      </c>
      <c r="W37" s="199">
        <v>0.02</v>
      </c>
      <c r="X37" s="199">
        <v>0.02</v>
      </c>
      <c r="Y37" s="199">
        <v>0.02</v>
      </c>
      <c r="Z37" s="199">
        <v>0.02</v>
      </c>
      <c r="AA37" s="199">
        <v>0.02</v>
      </c>
      <c r="AB37" s="199">
        <v>0.02</v>
      </c>
      <c r="AC37" s="199">
        <v>0.02</v>
      </c>
      <c r="AD37" s="199">
        <v>0.02</v>
      </c>
      <c r="AE37" s="199">
        <v>0.02</v>
      </c>
      <c r="AF37" s="199">
        <v>0.02</v>
      </c>
      <c r="AG37" s="199">
        <v>0.02</v>
      </c>
      <c r="AH37" s="199">
        <v>0.02</v>
      </c>
      <c r="AI37" s="199">
        <v>0</v>
      </c>
      <c r="AJ37" s="199">
        <v>0</v>
      </c>
      <c r="AK37" s="199">
        <v>0</v>
      </c>
      <c r="AL37" s="199">
        <v>0</v>
      </c>
      <c r="AM37" s="199">
        <v>0</v>
      </c>
      <c r="AN37" s="199">
        <v>0</v>
      </c>
      <c r="AO37" s="199">
        <v>0</v>
      </c>
      <c r="AP37" s="199">
        <v>0</v>
      </c>
      <c r="AQ37" s="199">
        <v>0</v>
      </c>
      <c r="AR37" s="199">
        <v>0</v>
      </c>
      <c r="AS37" s="199">
        <v>0</v>
      </c>
      <c r="AT37" s="199">
        <v>0</v>
      </c>
      <c r="AU37" s="199">
        <v>0</v>
      </c>
      <c r="AV37" s="199">
        <v>0</v>
      </c>
      <c r="AW37" s="199">
        <v>0</v>
      </c>
      <c r="AX37" s="199">
        <v>0</v>
      </c>
      <c r="AY37" s="199">
        <v>0</v>
      </c>
      <c r="AZ37" s="199">
        <v>0</v>
      </c>
      <c r="BA37" s="199">
        <v>0</v>
      </c>
      <c r="BB37" s="199">
        <v>0</v>
      </c>
      <c r="BC37" s="199">
        <v>0</v>
      </c>
      <c r="BD37" s="199">
        <v>0</v>
      </c>
      <c r="BE37" s="199">
        <v>0</v>
      </c>
      <c r="BF37" s="199">
        <v>0</v>
      </c>
      <c r="BG37" s="199">
        <v>0</v>
      </c>
      <c r="BH37" s="199">
        <v>0</v>
      </c>
      <c r="BI37" s="199">
        <v>0</v>
      </c>
      <c r="BJ37" s="199">
        <v>0</v>
      </c>
      <c r="BK37" s="199">
        <v>0</v>
      </c>
      <c r="BL37" s="199">
        <v>0</v>
      </c>
      <c r="BM37" s="199">
        <v>0</v>
      </c>
      <c r="BN37" s="199">
        <v>0</v>
      </c>
      <c r="BO37" s="199">
        <v>0</v>
      </c>
      <c r="BP37" s="199">
        <v>0</v>
      </c>
      <c r="BQ37" s="199">
        <v>0</v>
      </c>
      <c r="BR37" s="199">
        <v>0</v>
      </c>
      <c r="BS37" s="199">
        <v>0</v>
      </c>
    </row>
    <row r="38" spans="2:71" ht="15.75" x14ac:dyDescent="0.3">
      <c r="B38" s="357" t="s">
        <v>377</v>
      </c>
      <c r="C38" s="199">
        <v>0.06</v>
      </c>
      <c r="D38" s="199">
        <v>0.06</v>
      </c>
      <c r="E38" s="199">
        <v>0.06</v>
      </c>
      <c r="F38" s="199">
        <v>0.06</v>
      </c>
      <c r="G38" s="199">
        <v>0.06</v>
      </c>
      <c r="H38" s="199">
        <v>0.06</v>
      </c>
      <c r="I38" s="199">
        <v>0.06</v>
      </c>
      <c r="J38" s="199">
        <v>0.06</v>
      </c>
      <c r="K38" s="199">
        <v>0.06</v>
      </c>
      <c r="L38" s="199">
        <v>0.06</v>
      </c>
      <c r="M38" s="199">
        <v>0.06</v>
      </c>
      <c r="N38" s="199">
        <v>0.06</v>
      </c>
      <c r="O38" s="199">
        <v>0.06</v>
      </c>
      <c r="P38" s="199">
        <v>0.06</v>
      </c>
      <c r="Q38" s="199">
        <v>0.06</v>
      </c>
      <c r="R38" s="199">
        <v>0.06</v>
      </c>
      <c r="S38" s="199">
        <v>0.06</v>
      </c>
      <c r="T38" s="199">
        <v>0.06</v>
      </c>
      <c r="U38" s="199">
        <v>0.06</v>
      </c>
      <c r="V38" s="199">
        <v>0.06</v>
      </c>
      <c r="W38" s="199">
        <v>0.06</v>
      </c>
      <c r="X38" s="199">
        <v>0.06</v>
      </c>
      <c r="Y38" s="199">
        <v>0.06</v>
      </c>
      <c r="Z38" s="199">
        <v>0.06</v>
      </c>
      <c r="AA38" s="199">
        <v>0.06</v>
      </c>
      <c r="AB38" s="199">
        <v>0.06</v>
      </c>
      <c r="AC38" s="199">
        <v>0.06</v>
      </c>
      <c r="AD38" s="199">
        <v>0.06</v>
      </c>
      <c r="AE38" s="199">
        <v>0.06</v>
      </c>
      <c r="AF38" s="199">
        <v>0.06</v>
      </c>
      <c r="AG38" s="199">
        <v>0.06</v>
      </c>
      <c r="AH38" s="199">
        <v>0.06</v>
      </c>
      <c r="AI38" s="199">
        <v>0</v>
      </c>
      <c r="AJ38" s="199">
        <v>0</v>
      </c>
      <c r="AK38" s="199">
        <v>0</v>
      </c>
      <c r="AL38" s="199">
        <v>0</v>
      </c>
      <c r="AM38" s="199">
        <v>0</v>
      </c>
      <c r="AN38" s="199">
        <v>0</v>
      </c>
      <c r="AO38" s="199">
        <v>0</v>
      </c>
      <c r="AP38" s="199">
        <v>0</v>
      </c>
      <c r="AQ38" s="199">
        <v>0</v>
      </c>
      <c r="AR38" s="199">
        <v>0</v>
      </c>
      <c r="AS38" s="199">
        <v>0</v>
      </c>
      <c r="AT38" s="199">
        <v>0</v>
      </c>
      <c r="AU38" s="199">
        <v>0</v>
      </c>
      <c r="AV38" s="199">
        <v>0</v>
      </c>
      <c r="AW38" s="199">
        <v>0</v>
      </c>
      <c r="AX38" s="199">
        <v>0</v>
      </c>
      <c r="AY38" s="199">
        <v>0</v>
      </c>
      <c r="AZ38" s="199">
        <v>0</v>
      </c>
      <c r="BA38" s="199">
        <v>0</v>
      </c>
      <c r="BB38" s="199">
        <v>0</v>
      </c>
      <c r="BC38" s="199">
        <v>0</v>
      </c>
      <c r="BD38" s="199">
        <v>0</v>
      </c>
      <c r="BE38" s="199">
        <v>0</v>
      </c>
      <c r="BF38" s="199">
        <v>0</v>
      </c>
      <c r="BG38" s="199">
        <v>0</v>
      </c>
      <c r="BH38" s="199">
        <v>0</v>
      </c>
      <c r="BI38" s="199">
        <v>0</v>
      </c>
      <c r="BJ38" s="199">
        <v>0</v>
      </c>
      <c r="BK38" s="199">
        <v>0</v>
      </c>
      <c r="BL38" s="199">
        <v>0</v>
      </c>
      <c r="BM38" s="199">
        <v>0</v>
      </c>
      <c r="BN38" s="199">
        <v>0</v>
      </c>
      <c r="BO38" s="199">
        <v>0</v>
      </c>
      <c r="BP38" s="199">
        <v>0</v>
      </c>
      <c r="BQ38" s="199">
        <v>0</v>
      </c>
      <c r="BR38" s="199">
        <v>0</v>
      </c>
      <c r="BS38" s="199">
        <v>0</v>
      </c>
    </row>
    <row r="39" spans="2:71" ht="15.75" x14ac:dyDescent="0.3">
      <c r="B39" s="357" t="s">
        <v>378</v>
      </c>
      <c r="C39" s="199">
        <v>0.01</v>
      </c>
      <c r="D39" s="199">
        <v>0.01</v>
      </c>
      <c r="E39" s="199">
        <v>0.01</v>
      </c>
      <c r="F39" s="199">
        <v>0.01</v>
      </c>
      <c r="G39" s="199">
        <v>0.01</v>
      </c>
      <c r="H39" s="199">
        <v>0.01</v>
      </c>
      <c r="I39" s="199">
        <v>0.01</v>
      </c>
      <c r="J39" s="199">
        <v>0.01</v>
      </c>
      <c r="K39" s="199">
        <v>0.01</v>
      </c>
      <c r="L39" s="199">
        <v>0.01</v>
      </c>
      <c r="M39" s="199">
        <v>0.01</v>
      </c>
      <c r="N39" s="199">
        <v>0.01</v>
      </c>
      <c r="O39" s="199">
        <v>0.01</v>
      </c>
      <c r="P39" s="199">
        <v>0.01</v>
      </c>
      <c r="Q39" s="199">
        <v>0.01</v>
      </c>
      <c r="R39" s="199">
        <v>0.01</v>
      </c>
      <c r="S39" s="199">
        <v>0.01</v>
      </c>
      <c r="T39" s="199">
        <v>0.01</v>
      </c>
      <c r="U39" s="199">
        <v>0.01</v>
      </c>
      <c r="V39" s="199">
        <v>0.01</v>
      </c>
      <c r="W39" s="199">
        <v>0.01</v>
      </c>
      <c r="X39" s="199">
        <v>0.01</v>
      </c>
      <c r="Y39" s="199">
        <v>0.01</v>
      </c>
      <c r="Z39" s="199">
        <v>0.01</v>
      </c>
      <c r="AA39" s="199">
        <v>0.01</v>
      </c>
      <c r="AB39" s="199">
        <v>0.01</v>
      </c>
      <c r="AC39" s="199">
        <v>0.01</v>
      </c>
      <c r="AD39" s="199">
        <v>0.01</v>
      </c>
      <c r="AE39" s="199">
        <v>0.01</v>
      </c>
      <c r="AF39" s="199">
        <v>0.01</v>
      </c>
      <c r="AG39" s="199">
        <v>0.01</v>
      </c>
      <c r="AH39" s="199">
        <v>0.01</v>
      </c>
      <c r="AI39" s="199">
        <v>0</v>
      </c>
      <c r="AJ39" s="199">
        <v>0</v>
      </c>
      <c r="AK39" s="199">
        <v>0</v>
      </c>
      <c r="AL39" s="199">
        <v>0</v>
      </c>
      <c r="AM39" s="199">
        <v>0</v>
      </c>
      <c r="AN39" s="199">
        <v>0</v>
      </c>
      <c r="AO39" s="199">
        <v>0</v>
      </c>
      <c r="AP39" s="199">
        <v>0</v>
      </c>
      <c r="AQ39" s="199">
        <v>0</v>
      </c>
      <c r="AR39" s="199">
        <v>0</v>
      </c>
      <c r="AS39" s="199">
        <v>0</v>
      </c>
      <c r="AT39" s="199">
        <v>0</v>
      </c>
      <c r="AU39" s="199">
        <v>0</v>
      </c>
      <c r="AV39" s="199">
        <v>0</v>
      </c>
      <c r="AW39" s="199">
        <v>0</v>
      </c>
      <c r="AX39" s="199">
        <v>0</v>
      </c>
      <c r="AY39" s="199">
        <v>0</v>
      </c>
      <c r="AZ39" s="199">
        <v>0</v>
      </c>
      <c r="BA39" s="199">
        <v>0</v>
      </c>
      <c r="BB39" s="199">
        <v>0</v>
      </c>
      <c r="BC39" s="199">
        <v>0</v>
      </c>
      <c r="BD39" s="199">
        <v>0</v>
      </c>
      <c r="BE39" s="199">
        <v>0</v>
      </c>
      <c r="BF39" s="199">
        <v>0</v>
      </c>
      <c r="BG39" s="199">
        <v>0</v>
      </c>
      <c r="BH39" s="199">
        <v>0</v>
      </c>
      <c r="BI39" s="199">
        <v>0</v>
      </c>
      <c r="BJ39" s="199">
        <v>0</v>
      </c>
      <c r="BK39" s="199">
        <v>0</v>
      </c>
      <c r="BL39" s="199">
        <v>0</v>
      </c>
      <c r="BM39" s="199">
        <v>0</v>
      </c>
      <c r="BN39" s="199">
        <v>0</v>
      </c>
      <c r="BO39" s="199">
        <v>0</v>
      </c>
      <c r="BP39" s="199">
        <v>0</v>
      </c>
      <c r="BQ39" s="199">
        <v>0</v>
      </c>
      <c r="BR39" s="199">
        <v>0</v>
      </c>
      <c r="BS39" s="199">
        <v>0</v>
      </c>
    </row>
    <row r="40" spans="2:71" x14ac:dyDescent="0.25">
      <c r="B40" s="181" t="s">
        <v>385</v>
      </c>
      <c r="C40" s="199">
        <v>-1.7251548126266667</v>
      </c>
      <c r="D40" s="199">
        <v>-1.7533027654853335</v>
      </c>
      <c r="E40" s="199">
        <v>-1.781450718344</v>
      </c>
      <c r="F40" s="199">
        <v>-1.8095986712026666</v>
      </c>
      <c r="G40" s="199">
        <v>-1.8377466240613332</v>
      </c>
      <c r="H40" s="199">
        <v>-1.8658945769199995</v>
      </c>
      <c r="I40" s="199">
        <v>-1.8940425297786661</v>
      </c>
      <c r="J40" s="199">
        <v>-1.9221904826373324</v>
      </c>
      <c r="K40" s="199">
        <v>-1.9503384354959992</v>
      </c>
      <c r="L40" s="199">
        <v>-1.9784863883546655</v>
      </c>
      <c r="M40" s="199">
        <v>-2.0066343412133332</v>
      </c>
      <c r="N40" s="199">
        <v>-2.012731616534305</v>
      </c>
      <c r="O40" s="199">
        <v>-2.0188288918552777</v>
      </c>
      <c r="P40" s="199">
        <v>-2.02492616717625</v>
      </c>
      <c r="Q40" s="199">
        <v>-2.0310234424972222</v>
      </c>
      <c r="R40" s="199">
        <v>-2.037120717818194</v>
      </c>
      <c r="S40" s="199">
        <v>-2.0432179931391659</v>
      </c>
      <c r="T40" s="199">
        <v>-2.0493152684601386</v>
      </c>
      <c r="U40" s="199">
        <v>-2.0554125437811108</v>
      </c>
      <c r="V40" s="199">
        <v>-2.0615098191020826</v>
      </c>
      <c r="W40" s="199">
        <v>-2.0676070944230562</v>
      </c>
      <c r="X40" s="199">
        <v>-2.0737043697440276</v>
      </c>
      <c r="Y40" s="199">
        <v>-2.0798016450649994</v>
      </c>
      <c r="Z40" s="199">
        <v>-2.0858989203859717</v>
      </c>
      <c r="AA40" s="199">
        <v>-2.0919961957069444</v>
      </c>
      <c r="AB40" s="199">
        <v>-2.0980934710279162</v>
      </c>
      <c r="AC40" s="199">
        <v>-2.104190746348888</v>
      </c>
      <c r="AD40" s="199">
        <v>-2.1102880216698603</v>
      </c>
      <c r="AE40" s="199">
        <v>-2.1163852969908326</v>
      </c>
      <c r="AF40" s="199">
        <v>-2.1224825723118048</v>
      </c>
      <c r="AG40" s="199">
        <v>-1.8942138058516047</v>
      </c>
      <c r="AH40" s="199">
        <v>-2.0494531077605944</v>
      </c>
      <c r="AI40" s="199">
        <v>0</v>
      </c>
      <c r="AJ40" s="199">
        <v>0</v>
      </c>
      <c r="AK40" s="199">
        <v>0</v>
      </c>
      <c r="AL40" s="199">
        <v>0</v>
      </c>
      <c r="AM40" s="199">
        <v>0</v>
      </c>
      <c r="AN40" s="199">
        <v>0</v>
      </c>
      <c r="AO40" s="199">
        <v>0</v>
      </c>
      <c r="AP40" s="199">
        <v>0</v>
      </c>
      <c r="AQ40" s="199">
        <v>0</v>
      </c>
      <c r="AR40" s="199">
        <v>0</v>
      </c>
      <c r="AS40" s="199">
        <v>0</v>
      </c>
      <c r="AT40" s="199">
        <v>0</v>
      </c>
      <c r="AU40" s="199">
        <v>0</v>
      </c>
      <c r="AV40" s="199">
        <v>0</v>
      </c>
      <c r="AW40" s="199">
        <v>0</v>
      </c>
      <c r="AX40" s="199">
        <v>0</v>
      </c>
      <c r="AY40" s="199">
        <v>0</v>
      </c>
      <c r="AZ40" s="199">
        <v>0</v>
      </c>
      <c r="BA40" s="199">
        <v>0</v>
      </c>
      <c r="BB40" s="199">
        <v>0</v>
      </c>
      <c r="BC40" s="199">
        <v>0</v>
      </c>
      <c r="BD40" s="199">
        <v>0</v>
      </c>
      <c r="BE40" s="199">
        <v>0</v>
      </c>
      <c r="BF40" s="199">
        <v>0</v>
      </c>
      <c r="BG40" s="199">
        <v>0</v>
      </c>
      <c r="BH40" s="199">
        <v>0</v>
      </c>
      <c r="BI40" s="199">
        <v>0</v>
      </c>
      <c r="BJ40" s="199">
        <v>0</v>
      </c>
      <c r="BK40" s="199">
        <v>0</v>
      </c>
      <c r="BL40" s="199">
        <v>0</v>
      </c>
      <c r="BM40" s="199">
        <v>0</v>
      </c>
      <c r="BN40" s="199">
        <v>0</v>
      </c>
      <c r="BO40" s="199">
        <v>0</v>
      </c>
      <c r="BP40" s="199">
        <v>0</v>
      </c>
      <c r="BQ40" s="199">
        <v>0</v>
      </c>
      <c r="BR40" s="199">
        <v>0</v>
      </c>
      <c r="BS40" s="199">
        <v>0</v>
      </c>
    </row>
    <row r="41" spans="2:71" x14ac:dyDescent="0.25">
      <c r="B41" s="181" t="s">
        <v>386</v>
      </c>
      <c r="C41" s="199">
        <v>-0.30719499827696894</v>
      </c>
      <c r="D41" s="199">
        <v>-0.28679738839829289</v>
      </c>
      <c r="E41" s="199">
        <v>-0.27771633523156941</v>
      </c>
      <c r="F41" s="199">
        <v>-0.23879106455704924</v>
      </c>
      <c r="G41" s="199">
        <v>-0.20679521351445629</v>
      </c>
      <c r="H41" s="199">
        <v>-0.16708454109414858</v>
      </c>
      <c r="I41" s="199">
        <v>-0.13437830312144963</v>
      </c>
      <c r="J41" s="199">
        <v>-0.1417692896617396</v>
      </c>
      <c r="K41" s="199">
        <v>-0.13922055652723217</v>
      </c>
      <c r="L41" s="199">
        <v>-0.12820221351089608</v>
      </c>
      <c r="M41" s="199">
        <v>-0.13021355134698168</v>
      </c>
      <c r="N41" s="199">
        <v>-0.13311897791889837</v>
      </c>
      <c r="O41" s="199">
        <v>-0.1357259121196</v>
      </c>
      <c r="P41" s="199">
        <v>-0.11627106135439008</v>
      </c>
      <c r="Q41" s="199">
        <v>-0.11288803919225657</v>
      </c>
      <c r="R41" s="199">
        <v>-0.11310094978556756</v>
      </c>
      <c r="S41" s="199">
        <v>-0.1119224728204212</v>
      </c>
      <c r="T41" s="199">
        <v>-0.10602248940642409</v>
      </c>
      <c r="U41" s="199">
        <v>-0.10371761642319258</v>
      </c>
      <c r="V41" s="199">
        <v>-0.11798315533011672</v>
      </c>
      <c r="W41" s="199">
        <v>-0.12501146135994221</v>
      </c>
      <c r="X41" s="199">
        <v>-0.1229074114169246</v>
      </c>
      <c r="Y41" s="199">
        <v>-0.12117468252674868</v>
      </c>
      <c r="Z41" s="199">
        <v>-0.11491632682986386</v>
      </c>
      <c r="AA41" s="199">
        <v>-0.11371214215811593</v>
      </c>
      <c r="AB41" s="199">
        <v>-0.11320196069758814</v>
      </c>
      <c r="AC41" s="199">
        <v>-0.10252170694809135</v>
      </c>
      <c r="AD41" s="199">
        <v>-9.3257135954522397E-2</v>
      </c>
      <c r="AE41" s="199">
        <v>-0.11924445122481593</v>
      </c>
      <c r="AF41" s="199">
        <v>-0.11841725940026401</v>
      </c>
      <c r="AG41" s="199">
        <v>-0.11955490462097584</v>
      </c>
      <c r="AH41" s="199">
        <v>-0.1201025246369388</v>
      </c>
      <c r="AI41" s="199">
        <v>0</v>
      </c>
      <c r="AJ41" s="199">
        <v>0</v>
      </c>
      <c r="AK41" s="199">
        <v>0</v>
      </c>
      <c r="AL41" s="199">
        <v>0</v>
      </c>
      <c r="AM41" s="199">
        <v>0</v>
      </c>
      <c r="AN41" s="199">
        <v>0</v>
      </c>
      <c r="AO41" s="199">
        <v>0</v>
      </c>
      <c r="AP41" s="199">
        <v>0</v>
      </c>
      <c r="AQ41" s="199">
        <v>0</v>
      </c>
      <c r="AR41" s="199">
        <v>0</v>
      </c>
      <c r="AS41" s="199">
        <v>0</v>
      </c>
      <c r="AT41" s="199">
        <v>0</v>
      </c>
      <c r="AU41" s="199">
        <v>0</v>
      </c>
      <c r="AV41" s="199">
        <v>0</v>
      </c>
      <c r="AW41" s="199">
        <v>0</v>
      </c>
      <c r="AX41" s="199">
        <v>0</v>
      </c>
      <c r="AY41" s="199">
        <v>0</v>
      </c>
      <c r="AZ41" s="199">
        <v>0</v>
      </c>
      <c r="BA41" s="199">
        <v>0</v>
      </c>
      <c r="BB41" s="199">
        <v>0</v>
      </c>
      <c r="BC41" s="199">
        <v>0</v>
      </c>
      <c r="BD41" s="199">
        <v>0</v>
      </c>
      <c r="BE41" s="199">
        <v>0</v>
      </c>
      <c r="BF41" s="199">
        <v>0</v>
      </c>
      <c r="BG41" s="199">
        <v>0</v>
      </c>
      <c r="BH41" s="199">
        <v>0</v>
      </c>
      <c r="BI41" s="199">
        <v>0</v>
      </c>
      <c r="BJ41" s="199">
        <v>0</v>
      </c>
      <c r="BK41" s="199">
        <v>0</v>
      </c>
      <c r="BL41" s="199">
        <v>0</v>
      </c>
      <c r="BM41" s="199">
        <v>0</v>
      </c>
      <c r="BN41" s="199">
        <v>0</v>
      </c>
      <c r="BO41" s="199">
        <v>0</v>
      </c>
      <c r="BP41" s="199">
        <v>0</v>
      </c>
      <c r="BQ41" s="199">
        <v>0</v>
      </c>
      <c r="BR41" s="199">
        <v>0</v>
      </c>
      <c r="BS41" s="199">
        <v>0</v>
      </c>
    </row>
    <row r="42" spans="2:71" ht="15.75" x14ac:dyDescent="0.3">
      <c r="B42" s="355" t="s">
        <v>387</v>
      </c>
      <c r="C42" s="199">
        <v>-2.3822899141812959E-2</v>
      </c>
      <c r="D42" s="199">
        <v>-2.180916074412332E-2</v>
      </c>
      <c r="E42" s="199">
        <v>-2.087184376844026E-2</v>
      </c>
      <c r="F42" s="199">
        <v>-1.6006414919570989E-2</v>
      </c>
      <c r="G42" s="199">
        <v>-1.253124055616099E-2</v>
      </c>
      <c r="H42" s="199">
        <v>-8.3370822717589201E-3</v>
      </c>
      <c r="I42" s="199">
        <v>-4.8097494579051178E-3</v>
      </c>
      <c r="J42" s="199">
        <v>-4.8253005501555221E-3</v>
      </c>
      <c r="K42" s="199">
        <v>-5.0155741510987187E-3</v>
      </c>
      <c r="L42" s="199">
        <v>-4.1900817526132244E-3</v>
      </c>
      <c r="M42" s="199">
        <v>-4.3262740429889845E-3</v>
      </c>
      <c r="N42" s="199">
        <v>-5.3856326263367858E-3</v>
      </c>
      <c r="O42" s="199">
        <v>-6.2217050124761019E-3</v>
      </c>
      <c r="P42" s="199">
        <v>-4.1543319726945922E-3</v>
      </c>
      <c r="Q42" s="199">
        <v>-3.4180875227932191E-3</v>
      </c>
      <c r="R42" s="199">
        <v>-4.2002307212753937E-3</v>
      </c>
      <c r="S42" s="199">
        <v>-4.7457938771477189E-3</v>
      </c>
      <c r="T42" s="199">
        <v>-4.7719938666666998E-3</v>
      </c>
      <c r="U42" s="199">
        <v>-5.0702727509530521E-3</v>
      </c>
      <c r="V42" s="199">
        <v>-6.6706622741817415E-3</v>
      </c>
      <c r="W42" s="199">
        <v>-7.619174104169929E-3</v>
      </c>
      <c r="X42" s="199">
        <v>-7.7917565096440548E-3</v>
      </c>
      <c r="Y42" s="199">
        <v>-7.9478753952954735E-3</v>
      </c>
      <c r="Z42" s="199">
        <v>-7.5779261605194957E-3</v>
      </c>
      <c r="AA42" s="199">
        <v>-7.5824931865997956E-3</v>
      </c>
      <c r="AB42" s="199">
        <v>-7.6706019025331784E-3</v>
      </c>
      <c r="AC42" s="199">
        <v>-6.7985810683600404E-3</v>
      </c>
      <c r="AD42" s="199">
        <v>-6.073037828182028E-3</v>
      </c>
      <c r="AE42" s="199">
        <v>-7.1404384527592128E-3</v>
      </c>
      <c r="AF42" s="199">
        <v>-7.1797934641484361E-3</v>
      </c>
      <c r="AG42" s="199">
        <v>-7.3660493013466069E-3</v>
      </c>
      <c r="AH42" s="199">
        <v>-7.458099791451938E-3</v>
      </c>
      <c r="AI42" s="199">
        <v>0</v>
      </c>
      <c r="AJ42" s="199">
        <v>0</v>
      </c>
      <c r="AK42" s="199">
        <v>0</v>
      </c>
      <c r="AL42" s="199">
        <v>0</v>
      </c>
      <c r="AM42" s="199">
        <v>0</v>
      </c>
      <c r="AN42" s="199">
        <v>0</v>
      </c>
      <c r="AO42" s="199">
        <v>0</v>
      </c>
      <c r="AP42" s="199">
        <v>0</v>
      </c>
      <c r="AQ42" s="199">
        <v>0</v>
      </c>
      <c r="AR42" s="199">
        <v>0</v>
      </c>
      <c r="AS42" s="199">
        <v>0</v>
      </c>
      <c r="AT42" s="199">
        <v>0</v>
      </c>
      <c r="AU42" s="199">
        <v>0</v>
      </c>
      <c r="AV42" s="199">
        <v>0</v>
      </c>
      <c r="AW42" s="199">
        <v>0</v>
      </c>
      <c r="AX42" s="199">
        <v>0</v>
      </c>
      <c r="AY42" s="199">
        <v>0</v>
      </c>
      <c r="AZ42" s="199">
        <v>0</v>
      </c>
      <c r="BA42" s="199">
        <v>0</v>
      </c>
      <c r="BB42" s="199">
        <v>0</v>
      </c>
      <c r="BC42" s="199">
        <v>0</v>
      </c>
      <c r="BD42" s="199">
        <v>0</v>
      </c>
      <c r="BE42" s="199">
        <v>0</v>
      </c>
      <c r="BF42" s="199">
        <v>0</v>
      </c>
      <c r="BG42" s="199">
        <v>0</v>
      </c>
      <c r="BH42" s="199">
        <v>0</v>
      </c>
      <c r="BI42" s="199">
        <v>0</v>
      </c>
      <c r="BJ42" s="199">
        <v>0</v>
      </c>
      <c r="BK42" s="199">
        <v>0</v>
      </c>
      <c r="BL42" s="199">
        <v>0</v>
      </c>
      <c r="BM42" s="199">
        <v>0</v>
      </c>
      <c r="BN42" s="199">
        <v>0</v>
      </c>
      <c r="BO42" s="199">
        <v>0</v>
      </c>
      <c r="BP42" s="199">
        <v>0</v>
      </c>
      <c r="BQ42" s="199">
        <v>0</v>
      </c>
      <c r="BR42" s="199">
        <v>0</v>
      </c>
      <c r="BS42" s="199">
        <v>0</v>
      </c>
    </row>
    <row r="43" spans="2:71" ht="15.75" x14ac:dyDescent="0.3">
      <c r="B43" s="355" t="s">
        <v>388</v>
      </c>
      <c r="C43" s="199">
        <v>-0.12748137240494517</v>
      </c>
      <c r="D43" s="199">
        <v>-0.12080617771021834</v>
      </c>
      <c r="E43" s="199">
        <v>-0.11717087825251292</v>
      </c>
      <c r="F43" s="199">
        <v>-0.10111605930412694</v>
      </c>
      <c r="G43" s="199">
        <v>-8.8629529777129845E-2</v>
      </c>
      <c r="H43" s="199">
        <v>-7.3407859259156702E-2</v>
      </c>
      <c r="I43" s="199">
        <v>-5.9705655375404607E-2</v>
      </c>
      <c r="J43" s="199">
        <v>-5.6689309855603442E-2</v>
      </c>
      <c r="K43" s="199">
        <v>-5.4454771090996931E-2</v>
      </c>
      <c r="L43" s="199">
        <v>-4.9287296780303906E-2</v>
      </c>
      <c r="M43" s="199">
        <v>-4.7186125208365785E-2</v>
      </c>
      <c r="N43" s="199">
        <v>-4.8192985190144401E-2</v>
      </c>
      <c r="O43" s="199">
        <v>-4.8860857511270596E-2</v>
      </c>
      <c r="P43" s="199">
        <v>-4.0731546606865697E-2</v>
      </c>
      <c r="Q43" s="199">
        <v>-3.6543235626279806E-2</v>
      </c>
      <c r="R43" s="199">
        <v>-3.7364551059082179E-2</v>
      </c>
      <c r="S43" s="199">
        <v>-3.7426872066785938E-2</v>
      </c>
      <c r="T43" s="199">
        <v>-3.5275966034589143E-2</v>
      </c>
      <c r="U43" s="199">
        <v>-3.4783802531676428E-2</v>
      </c>
      <c r="V43" s="199">
        <v>-4.1009866040912425E-2</v>
      </c>
      <c r="W43" s="199">
        <v>-4.4243111617620262E-2</v>
      </c>
      <c r="X43" s="199">
        <v>-4.3838332712035549E-2</v>
      </c>
      <c r="Y43" s="199">
        <v>-4.352922133555974E-2</v>
      </c>
      <c r="Z43" s="199">
        <v>-4.0768971338125536E-2</v>
      </c>
      <c r="AA43" s="199">
        <v>-3.9996594945164429E-2</v>
      </c>
      <c r="AB43" s="199">
        <v>-3.975356769465186E-2</v>
      </c>
      <c r="AC43" s="199">
        <v>-3.4856579388270574E-2</v>
      </c>
      <c r="AD43" s="199">
        <v>-3.0771767572124419E-2</v>
      </c>
      <c r="AE43" s="199">
        <v>-3.5640215235090707E-2</v>
      </c>
      <c r="AF43" s="199">
        <v>-3.5483224793691377E-2</v>
      </c>
      <c r="AG43" s="199">
        <v>-3.6109921981069569E-2</v>
      </c>
      <c r="AH43" s="199">
        <v>-3.6318780207292317E-2</v>
      </c>
      <c r="AI43" s="199">
        <v>0</v>
      </c>
      <c r="AJ43" s="199">
        <v>0</v>
      </c>
      <c r="AK43" s="199">
        <v>0</v>
      </c>
      <c r="AL43" s="199">
        <v>0</v>
      </c>
      <c r="AM43" s="199">
        <v>0</v>
      </c>
      <c r="AN43" s="199">
        <v>0</v>
      </c>
      <c r="AO43" s="199">
        <v>0</v>
      </c>
      <c r="AP43" s="199">
        <v>0</v>
      </c>
      <c r="AQ43" s="199">
        <v>0</v>
      </c>
      <c r="AR43" s="199">
        <v>0</v>
      </c>
      <c r="AS43" s="199">
        <v>0</v>
      </c>
      <c r="AT43" s="199">
        <v>0</v>
      </c>
      <c r="AU43" s="199">
        <v>0</v>
      </c>
      <c r="AV43" s="199">
        <v>0</v>
      </c>
      <c r="AW43" s="199">
        <v>0</v>
      </c>
      <c r="AX43" s="199">
        <v>0</v>
      </c>
      <c r="AY43" s="199">
        <v>0</v>
      </c>
      <c r="AZ43" s="199">
        <v>0</v>
      </c>
      <c r="BA43" s="199">
        <v>0</v>
      </c>
      <c r="BB43" s="199">
        <v>0</v>
      </c>
      <c r="BC43" s="199">
        <v>0</v>
      </c>
      <c r="BD43" s="199">
        <v>0</v>
      </c>
      <c r="BE43" s="199">
        <v>0</v>
      </c>
      <c r="BF43" s="199">
        <v>0</v>
      </c>
      <c r="BG43" s="199">
        <v>0</v>
      </c>
      <c r="BH43" s="199">
        <v>0</v>
      </c>
      <c r="BI43" s="199">
        <v>0</v>
      </c>
      <c r="BJ43" s="199">
        <v>0</v>
      </c>
      <c r="BK43" s="199">
        <v>0</v>
      </c>
      <c r="BL43" s="199">
        <v>0</v>
      </c>
      <c r="BM43" s="199">
        <v>0</v>
      </c>
      <c r="BN43" s="199">
        <v>0</v>
      </c>
      <c r="BO43" s="199">
        <v>0</v>
      </c>
      <c r="BP43" s="199">
        <v>0</v>
      </c>
      <c r="BQ43" s="199">
        <v>0</v>
      </c>
      <c r="BR43" s="199">
        <v>0</v>
      </c>
      <c r="BS43" s="199">
        <v>0</v>
      </c>
    </row>
    <row r="44" spans="2:71" ht="13.5" customHeight="1" x14ac:dyDescent="0.3">
      <c r="B44" s="355" t="s">
        <v>389</v>
      </c>
      <c r="C44" s="199">
        <v>-0.1263964675842125</v>
      </c>
      <c r="D44" s="199">
        <v>-0.11937518646136937</v>
      </c>
      <c r="E44" s="199">
        <v>-0.11549949822290696</v>
      </c>
      <c r="F44" s="199">
        <v>-9.8834893743599564E-2</v>
      </c>
      <c r="G44" s="199">
        <v>-8.5875426643253677E-2</v>
      </c>
      <c r="H44" s="199">
        <v>-7.0119936249421769E-2</v>
      </c>
      <c r="I44" s="199">
        <v>-5.5956618554190901E-2</v>
      </c>
      <c r="J44" s="199">
        <v>-5.2827809637154506E-2</v>
      </c>
      <c r="K44" s="199">
        <v>-5.0510673539892116E-2</v>
      </c>
      <c r="L44" s="199">
        <v>-4.5176155398284505E-2</v>
      </c>
      <c r="M44" s="199">
        <v>-4.3010585768458967E-2</v>
      </c>
      <c r="N44" s="199">
        <v>-4.4051837476522297E-2</v>
      </c>
      <c r="O44" s="199">
        <v>-4.4742943084571225E-2</v>
      </c>
      <c r="P44" s="199">
        <v>-3.6369065999265024E-2</v>
      </c>
      <c r="Q44" s="199">
        <v>-3.2069973124668041E-2</v>
      </c>
      <c r="R44" s="199">
        <v>-3.2880314857876555E-2</v>
      </c>
      <c r="S44" s="199">
        <v>-3.2979325526765933E-2</v>
      </c>
      <c r="T44" s="199">
        <v>-3.1004928814731932E-2</v>
      </c>
      <c r="U44" s="199">
        <v>-3.0583676145064447E-2</v>
      </c>
      <c r="V44" s="199">
        <v>-3.6454370147297743E-2</v>
      </c>
      <c r="W44" s="199">
        <v>-3.9521444208800473E-2</v>
      </c>
      <c r="X44" s="199">
        <v>-3.9180576599684241E-2</v>
      </c>
      <c r="Y44" s="199">
        <v>-3.8928809738867885E-2</v>
      </c>
      <c r="Z44" s="199">
        <v>-3.6380748054584272E-2</v>
      </c>
      <c r="AA44" s="199">
        <v>-3.5694052741143949E-2</v>
      </c>
      <c r="AB44" s="199">
        <v>-3.5502636196960945E-2</v>
      </c>
      <c r="AC44" s="199">
        <v>-3.0951703547705694E-2</v>
      </c>
      <c r="AD44" s="199">
        <v>-2.7160944362219119E-2</v>
      </c>
      <c r="AE44" s="199">
        <v>-3.1755455814677591E-2</v>
      </c>
      <c r="AF44" s="199">
        <v>-3.1642511190244624E-2</v>
      </c>
      <c r="AG44" s="199">
        <v>-3.2263051636746996E-2</v>
      </c>
      <c r="AH44" s="199">
        <v>-3.2491703091069059E-2</v>
      </c>
      <c r="AI44" s="199">
        <v>0</v>
      </c>
      <c r="AJ44" s="199">
        <v>0</v>
      </c>
      <c r="AK44" s="199">
        <v>0</v>
      </c>
      <c r="AL44" s="199">
        <v>0</v>
      </c>
      <c r="AM44" s="199">
        <v>0</v>
      </c>
      <c r="AN44" s="199">
        <v>0</v>
      </c>
      <c r="AO44" s="199">
        <v>0</v>
      </c>
      <c r="AP44" s="199">
        <v>0</v>
      </c>
      <c r="AQ44" s="199">
        <v>0</v>
      </c>
      <c r="AR44" s="199">
        <v>0</v>
      </c>
      <c r="AS44" s="199">
        <v>0</v>
      </c>
      <c r="AT44" s="199">
        <v>0</v>
      </c>
      <c r="AU44" s="199">
        <v>0</v>
      </c>
      <c r="AV44" s="199">
        <v>0</v>
      </c>
      <c r="AW44" s="199">
        <v>0</v>
      </c>
      <c r="AX44" s="199">
        <v>0</v>
      </c>
      <c r="AY44" s="199">
        <v>0</v>
      </c>
      <c r="AZ44" s="199">
        <v>0</v>
      </c>
      <c r="BA44" s="199">
        <v>0</v>
      </c>
      <c r="BB44" s="199">
        <v>0</v>
      </c>
      <c r="BC44" s="199">
        <v>0</v>
      </c>
      <c r="BD44" s="199">
        <v>0</v>
      </c>
      <c r="BE44" s="199">
        <v>0</v>
      </c>
      <c r="BF44" s="199">
        <v>0</v>
      </c>
      <c r="BG44" s="199">
        <v>0</v>
      </c>
      <c r="BH44" s="199">
        <v>0</v>
      </c>
      <c r="BI44" s="199">
        <v>0</v>
      </c>
      <c r="BJ44" s="199">
        <v>0</v>
      </c>
      <c r="BK44" s="199">
        <v>0</v>
      </c>
      <c r="BL44" s="199">
        <v>0</v>
      </c>
      <c r="BM44" s="199">
        <v>0</v>
      </c>
      <c r="BN44" s="199">
        <v>0</v>
      </c>
      <c r="BO44" s="199">
        <v>0</v>
      </c>
      <c r="BP44" s="199">
        <v>0</v>
      </c>
      <c r="BQ44" s="199">
        <v>0</v>
      </c>
      <c r="BR44" s="199">
        <v>0</v>
      </c>
      <c r="BS44" s="199">
        <v>0</v>
      </c>
    </row>
    <row r="45" spans="2:71" ht="13.5" customHeight="1" x14ac:dyDescent="0.3">
      <c r="B45" s="355" t="s">
        <v>390</v>
      </c>
      <c r="C45" s="199">
        <v>-2.949425914599834E-2</v>
      </c>
      <c r="D45" s="199">
        <v>-2.4806863482581869E-2</v>
      </c>
      <c r="E45" s="199">
        <v>-2.4174114987709289E-2</v>
      </c>
      <c r="F45" s="199">
        <v>-2.2833696589751751E-2</v>
      </c>
      <c r="G45" s="199">
        <v>-1.9759016537911782E-2</v>
      </c>
      <c r="H45" s="199">
        <v>-1.5219663313811206E-2</v>
      </c>
      <c r="I45" s="199">
        <v>-1.3906279733949001E-2</v>
      </c>
      <c r="J45" s="199">
        <v>-2.7426869618826118E-2</v>
      </c>
      <c r="K45" s="199">
        <v>-2.9239537745244393E-2</v>
      </c>
      <c r="L45" s="199">
        <v>-2.9548679579694443E-2</v>
      </c>
      <c r="M45" s="199">
        <v>-3.5690566327167932E-2</v>
      </c>
      <c r="N45" s="199">
        <v>-3.5488522625894893E-2</v>
      </c>
      <c r="O45" s="199">
        <v>-3.5900406511282061E-2</v>
      </c>
      <c r="P45" s="199">
        <v>-3.5016116775564772E-2</v>
      </c>
      <c r="Q45" s="199">
        <v>-4.0856742918515501E-2</v>
      </c>
      <c r="R45" s="199">
        <v>-3.8655853147333441E-2</v>
      </c>
      <c r="S45" s="199">
        <v>-3.6770481349721607E-2</v>
      </c>
      <c r="T45" s="199">
        <v>-3.4969600690436302E-2</v>
      </c>
      <c r="U45" s="199">
        <v>-3.3279864995498655E-2</v>
      </c>
      <c r="V45" s="199">
        <v>-3.3848256867724802E-2</v>
      </c>
      <c r="W45" s="199">
        <v>-3.3627731429351548E-2</v>
      </c>
      <c r="X45" s="199">
        <v>-3.2096745595560756E-2</v>
      </c>
      <c r="Y45" s="199">
        <v>-3.0768776057025583E-2</v>
      </c>
      <c r="Z45" s="199">
        <v>-3.0188681276634554E-2</v>
      </c>
      <c r="AA45" s="199">
        <v>-3.043900128520776E-2</v>
      </c>
      <c r="AB45" s="199">
        <v>-3.027515490344215E-2</v>
      </c>
      <c r="AC45" s="199">
        <v>-2.9914842943755047E-2</v>
      </c>
      <c r="AD45" s="199">
        <v>-2.9251386191996818E-2</v>
      </c>
      <c r="AE45" s="199">
        <v>-4.4708341722288422E-2</v>
      </c>
      <c r="AF45" s="199">
        <v>-4.4111729952179567E-2</v>
      </c>
      <c r="AG45" s="199">
        <v>-4.3815881701812671E-2</v>
      </c>
      <c r="AH45" s="199">
        <v>-4.3833941547125464E-2</v>
      </c>
      <c r="AI45" s="199">
        <v>0</v>
      </c>
      <c r="AJ45" s="199">
        <v>0</v>
      </c>
      <c r="AK45" s="199">
        <v>0</v>
      </c>
      <c r="AL45" s="199">
        <v>0</v>
      </c>
      <c r="AM45" s="199">
        <v>0</v>
      </c>
      <c r="AN45" s="199">
        <v>0</v>
      </c>
      <c r="AO45" s="199">
        <v>0</v>
      </c>
      <c r="AP45" s="199">
        <v>0</v>
      </c>
      <c r="AQ45" s="199">
        <v>0</v>
      </c>
      <c r="AR45" s="199">
        <v>0</v>
      </c>
      <c r="AS45" s="199">
        <v>0</v>
      </c>
      <c r="AT45" s="199">
        <v>0</v>
      </c>
      <c r="AU45" s="199">
        <v>0</v>
      </c>
      <c r="AV45" s="199">
        <v>0</v>
      </c>
      <c r="AW45" s="199">
        <v>0</v>
      </c>
      <c r="AX45" s="199">
        <v>0</v>
      </c>
      <c r="AY45" s="199">
        <v>0</v>
      </c>
      <c r="AZ45" s="199">
        <v>0</v>
      </c>
      <c r="BA45" s="199">
        <v>0</v>
      </c>
      <c r="BB45" s="199">
        <v>0</v>
      </c>
      <c r="BC45" s="199">
        <v>0</v>
      </c>
      <c r="BD45" s="199">
        <v>0</v>
      </c>
      <c r="BE45" s="199">
        <v>0</v>
      </c>
      <c r="BF45" s="199">
        <v>0</v>
      </c>
      <c r="BG45" s="199">
        <v>0</v>
      </c>
      <c r="BH45" s="199">
        <v>0</v>
      </c>
      <c r="BI45" s="199">
        <v>0</v>
      </c>
      <c r="BJ45" s="199">
        <v>0</v>
      </c>
      <c r="BK45" s="199">
        <v>0</v>
      </c>
      <c r="BL45" s="199">
        <v>0</v>
      </c>
      <c r="BM45" s="199">
        <v>0</v>
      </c>
      <c r="BN45" s="199">
        <v>0</v>
      </c>
      <c r="BO45" s="199">
        <v>0</v>
      </c>
      <c r="BP45" s="199">
        <v>0</v>
      </c>
      <c r="BQ45" s="199">
        <v>0</v>
      </c>
      <c r="BR45" s="199">
        <v>0</v>
      </c>
      <c r="BS45" s="199">
        <v>0</v>
      </c>
    </row>
    <row r="46" spans="2:71" ht="13.5" customHeight="1" x14ac:dyDescent="0.25">
      <c r="B46" s="181" t="s">
        <v>391</v>
      </c>
      <c r="C46" s="199">
        <v>0</v>
      </c>
      <c r="D46" s="199">
        <v>0</v>
      </c>
      <c r="E46" s="199">
        <v>0</v>
      </c>
      <c r="F46" s="199">
        <v>0</v>
      </c>
      <c r="G46" s="199">
        <v>0</v>
      </c>
      <c r="H46" s="199">
        <v>0</v>
      </c>
      <c r="I46" s="199">
        <v>0</v>
      </c>
      <c r="J46" s="199">
        <v>0</v>
      </c>
      <c r="K46" s="199">
        <v>0</v>
      </c>
      <c r="L46" s="199">
        <v>0</v>
      </c>
      <c r="M46" s="199">
        <v>0</v>
      </c>
      <c r="N46" s="199">
        <v>0</v>
      </c>
      <c r="O46" s="199">
        <v>0</v>
      </c>
      <c r="P46" s="199">
        <v>0</v>
      </c>
      <c r="Q46" s="199">
        <v>0</v>
      </c>
      <c r="R46" s="199">
        <v>0</v>
      </c>
      <c r="S46" s="358">
        <v>0</v>
      </c>
      <c r="T46" s="358">
        <v>0</v>
      </c>
      <c r="U46" s="358">
        <v>0</v>
      </c>
      <c r="V46" s="358">
        <v>0</v>
      </c>
      <c r="W46" s="358">
        <v>0</v>
      </c>
      <c r="X46" s="358">
        <v>0</v>
      </c>
      <c r="Y46" s="358">
        <v>0</v>
      </c>
      <c r="Z46" s="358">
        <v>0</v>
      </c>
      <c r="AA46" s="358">
        <v>0</v>
      </c>
      <c r="AB46" s="358">
        <v>0</v>
      </c>
      <c r="AC46" s="358">
        <v>0</v>
      </c>
      <c r="AD46" s="358">
        <v>0</v>
      </c>
      <c r="AE46" s="358">
        <v>0</v>
      </c>
      <c r="AF46" s="358">
        <v>0</v>
      </c>
      <c r="AG46" s="358">
        <v>0</v>
      </c>
      <c r="AH46" s="358">
        <v>0</v>
      </c>
      <c r="AI46" s="358">
        <v>0</v>
      </c>
      <c r="AJ46" s="358">
        <v>0</v>
      </c>
      <c r="AK46" s="358">
        <v>0</v>
      </c>
      <c r="AL46" s="358">
        <v>0</v>
      </c>
      <c r="AM46" s="358">
        <v>0</v>
      </c>
      <c r="AN46" s="358">
        <v>0</v>
      </c>
      <c r="AO46" s="358">
        <v>0</v>
      </c>
      <c r="AP46" s="358">
        <v>0</v>
      </c>
      <c r="AQ46" s="358">
        <v>0</v>
      </c>
      <c r="AR46" s="358">
        <v>0</v>
      </c>
      <c r="AS46" s="358">
        <v>0</v>
      </c>
      <c r="AT46" s="358">
        <v>0</v>
      </c>
      <c r="AU46" s="358">
        <v>0</v>
      </c>
      <c r="AV46" s="358">
        <v>0</v>
      </c>
      <c r="AW46" s="358">
        <v>0</v>
      </c>
      <c r="AX46" s="358">
        <v>0</v>
      </c>
      <c r="AY46" s="358">
        <v>0</v>
      </c>
      <c r="AZ46" s="358">
        <v>0</v>
      </c>
      <c r="BA46" s="358">
        <v>0</v>
      </c>
      <c r="BB46" s="358">
        <v>0</v>
      </c>
      <c r="BC46" s="358">
        <v>0</v>
      </c>
      <c r="BD46" s="358">
        <v>0</v>
      </c>
      <c r="BE46" s="358">
        <v>0</v>
      </c>
      <c r="BF46" s="358">
        <v>0</v>
      </c>
      <c r="BG46" s="358">
        <v>0</v>
      </c>
      <c r="BH46" s="358">
        <v>0</v>
      </c>
      <c r="BI46" s="358">
        <v>0</v>
      </c>
      <c r="BJ46" s="358">
        <v>0</v>
      </c>
      <c r="BK46" s="358">
        <v>0</v>
      </c>
      <c r="BL46" s="358">
        <v>0</v>
      </c>
      <c r="BM46" s="358">
        <v>0</v>
      </c>
      <c r="BN46" s="358">
        <v>0</v>
      </c>
      <c r="BO46" s="358">
        <v>0</v>
      </c>
      <c r="BP46" s="358">
        <v>0</v>
      </c>
      <c r="BQ46" s="358">
        <v>0</v>
      </c>
      <c r="BR46" s="358">
        <v>0</v>
      </c>
      <c r="BS46" s="358">
        <v>0</v>
      </c>
    </row>
    <row r="47" spans="2:71" ht="13.5" customHeight="1" x14ac:dyDescent="0.3">
      <c r="B47" s="355" t="s">
        <v>149</v>
      </c>
      <c r="C47" s="199">
        <v>0</v>
      </c>
      <c r="D47" s="199">
        <v>0</v>
      </c>
      <c r="E47" s="199">
        <v>0</v>
      </c>
      <c r="F47" s="199">
        <v>0</v>
      </c>
      <c r="G47" s="199">
        <v>0</v>
      </c>
      <c r="H47" s="199">
        <v>0</v>
      </c>
      <c r="I47" s="199">
        <v>0</v>
      </c>
      <c r="J47" s="199">
        <v>0</v>
      </c>
      <c r="K47" s="199">
        <v>0</v>
      </c>
      <c r="L47" s="199">
        <v>0</v>
      </c>
      <c r="M47" s="199">
        <v>0</v>
      </c>
      <c r="N47" s="199">
        <v>0</v>
      </c>
      <c r="O47" s="199">
        <v>0</v>
      </c>
      <c r="P47" s="199">
        <v>0</v>
      </c>
      <c r="Q47" s="199">
        <v>0</v>
      </c>
      <c r="R47" s="199">
        <v>0</v>
      </c>
      <c r="S47" s="358">
        <v>0</v>
      </c>
      <c r="T47" s="358">
        <v>0</v>
      </c>
      <c r="U47" s="358">
        <v>0</v>
      </c>
      <c r="V47" s="358">
        <v>0</v>
      </c>
      <c r="W47" s="358">
        <v>0</v>
      </c>
      <c r="X47" s="358">
        <v>0</v>
      </c>
      <c r="Y47" s="358">
        <v>0</v>
      </c>
      <c r="Z47" s="358">
        <v>0</v>
      </c>
      <c r="AA47" s="358">
        <v>0</v>
      </c>
      <c r="AB47" s="358">
        <v>0</v>
      </c>
      <c r="AC47" s="358">
        <v>0</v>
      </c>
      <c r="AD47" s="358">
        <v>0</v>
      </c>
      <c r="AE47" s="358">
        <v>0</v>
      </c>
      <c r="AF47" s="358">
        <v>0</v>
      </c>
      <c r="AG47" s="358">
        <v>0</v>
      </c>
      <c r="AH47" s="358">
        <v>0</v>
      </c>
      <c r="AI47" s="358">
        <v>0</v>
      </c>
      <c r="AJ47" s="358">
        <v>0</v>
      </c>
      <c r="AK47" s="358">
        <v>0</v>
      </c>
      <c r="AL47" s="358">
        <v>0</v>
      </c>
      <c r="AM47" s="358">
        <v>0</v>
      </c>
      <c r="AN47" s="358">
        <v>0</v>
      </c>
      <c r="AO47" s="358">
        <v>0</v>
      </c>
      <c r="AP47" s="358">
        <v>0</v>
      </c>
      <c r="AQ47" s="358">
        <v>0</v>
      </c>
      <c r="AR47" s="358">
        <v>0</v>
      </c>
      <c r="AS47" s="358">
        <v>0</v>
      </c>
      <c r="AT47" s="358">
        <v>0</v>
      </c>
      <c r="AU47" s="358">
        <v>0</v>
      </c>
      <c r="AV47" s="358">
        <v>0</v>
      </c>
      <c r="AW47" s="358">
        <v>0</v>
      </c>
      <c r="AX47" s="358">
        <v>0</v>
      </c>
      <c r="AY47" s="358">
        <v>0</v>
      </c>
      <c r="AZ47" s="358">
        <v>0</v>
      </c>
      <c r="BA47" s="358">
        <v>0</v>
      </c>
      <c r="BB47" s="358">
        <v>0</v>
      </c>
      <c r="BC47" s="358">
        <v>0</v>
      </c>
      <c r="BD47" s="358">
        <v>0</v>
      </c>
      <c r="BE47" s="358">
        <v>0</v>
      </c>
      <c r="BF47" s="358">
        <v>0</v>
      </c>
      <c r="BG47" s="358">
        <v>0</v>
      </c>
      <c r="BH47" s="358">
        <v>0</v>
      </c>
      <c r="BI47" s="358">
        <v>0</v>
      </c>
      <c r="BJ47" s="358">
        <v>0</v>
      </c>
      <c r="BK47" s="358">
        <v>0</v>
      </c>
      <c r="BL47" s="358">
        <v>0</v>
      </c>
      <c r="BM47" s="358">
        <v>0</v>
      </c>
      <c r="BN47" s="358">
        <v>0</v>
      </c>
      <c r="BO47" s="358">
        <v>0</v>
      </c>
      <c r="BP47" s="358">
        <v>0</v>
      </c>
      <c r="BQ47" s="358">
        <v>0</v>
      </c>
      <c r="BR47" s="358">
        <v>0</v>
      </c>
      <c r="BS47" s="358">
        <v>0</v>
      </c>
    </row>
    <row r="48" spans="2:71" ht="15.75" x14ac:dyDescent="0.3">
      <c r="B48" s="355" t="s">
        <v>150</v>
      </c>
      <c r="C48" s="199">
        <v>0</v>
      </c>
      <c r="D48" s="199">
        <v>0</v>
      </c>
      <c r="E48" s="199">
        <v>0</v>
      </c>
      <c r="F48" s="199">
        <v>0</v>
      </c>
      <c r="G48" s="199">
        <v>0</v>
      </c>
      <c r="H48" s="199">
        <v>0</v>
      </c>
      <c r="I48" s="199">
        <v>0</v>
      </c>
      <c r="J48" s="199">
        <v>0</v>
      </c>
      <c r="K48" s="199">
        <v>0</v>
      </c>
      <c r="L48" s="199">
        <v>0</v>
      </c>
      <c r="M48" s="199">
        <v>0</v>
      </c>
      <c r="N48" s="199">
        <v>0</v>
      </c>
      <c r="O48" s="199">
        <v>0</v>
      </c>
      <c r="P48" s="199">
        <v>0</v>
      </c>
      <c r="Q48" s="199">
        <v>0</v>
      </c>
      <c r="R48" s="199">
        <v>0</v>
      </c>
      <c r="S48" s="358">
        <v>0</v>
      </c>
      <c r="T48" s="358">
        <v>0</v>
      </c>
      <c r="U48" s="358">
        <v>0</v>
      </c>
      <c r="V48" s="358">
        <v>0</v>
      </c>
      <c r="W48" s="358">
        <v>0</v>
      </c>
      <c r="X48" s="358">
        <v>0</v>
      </c>
      <c r="Y48" s="358">
        <v>0</v>
      </c>
      <c r="Z48" s="358">
        <v>0</v>
      </c>
      <c r="AA48" s="358">
        <v>0</v>
      </c>
      <c r="AB48" s="358">
        <v>0</v>
      </c>
      <c r="AC48" s="358">
        <v>0</v>
      </c>
      <c r="AD48" s="358">
        <v>0</v>
      </c>
      <c r="AE48" s="358">
        <v>0</v>
      </c>
      <c r="AF48" s="358">
        <v>0</v>
      </c>
      <c r="AG48" s="358">
        <v>0</v>
      </c>
      <c r="AH48" s="358">
        <v>0</v>
      </c>
      <c r="AI48" s="358">
        <v>0</v>
      </c>
      <c r="AJ48" s="358">
        <v>0</v>
      </c>
      <c r="AK48" s="358">
        <v>0</v>
      </c>
      <c r="AL48" s="358">
        <v>0</v>
      </c>
      <c r="AM48" s="358">
        <v>0</v>
      </c>
      <c r="AN48" s="358">
        <v>0</v>
      </c>
      <c r="AO48" s="358">
        <v>0</v>
      </c>
      <c r="AP48" s="358">
        <v>0</v>
      </c>
      <c r="AQ48" s="358">
        <v>0</v>
      </c>
      <c r="AR48" s="358">
        <v>0</v>
      </c>
      <c r="AS48" s="358">
        <v>0</v>
      </c>
      <c r="AT48" s="358">
        <v>0</v>
      </c>
      <c r="AU48" s="358">
        <v>0</v>
      </c>
      <c r="AV48" s="358">
        <v>0</v>
      </c>
      <c r="AW48" s="358">
        <v>0</v>
      </c>
      <c r="AX48" s="358">
        <v>0</v>
      </c>
      <c r="AY48" s="358">
        <v>0</v>
      </c>
      <c r="AZ48" s="358">
        <v>0</v>
      </c>
      <c r="BA48" s="358">
        <v>0</v>
      </c>
      <c r="BB48" s="358">
        <v>0</v>
      </c>
      <c r="BC48" s="358">
        <v>0</v>
      </c>
      <c r="BD48" s="358">
        <v>0</v>
      </c>
      <c r="BE48" s="358">
        <v>0</v>
      </c>
      <c r="BF48" s="358">
        <v>0</v>
      </c>
      <c r="BG48" s="358">
        <v>0</v>
      </c>
      <c r="BH48" s="358">
        <v>0</v>
      </c>
      <c r="BI48" s="358">
        <v>0</v>
      </c>
      <c r="BJ48" s="358">
        <v>0</v>
      </c>
      <c r="BK48" s="358">
        <v>0</v>
      </c>
      <c r="BL48" s="358">
        <v>0</v>
      </c>
      <c r="BM48" s="358">
        <v>0</v>
      </c>
      <c r="BN48" s="358">
        <v>0</v>
      </c>
      <c r="BO48" s="358">
        <v>0</v>
      </c>
      <c r="BP48" s="358">
        <v>0</v>
      </c>
      <c r="BQ48" s="358">
        <v>0</v>
      </c>
      <c r="BR48" s="358">
        <v>0</v>
      </c>
      <c r="BS48" s="358">
        <v>0</v>
      </c>
    </row>
    <row r="49" spans="2:71" x14ac:dyDescent="0.25">
      <c r="B49" s="181" t="s">
        <v>392</v>
      </c>
      <c r="C49" s="199">
        <v>2.4699641816401169E-3</v>
      </c>
      <c r="D49" s="199">
        <v>1.9270571833456484E-3</v>
      </c>
      <c r="E49" s="199">
        <v>2.3930890752650842E-3</v>
      </c>
      <c r="F49" s="199">
        <v>2.8721010506830217E-3</v>
      </c>
      <c r="G49" s="199">
        <v>3.1770902242336018E-3</v>
      </c>
      <c r="H49" s="199">
        <v>3.1778137183195126E-3</v>
      </c>
      <c r="I49" s="199">
        <v>2.7415633140696139E-3</v>
      </c>
      <c r="J49" s="199">
        <v>2.6824715550432827E-3</v>
      </c>
      <c r="K49" s="199">
        <v>3.5044758464082598E-3</v>
      </c>
      <c r="L49" s="199">
        <v>4.3945007042344815E-3</v>
      </c>
      <c r="M49" s="199">
        <v>3.6383996247273446E-3</v>
      </c>
      <c r="N49" s="199">
        <v>4.3936121284454547E-3</v>
      </c>
      <c r="O49" s="199">
        <v>5.4761627035372889E-3</v>
      </c>
      <c r="P49" s="199">
        <v>4.9995688329317551E-3</v>
      </c>
      <c r="Q49" s="199">
        <v>4.5369053134160144E-3</v>
      </c>
      <c r="R49" s="199">
        <v>4.1458872744362593E-3</v>
      </c>
      <c r="S49" s="199">
        <v>4.7948504141556748E-3</v>
      </c>
      <c r="T49" s="199">
        <v>4.9309562582504404E-3</v>
      </c>
      <c r="U49" s="199">
        <v>4.7069391041036105E-3</v>
      </c>
      <c r="V49" s="199">
        <v>3.4928868392772846E-3</v>
      </c>
      <c r="W49" s="199">
        <v>2.9351683342271799E-3</v>
      </c>
      <c r="X49" s="199">
        <v>3.7823007679752729E-3</v>
      </c>
      <c r="Y49" s="199">
        <v>3.6286205011126288E-3</v>
      </c>
      <c r="Z49" s="199">
        <v>2.9280651379759663E-3</v>
      </c>
      <c r="AA49" s="199">
        <v>1.5541736688241502E-3</v>
      </c>
      <c r="AB49" s="199">
        <v>1.5541736688241502E-3</v>
      </c>
      <c r="AC49" s="199">
        <v>1.5541736688241502E-3</v>
      </c>
      <c r="AD49" s="199">
        <v>1.5541736688241502E-3</v>
      </c>
      <c r="AE49" s="199">
        <v>1.5541736688241502E-3</v>
      </c>
      <c r="AF49" s="199">
        <v>1.5541736688241502E-3</v>
      </c>
      <c r="AG49" s="199">
        <v>1.5541736688241502E-3</v>
      </c>
      <c r="AH49" s="199">
        <v>1.5541736688241502E-3</v>
      </c>
      <c r="AI49" s="199">
        <v>0</v>
      </c>
      <c r="AJ49" s="199">
        <v>0</v>
      </c>
      <c r="AK49" s="199">
        <v>0</v>
      </c>
      <c r="AL49" s="199">
        <v>0</v>
      </c>
      <c r="AM49" s="199">
        <v>0</v>
      </c>
      <c r="AN49" s="199">
        <v>0</v>
      </c>
      <c r="AO49" s="199">
        <v>0</v>
      </c>
      <c r="AP49" s="199">
        <v>0</v>
      </c>
      <c r="AQ49" s="199">
        <v>0</v>
      </c>
      <c r="AR49" s="199">
        <v>0</v>
      </c>
      <c r="AS49" s="199">
        <v>0</v>
      </c>
      <c r="AT49" s="199">
        <v>0</v>
      </c>
      <c r="AU49" s="199">
        <v>0</v>
      </c>
      <c r="AV49" s="199">
        <v>0</v>
      </c>
      <c r="AW49" s="199">
        <v>0</v>
      </c>
      <c r="AX49" s="199">
        <v>0</v>
      </c>
      <c r="AY49" s="199">
        <v>0</v>
      </c>
      <c r="AZ49" s="199">
        <v>0</v>
      </c>
      <c r="BA49" s="199">
        <v>0</v>
      </c>
      <c r="BB49" s="199">
        <v>0</v>
      </c>
      <c r="BC49" s="199">
        <v>0</v>
      </c>
      <c r="BD49" s="199">
        <v>0</v>
      </c>
      <c r="BE49" s="199">
        <v>0</v>
      </c>
      <c r="BF49" s="199">
        <v>0</v>
      </c>
      <c r="BG49" s="199">
        <v>0</v>
      </c>
      <c r="BH49" s="199">
        <v>0</v>
      </c>
      <c r="BI49" s="199">
        <v>0</v>
      </c>
      <c r="BJ49" s="199">
        <v>0</v>
      </c>
      <c r="BK49" s="199">
        <v>0</v>
      </c>
      <c r="BL49" s="199">
        <v>0</v>
      </c>
      <c r="BM49" s="199">
        <v>0</v>
      </c>
      <c r="BN49" s="199">
        <v>0</v>
      </c>
      <c r="BO49" s="199">
        <v>0</v>
      </c>
      <c r="BP49" s="199">
        <v>0</v>
      </c>
      <c r="BQ49" s="199">
        <v>0</v>
      </c>
      <c r="BR49" s="199">
        <v>0</v>
      </c>
      <c r="BS49" s="199">
        <v>0</v>
      </c>
    </row>
    <row r="50" spans="2:71" ht="15.75" thickBot="1" x14ac:dyDescent="0.3">
      <c r="B50" s="181" t="s">
        <v>393</v>
      </c>
      <c r="C50" s="358">
        <v>-9.2232509900310317E-2</v>
      </c>
      <c r="D50" s="358">
        <v>-0.11301878309582149</v>
      </c>
      <c r="E50" s="358">
        <v>-8.0378222627179308E-2</v>
      </c>
      <c r="F50" s="358">
        <v>-0.16996894524103887</v>
      </c>
      <c r="G50" s="358">
        <v>-8.6569377273667966E-2</v>
      </c>
      <c r="H50" s="358">
        <v>-0.10480602065878834</v>
      </c>
      <c r="I50" s="358">
        <v>-0.12608507448328712</v>
      </c>
      <c r="J50" s="358">
        <v>-0.14129998418366574</v>
      </c>
      <c r="K50" s="358">
        <v>-0.12230950065735266</v>
      </c>
      <c r="L50" s="358">
        <v>-0.13533055451409656</v>
      </c>
      <c r="M50" s="358">
        <v>-9.8965361898856435E-2</v>
      </c>
      <c r="N50" s="358">
        <v>-0.12920872531886871</v>
      </c>
      <c r="O50" s="358">
        <v>-0.13615011226024465</v>
      </c>
      <c r="P50" s="358">
        <v>-0.12083512460932062</v>
      </c>
      <c r="Q50" s="358">
        <v>-7.6211202407609271E-2</v>
      </c>
      <c r="R50" s="358">
        <v>-9.8734023803638729E-2</v>
      </c>
      <c r="S50" s="358">
        <v>-3.947210185823008E-2</v>
      </c>
      <c r="T50" s="358">
        <v>-8.313530842156798E-2</v>
      </c>
      <c r="U50" s="358">
        <v>-0.11175628781279301</v>
      </c>
      <c r="V50" s="358">
        <v>-8.0009055963540937E-2</v>
      </c>
      <c r="W50" s="358">
        <v>-9.761852569699439E-2</v>
      </c>
      <c r="X50" s="358">
        <v>-7.9320177654947005E-2</v>
      </c>
      <c r="Y50" s="358">
        <v>-8.396884934059641E-2</v>
      </c>
      <c r="Z50" s="358">
        <v>-8.5532970701993047E-2</v>
      </c>
      <c r="AA50" s="358">
        <v>-0.10802893401356788</v>
      </c>
      <c r="AB50" s="358">
        <v>-0.11758030377967585</v>
      </c>
      <c r="AC50" s="358">
        <v>-0.1049146204304086</v>
      </c>
      <c r="AD50" s="358">
        <v>-0.10530839796026932</v>
      </c>
      <c r="AE50" s="358">
        <v>-0.1028330116333281</v>
      </c>
      <c r="AF50" s="358">
        <v>-0.1019765027522602</v>
      </c>
      <c r="AG50" s="358">
        <v>-0.10406174561762183</v>
      </c>
      <c r="AH50" s="358">
        <v>-0.10348756552050409</v>
      </c>
      <c r="AI50" s="358">
        <v>0</v>
      </c>
      <c r="AJ50" s="358">
        <v>0</v>
      </c>
      <c r="AK50" s="358">
        <v>0</v>
      </c>
      <c r="AL50" s="358">
        <v>0</v>
      </c>
      <c r="AM50" s="208">
        <v>0</v>
      </c>
      <c r="AN50" s="208">
        <v>0</v>
      </c>
      <c r="AO50" s="208">
        <v>0</v>
      </c>
      <c r="AP50" s="208">
        <v>0</v>
      </c>
      <c r="AQ50" s="208">
        <v>0</v>
      </c>
      <c r="AR50" s="208">
        <v>0</v>
      </c>
      <c r="AS50" s="208">
        <v>0</v>
      </c>
      <c r="AT50" s="208">
        <v>0</v>
      </c>
      <c r="AU50" s="208">
        <v>0</v>
      </c>
      <c r="AV50" s="208">
        <v>0</v>
      </c>
      <c r="AW50" s="208">
        <v>0</v>
      </c>
      <c r="AX50" s="208">
        <v>0</v>
      </c>
      <c r="AY50" s="208">
        <v>0</v>
      </c>
      <c r="AZ50" s="208">
        <v>0</v>
      </c>
      <c r="BA50" s="208">
        <v>0</v>
      </c>
      <c r="BB50" s="208">
        <v>0</v>
      </c>
      <c r="BC50" s="208">
        <v>0</v>
      </c>
      <c r="BD50" s="208">
        <v>0</v>
      </c>
      <c r="BE50" s="208">
        <v>0</v>
      </c>
      <c r="BF50" s="208">
        <v>0</v>
      </c>
      <c r="BG50" s="208">
        <v>0</v>
      </c>
      <c r="BH50" s="208">
        <v>0</v>
      </c>
      <c r="BI50" s="208">
        <v>0</v>
      </c>
      <c r="BJ50" s="208">
        <v>0</v>
      </c>
      <c r="BK50" s="208">
        <v>0</v>
      </c>
      <c r="BL50" s="208">
        <v>0</v>
      </c>
      <c r="BM50" s="208">
        <v>0</v>
      </c>
      <c r="BN50" s="208">
        <v>0</v>
      </c>
      <c r="BO50" s="208">
        <v>0</v>
      </c>
      <c r="BP50" s="208">
        <v>0</v>
      </c>
      <c r="BQ50" s="208">
        <v>0</v>
      </c>
      <c r="BR50" s="208">
        <v>0</v>
      </c>
      <c r="BS50" s="208">
        <v>0</v>
      </c>
    </row>
    <row r="51" spans="2:71" ht="15.75" thickBot="1" x14ac:dyDescent="0.3">
      <c r="B51" s="185" t="s">
        <v>394</v>
      </c>
      <c r="C51" s="359">
        <v>0</v>
      </c>
      <c r="D51" s="359">
        <v>0</v>
      </c>
      <c r="E51" s="359">
        <v>0</v>
      </c>
      <c r="F51" s="359">
        <v>0</v>
      </c>
      <c r="G51" s="359">
        <v>0</v>
      </c>
      <c r="H51" s="359">
        <v>0</v>
      </c>
      <c r="I51" s="359">
        <v>0</v>
      </c>
      <c r="J51" s="359">
        <v>0</v>
      </c>
      <c r="K51" s="359">
        <v>0</v>
      </c>
      <c r="L51" s="359">
        <v>0</v>
      </c>
      <c r="M51" s="359">
        <v>0</v>
      </c>
      <c r="N51" s="359">
        <v>0</v>
      </c>
      <c r="O51" s="359">
        <v>0</v>
      </c>
      <c r="P51" s="359">
        <v>0</v>
      </c>
      <c r="Q51" s="359">
        <v>0</v>
      </c>
      <c r="R51" s="359">
        <v>0</v>
      </c>
      <c r="S51" s="359">
        <v>0</v>
      </c>
      <c r="T51" s="359">
        <v>0</v>
      </c>
      <c r="U51" s="359">
        <v>0</v>
      </c>
      <c r="V51" s="359">
        <v>0</v>
      </c>
      <c r="W51" s="359">
        <v>0</v>
      </c>
      <c r="X51" s="359">
        <v>0</v>
      </c>
      <c r="Y51" s="359">
        <v>0</v>
      </c>
      <c r="Z51" s="359">
        <v>0</v>
      </c>
      <c r="AA51" s="359">
        <v>0</v>
      </c>
      <c r="AB51" s="359">
        <v>0</v>
      </c>
      <c r="AC51" s="359">
        <v>0</v>
      </c>
      <c r="AD51" s="359">
        <v>0</v>
      </c>
      <c r="AE51" s="359">
        <v>0</v>
      </c>
      <c r="AF51" s="359">
        <v>0</v>
      </c>
      <c r="AG51" s="359">
        <v>0</v>
      </c>
      <c r="AH51" s="359">
        <v>0</v>
      </c>
      <c r="AI51" s="359">
        <v>0</v>
      </c>
      <c r="AJ51" s="359">
        <v>0</v>
      </c>
      <c r="AK51" s="359">
        <v>0</v>
      </c>
      <c r="AL51" s="359">
        <v>0</v>
      </c>
      <c r="AM51" s="199"/>
      <c r="AN51" s="199"/>
      <c r="AO51" s="199"/>
      <c r="AP51" s="199"/>
      <c r="AQ51" s="199"/>
      <c r="AR51" s="199"/>
      <c r="AS51" s="199"/>
      <c r="AT51" s="199"/>
      <c r="AU51" s="199"/>
      <c r="AV51" s="199"/>
      <c r="AW51" s="199"/>
      <c r="AX51" s="199"/>
      <c r="AY51" s="199"/>
      <c r="AZ51" s="199"/>
      <c r="BA51" s="199"/>
      <c r="BB51" s="199"/>
      <c r="BC51" s="199"/>
      <c r="BD51" s="199"/>
      <c r="BE51" s="199"/>
      <c r="BF51" s="199"/>
      <c r="BG51" s="199"/>
      <c r="BH51" s="199"/>
      <c r="BI51" s="199"/>
      <c r="BJ51" s="199"/>
      <c r="BK51" s="199"/>
      <c r="BL51" s="199"/>
      <c r="BM51" s="199"/>
      <c r="BN51" s="199"/>
      <c r="BO51" s="199"/>
      <c r="BP51" s="199"/>
      <c r="BQ51" s="199"/>
      <c r="BR51" s="199"/>
      <c r="BS51" s="199"/>
    </row>
    <row r="52" spans="2:71" ht="15.75" x14ac:dyDescent="0.3">
      <c r="B52" s="360" t="s">
        <v>120</v>
      </c>
      <c r="C52" s="361">
        <v>-6.3712576221119219</v>
      </c>
      <c r="D52" s="361">
        <v>-6.4303371452857174</v>
      </c>
      <c r="E52" s="361">
        <v>-6.4562974526170995</v>
      </c>
      <c r="F52" s="361">
        <v>-5.957168224009302</v>
      </c>
      <c r="G52" s="361">
        <v>-5.8796157686844532</v>
      </c>
      <c r="H52" s="361">
        <v>-5.8762889690138467</v>
      </c>
      <c r="I52" s="361">
        <v>-5.8934459881285628</v>
      </c>
      <c r="J52" s="361">
        <v>-5.9642589289869239</v>
      </c>
      <c r="K52" s="361">
        <v>-5.960045660893404</v>
      </c>
      <c r="L52" s="361">
        <v>-6.0193062997346534</v>
      </c>
      <c r="M52" s="361">
        <v>-6.0338564988936723</v>
      </c>
      <c r="N52" s="361">
        <v>-6.0823473517028548</v>
      </c>
      <c r="O52" s="361">
        <v>-6.1069103975908137</v>
      </c>
      <c r="P52" s="361">
        <v>-6.1287144283662585</v>
      </c>
      <c r="Q52" s="361">
        <v>-6.117267422842902</v>
      </c>
      <c r="R52" s="361">
        <v>-6.1764914481921931</v>
      </c>
      <c r="S52" s="361">
        <v>-6.151499361462891</v>
      </c>
      <c r="T52" s="361">
        <v>-6.2052237540891095</v>
      </c>
      <c r="U52" s="361">
        <v>-6.2978611529722217</v>
      </c>
      <c r="V52" s="361">
        <v>-6.3076907876156918</v>
      </c>
      <c r="W52" s="361">
        <v>-6.3289835572049942</v>
      </c>
      <c r="X52" s="361">
        <v>-6.313831302107153</v>
      </c>
      <c r="Y52" s="361">
        <v>-6.3329982004904606</v>
      </c>
      <c r="Z52" s="361">
        <v>-6.3351017968390808</v>
      </c>
      <c r="AA52" s="361">
        <v>-6.3538647422690326</v>
      </c>
      <c r="AB52" s="361">
        <v>-6.3690032058955843</v>
      </c>
      <c r="AC52" s="361">
        <v>-6.3817545441177925</v>
      </c>
      <c r="AD52" s="361">
        <v>-6.4089810259750566</v>
      </c>
      <c r="AE52" s="361">
        <v>-6.4585902302393814</v>
      </c>
      <c r="AF52" s="361">
        <v>-6.5030038048547336</v>
      </c>
      <c r="AG52" s="361">
        <v>-6.3079579264806069</v>
      </c>
      <c r="AH52" s="361">
        <v>-6.3231706683084425</v>
      </c>
      <c r="AI52" s="361">
        <v>0</v>
      </c>
      <c r="AJ52" s="361">
        <v>0</v>
      </c>
      <c r="AK52" s="361">
        <v>0</v>
      </c>
      <c r="AL52" s="361">
        <v>0</v>
      </c>
      <c r="AM52" s="361">
        <v>0</v>
      </c>
      <c r="AN52" s="361">
        <v>0</v>
      </c>
      <c r="AO52" s="361">
        <v>0</v>
      </c>
      <c r="AP52" s="361">
        <v>0</v>
      </c>
      <c r="AQ52" s="361">
        <v>0</v>
      </c>
      <c r="AR52" s="361">
        <v>0</v>
      </c>
      <c r="AS52" s="361">
        <v>0</v>
      </c>
      <c r="AT52" s="361">
        <v>0</v>
      </c>
      <c r="AU52" s="361">
        <v>0</v>
      </c>
      <c r="AV52" s="361">
        <v>0</v>
      </c>
      <c r="AW52" s="361">
        <v>0</v>
      </c>
      <c r="AX52" s="361">
        <v>0</v>
      </c>
      <c r="AY52" s="361">
        <v>0</v>
      </c>
      <c r="AZ52" s="361">
        <v>0</v>
      </c>
      <c r="BA52" s="361">
        <v>0</v>
      </c>
      <c r="BB52" s="361">
        <v>0</v>
      </c>
      <c r="BC52" s="361">
        <v>0</v>
      </c>
      <c r="BD52" s="361">
        <v>0</v>
      </c>
      <c r="BE52" s="361">
        <v>0</v>
      </c>
      <c r="BF52" s="361">
        <v>0</v>
      </c>
      <c r="BG52" s="361">
        <v>0</v>
      </c>
      <c r="BH52" s="361">
        <v>0</v>
      </c>
      <c r="BI52" s="361">
        <v>0</v>
      </c>
      <c r="BJ52" s="361">
        <v>0</v>
      </c>
      <c r="BK52" s="361">
        <v>0</v>
      </c>
      <c r="BL52" s="361">
        <v>0</v>
      </c>
      <c r="BM52" s="361">
        <v>0</v>
      </c>
      <c r="BN52" s="361">
        <v>0</v>
      </c>
      <c r="BO52" s="361">
        <v>0</v>
      </c>
      <c r="BP52" s="361">
        <v>0</v>
      </c>
      <c r="BQ52" s="361">
        <v>0</v>
      </c>
      <c r="BR52" s="361">
        <v>0</v>
      </c>
      <c r="BS52" s="361">
        <v>0</v>
      </c>
    </row>
    <row r="53" spans="2:71" ht="15.75" x14ac:dyDescent="0.3">
      <c r="B53" s="168" t="s">
        <v>395</v>
      </c>
      <c r="C53" s="129"/>
    </row>
    <row r="56" spans="2:71" ht="15.75" hidden="1" thickBot="1" x14ac:dyDescent="0.3">
      <c r="B56" s="349" t="s">
        <v>396</v>
      </c>
      <c r="C56" s="350"/>
      <c r="D56" s="350"/>
      <c r="E56" s="350"/>
      <c r="F56" s="350"/>
      <c r="G56" s="350"/>
      <c r="H56" s="350"/>
      <c r="I56" s="350"/>
      <c r="J56" s="350"/>
      <c r="K56" s="350"/>
      <c r="L56" s="350"/>
      <c r="M56" s="350"/>
      <c r="N56" s="350"/>
      <c r="O56" s="350"/>
      <c r="P56" s="350"/>
      <c r="Q56" s="350"/>
      <c r="R56" s="350"/>
      <c r="S56" s="350"/>
      <c r="T56" s="350"/>
      <c r="U56" s="350"/>
      <c r="V56" s="350"/>
      <c r="W56" s="350"/>
      <c r="X56" s="350"/>
      <c r="Y56" s="350"/>
      <c r="Z56" s="350"/>
      <c r="AA56" s="350"/>
      <c r="AB56" s="350"/>
      <c r="AC56" s="350"/>
      <c r="AD56" s="350"/>
      <c r="AE56" s="350"/>
      <c r="AF56" s="350"/>
      <c r="AG56" s="350"/>
      <c r="AH56" s="350"/>
      <c r="AI56" s="350"/>
      <c r="AJ56" s="350"/>
      <c r="AK56" s="350"/>
      <c r="AL56" s="350"/>
      <c r="AM56" s="350"/>
      <c r="AN56" s="350"/>
      <c r="AO56" s="350"/>
      <c r="AP56" s="350"/>
      <c r="AQ56" s="350"/>
      <c r="AR56" s="350"/>
      <c r="AS56" s="350"/>
      <c r="AT56" s="350"/>
      <c r="AU56" s="350"/>
      <c r="AV56" s="350"/>
      <c r="AW56" s="350"/>
      <c r="AX56" s="350"/>
      <c r="AY56" s="350"/>
      <c r="AZ56" s="350"/>
      <c r="BA56" s="350"/>
      <c r="BB56" s="350"/>
      <c r="BC56" s="350"/>
      <c r="BD56" s="350"/>
      <c r="BE56" s="350"/>
      <c r="BF56" s="350"/>
      <c r="BG56" s="350"/>
      <c r="BH56" s="350"/>
      <c r="BI56" s="350"/>
      <c r="BJ56" s="350"/>
      <c r="BK56" s="350"/>
      <c r="BL56" s="350"/>
      <c r="BM56" s="350"/>
      <c r="BN56" s="350"/>
      <c r="BO56" s="350"/>
      <c r="BP56" s="350"/>
      <c r="BQ56" s="350"/>
      <c r="BR56" s="350"/>
      <c r="BS56" s="350"/>
    </row>
    <row r="57" spans="2:71" ht="16.5" hidden="1" thickBot="1" x14ac:dyDescent="0.35">
      <c r="B57" s="167"/>
      <c r="C57" s="179">
        <v>1990</v>
      </c>
      <c r="D57" s="352">
        <v>1991</v>
      </c>
      <c r="E57" s="352">
        <v>1992</v>
      </c>
      <c r="F57" s="179">
        <v>1993</v>
      </c>
      <c r="G57" s="179">
        <v>1994</v>
      </c>
      <c r="H57" s="179">
        <v>1995</v>
      </c>
      <c r="I57" s="179">
        <v>1996</v>
      </c>
      <c r="J57" s="179">
        <v>1997</v>
      </c>
      <c r="K57" s="179">
        <v>1998</v>
      </c>
      <c r="L57" s="179">
        <v>1999</v>
      </c>
      <c r="M57" s="179">
        <v>2000</v>
      </c>
      <c r="N57" s="179">
        <v>2001</v>
      </c>
      <c r="O57" s="179">
        <v>2002</v>
      </c>
      <c r="P57" s="179">
        <v>2003</v>
      </c>
      <c r="Q57" s="179">
        <v>2004</v>
      </c>
      <c r="R57" s="179">
        <v>2005</v>
      </c>
      <c r="S57" s="179">
        <v>2006</v>
      </c>
      <c r="T57" s="179">
        <v>2007</v>
      </c>
      <c r="U57" s="179">
        <v>2008</v>
      </c>
      <c r="V57" s="179">
        <v>2009</v>
      </c>
      <c r="W57" s="179">
        <v>2010</v>
      </c>
      <c r="X57" s="179">
        <v>2011</v>
      </c>
      <c r="Y57" s="179">
        <v>2012</v>
      </c>
      <c r="Z57" s="179">
        <v>2013</v>
      </c>
      <c r="AA57" s="179">
        <v>2014</v>
      </c>
      <c r="AB57" s="179">
        <v>2015</v>
      </c>
      <c r="AC57" s="179">
        <v>2016</v>
      </c>
      <c r="AD57" s="179">
        <v>2017</v>
      </c>
      <c r="AE57" s="179">
        <v>2018</v>
      </c>
      <c r="AF57" s="179">
        <v>2019</v>
      </c>
      <c r="AG57" s="179">
        <v>2020</v>
      </c>
      <c r="AH57" s="179">
        <v>2021</v>
      </c>
      <c r="AI57" s="179">
        <v>2022</v>
      </c>
      <c r="AJ57" s="179">
        <v>2023</v>
      </c>
      <c r="AK57" s="179">
        <v>2024</v>
      </c>
      <c r="AL57" s="179">
        <v>2025</v>
      </c>
      <c r="AM57" s="179">
        <v>2026</v>
      </c>
      <c r="AN57" s="179">
        <v>2027</v>
      </c>
      <c r="AO57" s="179">
        <v>2028</v>
      </c>
      <c r="AP57" s="179">
        <v>2029</v>
      </c>
      <c r="AQ57" s="179">
        <v>2030</v>
      </c>
      <c r="AR57" s="179">
        <v>2031</v>
      </c>
      <c r="AS57" s="179">
        <v>2032</v>
      </c>
      <c r="AT57" s="179">
        <v>2033</v>
      </c>
      <c r="AU57" s="179">
        <v>2034</v>
      </c>
      <c r="AV57" s="179">
        <v>2035</v>
      </c>
      <c r="AW57" s="179">
        <v>2036</v>
      </c>
      <c r="AX57" s="179">
        <v>2037</v>
      </c>
      <c r="AY57" s="179">
        <v>2038</v>
      </c>
      <c r="AZ57" s="179">
        <v>2039</v>
      </c>
      <c r="BA57" s="179">
        <v>2040</v>
      </c>
      <c r="BB57" s="179">
        <v>2041</v>
      </c>
      <c r="BC57" s="179">
        <v>2042</v>
      </c>
      <c r="BD57" s="179">
        <v>2043</v>
      </c>
      <c r="BE57" s="179">
        <v>2044</v>
      </c>
      <c r="BF57" s="179">
        <v>2045</v>
      </c>
      <c r="BG57" s="179">
        <v>2046</v>
      </c>
      <c r="BH57" s="179">
        <v>2047</v>
      </c>
      <c r="BI57" s="179">
        <v>2048</v>
      </c>
      <c r="BJ57" s="179">
        <v>2049</v>
      </c>
      <c r="BK57" s="179">
        <v>2050</v>
      </c>
      <c r="BL57" s="179">
        <v>2051</v>
      </c>
      <c r="BM57" s="179">
        <v>2052</v>
      </c>
      <c r="BN57" s="179">
        <v>2053</v>
      </c>
      <c r="BO57" s="179">
        <v>2054</v>
      </c>
      <c r="BP57" s="179">
        <v>2055</v>
      </c>
      <c r="BQ57" s="179">
        <v>2056</v>
      </c>
      <c r="BR57" s="179">
        <v>2057</v>
      </c>
      <c r="BS57" s="179">
        <v>2058</v>
      </c>
    </row>
    <row r="58" spans="2:71" hidden="1" x14ac:dyDescent="0.25">
      <c r="B58" s="181" t="s">
        <v>397</v>
      </c>
      <c r="C58" s="199">
        <v>-1.1588577996789862</v>
      </c>
      <c r="D58" s="199">
        <v>-1.1670396178608045</v>
      </c>
      <c r="E58" s="199">
        <v>-1.1779487087698952</v>
      </c>
      <c r="F58" s="199">
        <v>-1.0204586301979719</v>
      </c>
      <c r="G58" s="199">
        <v>-1.0231859029252444</v>
      </c>
      <c r="H58" s="199">
        <v>-1.0204586301979719</v>
      </c>
      <c r="I58" s="199">
        <v>-1.0204586301979719</v>
      </c>
      <c r="J58" s="199">
        <v>-1.0259131756525171</v>
      </c>
      <c r="K58" s="199">
        <v>-1.0231859029252441</v>
      </c>
      <c r="L58" s="199">
        <v>-1.0313677211070627</v>
      </c>
      <c r="M58" s="199">
        <v>-1.036822266561608</v>
      </c>
      <c r="N58" s="199">
        <v>-1.0395495392888805</v>
      </c>
      <c r="O58" s="199">
        <v>-1.0422768120161532</v>
      </c>
      <c r="P58" s="199">
        <v>-1.0559131756525171</v>
      </c>
      <c r="Q58" s="199">
        <v>-1.0640949938343354</v>
      </c>
      <c r="R58" s="199">
        <v>-1.0722768120161537</v>
      </c>
      <c r="S58" s="199">
        <v>-1.0804586301979715</v>
      </c>
      <c r="T58" s="199">
        <v>-1.0831859029252442</v>
      </c>
      <c r="U58" s="199">
        <v>-1.0995495392888806</v>
      </c>
      <c r="V58" s="199">
        <v>-1.1050040847434259</v>
      </c>
      <c r="W58" s="199">
        <v>-1.1022768120161532</v>
      </c>
      <c r="X58" s="199">
        <v>-1.1022768120161532</v>
      </c>
      <c r="Y58" s="199">
        <v>-1.1050040847434259</v>
      </c>
      <c r="Z58" s="199">
        <v>-1.1050040847434259</v>
      </c>
      <c r="AA58" s="199">
        <v>-1.1022768120161532</v>
      </c>
      <c r="AB58" s="199">
        <v>-1.1022768120161532</v>
      </c>
      <c r="AC58" s="199">
        <v>-1.1104586301979715</v>
      </c>
      <c r="AD58" s="199">
        <v>-1.1186404483797898</v>
      </c>
      <c r="AE58" s="199">
        <v>-1.1240949938343352</v>
      </c>
      <c r="AF58" s="199">
        <v>-1.1350040847434262</v>
      </c>
      <c r="AG58" s="199">
        <v>-1.1431859029252442</v>
      </c>
      <c r="AH58" s="199">
        <v>-1.1050040847434262</v>
      </c>
      <c r="AI58" s="199">
        <v>0</v>
      </c>
      <c r="AJ58" s="199">
        <v>0</v>
      </c>
      <c r="AK58" s="199">
        <v>0</v>
      </c>
      <c r="AL58" s="199">
        <v>0</v>
      </c>
      <c r="AM58" s="199">
        <v>0</v>
      </c>
      <c r="AN58" s="199">
        <v>0</v>
      </c>
      <c r="AO58" s="199">
        <v>0</v>
      </c>
      <c r="AP58" s="199">
        <v>0</v>
      </c>
      <c r="AQ58" s="199">
        <v>0</v>
      </c>
      <c r="AR58" s="199">
        <v>0</v>
      </c>
      <c r="AS58" s="199">
        <v>0</v>
      </c>
      <c r="AT58" s="199">
        <v>0</v>
      </c>
      <c r="AU58" s="199">
        <v>0</v>
      </c>
      <c r="AV58" s="199">
        <v>0</v>
      </c>
      <c r="AW58" s="199">
        <v>0</v>
      </c>
      <c r="AX58" s="199">
        <v>0</v>
      </c>
      <c r="AY58" s="199">
        <v>0</v>
      </c>
      <c r="AZ58" s="199">
        <v>0</v>
      </c>
      <c r="BA58" s="199">
        <v>0</v>
      </c>
      <c r="BB58" s="199">
        <v>0</v>
      </c>
      <c r="BC58" s="199">
        <v>0</v>
      </c>
      <c r="BD58" s="199">
        <v>0</v>
      </c>
      <c r="BE58" s="199">
        <v>0</v>
      </c>
      <c r="BF58" s="199">
        <v>0</v>
      </c>
      <c r="BG58" s="199">
        <v>0</v>
      </c>
      <c r="BH58" s="199">
        <v>0</v>
      </c>
      <c r="BI58" s="199">
        <v>0</v>
      </c>
      <c r="BJ58" s="199">
        <v>0</v>
      </c>
      <c r="BK58" s="199">
        <v>0</v>
      </c>
      <c r="BL58" s="199">
        <v>0</v>
      </c>
      <c r="BM58" s="199">
        <v>0</v>
      </c>
      <c r="BN58" s="199">
        <v>0</v>
      </c>
      <c r="BO58" s="199">
        <v>0</v>
      </c>
      <c r="BP58" s="199">
        <v>0</v>
      </c>
      <c r="BQ58" s="199">
        <v>0</v>
      </c>
      <c r="BR58" s="199">
        <v>0</v>
      </c>
      <c r="BS58" s="199">
        <v>0</v>
      </c>
    </row>
    <row r="59" spans="2:71" ht="15.75" hidden="1" x14ac:dyDescent="0.3">
      <c r="B59" s="353" t="s">
        <v>372</v>
      </c>
      <c r="C59" s="199">
        <v>-0.55909090909090908</v>
      </c>
      <c r="D59" s="199">
        <v>-0.56454545454545457</v>
      </c>
      <c r="E59" s="199">
        <v>-0.57272727272727275</v>
      </c>
      <c r="F59" s="199">
        <v>-0.56999999999999995</v>
      </c>
      <c r="G59" s="199">
        <v>-0.56999999999999995</v>
      </c>
      <c r="H59" s="199">
        <v>-0.56999999999999995</v>
      </c>
      <c r="I59" s="199">
        <v>-0.56727272727272726</v>
      </c>
      <c r="J59" s="199">
        <v>-0.56727272727272726</v>
      </c>
      <c r="K59" s="199">
        <v>-0.56454545454545457</v>
      </c>
      <c r="L59" s="199">
        <v>-0.56999999999999995</v>
      </c>
      <c r="M59" s="199">
        <v>-0.57272727272727275</v>
      </c>
      <c r="N59" s="199">
        <v>-0.57818181818181824</v>
      </c>
      <c r="O59" s="199">
        <v>-0.58090909090909093</v>
      </c>
      <c r="P59" s="199">
        <v>-0.58636363636363631</v>
      </c>
      <c r="Q59" s="199">
        <v>-0.58909090909090911</v>
      </c>
      <c r="R59" s="199">
        <v>-0.59727272727272729</v>
      </c>
      <c r="S59" s="199">
        <v>-0.60272727272727278</v>
      </c>
      <c r="T59" s="199">
        <v>-0.60818181818181816</v>
      </c>
      <c r="U59" s="199">
        <v>-0.61636363636363634</v>
      </c>
      <c r="V59" s="199">
        <v>-0.62181818181818183</v>
      </c>
      <c r="W59" s="199">
        <v>-0.62454545454545463</v>
      </c>
      <c r="X59" s="199">
        <v>-0.6272727272727272</v>
      </c>
      <c r="Y59" s="199">
        <v>-0.63</v>
      </c>
      <c r="Z59" s="199">
        <v>-0.63272727272727269</v>
      </c>
      <c r="AA59" s="199">
        <v>-0.63545454545454549</v>
      </c>
      <c r="AB59" s="199">
        <v>-0.63818181818181818</v>
      </c>
      <c r="AC59" s="199">
        <v>-0.64363636363636367</v>
      </c>
      <c r="AD59" s="199">
        <v>-0.65181818181818185</v>
      </c>
      <c r="AE59" s="199">
        <v>-0.65727272727272734</v>
      </c>
      <c r="AF59" s="199">
        <v>-0.66545454545454552</v>
      </c>
      <c r="AG59" s="199">
        <v>-0.6709090909090909</v>
      </c>
      <c r="AH59" s="199">
        <v>-0.67636363636363639</v>
      </c>
      <c r="AI59" s="199">
        <v>0</v>
      </c>
      <c r="AJ59" s="199">
        <v>0</v>
      </c>
      <c r="AK59" s="199">
        <v>0</v>
      </c>
      <c r="AL59" s="199">
        <v>0</v>
      </c>
      <c r="AM59" s="199">
        <v>0</v>
      </c>
      <c r="AN59" s="199">
        <v>0</v>
      </c>
      <c r="AO59" s="199">
        <v>0</v>
      </c>
      <c r="AP59" s="199">
        <v>0</v>
      </c>
      <c r="AQ59" s="199">
        <v>0</v>
      </c>
      <c r="AR59" s="199">
        <v>0</v>
      </c>
      <c r="AS59" s="199">
        <v>0</v>
      </c>
      <c r="AT59" s="199">
        <v>0</v>
      </c>
      <c r="AU59" s="199">
        <v>0</v>
      </c>
      <c r="AV59" s="199">
        <v>0</v>
      </c>
      <c r="AW59" s="199">
        <v>0</v>
      </c>
      <c r="AX59" s="199">
        <v>0</v>
      </c>
      <c r="AY59" s="199">
        <v>0</v>
      </c>
      <c r="AZ59" s="199">
        <v>0</v>
      </c>
      <c r="BA59" s="199">
        <v>0</v>
      </c>
      <c r="BB59" s="199">
        <v>0</v>
      </c>
      <c r="BC59" s="199">
        <v>0</v>
      </c>
      <c r="BD59" s="199">
        <v>0</v>
      </c>
      <c r="BE59" s="199">
        <v>0</v>
      </c>
      <c r="BF59" s="199">
        <v>0</v>
      </c>
      <c r="BG59" s="199">
        <v>0</v>
      </c>
      <c r="BH59" s="199">
        <v>0</v>
      </c>
      <c r="BI59" s="199">
        <v>0</v>
      </c>
      <c r="BJ59" s="199">
        <v>0</v>
      </c>
      <c r="BK59" s="199">
        <v>0</v>
      </c>
      <c r="BL59" s="199">
        <v>0</v>
      </c>
      <c r="BM59" s="199">
        <v>0</v>
      </c>
      <c r="BN59" s="199">
        <v>0</v>
      </c>
      <c r="BO59" s="199">
        <v>0</v>
      </c>
      <c r="BP59" s="199">
        <v>0</v>
      </c>
      <c r="BQ59" s="199">
        <v>0</v>
      </c>
      <c r="BR59" s="199">
        <v>0</v>
      </c>
      <c r="BS59" s="199">
        <v>0</v>
      </c>
    </row>
    <row r="60" spans="2:71" ht="15.75" hidden="1" x14ac:dyDescent="0.3">
      <c r="B60" s="353" t="s">
        <v>375</v>
      </c>
      <c r="C60" s="199">
        <v>-0.10636363636363637</v>
      </c>
      <c r="D60" s="199">
        <v>-0.10636363636363637</v>
      </c>
      <c r="E60" s="199">
        <v>-0.1090909090909091</v>
      </c>
      <c r="F60" s="199">
        <v>-0.10636363636363637</v>
      </c>
      <c r="G60" s="199">
        <v>-0.10636363636363637</v>
      </c>
      <c r="H60" s="199">
        <v>-0.10636363636363637</v>
      </c>
      <c r="I60" s="199">
        <v>-0.10636363636363637</v>
      </c>
      <c r="J60" s="199">
        <v>-0.10636363636363637</v>
      </c>
      <c r="K60" s="199">
        <v>-0.10636363636363637</v>
      </c>
      <c r="L60" s="199">
        <v>-0.10636363636363637</v>
      </c>
      <c r="M60" s="199">
        <v>-0.1090909090909091</v>
      </c>
      <c r="N60" s="199">
        <v>-0.1090909090909091</v>
      </c>
      <c r="O60" s="199">
        <v>-0.1090909090909091</v>
      </c>
      <c r="P60" s="199">
        <v>-0.11181818181818182</v>
      </c>
      <c r="Q60" s="199">
        <v>-0.11181818181818182</v>
      </c>
      <c r="R60" s="199">
        <v>-0.11181818181818182</v>
      </c>
      <c r="S60" s="199">
        <v>-0.11454545454545455</v>
      </c>
      <c r="T60" s="199">
        <v>-0.11454545454545455</v>
      </c>
      <c r="U60" s="199">
        <v>-0.11727272727272728</v>
      </c>
      <c r="V60" s="199">
        <v>-0.11727272727272728</v>
      </c>
      <c r="W60" s="199">
        <v>-0.11727272727272728</v>
      </c>
      <c r="X60" s="199">
        <v>-0.11727272727272728</v>
      </c>
      <c r="Y60" s="199">
        <v>-0.12000000000000001</v>
      </c>
      <c r="Z60" s="199">
        <v>-0.12000000000000001</v>
      </c>
      <c r="AA60" s="199">
        <v>-0.12000000000000001</v>
      </c>
      <c r="AB60" s="199">
        <v>-0.12000000000000001</v>
      </c>
      <c r="AC60" s="199">
        <v>-0.12272727272727274</v>
      </c>
      <c r="AD60" s="199">
        <v>-0.12272727272727274</v>
      </c>
      <c r="AE60" s="199">
        <v>-0.12545454545454546</v>
      </c>
      <c r="AF60" s="199">
        <v>-0.12545454545454546</v>
      </c>
      <c r="AG60" s="199">
        <v>-0.12818181818181817</v>
      </c>
      <c r="AH60" s="199">
        <v>-0.12818181818181817</v>
      </c>
      <c r="AI60" s="199">
        <v>0</v>
      </c>
      <c r="AJ60" s="199">
        <v>0</v>
      </c>
      <c r="AK60" s="199">
        <v>0</v>
      </c>
      <c r="AL60" s="199">
        <v>0</v>
      </c>
      <c r="AM60" s="199">
        <v>0</v>
      </c>
      <c r="AN60" s="199">
        <v>0</v>
      </c>
      <c r="AO60" s="199">
        <v>0</v>
      </c>
      <c r="AP60" s="199">
        <v>0</v>
      </c>
      <c r="AQ60" s="199">
        <v>0</v>
      </c>
      <c r="AR60" s="199">
        <v>0</v>
      </c>
      <c r="AS60" s="199">
        <v>0</v>
      </c>
      <c r="AT60" s="199">
        <v>0</v>
      </c>
      <c r="AU60" s="199">
        <v>0</v>
      </c>
      <c r="AV60" s="199">
        <v>0</v>
      </c>
      <c r="AW60" s="199">
        <v>0</v>
      </c>
      <c r="AX60" s="199">
        <v>0</v>
      </c>
      <c r="AY60" s="199">
        <v>0</v>
      </c>
      <c r="AZ60" s="199">
        <v>0</v>
      </c>
      <c r="BA60" s="199">
        <v>0</v>
      </c>
      <c r="BB60" s="199">
        <v>0</v>
      </c>
      <c r="BC60" s="199">
        <v>0</v>
      </c>
      <c r="BD60" s="199">
        <v>0</v>
      </c>
      <c r="BE60" s="199">
        <v>0</v>
      </c>
      <c r="BF60" s="199">
        <v>0</v>
      </c>
      <c r="BG60" s="199">
        <v>0</v>
      </c>
      <c r="BH60" s="199">
        <v>0</v>
      </c>
      <c r="BI60" s="199">
        <v>0</v>
      </c>
      <c r="BJ60" s="199">
        <v>0</v>
      </c>
      <c r="BK60" s="199">
        <v>0</v>
      </c>
      <c r="BL60" s="199">
        <v>0</v>
      </c>
      <c r="BM60" s="199">
        <v>0</v>
      </c>
      <c r="BN60" s="199">
        <v>0</v>
      </c>
      <c r="BO60" s="199">
        <v>0</v>
      </c>
      <c r="BP60" s="199">
        <v>0</v>
      </c>
      <c r="BQ60" s="199">
        <v>0</v>
      </c>
      <c r="BR60" s="199">
        <v>0</v>
      </c>
      <c r="BS60" s="199">
        <v>0</v>
      </c>
    </row>
    <row r="61" spans="2:71" ht="15.75" hidden="1" x14ac:dyDescent="0.3">
      <c r="B61" s="353" t="s">
        <v>376</v>
      </c>
      <c r="C61" s="199">
        <v>-7.636363636363637E-2</v>
      </c>
      <c r="D61" s="199">
        <v>-7.636363636363637E-2</v>
      </c>
      <c r="E61" s="199">
        <v>-7.636363636363637E-2</v>
      </c>
      <c r="F61" s="199">
        <v>-7.9090909090909087E-2</v>
      </c>
      <c r="G61" s="199">
        <v>-8.1818181818181818E-2</v>
      </c>
      <c r="H61" s="199">
        <v>-8.1818181818181818E-2</v>
      </c>
      <c r="I61" s="199">
        <v>-8.4545454545454549E-2</v>
      </c>
      <c r="J61" s="199">
        <v>-8.4545454545454549E-2</v>
      </c>
      <c r="K61" s="199">
        <v>-8.727272727272728E-2</v>
      </c>
      <c r="L61" s="199">
        <v>-8.727272727272728E-2</v>
      </c>
      <c r="M61" s="199">
        <v>-8.727272727272728E-2</v>
      </c>
      <c r="N61" s="199">
        <v>-8.4545454545454549E-2</v>
      </c>
      <c r="O61" s="199">
        <v>-8.4545454545454549E-2</v>
      </c>
      <c r="P61" s="199">
        <v>-8.4545454545454549E-2</v>
      </c>
      <c r="Q61" s="199">
        <v>-8.4545454545454549E-2</v>
      </c>
      <c r="R61" s="199">
        <v>-8.4545454545454549E-2</v>
      </c>
      <c r="S61" s="199">
        <v>-8.727272727272728E-2</v>
      </c>
      <c r="T61" s="199">
        <v>-8.727272727272728E-2</v>
      </c>
      <c r="U61" s="199">
        <v>-9.0000000000000011E-2</v>
      </c>
      <c r="V61" s="199">
        <v>-9.0000000000000011E-2</v>
      </c>
      <c r="W61" s="199">
        <v>-8.727272727272728E-2</v>
      </c>
      <c r="X61" s="199">
        <v>-8.727272727272728E-2</v>
      </c>
      <c r="Y61" s="199">
        <v>-8.4545454545454549E-2</v>
      </c>
      <c r="Z61" s="199">
        <v>-8.1818181818181818E-2</v>
      </c>
      <c r="AA61" s="199">
        <v>-7.9090909090909087E-2</v>
      </c>
      <c r="AB61" s="199">
        <v>-7.9090909090909087E-2</v>
      </c>
      <c r="AC61" s="199">
        <v>-8.1818181818181818E-2</v>
      </c>
      <c r="AD61" s="199">
        <v>-8.4545454545454549E-2</v>
      </c>
      <c r="AE61" s="199">
        <v>-8.4545454545454549E-2</v>
      </c>
      <c r="AF61" s="199">
        <v>-8.727272727272728E-2</v>
      </c>
      <c r="AG61" s="199">
        <v>-9.0000000000000011E-2</v>
      </c>
      <c r="AH61" s="199">
        <v>-9.2727272727272742E-2</v>
      </c>
      <c r="AI61" s="199">
        <v>0</v>
      </c>
      <c r="AJ61" s="199">
        <v>0</v>
      </c>
      <c r="AK61" s="199">
        <v>0</v>
      </c>
      <c r="AL61" s="199">
        <v>0</v>
      </c>
      <c r="AM61" s="199">
        <v>0</v>
      </c>
      <c r="AN61" s="199">
        <v>0</v>
      </c>
      <c r="AO61" s="199">
        <v>0</v>
      </c>
      <c r="AP61" s="199">
        <v>0</v>
      </c>
      <c r="AQ61" s="199">
        <v>0</v>
      </c>
      <c r="AR61" s="199">
        <v>0</v>
      </c>
      <c r="AS61" s="199">
        <v>0</v>
      </c>
      <c r="AT61" s="199">
        <v>0</v>
      </c>
      <c r="AU61" s="199">
        <v>0</v>
      </c>
      <c r="AV61" s="199">
        <v>0</v>
      </c>
      <c r="AW61" s="199">
        <v>0</v>
      </c>
      <c r="AX61" s="199">
        <v>0</v>
      </c>
      <c r="AY61" s="199">
        <v>0</v>
      </c>
      <c r="AZ61" s="199">
        <v>0</v>
      </c>
      <c r="BA61" s="199">
        <v>0</v>
      </c>
      <c r="BB61" s="199">
        <v>0</v>
      </c>
      <c r="BC61" s="199">
        <v>0</v>
      </c>
      <c r="BD61" s="199">
        <v>0</v>
      </c>
      <c r="BE61" s="199">
        <v>0</v>
      </c>
      <c r="BF61" s="199">
        <v>0</v>
      </c>
      <c r="BG61" s="199">
        <v>0</v>
      </c>
      <c r="BH61" s="199">
        <v>0</v>
      </c>
      <c r="BI61" s="199">
        <v>0</v>
      </c>
      <c r="BJ61" s="199">
        <v>0</v>
      </c>
      <c r="BK61" s="199">
        <v>0</v>
      </c>
      <c r="BL61" s="199">
        <v>0</v>
      </c>
      <c r="BM61" s="199">
        <v>0</v>
      </c>
      <c r="BN61" s="199">
        <v>0</v>
      </c>
      <c r="BO61" s="199">
        <v>0</v>
      </c>
      <c r="BP61" s="199">
        <v>0</v>
      </c>
      <c r="BQ61" s="199">
        <v>0</v>
      </c>
      <c r="BR61" s="199">
        <v>0</v>
      </c>
      <c r="BS61" s="199">
        <v>0</v>
      </c>
    </row>
    <row r="62" spans="2:71" ht="15.75" hidden="1" x14ac:dyDescent="0.3">
      <c r="B62" s="353" t="s">
        <v>377</v>
      </c>
      <c r="C62" s="199">
        <v>-1.6363636363636365E-2</v>
      </c>
      <c r="D62" s="199">
        <v>-1.6363636363636365E-2</v>
      </c>
      <c r="E62" s="199">
        <v>-1.3636363636363637E-2</v>
      </c>
      <c r="F62" s="199">
        <v>-1.3636363636363637E-2</v>
      </c>
      <c r="G62" s="199">
        <v>-1.3636363636363637E-2</v>
      </c>
      <c r="H62" s="199">
        <v>-1.090909090909091E-2</v>
      </c>
      <c r="I62" s="199">
        <v>-1.090909090909091E-2</v>
      </c>
      <c r="J62" s="199">
        <v>-1.090909090909091E-2</v>
      </c>
      <c r="K62" s="199">
        <v>-8.1818181818181825E-3</v>
      </c>
      <c r="L62" s="199">
        <v>-8.1818181818181825E-3</v>
      </c>
      <c r="M62" s="199">
        <v>-8.1818181818181825E-3</v>
      </c>
      <c r="N62" s="199">
        <v>-8.1818181818181825E-3</v>
      </c>
      <c r="O62" s="199">
        <v>-8.1818181818181825E-3</v>
      </c>
      <c r="P62" s="199">
        <v>-8.1818181818181825E-3</v>
      </c>
      <c r="Q62" s="199">
        <v>-8.1818181818181825E-3</v>
      </c>
      <c r="R62" s="199">
        <v>-8.1818181818181825E-3</v>
      </c>
      <c r="S62" s="199">
        <v>-5.454545454545455E-3</v>
      </c>
      <c r="T62" s="199">
        <v>-5.454545454545455E-3</v>
      </c>
      <c r="U62" s="199">
        <v>-5.454545454545455E-3</v>
      </c>
      <c r="V62" s="199">
        <v>-2.7272727272727275E-3</v>
      </c>
      <c r="W62" s="199">
        <v>-2.7272727272727275E-3</v>
      </c>
      <c r="X62" s="199">
        <v>-2.7272727272727275E-3</v>
      </c>
      <c r="Y62" s="199">
        <v>-2.7272727272727275E-3</v>
      </c>
      <c r="Z62" s="199">
        <v>-2.7272727272727275E-3</v>
      </c>
      <c r="AA62" s="199">
        <v>-2.7272727272727275E-3</v>
      </c>
      <c r="AB62" s="199">
        <v>-2.7272727272727275E-3</v>
      </c>
      <c r="AC62" s="199">
        <v>-2.7272727272727275E-3</v>
      </c>
      <c r="AD62" s="199">
        <v>-2.7272727272727275E-3</v>
      </c>
      <c r="AE62" s="199">
        <v>-2.7272727272727275E-3</v>
      </c>
      <c r="AF62" s="199">
        <v>-2.7272727272727275E-3</v>
      </c>
      <c r="AG62" s="199">
        <v>-2.7272727272727275E-3</v>
      </c>
      <c r="AH62" s="199">
        <v>-2.7272727272727275E-3</v>
      </c>
      <c r="AI62" s="199">
        <v>0</v>
      </c>
      <c r="AJ62" s="199">
        <v>0</v>
      </c>
      <c r="AK62" s="199">
        <v>0</v>
      </c>
      <c r="AL62" s="199">
        <v>0</v>
      </c>
      <c r="AM62" s="199">
        <v>0</v>
      </c>
      <c r="AN62" s="199">
        <v>0</v>
      </c>
      <c r="AO62" s="199">
        <v>0</v>
      </c>
      <c r="AP62" s="199">
        <v>0</v>
      </c>
      <c r="AQ62" s="199">
        <v>0</v>
      </c>
      <c r="AR62" s="199">
        <v>0</v>
      </c>
      <c r="AS62" s="199">
        <v>0</v>
      </c>
      <c r="AT62" s="199">
        <v>0</v>
      </c>
      <c r="AU62" s="199">
        <v>0</v>
      </c>
      <c r="AV62" s="199">
        <v>0</v>
      </c>
      <c r="AW62" s="199">
        <v>0</v>
      </c>
      <c r="AX62" s="199">
        <v>0</v>
      </c>
      <c r="AY62" s="199">
        <v>0</v>
      </c>
      <c r="AZ62" s="199">
        <v>0</v>
      </c>
      <c r="BA62" s="199">
        <v>0</v>
      </c>
      <c r="BB62" s="199">
        <v>0</v>
      </c>
      <c r="BC62" s="199">
        <v>0</v>
      </c>
      <c r="BD62" s="199">
        <v>0</v>
      </c>
      <c r="BE62" s="199">
        <v>0</v>
      </c>
      <c r="BF62" s="199">
        <v>0</v>
      </c>
      <c r="BG62" s="199">
        <v>0</v>
      </c>
      <c r="BH62" s="199">
        <v>0</v>
      </c>
      <c r="BI62" s="199">
        <v>0</v>
      </c>
      <c r="BJ62" s="199">
        <v>0</v>
      </c>
      <c r="BK62" s="199">
        <v>0</v>
      </c>
      <c r="BL62" s="199">
        <v>0</v>
      </c>
      <c r="BM62" s="199">
        <v>0</v>
      </c>
      <c r="BN62" s="199">
        <v>0</v>
      </c>
      <c r="BO62" s="199">
        <v>0</v>
      </c>
      <c r="BP62" s="199">
        <v>0</v>
      </c>
      <c r="BQ62" s="199">
        <v>0</v>
      </c>
      <c r="BR62" s="199">
        <v>0</v>
      </c>
      <c r="BS62" s="199">
        <v>0</v>
      </c>
    </row>
    <row r="63" spans="2:71" ht="15.75" hidden="1" x14ac:dyDescent="0.3">
      <c r="B63" s="353" t="s">
        <v>378</v>
      </c>
      <c r="C63" s="199">
        <v>-1.3636363636363637E-2</v>
      </c>
      <c r="D63" s="199">
        <v>-1.3636363636363637E-2</v>
      </c>
      <c r="E63" s="199">
        <v>-1.3636363636363637E-2</v>
      </c>
      <c r="F63" s="199">
        <v>-1.090909090909091E-2</v>
      </c>
      <c r="G63" s="199">
        <v>-1.090909090909091E-2</v>
      </c>
      <c r="H63" s="199">
        <v>-1.090909090909091E-2</v>
      </c>
      <c r="I63" s="199">
        <v>-1.090909090909091E-2</v>
      </c>
      <c r="J63" s="199">
        <v>-8.1818181818181825E-3</v>
      </c>
      <c r="K63" s="199">
        <v>-8.1818181818181825E-3</v>
      </c>
      <c r="L63" s="199">
        <v>-8.1818181818181825E-3</v>
      </c>
      <c r="M63" s="199">
        <v>-8.1818181818181825E-3</v>
      </c>
      <c r="N63" s="199">
        <v>-8.1818181818181825E-3</v>
      </c>
      <c r="O63" s="199">
        <v>-8.1818181818181825E-3</v>
      </c>
      <c r="P63" s="199">
        <v>-1.090909090909091E-2</v>
      </c>
      <c r="Q63" s="199">
        <v>-1.090909090909091E-2</v>
      </c>
      <c r="R63" s="199">
        <v>-8.1818181818181825E-3</v>
      </c>
      <c r="S63" s="199">
        <v>-8.1818181818181825E-3</v>
      </c>
      <c r="T63" s="199">
        <v>-8.1818181818181825E-3</v>
      </c>
      <c r="U63" s="199">
        <v>-5.454545454545455E-3</v>
      </c>
      <c r="V63" s="199">
        <v>-5.454545454545455E-3</v>
      </c>
      <c r="W63" s="199">
        <v>-2.7272727272727275E-3</v>
      </c>
      <c r="X63" s="199">
        <v>0</v>
      </c>
      <c r="Y63" s="199">
        <v>0</v>
      </c>
      <c r="Z63" s="199">
        <v>2.7272727272727275E-3</v>
      </c>
      <c r="AA63" s="199">
        <v>5.454545454545455E-3</v>
      </c>
      <c r="AB63" s="199">
        <v>8.1818181818181825E-3</v>
      </c>
      <c r="AC63" s="199">
        <v>1.090909090909091E-2</v>
      </c>
      <c r="AD63" s="199">
        <v>1.3636363636363637E-2</v>
      </c>
      <c r="AE63" s="199">
        <v>1.6363636363636365E-2</v>
      </c>
      <c r="AF63" s="199">
        <v>1.6363636363636365E-2</v>
      </c>
      <c r="AG63" s="199">
        <v>1.9090909090909092E-2</v>
      </c>
      <c r="AH63" s="199">
        <v>2.181818181818182E-2</v>
      </c>
      <c r="AI63" s="199">
        <v>0</v>
      </c>
      <c r="AJ63" s="199">
        <v>0</v>
      </c>
      <c r="AK63" s="199">
        <v>0</v>
      </c>
      <c r="AL63" s="199">
        <v>0</v>
      </c>
      <c r="AM63" s="199">
        <v>0</v>
      </c>
      <c r="AN63" s="199">
        <v>0</v>
      </c>
      <c r="AO63" s="199">
        <v>0</v>
      </c>
      <c r="AP63" s="199">
        <v>0</v>
      </c>
      <c r="AQ63" s="199">
        <v>0</v>
      </c>
      <c r="AR63" s="199">
        <v>0</v>
      </c>
      <c r="AS63" s="199">
        <v>0</v>
      </c>
      <c r="AT63" s="199">
        <v>0</v>
      </c>
      <c r="AU63" s="199">
        <v>0</v>
      </c>
      <c r="AV63" s="199">
        <v>0</v>
      </c>
      <c r="AW63" s="199">
        <v>0</v>
      </c>
      <c r="AX63" s="199">
        <v>0</v>
      </c>
      <c r="AY63" s="199">
        <v>0</v>
      </c>
      <c r="AZ63" s="199">
        <v>0</v>
      </c>
      <c r="BA63" s="199">
        <v>0</v>
      </c>
      <c r="BB63" s="199">
        <v>0</v>
      </c>
      <c r="BC63" s="199">
        <v>0</v>
      </c>
      <c r="BD63" s="199">
        <v>0</v>
      </c>
      <c r="BE63" s="199">
        <v>0</v>
      </c>
      <c r="BF63" s="199">
        <v>0</v>
      </c>
      <c r="BG63" s="199">
        <v>0</v>
      </c>
      <c r="BH63" s="199">
        <v>0</v>
      </c>
      <c r="BI63" s="199">
        <v>0</v>
      </c>
      <c r="BJ63" s="199">
        <v>0</v>
      </c>
      <c r="BK63" s="199">
        <v>0</v>
      </c>
      <c r="BL63" s="199">
        <v>0</v>
      </c>
      <c r="BM63" s="199">
        <v>0</v>
      </c>
      <c r="BN63" s="199">
        <v>0</v>
      </c>
      <c r="BO63" s="199">
        <v>0</v>
      </c>
      <c r="BP63" s="199">
        <v>0</v>
      </c>
      <c r="BQ63" s="199">
        <v>0</v>
      </c>
      <c r="BR63" s="199">
        <v>0</v>
      </c>
      <c r="BS63" s="199">
        <v>0</v>
      </c>
    </row>
    <row r="64" spans="2:71" ht="15.75" hidden="1" x14ac:dyDescent="0.3">
      <c r="B64" s="353" t="s">
        <v>379</v>
      </c>
      <c r="C64" s="199">
        <v>0</v>
      </c>
      <c r="D64" s="199">
        <v>0</v>
      </c>
      <c r="E64" s="199">
        <v>0</v>
      </c>
      <c r="F64" s="199">
        <v>0</v>
      </c>
      <c r="G64" s="199">
        <v>0</v>
      </c>
      <c r="H64" s="199">
        <v>0</v>
      </c>
      <c r="I64" s="199">
        <v>0</v>
      </c>
      <c r="J64" s="199">
        <v>0</v>
      </c>
      <c r="K64" s="199">
        <v>0</v>
      </c>
      <c r="L64" s="199">
        <v>0</v>
      </c>
      <c r="M64" s="199">
        <v>0</v>
      </c>
      <c r="N64" s="199">
        <v>0</v>
      </c>
      <c r="O64" s="199">
        <v>0</v>
      </c>
      <c r="P64" s="199">
        <v>0</v>
      </c>
      <c r="Q64" s="199">
        <v>0</v>
      </c>
      <c r="R64" s="199">
        <v>0</v>
      </c>
      <c r="S64" s="199">
        <v>0</v>
      </c>
      <c r="T64" s="199">
        <v>0</v>
      </c>
      <c r="U64" s="199">
        <v>0</v>
      </c>
      <c r="V64" s="199">
        <v>0</v>
      </c>
      <c r="W64" s="199">
        <v>0</v>
      </c>
      <c r="X64" s="199">
        <v>0</v>
      </c>
      <c r="Y64" s="199">
        <v>0</v>
      </c>
      <c r="Z64" s="199">
        <v>0</v>
      </c>
      <c r="AA64" s="199">
        <v>0</v>
      </c>
      <c r="AB64" s="199">
        <v>0</v>
      </c>
      <c r="AC64" s="199">
        <v>0</v>
      </c>
      <c r="AD64" s="199">
        <v>0</v>
      </c>
      <c r="AE64" s="199">
        <v>0</v>
      </c>
      <c r="AF64" s="199">
        <v>0</v>
      </c>
      <c r="AG64" s="199">
        <v>0</v>
      </c>
      <c r="AH64" s="199">
        <v>0</v>
      </c>
      <c r="AI64" s="199">
        <v>0</v>
      </c>
      <c r="AJ64" s="199">
        <v>0</v>
      </c>
      <c r="AK64" s="199">
        <v>0</v>
      </c>
      <c r="AL64" s="199">
        <v>0</v>
      </c>
      <c r="AM64" s="199">
        <v>0</v>
      </c>
      <c r="AN64" s="199">
        <v>0</v>
      </c>
      <c r="AO64" s="199">
        <v>0</v>
      </c>
      <c r="AP64" s="199">
        <v>0</v>
      </c>
      <c r="AQ64" s="199">
        <v>0</v>
      </c>
      <c r="AR64" s="199">
        <v>0</v>
      </c>
      <c r="AS64" s="199">
        <v>0</v>
      </c>
      <c r="AT64" s="199">
        <v>0</v>
      </c>
      <c r="AU64" s="199">
        <v>0</v>
      </c>
      <c r="AV64" s="199">
        <v>0</v>
      </c>
      <c r="AW64" s="199">
        <v>0</v>
      </c>
      <c r="AX64" s="199">
        <v>0</v>
      </c>
      <c r="AY64" s="199">
        <v>0</v>
      </c>
      <c r="AZ64" s="199">
        <v>0</v>
      </c>
      <c r="BA64" s="199">
        <v>0</v>
      </c>
      <c r="BB64" s="199">
        <v>0</v>
      </c>
      <c r="BC64" s="199">
        <v>0</v>
      </c>
      <c r="BD64" s="199">
        <v>0</v>
      </c>
      <c r="BE64" s="199">
        <v>0</v>
      </c>
      <c r="BF64" s="199">
        <v>0</v>
      </c>
      <c r="BG64" s="199">
        <v>0</v>
      </c>
      <c r="BH64" s="199">
        <v>0</v>
      </c>
      <c r="BI64" s="199">
        <v>0</v>
      </c>
      <c r="BJ64" s="199">
        <v>0</v>
      </c>
      <c r="BK64" s="199">
        <v>0</v>
      </c>
      <c r="BL64" s="199">
        <v>0</v>
      </c>
      <c r="BM64" s="199">
        <v>0</v>
      </c>
      <c r="BN64" s="199">
        <v>0</v>
      </c>
      <c r="BO64" s="199">
        <v>0</v>
      </c>
      <c r="BP64" s="199">
        <v>0</v>
      </c>
      <c r="BQ64" s="199">
        <v>0</v>
      </c>
      <c r="BR64" s="199">
        <v>0</v>
      </c>
      <c r="BS64" s="199">
        <v>0</v>
      </c>
    </row>
    <row r="65" spans="2:71" ht="15.75" hidden="1" x14ac:dyDescent="0.3">
      <c r="B65" s="353" t="s">
        <v>380</v>
      </c>
      <c r="C65" s="199">
        <v>0</v>
      </c>
      <c r="D65" s="199">
        <v>0</v>
      </c>
      <c r="E65" s="199">
        <v>0</v>
      </c>
      <c r="F65" s="199">
        <v>0</v>
      </c>
      <c r="G65" s="199">
        <v>0</v>
      </c>
      <c r="H65" s="199">
        <v>0</v>
      </c>
      <c r="I65" s="199">
        <v>0</v>
      </c>
      <c r="J65" s="199">
        <v>0</v>
      </c>
      <c r="K65" s="199">
        <v>0</v>
      </c>
      <c r="L65" s="199">
        <v>0</v>
      </c>
      <c r="M65" s="199">
        <v>0</v>
      </c>
      <c r="N65" s="199">
        <v>0</v>
      </c>
      <c r="O65" s="199">
        <v>0</v>
      </c>
      <c r="P65" s="199">
        <v>0</v>
      </c>
      <c r="Q65" s="199">
        <v>0</v>
      </c>
      <c r="R65" s="199">
        <v>0</v>
      </c>
      <c r="S65" s="199">
        <v>0</v>
      </c>
      <c r="T65" s="199">
        <v>0</v>
      </c>
      <c r="U65" s="199">
        <v>0</v>
      </c>
      <c r="V65" s="199">
        <v>0</v>
      </c>
      <c r="W65" s="199">
        <v>0</v>
      </c>
      <c r="X65" s="199">
        <v>0</v>
      </c>
      <c r="Y65" s="199">
        <v>0</v>
      </c>
      <c r="Z65" s="199">
        <v>0</v>
      </c>
      <c r="AA65" s="199">
        <v>0</v>
      </c>
      <c r="AB65" s="199">
        <v>0</v>
      </c>
      <c r="AC65" s="199">
        <v>0</v>
      </c>
      <c r="AD65" s="199">
        <v>0</v>
      </c>
      <c r="AE65" s="199">
        <v>0</v>
      </c>
      <c r="AF65" s="199">
        <v>0</v>
      </c>
      <c r="AG65" s="199">
        <v>0</v>
      </c>
      <c r="AH65" s="199">
        <v>0</v>
      </c>
      <c r="AI65" s="199">
        <v>0</v>
      </c>
      <c r="AJ65" s="199">
        <v>0</v>
      </c>
      <c r="AK65" s="199">
        <v>0</v>
      </c>
      <c r="AL65" s="199">
        <v>0</v>
      </c>
      <c r="AM65" s="199">
        <v>0</v>
      </c>
      <c r="AN65" s="199">
        <v>0</v>
      </c>
      <c r="AO65" s="199">
        <v>0</v>
      </c>
      <c r="AP65" s="199">
        <v>0</v>
      </c>
      <c r="AQ65" s="199">
        <v>0</v>
      </c>
      <c r="AR65" s="199">
        <v>0</v>
      </c>
      <c r="AS65" s="199">
        <v>0</v>
      </c>
      <c r="AT65" s="199">
        <v>0</v>
      </c>
      <c r="AU65" s="199">
        <v>0</v>
      </c>
      <c r="AV65" s="199">
        <v>0</v>
      </c>
      <c r="AW65" s="199">
        <v>0</v>
      </c>
      <c r="AX65" s="199">
        <v>0</v>
      </c>
      <c r="AY65" s="199">
        <v>0</v>
      </c>
      <c r="AZ65" s="199">
        <v>0</v>
      </c>
      <c r="BA65" s="199">
        <v>0</v>
      </c>
      <c r="BB65" s="199">
        <v>0</v>
      </c>
      <c r="BC65" s="199">
        <v>0</v>
      </c>
      <c r="BD65" s="199">
        <v>0</v>
      </c>
      <c r="BE65" s="199">
        <v>0</v>
      </c>
      <c r="BF65" s="199">
        <v>0</v>
      </c>
      <c r="BG65" s="199">
        <v>0</v>
      </c>
      <c r="BH65" s="199">
        <v>0</v>
      </c>
      <c r="BI65" s="199">
        <v>0</v>
      </c>
      <c r="BJ65" s="199">
        <v>0</v>
      </c>
      <c r="BK65" s="199">
        <v>0</v>
      </c>
      <c r="BL65" s="199">
        <v>0</v>
      </c>
      <c r="BM65" s="199">
        <v>0</v>
      </c>
      <c r="BN65" s="199">
        <v>0</v>
      </c>
      <c r="BO65" s="199">
        <v>0</v>
      </c>
      <c r="BP65" s="199">
        <v>0</v>
      </c>
      <c r="BQ65" s="199">
        <v>0</v>
      </c>
      <c r="BR65" s="199">
        <v>0</v>
      </c>
      <c r="BS65" s="199">
        <v>0</v>
      </c>
    </row>
    <row r="66" spans="2:71" ht="15.75" hidden="1" x14ac:dyDescent="0.3">
      <c r="B66" s="354" t="s">
        <v>381</v>
      </c>
      <c r="C66" s="199">
        <v>-0.12794870876989517</v>
      </c>
      <c r="D66" s="199">
        <v>-0.12794870876989517</v>
      </c>
      <c r="E66" s="199">
        <v>-0.12794870876989517</v>
      </c>
      <c r="F66" s="199">
        <v>2.6814097074755593E-2</v>
      </c>
      <c r="G66" s="199">
        <v>2.6814097074755593E-2</v>
      </c>
      <c r="H66" s="199">
        <v>2.6814097074755593E-2</v>
      </c>
      <c r="I66" s="199">
        <v>2.6814097074755593E-2</v>
      </c>
      <c r="J66" s="199">
        <v>2.6814097074755593E-2</v>
      </c>
      <c r="K66" s="199">
        <v>2.6814097074755593E-2</v>
      </c>
      <c r="L66" s="199">
        <v>2.6814097074755593E-2</v>
      </c>
      <c r="M66" s="199">
        <v>2.6814097074755593E-2</v>
      </c>
      <c r="N66" s="199">
        <v>2.6814097074755593E-2</v>
      </c>
      <c r="O66" s="199">
        <v>2.6814097074755593E-2</v>
      </c>
      <c r="P66" s="199">
        <v>2.6814097074755593E-2</v>
      </c>
      <c r="Q66" s="199">
        <v>2.6814097074755593E-2</v>
      </c>
      <c r="R66" s="199">
        <v>2.6814097074755593E-2</v>
      </c>
      <c r="S66" s="199">
        <v>2.6814097074755593E-2</v>
      </c>
      <c r="T66" s="199">
        <v>2.6814097074755593E-2</v>
      </c>
      <c r="U66" s="199">
        <v>2.6814097074755593E-2</v>
      </c>
      <c r="V66" s="199">
        <v>2.6814097074755593E-2</v>
      </c>
      <c r="W66" s="199">
        <v>2.6814097074755593E-2</v>
      </c>
      <c r="X66" s="199">
        <v>2.6814097074755593E-2</v>
      </c>
      <c r="Y66" s="199">
        <v>2.6814097074755593E-2</v>
      </c>
      <c r="Z66" s="199">
        <v>2.6814097074755593E-2</v>
      </c>
      <c r="AA66" s="199">
        <v>2.6814097074755593E-2</v>
      </c>
      <c r="AB66" s="199">
        <v>2.6814097074755593E-2</v>
      </c>
      <c r="AC66" s="199">
        <v>2.6814097074755593E-2</v>
      </c>
      <c r="AD66" s="199">
        <v>2.6814097074755593E-2</v>
      </c>
      <c r="AE66" s="199">
        <v>2.6814097074755593E-2</v>
      </c>
      <c r="AF66" s="199">
        <v>2.6814097074755593E-2</v>
      </c>
      <c r="AG66" s="199">
        <v>2.6814097074755593E-2</v>
      </c>
      <c r="AH66" s="199">
        <v>2.6814097074755593E-2</v>
      </c>
      <c r="AI66" s="199">
        <v>0</v>
      </c>
      <c r="AJ66" s="199">
        <v>0</v>
      </c>
      <c r="AK66" s="199">
        <v>0</v>
      </c>
      <c r="AL66" s="199">
        <v>0</v>
      </c>
      <c r="AM66" s="199">
        <v>0</v>
      </c>
      <c r="AN66" s="199">
        <v>0</v>
      </c>
      <c r="AO66" s="199">
        <v>0</v>
      </c>
      <c r="AP66" s="199">
        <v>0</v>
      </c>
      <c r="AQ66" s="199">
        <v>0</v>
      </c>
      <c r="AR66" s="199">
        <v>0</v>
      </c>
      <c r="AS66" s="199">
        <v>0</v>
      </c>
      <c r="AT66" s="199">
        <v>0</v>
      </c>
      <c r="AU66" s="199">
        <v>0</v>
      </c>
      <c r="AV66" s="199">
        <v>0</v>
      </c>
      <c r="AW66" s="199">
        <v>0</v>
      </c>
      <c r="AX66" s="199">
        <v>0</v>
      </c>
      <c r="AY66" s="199">
        <v>0</v>
      </c>
      <c r="AZ66" s="199">
        <v>0</v>
      </c>
      <c r="BA66" s="199">
        <v>0</v>
      </c>
      <c r="BB66" s="199">
        <v>0</v>
      </c>
      <c r="BC66" s="199">
        <v>0</v>
      </c>
      <c r="BD66" s="199">
        <v>0</v>
      </c>
      <c r="BE66" s="199">
        <v>0</v>
      </c>
      <c r="BF66" s="199">
        <v>0</v>
      </c>
      <c r="BG66" s="199">
        <v>0</v>
      </c>
      <c r="BH66" s="199">
        <v>0</v>
      </c>
      <c r="BI66" s="199">
        <v>0</v>
      </c>
      <c r="BJ66" s="199">
        <v>0</v>
      </c>
      <c r="BK66" s="199">
        <v>0</v>
      </c>
      <c r="BL66" s="199">
        <v>0</v>
      </c>
      <c r="BM66" s="199">
        <v>0</v>
      </c>
      <c r="BN66" s="199">
        <v>0</v>
      </c>
      <c r="BO66" s="199">
        <v>0</v>
      </c>
      <c r="BP66" s="199">
        <v>0</v>
      </c>
      <c r="BQ66" s="199">
        <v>0</v>
      </c>
      <c r="BR66" s="199">
        <v>0</v>
      </c>
      <c r="BS66" s="199">
        <v>0</v>
      </c>
    </row>
    <row r="67" spans="2:71" hidden="1" x14ac:dyDescent="0.25">
      <c r="B67" s="181" t="s">
        <v>385</v>
      </c>
      <c r="C67" s="199">
        <v>-0.47049676708000004</v>
      </c>
      <c r="D67" s="199">
        <v>-0.47817348149600009</v>
      </c>
      <c r="E67" s="199">
        <v>-0.48585019591200002</v>
      </c>
      <c r="F67" s="199">
        <v>-0.493526910328</v>
      </c>
      <c r="G67" s="199">
        <v>-0.50120362474399993</v>
      </c>
      <c r="H67" s="199">
        <v>-0.50888033915999986</v>
      </c>
      <c r="I67" s="199">
        <v>-0.5165570535759999</v>
      </c>
      <c r="J67" s="199">
        <v>-0.52423376799199972</v>
      </c>
      <c r="K67" s="199">
        <v>-0.53191048240799976</v>
      </c>
      <c r="L67" s="199">
        <v>-0.53958719682399969</v>
      </c>
      <c r="M67" s="199">
        <v>-0.54726391123999996</v>
      </c>
      <c r="N67" s="199">
        <v>-0.54892680450935594</v>
      </c>
      <c r="O67" s="199">
        <v>-0.55058969777871214</v>
      </c>
      <c r="P67" s="199">
        <v>-0.55225259104806823</v>
      </c>
      <c r="Q67" s="199">
        <v>-0.55391548431742421</v>
      </c>
      <c r="R67" s="199">
        <v>-0.55557837758678019</v>
      </c>
      <c r="S67" s="199">
        <v>-0.55724127085613617</v>
      </c>
      <c r="T67" s="199">
        <v>-0.55890416412549238</v>
      </c>
      <c r="U67" s="199">
        <v>-0.56056705739484847</v>
      </c>
      <c r="V67" s="199">
        <v>-0.56222995066420434</v>
      </c>
      <c r="W67" s="199">
        <v>-0.56389284393356076</v>
      </c>
      <c r="X67" s="199">
        <v>-0.56555573720291663</v>
      </c>
      <c r="Y67" s="199">
        <v>-0.56721863047227261</v>
      </c>
      <c r="Z67" s="199">
        <v>-0.5688815237416287</v>
      </c>
      <c r="AA67" s="199">
        <v>-0.57054441701098491</v>
      </c>
      <c r="AB67" s="199">
        <v>-0.57220731028034078</v>
      </c>
      <c r="AC67" s="199">
        <v>-0.57387020354969676</v>
      </c>
      <c r="AD67" s="199">
        <v>-0.57553309681905285</v>
      </c>
      <c r="AE67" s="199">
        <v>-0.57719599008840894</v>
      </c>
      <c r="AF67" s="199">
        <v>-0.57885888335776492</v>
      </c>
      <c r="AG67" s="199">
        <v>-0.51660376523225582</v>
      </c>
      <c r="AH67" s="199">
        <v>-0.55894175666198032</v>
      </c>
      <c r="AI67" s="199">
        <v>0</v>
      </c>
      <c r="AJ67" s="199">
        <v>0</v>
      </c>
      <c r="AK67" s="199">
        <v>0</v>
      </c>
      <c r="AL67" s="199">
        <v>0</v>
      </c>
      <c r="AM67" s="199">
        <v>0</v>
      </c>
      <c r="AN67" s="199">
        <v>0</v>
      </c>
      <c r="AO67" s="199">
        <v>0</v>
      </c>
      <c r="AP67" s="199">
        <v>0</v>
      </c>
      <c r="AQ67" s="199">
        <v>0</v>
      </c>
      <c r="AR67" s="199">
        <v>0</v>
      </c>
      <c r="AS67" s="199">
        <v>0</v>
      </c>
      <c r="AT67" s="199">
        <v>0</v>
      </c>
      <c r="AU67" s="199">
        <v>0</v>
      </c>
      <c r="AV67" s="199">
        <v>0</v>
      </c>
      <c r="AW67" s="199">
        <v>0</v>
      </c>
      <c r="AX67" s="199">
        <v>0</v>
      </c>
      <c r="AY67" s="199">
        <v>0</v>
      </c>
      <c r="AZ67" s="199">
        <v>0</v>
      </c>
      <c r="BA67" s="199">
        <v>0</v>
      </c>
      <c r="BB67" s="199">
        <v>0</v>
      </c>
      <c r="BC67" s="199">
        <v>0</v>
      </c>
      <c r="BD67" s="199">
        <v>0</v>
      </c>
      <c r="BE67" s="199">
        <v>0</v>
      </c>
      <c r="BF67" s="199">
        <v>0</v>
      </c>
      <c r="BG67" s="199">
        <v>0</v>
      </c>
      <c r="BH67" s="199">
        <v>0</v>
      </c>
      <c r="BI67" s="199">
        <v>0</v>
      </c>
      <c r="BJ67" s="199">
        <v>0</v>
      </c>
      <c r="BK67" s="199">
        <v>0</v>
      </c>
      <c r="BL67" s="199">
        <v>0</v>
      </c>
      <c r="BM67" s="199">
        <v>0</v>
      </c>
      <c r="BN67" s="199">
        <v>0</v>
      </c>
      <c r="BO67" s="199">
        <v>0</v>
      </c>
      <c r="BP67" s="199">
        <v>0</v>
      </c>
      <c r="BQ67" s="199">
        <v>0</v>
      </c>
      <c r="BR67" s="199">
        <v>0</v>
      </c>
      <c r="BS67" s="199">
        <v>0</v>
      </c>
    </row>
    <row r="68" spans="2:71" ht="13.15" hidden="1" customHeight="1" x14ac:dyDescent="0.25">
      <c r="B68" s="181" t="s">
        <v>386</v>
      </c>
      <c r="C68" s="199">
        <v>-8.3780454075536984E-2</v>
      </c>
      <c r="D68" s="199">
        <v>-7.8217469563170786E-2</v>
      </c>
      <c r="E68" s="199">
        <v>-7.574081869951893E-2</v>
      </c>
      <c r="F68" s="199">
        <v>-6.5124835788286164E-2</v>
      </c>
      <c r="G68" s="199">
        <v>-5.6398694594851716E-2</v>
      </c>
      <c r="H68" s="199">
        <v>-4.5568511207495069E-2</v>
      </c>
      <c r="I68" s="199">
        <v>-3.6648628124031718E-2</v>
      </c>
      <c r="J68" s="199">
        <v>-3.8664351725928983E-2</v>
      </c>
      <c r="K68" s="199">
        <v>-3.796924268924514E-2</v>
      </c>
      <c r="L68" s="199">
        <v>-3.4964240048426208E-2</v>
      </c>
      <c r="M68" s="199">
        <v>-3.5512786730995005E-2</v>
      </c>
      <c r="N68" s="199">
        <v>-3.6305175796063197E-2</v>
      </c>
      <c r="O68" s="199">
        <v>-3.7016157850800001E-2</v>
      </c>
      <c r="P68" s="199">
        <v>-3.1710289460288206E-2</v>
      </c>
      <c r="Q68" s="199">
        <v>-3.0787647052433611E-2</v>
      </c>
      <c r="R68" s="199">
        <v>-3.0845713577882062E-2</v>
      </c>
      <c r="S68" s="199">
        <v>-3.0524310769205781E-2</v>
      </c>
      <c r="T68" s="199">
        <v>-2.8915224383570207E-2</v>
      </c>
      <c r="U68" s="199">
        <v>-2.8286622660870703E-2</v>
      </c>
      <c r="V68" s="199">
        <v>-3.2177224180940926E-2</v>
      </c>
      <c r="W68" s="199">
        <v>-3.4094034916347875E-2</v>
      </c>
      <c r="X68" s="199">
        <v>-3.3520203113706709E-2</v>
      </c>
      <c r="Y68" s="199">
        <v>-3.3047640689113277E-2</v>
      </c>
      <c r="Z68" s="199">
        <v>-3.1340816408144692E-2</v>
      </c>
      <c r="AA68" s="199">
        <v>-3.1012402406758888E-2</v>
      </c>
      <c r="AB68" s="199">
        <v>-3.0873262008433131E-2</v>
      </c>
      <c r="AC68" s="199">
        <v>-2.7960465531297642E-2</v>
      </c>
      <c r="AD68" s="199">
        <v>-2.543376435123338E-2</v>
      </c>
      <c r="AE68" s="199">
        <v>-3.2521213970404347E-2</v>
      </c>
      <c r="AF68" s="199">
        <v>-3.2295616200072007E-2</v>
      </c>
      <c r="AG68" s="199">
        <v>-3.2605883078447959E-2</v>
      </c>
      <c r="AH68" s="199">
        <v>-3.2755233991892403E-2</v>
      </c>
      <c r="AI68" s="199">
        <v>0</v>
      </c>
      <c r="AJ68" s="199">
        <v>0</v>
      </c>
      <c r="AK68" s="199">
        <v>0</v>
      </c>
      <c r="AL68" s="199">
        <v>0</v>
      </c>
      <c r="AM68" s="199">
        <v>0</v>
      </c>
      <c r="AN68" s="199">
        <v>0</v>
      </c>
      <c r="AO68" s="199">
        <v>0</v>
      </c>
      <c r="AP68" s="199">
        <v>0</v>
      </c>
      <c r="AQ68" s="199">
        <v>0</v>
      </c>
      <c r="AR68" s="199">
        <v>0</v>
      </c>
      <c r="AS68" s="199">
        <v>0</v>
      </c>
      <c r="AT68" s="199">
        <v>0</v>
      </c>
      <c r="AU68" s="199">
        <v>0</v>
      </c>
      <c r="AV68" s="199">
        <v>0</v>
      </c>
      <c r="AW68" s="199">
        <v>0</v>
      </c>
      <c r="AX68" s="199">
        <v>0</v>
      </c>
      <c r="AY68" s="199">
        <v>0</v>
      </c>
      <c r="AZ68" s="199">
        <v>0</v>
      </c>
      <c r="BA68" s="199">
        <v>0</v>
      </c>
      <c r="BB68" s="199">
        <v>0</v>
      </c>
      <c r="BC68" s="199">
        <v>0</v>
      </c>
      <c r="BD68" s="199">
        <v>0</v>
      </c>
      <c r="BE68" s="199">
        <v>0</v>
      </c>
      <c r="BF68" s="199">
        <v>0</v>
      </c>
      <c r="BG68" s="199">
        <v>0</v>
      </c>
      <c r="BH68" s="199">
        <v>0</v>
      </c>
      <c r="BI68" s="199">
        <v>0</v>
      </c>
      <c r="BJ68" s="199">
        <v>0</v>
      </c>
      <c r="BK68" s="199">
        <v>0</v>
      </c>
      <c r="BL68" s="199">
        <v>0</v>
      </c>
      <c r="BM68" s="199">
        <v>0</v>
      </c>
      <c r="BN68" s="199">
        <v>0</v>
      </c>
      <c r="BO68" s="199">
        <v>0</v>
      </c>
      <c r="BP68" s="199">
        <v>0</v>
      </c>
      <c r="BQ68" s="199">
        <v>0</v>
      </c>
      <c r="BR68" s="199">
        <v>0</v>
      </c>
      <c r="BS68" s="199">
        <v>0</v>
      </c>
    </row>
    <row r="69" spans="2:71" ht="15.75" hidden="1" x14ac:dyDescent="0.3">
      <c r="B69" s="355" t="s">
        <v>387</v>
      </c>
      <c r="C69" s="199">
        <v>-6.4971543114035347E-3</v>
      </c>
      <c r="D69" s="199">
        <v>-5.9479529302154509E-3</v>
      </c>
      <c r="E69" s="199">
        <v>-5.6923210277564345E-3</v>
      </c>
      <c r="F69" s="199">
        <v>-4.3653858871557242E-3</v>
      </c>
      <c r="G69" s="199">
        <v>-3.417611060771179E-3</v>
      </c>
      <c r="H69" s="199">
        <v>-2.2737497104797057E-3</v>
      </c>
      <c r="I69" s="199">
        <v>-1.3117498521559414E-3</v>
      </c>
      <c r="J69" s="199">
        <v>-1.3159910591333242E-3</v>
      </c>
      <c r="K69" s="199">
        <v>-1.3678838593905597E-3</v>
      </c>
      <c r="L69" s="199">
        <v>-1.1427495688945157E-3</v>
      </c>
      <c r="M69" s="199">
        <v>-1.1798929208151777E-3</v>
      </c>
      <c r="N69" s="199">
        <v>-1.4688088980918507E-3</v>
      </c>
      <c r="O69" s="199">
        <v>-1.6968286397662097E-3</v>
      </c>
      <c r="P69" s="199">
        <v>-1.1329996289167071E-3</v>
      </c>
      <c r="Q69" s="199">
        <v>-9.3220568803451431E-4</v>
      </c>
      <c r="R69" s="199">
        <v>-1.1455174694387437E-3</v>
      </c>
      <c r="S69" s="199">
        <v>-1.294307421040287E-3</v>
      </c>
      <c r="T69" s="199">
        <v>-1.3014528727272818E-3</v>
      </c>
      <c r="U69" s="199">
        <v>-1.3828016593508325E-3</v>
      </c>
      <c r="V69" s="199">
        <v>-1.8192715293222932E-3</v>
      </c>
      <c r="W69" s="199">
        <v>-2.0779565738645264E-3</v>
      </c>
      <c r="X69" s="199">
        <v>-2.1250245026301967E-3</v>
      </c>
      <c r="Y69" s="199">
        <v>-2.1676023805351293E-3</v>
      </c>
      <c r="Z69" s="199">
        <v>-2.0667071346871352E-3</v>
      </c>
      <c r="AA69" s="199">
        <v>-2.0679526872544899E-3</v>
      </c>
      <c r="AB69" s="199">
        <v>-2.0919823370545033E-3</v>
      </c>
      <c r="AC69" s="199">
        <v>-1.8541584731891021E-3</v>
      </c>
      <c r="AD69" s="199">
        <v>-1.6562830440496441E-3</v>
      </c>
      <c r="AE69" s="199">
        <v>-1.9473923052979673E-3</v>
      </c>
      <c r="AF69" s="199">
        <v>-1.9581254902223009E-3</v>
      </c>
      <c r="AG69" s="199">
        <v>-2.008922536730893E-3</v>
      </c>
      <c r="AH69" s="199">
        <v>-2.0340272158505287E-3</v>
      </c>
      <c r="AI69" s="199">
        <v>0</v>
      </c>
      <c r="AJ69" s="199">
        <v>0</v>
      </c>
      <c r="AK69" s="199">
        <v>0</v>
      </c>
      <c r="AL69" s="199">
        <v>0</v>
      </c>
      <c r="AM69" s="199">
        <v>0</v>
      </c>
      <c r="AN69" s="199">
        <v>0</v>
      </c>
      <c r="AO69" s="199">
        <v>0</v>
      </c>
      <c r="AP69" s="199">
        <v>0</v>
      </c>
      <c r="AQ69" s="199">
        <v>0</v>
      </c>
      <c r="AR69" s="199">
        <v>0</v>
      </c>
      <c r="AS69" s="199">
        <v>0</v>
      </c>
      <c r="AT69" s="199">
        <v>0</v>
      </c>
      <c r="AU69" s="199">
        <v>0</v>
      </c>
      <c r="AV69" s="199">
        <v>0</v>
      </c>
      <c r="AW69" s="199">
        <v>0</v>
      </c>
      <c r="AX69" s="199">
        <v>0</v>
      </c>
      <c r="AY69" s="199">
        <v>0</v>
      </c>
      <c r="AZ69" s="199">
        <v>0</v>
      </c>
      <c r="BA69" s="199">
        <v>0</v>
      </c>
      <c r="BB69" s="199">
        <v>0</v>
      </c>
      <c r="BC69" s="199">
        <v>0</v>
      </c>
      <c r="BD69" s="199">
        <v>0</v>
      </c>
      <c r="BE69" s="199">
        <v>0</v>
      </c>
      <c r="BF69" s="199">
        <v>0</v>
      </c>
      <c r="BG69" s="199">
        <v>0</v>
      </c>
      <c r="BH69" s="199">
        <v>0</v>
      </c>
      <c r="BI69" s="199">
        <v>0</v>
      </c>
      <c r="BJ69" s="199">
        <v>0</v>
      </c>
      <c r="BK69" s="199">
        <v>0</v>
      </c>
      <c r="BL69" s="199">
        <v>0</v>
      </c>
      <c r="BM69" s="199">
        <v>0</v>
      </c>
      <c r="BN69" s="199">
        <v>0</v>
      </c>
      <c r="BO69" s="199">
        <v>0</v>
      </c>
      <c r="BP69" s="199">
        <v>0</v>
      </c>
      <c r="BQ69" s="199">
        <v>0</v>
      </c>
      <c r="BR69" s="199">
        <v>0</v>
      </c>
      <c r="BS69" s="199">
        <v>0</v>
      </c>
    </row>
    <row r="70" spans="2:71" ht="15.75" hidden="1" x14ac:dyDescent="0.3">
      <c r="B70" s="355" t="s">
        <v>388</v>
      </c>
      <c r="C70" s="199">
        <v>-3.4767647019530501E-2</v>
      </c>
      <c r="D70" s="199">
        <v>-3.2947139375514092E-2</v>
      </c>
      <c r="E70" s="199">
        <v>-3.1955694068867162E-2</v>
      </c>
      <c r="F70" s="199">
        <v>-2.7577107082943711E-2</v>
      </c>
      <c r="G70" s="199">
        <v>-2.4171689939217231E-2</v>
      </c>
      <c r="H70" s="199">
        <v>-2.0020325252497282E-2</v>
      </c>
      <c r="I70" s="199">
        <v>-1.6283360556928531E-2</v>
      </c>
      <c r="J70" s="199">
        <v>-1.546072086971003E-2</v>
      </c>
      <c r="K70" s="199">
        <v>-1.4851301206635527E-2</v>
      </c>
      <c r="L70" s="199">
        <v>-1.3441990030991975E-2</v>
      </c>
      <c r="M70" s="199">
        <v>-1.2868943238645215E-2</v>
      </c>
      <c r="N70" s="199">
        <v>-1.3143541415493927E-2</v>
      </c>
      <c r="O70" s="199">
        <v>-1.3325688412164709E-2</v>
      </c>
      <c r="P70" s="199">
        <v>-1.1108603620054282E-2</v>
      </c>
      <c r="Q70" s="199">
        <v>-9.9663369889854015E-3</v>
      </c>
      <c r="R70" s="199">
        <v>-1.0190332107022413E-2</v>
      </c>
      <c r="S70" s="199">
        <v>-1.0207328745487075E-2</v>
      </c>
      <c r="T70" s="199">
        <v>-9.6207180094334023E-3</v>
      </c>
      <c r="U70" s="199">
        <v>-9.4864915995481174E-3</v>
      </c>
      <c r="V70" s="199">
        <v>-1.1184508920248843E-2</v>
      </c>
      <c r="W70" s="199">
        <v>-1.2066303168441889E-2</v>
      </c>
      <c r="X70" s="199">
        <v>-1.1955908921464241E-2</v>
      </c>
      <c r="Y70" s="199">
        <v>-1.187160581878902E-2</v>
      </c>
      <c r="Z70" s="199">
        <v>-1.1118810364943329E-2</v>
      </c>
      <c r="AA70" s="199">
        <v>-1.0908162257772117E-2</v>
      </c>
      <c r="AB70" s="199">
        <v>-1.0841882098541417E-2</v>
      </c>
      <c r="AC70" s="199">
        <v>-9.506339833164703E-3</v>
      </c>
      <c r="AD70" s="199">
        <v>-8.3923002469430234E-3</v>
      </c>
      <c r="AE70" s="199">
        <v>-9.7200587004792841E-3</v>
      </c>
      <c r="AF70" s="199">
        <v>-9.6772431255521939E-3</v>
      </c>
      <c r="AG70" s="199">
        <v>-9.8481605402917019E-3</v>
      </c>
      <c r="AH70" s="199">
        <v>-9.9051218747160871E-3</v>
      </c>
      <c r="AI70" s="199">
        <v>0</v>
      </c>
      <c r="AJ70" s="199">
        <v>0</v>
      </c>
      <c r="AK70" s="199">
        <v>0</v>
      </c>
      <c r="AL70" s="199">
        <v>0</v>
      </c>
      <c r="AM70" s="199">
        <v>0</v>
      </c>
      <c r="AN70" s="199">
        <v>0</v>
      </c>
      <c r="AO70" s="199">
        <v>0</v>
      </c>
      <c r="AP70" s="199">
        <v>0</v>
      </c>
      <c r="AQ70" s="199">
        <v>0</v>
      </c>
      <c r="AR70" s="199">
        <v>0</v>
      </c>
      <c r="AS70" s="199">
        <v>0</v>
      </c>
      <c r="AT70" s="199">
        <v>0</v>
      </c>
      <c r="AU70" s="199">
        <v>0</v>
      </c>
      <c r="AV70" s="199">
        <v>0</v>
      </c>
      <c r="AW70" s="199">
        <v>0</v>
      </c>
      <c r="AX70" s="199">
        <v>0</v>
      </c>
      <c r="AY70" s="199">
        <v>0</v>
      </c>
      <c r="AZ70" s="199">
        <v>0</v>
      </c>
      <c r="BA70" s="199">
        <v>0</v>
      </c>
      <c r="BB70" s="199">
        <v>0</v>
      </c>
      <c r="BC70" s="199">
        <v>0</v>
      </c>
      <c r="BD70" s="199">
        <v>0</v>
      </c>
      <c r="BE70" s="199">
        <v>0</v>
      </c>
      <c r="BF70" s="199">
        <v>0</v>
      </c>
      <c r="BG70" s="199">
        <v>0</v>
      </c>
      <c r="BH70" s="199">
        <v>0</v>
      </c>
      <c r="BI70" s="199">
        <v>0</v>
      </c>
      <c r="BJ70" s="199">
        <v>0</v>
      </c>
      <c r="BK70" s="199">
        <v>0</v>
      </c>
      <c r="BL70" s="199">
        <v>0</v>
      </c>
      <c r="BM70" s="199">
        <v>0</v>
      </c>
      <c r="BN70" s="199">
        <v>0</v>
      </c>
      <c r="BO70" s="199">
        <v>0</v>
      </c>
      <c r="BP70" s="199">
        <v>0</v>
      </c>
      <c r="BQ70" s="199">
        <v>0</v>
      </c>
      <c r="BR70" s="199">
        <v>0</v>
      </c>
      <c r="BS70" s="199">
        <v>0</v>
      </c>
    </row>
    <row r="71" spans="2:71" ht="15.75" hidden="1" x14ac:dyDescent="0.3">
      <c r="B71" s="355" t="s">
        <v>389</v>
      </c>
      <c r="C71" s="199">
        <v>-3.4471763886603411E-2</v>
      </c>
      <c r="D71" s="199">
        <v>-3.2556869034918917E-2</v>
      </c>
      <c r="E71" s="199">
        <v>-3.1499863151701897E-2</v>
      </c>
      <c r="F71" s="199">
        <v>-2.69549710209817E-2</v>
      </c>
      <c r="G71" s="199">
        <v>-2.3420570902705551E-2</v>
      </c>
      <c r="H71" s="199">
        <v>-1.912361897711503E-2</v>
      </c>
      <c r="I71" s="199">
        <v>-1.5260895969324792E-2</v>
      </c>
      <c r="J71" s="199">
        <v>-1.4407584446496684E-2</v>
      </c>
      <c r="K71" s="199">
        <v>-1.3775638238152395E-2</v>
      </c>
      <c r="L71" s="199">
        <v>-1.2320769654077593E-2</v>
      </c>
      <c r="M71" s="199">
        <v>-1.1730159755034265E-2</v>
      </c>
      <c r="N71" s="199">
        <v>-1.2014137493596991E-2</v>
      </c>
      <c r="O71" s="199">
        <v>-1.2202620841246698E-2</v>
      </c>
      <c r="P71" s="199">
        <v>-9.9188361816177351E-3</v>
      </c>
      <c r="Q71" s="199">
        <v>-8.7463563067276488E-3</v>
      </c>
      <c r="R71" s="199">
        <v>-8.9673585976026964E-3</v>
      </c>
      <c r="S71" s="199">
        <v>-8.9943615072998005E-3</v>
      </c>
      <c r="T71" s="199">
        <v>-8.4558896767450726E-3</v>
      </c>
      <c r="U71" s="199">
        <v>-8.3410025850175762E-3</v>
      </c>
      <c r="V71" s="199">
        <v>-9.9421009492630212E-3</v>
      </c>
      <c r="W71" s="199">
        <v>-1.0778575693309221E-2</v>
      </c>
      <c r="X71" s="199">
        <v>-1.0685611799913885E-2</v>
      </c>
      <c r="Y71" s="199">
        <v>-1.0616948110600332E-2</v>
      </c>
      <c r="Z71" s="199">
        <v>-9.9220221967048026E-3</v>
      </c>
      <c r="AA71" s="199">
        <v>-9.7347416566756235E-3</v>
      </c>
      <c r="AB71" s="199">
        <v>-9.6825371446257122E-3</v>
      </c>
      <c r="AC71" s="199">
        <v>-8.4413736948288267E-3</v>
      </c>
      <c r="AD71" s="199">
        <v>-7.4075302806052143E-3</v>
      </c>
      <c r="AE71" s="199">
        <v>-8.6605788585484341E-3</v>
      </c>
      <c r="AF71" s="199">
        <v>-8.6297757791576248E-3</v>
      </c>
      <c r="AG71" s="199">
        <v>-8.7990140827491816E-3</v>
      </c>
      <c r="AH71" s="199">
        <v>-8.861373570291561E-3</v>
      </c>
      <c r="AI71" s="199">
        <v>0</v>
      </c>
      <c r="AJ71" s="199">
        <v>0</v>
      </c>
      <c r="AK71" s="199">
        <v>0</v>
      </c>
      <c r="AL71" s="199">
        <v>0</v>
      </c>
      <c r="AM71" s="199">
        <v>0</v>
      </c>
      <c r="AN71" s="199">
        <v>0</v>
      </c>
      <c r="AO71" s="199">
        <v>0</v>
      </c>
      <c r="AP71" s="199">
        <v>0</v>
      </c>
      <c r="AQ71" s="199">
        <v>0</v>
      </c>
      <c r="AR71" s="199">
        <v>0</v>
      </c>
      <c r="AS71" s="199">
        <v>0</v>
      </c>
      <c r="AT71" s="199">
        <v>0</v>
      </c>
      <c r="AU71" s="199">
        <v>0</v>
      </c>
      <c r="AV71" s="199">
        <v>0</v>
      </c>
      <c r="AW71" s="199">
        <v>0</v>
      </c>
      <c r="AX71" s="199">
        <v>0</v>
      </c>
      <c r="AY71" s="199">
        <v>0</v>
      </c>
      <c r="AZ71" s="199">
        <v>0</v>
      </c>
      <c r="BA71" s="199">
        <v>0</v>
      </c>
      <c r="BB71" s="199">
        <v>0</v>
      </c>
      <c r="BC71" s="199">
        <v>0</v>
      </c>
      <c r="BD71" s="199">
        <v>0</v>
      </c>
      <c r="BE71" s="199">
        <v>0</v>
      </c>
      <c r="BF71" s="199">
        <v>0</v>
      </c>
      <c r="BG71" s="199">
        <v>0</v>
      </c>
      <c r="BH71" s="199">
        <v>0</v>
      </c>
      <c r="BI71" s="199">
        <v>0</v>
      </c>
      <c r="BJ71" s="199">
        <v>0</v>
      </c>
      <c r="BK71" s="199">
        <v>0</v>
      </c>
      <c r="BL71" s="199">
        <v>0</v>
      </c>
      <c r="BM71" s="199">
        <v>0</v>
      </c>
      <c r="BN71" s="199">
        <v>0</v>
      </c>
      <c r="BO71" s="199">
        <v>0</v>
      </c>
      <c r="BP71" s="199">
        <v>0</v>
      </c>
      <c r="BQ71" s="199">
        <v>0</v>
      </c>
      <c r="BR71" s="199">
        <v>0</v>
      </c>
      <c r="BS71" s="199">
        <v>0</v>
      </c>
    </row>
    <row r="72" spans="2:71" ht="15.75" hidden="1" x14ac:dyDescent="0.3">
      <c r="B72" s="355" t="s">
        <v>390</v>
      </c>
      <c r="C72" s="199">
        <v>-8.0438888579995472E-3</v>
      </c>
      <c r="D72" s="199">
        <v>-6.7655082225223278E-3</v>
      </c>
      <c r="E72" s="199">
        <v>-6.5929404511934431E-3</v>
      </c>
      <c r="F72" s="199">
        <v>-6.2273717972050231E-3</v>
      </c>
      <c r="G72" s="199">
        <v>-5.3888226921577588E-3</v>
      </c>
      <c r="H72" s="199">
        <v>-4.1508172674030565E-3</v>
      </c>
      <c r="I72" s="199">
        <v>-3.7926217456224552E-3</v>
      </c>
      <c r="J72" s="199">
        <v>-7.4800553505889418E-3</v>
      </c>
      <c r="K72" s="199">
        <v>-7.9744193850666539E-3</v>
      </c>
      <c r="L72" s="199">
        <v>-8.0587307944621211E-3</v>
      </c>
      <c r="M72" s="199">
        <v>-9.7337908165003456E-3</v>
      </c>
      <c r="N72" s="199">
        <v>-9.6786879888804255E-3</v>
      </c>
      <c r="O72" s="199">
        <v>-9.7910199576223805E-3</v>
      </c>
      <c r="P72" s="199">
        <v>-9.5498500296994828E-3</v>
      </c>
      <c r="Q72" s="199">
        <v>-1.1142748068686046E-2</v>
      </c>
      <c r="R72" s="199">
        <v>-1.0542505403818212E-2</v>
      </c>
      <c r="S72" s="199">
        <v>-1.002831309537862E-2</v>
      </c>
      <c r="T72" s="199">
        <v>-9.5371638246644456E-3</v>
      </c>
      <c r="U72" s="199">
        <v>-9.0763268169541788E-3</v>
      </c>
      <c r="V72" s="199">
        <v>-9.2313427821067648E-3</v>
      </c>
      <c r="W72" s="199">
        <v>-9.1711994807322401E-3</v>
      </c>
      <c r="X72" s="199">
        <v>-8.7536578896983876E-3</v>
      </c>
      <c r="Y72" s="199">
        <v>-8.3914843791887961E-3</v>
      </c>
      <c r="Z72" s="199">
        <v>-8.2332767118094233E-3</v>
      </c>
      <c r="AA72" s="199">
        <v>-8.3015458050566624E-3</v>
      </c>
      <c r="AB72" s="199">
        <v>-8.2568604282114953E-3</v>
      </c>
      <c r="AC72" s="199">
        <v>-8.1585935301150131E-3</v>
      </c>
      <c r="AD72" s="199">
        <v>-7.9776507796354961E-3</v>
      </c>
      <c r="AE72" s="199">
        <v>-1.2193184106078661E-2</v>
      </c>
      <c r="AF72" s="199">
        <v>-1.2030471805139883E-2</v>
      </c>
      <c r="AG72" s="199">
        <v>-1.1949785918676183E-2</v>
      </c>
      <c r="AH72" s="199">
        <v>-1.1954711331034217E-2</v>
      </c>
      <c r="AI72" s="199">
        <v>0</v>
      </c>
      <c r="AJ72" s="199">
        <v>0</v>
      </c>
      <c r="AK72" s="199">
        <v>0</v>
      </c>
      <c r="AL72" s="199">
        <v>0</v>
      </c>
      <c r="AM72" s="199">
        <v>0</v>
      </c>
      <c r="AN72" s="199">
        <v>0</v>
      </c>
      <c r="AO72" s="199">
        <v>0</v>
      </c>
      <c r="AP72" s="199">
        <v>0</v>
      </c>
      <c r="AQ72" s="199">
        <v>0</v>
      </c>
      <c r="AR72" s="199">
        <v>0</v>
      </c>
      <c r="AS72" s="199">
        <v>0</v>
      </c>
      <c r="AT72" s="199">
        <v>0</v>
      </c>
      <c r="AU72" s="199">
        <v>0</v>
      </c>
      <c r="AV72" s="199">
        <v>0</v>
      </c>
      <c r="AW72" s="199">
        <v>0</v>
      </c>
      <c r="AX72" s="199">
        <v>0</v>
      </c>
      <c r="AY72" s="199">
        <v>0</v>
      </c>
      <c r="AZ72" s="199">
        <v>0</v>
      </c>
      <c r="BA72" s="199">
        <v>0</v>
      </c>
      <c r="BB72" s="199">
        <v>0</v>
      </c>
      <c r="BC72" s="199">
        <v>0</v>
      </c>
      <c r="BD72" s="199">
        <v>0</v>
      </c>
      <c r="BE72" s="199">
        <v>0</v>
      </c>
      <c r="BF72" s="199">
        <v>0</v>
      </c>
      <c r="BG72" s="199">
        <v>0</v>
      </c>
      <c r="BH72" s="199">
        <v>0</v>
      </c>
      <c r="BI72" s="199">
        <v>0</v>
      </c>
      <c r="BJ72" s="199">
        <v>0</v>
      </c>
      <c r="BK72" s="199">
        <v>0</v>
      </c>
      <c r="BL72" s="199">
        <v>0</v>
      </c>
      <c r="BM72" s="199">
        <v>0</v>
      </c>
      <c r="BN72" s="199">
        <v>0</v>
      </c>
      <c r="BO72" s="199">
        <v>0</v>
      </c>
      <c r="BP72" s="199">
        <v>0</v>
      </c>
      <c r="BQ72" s="199">
        <v>0</v>
      </c>
      <c r="BR72" s="199">
        <v>0</v>
      </c>
      <c r="BS72" s="199">
        <v>0</v>
      </c>
    </row>
    <row r="73" spans="2:71" hidden="1" x14ac:dyDescent="0.25">
      <c r="B73" s="181" t="s">
        <v>391</v>
      </c>
      <c r="C73" s="199">
        <v>0</v>
      </c>
      <c r="D73" s="199">
        <v>0</v>
      </c>
      <c r="E73" s="199">
        <v>0</v>
      </c>
      <c r="F73" s="199">
        <v>0</v>
      </c>
      <c r="G73" s="199">
        <v>0</v>
      </c>
      <c r="H73" s="199">
        <v>0</v>
      </c>
      <c r="I73" s="199">
        <v>0</v>
      </c>
      <c r="J73" s="199">
        <v>0</v>
      </c>
      <c r="K73" s="199">
        <v>0</v>
      </c>
      <c r="L73" s="199">
        <v>0</v>
      </c>
      <c r="M73" s="199">
        <v>0</v>
      </c>
      <c r="N73" s="199">
        <v>0</v>
      </c>
      <c r="O73" s="199">
        <v>0</v>
      </c>
      <c r="P73" s="199">
        <v>0</v>
      </c>
      <c r="Q73" s="199">
        <v>0</v>
      </c>
      <c r="R73" s="199">
        <v>0</v>
      </c>
      <c r="S73" s="199">
        <v>0</v>
      </c>
      <c r="T73" s="199">
        <v>0</v>
      </c>
      <c r="U73" s="199">
        <v>0</v>
      </c>
      <c r="V73" s="199">
        <v>0</v>
      </c>
      <c r="W73" s="199">
        <v>0</v>
      </c>
      <c r="X73" s="199">
        <v>0</v>
      </c>
      <c r="Y73" s="199">
        <v>0</v>
      </c>
      <c r="Z73" s="199">
        <v>0</v>
      </c>
      <c r="AA73" s="199">
        <v>0</v>
      </c>
      <c r="AB73" s="199">
        <v>0</v>
      </c>
      <c r="AC73" s="199">
        <v>0</v>
      </c>
      <c r="AD73" s="199">
        <v>0</v>
      </c>
      <c r="AE73" s="199">
        <v>0</v>
      </c>
      <c r="AF73" s="199">
        <v>0</v>
      </c>
      <c r="AG73" s="199">
        <v>0</v>
      </c>
      <c r="AH73" s="199">
        <v>0</v>
      </c>
      <c r="AI73" s="199">
        <v>0</v>
      </c>
      <c r="AJ73" s="199">
        <v>0</v>
      </c>
      <c r="AK73" s="199">
        <v>0</v>
      </c>
      <c r="AL73" s="199">
        <v>0</v>
      </c>
      <c r="AM73" s="199">
        <v>0</v>
      </c>
      <c r="AN73" s="199">
        <v>0</v>
      </c>
      <c r="AO73" s="199">
        <v>0</v>
      </c>
      <c r="AP73" s="199">
        <v>0</v>
      </c>
      <c r="AQ73" s="199">
        <v>0</v>
      </c>
      <c r="AR73" s="199">
        <v>0</v>
      </c>
      <c r="AS73" s="199">
        <v>0</v>
      </c>
      <c r="AT73" s="199">
        <v>0</v>
      </c>
      <c r="AU73" s="199">
        <v>0</v>
      </c>
      <c r="AV73" s="199">
        <v>0</v>
      </c>
      <c r="AW73" s="199">
        <v>0</v>
      </c>
      <c r="AX73" s="199">
        <v>0</v>
      </c>
      <c r="AY73" s="199">
        <v>0</v>
      </c>
      <c r="AZ73" s="199">
        <v>0</v>
      </c>
      <c r="BA73" s="199">
        <v>0</v>
      </c>
      <c r="BB73" s="199">
        <v>0</v>
      </c>
      <c r="BC73" s="199">
        <v>0</v>
      </c>
      <c r="BD73" s="199">
        <v>0</v>
      </c>
      <c r="BE73" s="199">
        <v>0</v>
      </c>
      <c r="BF73" s="199">
        <v>0</v>
      </c>
      <c r="BG73" s="199">
        <v>0</v>
      </c>
      <c r="BH73" s="199">
        <v>0</v>
      </c>
      <c r="BI73" s="199">
        <v>0</v>
      </c>
      <c r="BJ73" s="199">
        <v>0</v>
      </c>
      <c r="BK73" s="199">
        <v>0</v>
      </c>
      <c r="BL73" s="199">
        <v>0</v>
      </c>
      <c r="BM73" s="199">
        <v>0</v>
      </c>
      <c r="BN73" s="199">
        <v>0</v>
      </c>
      <c r="BO73" s="199">
        <v>0</v>
      </c>
      <c r="BP73" s="199">
        <v>0</v>
      </c>
      <c r="BQ73" s="199">
        <v>0</v>
      </c>
      <c r="BR73" s="199">
        <v>0</v>
      </c>
      <c r="BS73" s="199">
        <v>0</v>
      </c>
    </row>
    <row r="74" spans="2:71" ht="15.75" hidden="1" x14ac:dyDescent="0.3">
      <c r="B74" s="355" t="s">
        <v>149</v>
      </c>
      <c r="C74" s="199">
        <v>0</v>
      </c>
      <c r="D74" s="199">
        <v>0</v>
      </c>
      <c r="E74" s="199">
        <v>0</v>
      </c>
      <c r="F74" s="199">
        <v>0</v>
      </c>
      <c r="G74" s="199">
        <v>0</v>
      </c>
      <c r="H74" s="199">
        <v>0</v>
      </c>
      <c r="I74" s="199">
        <v>0</v>
      </c>
      <c r="J74" s="199">
        <v>0</v>
      </c>
      <c r="K74" s="199">
        <v>0</v>
      </c>
      <c r="L74" s="199">
        <v>0</v>
      </c>
      <c r="M74" s="199">
        <v>0</v>
      </c>
      <c r="N74" s="199">
        <v>0</v>
      </c>
      <c r="O74" s="199">
        <v>0</v>
      </c>
      <c r="P74" s="199">
        <v>0</v>
      </c>
      <c r="Q74" s="199">
        <v>0</v>
      </c>
      <c r="R74" s="199">
        <v>0</v>
      </c>
      <c r="S74" s="199">
        <v>0</v>
      </c>
      <c r="T74" s="199">
        <v>0</v>
      </c>
      <c r="U74" s="199">
        <v>0</v>
      </c>
      <c r="V74" s="199">
        <v>0</v>
      </c>
      <c r="W74" s="199">
        <v>0</v>
      </c>
      <c r="X74" s="199">
        <v>0</v>
      </c>
      <c r="Y74" s="199">
        <v>0</v>
      </c>
      <c r="Z74" s="199">
        <v>0</v>
      </c>
      <c r="AA74" s="199">
        <v>0</v>
      </c>
      <c r="AB74" s="199">
        <v>0</v>
      </c>
      <c r="AC74" s="199">
        <v>0</v>
      </c>
      <c r="AD74" s="199">
        <v>0</v>
      </c>
      <c r="AE74" s="199">
        <v>0</v>
      </c>
      <c r="AF74" s="199">
        <v>0</v>
      </c>
      <c r="AG74" s="199">
        <v>0</v>
      </c>
      <c r="AH74" s="199">
        <v>0</v>
      </c>
      <c r="AI74" s="199">
        <v>0</v>
      </c>
      <c r="AJ74" s="199">
        <v>0</v>
      </c>
      <c r="AK74" s="199">
        <v>0</v>
      </c>
      <c r="AL74" s="199">
        <v>0</v>
      </c>
      <c r="AM74" s="199">
        <v>0</v>
      </c>
      <c r="AN74" s="199">
        <v>0</v>
      </c>
      <c r="AO74" s="199">
        <v>0</v>
      </c>
      <c r="AP74" s="199">
        <v>0</v>
      </c>
      <c r="AQ74" s="199">
        <v>0</v>
      </c>
      <c r="AR74" s="199">
        <v>0</v>
      </c>
      <c r="AS74" s="199">
        <v>0</v>
      </c>
      <c r="AT74" s="199">
        <v>0</v>
      </c>
      <c r="AU74" s="199">
        <v>0</v>
      </c>
      <c r="AV74" s="199">
        <v>0</v>
      </c>
      <c r="AW74" s="199">
        <v>0</v>
      </c>
      <c r="AX74" s="199">
        <v>0</v>
      </c>
      <c r="AY74" s="199">
        <v>0</v>
      </c>
      <c r="AZ74" s="199">
        <v>0</v>
      </c>
      <c r="BA74" s="199">
        <v>0</v>
      </c>
      <c r="BB74" s="199">
        <v>0</v>
      </c>
      <c r="BC74" s="199">
        <v>0</v>
      </c>
      <c r="BD74" s="199">
        <v>0</v>
      </c>
      <c r="BE74" s="199">
        <v>0</v>
      </c>
      <c r="BF74" s="199">
        <v>0</v>
      </c>
      <c r="BG74" s="199">
        <v>0</v>
      </c>
      <c r="BH74" s="199">
        <v>0</v>
      </c>
      <c r="BI74" s="199">
        <v>0</v>
      </c>
      <c r="BJ74" s="199">
        <v>0</v>
      </c>
      <c r="BK74" s="199">
        <v>0</v>
      </c>
      <c r="BL74" s="199">
        <v>0</v>
      </c>
      <c r="BM74" s="199">
        <v>0</v>
      </c>
      <c r="BN74" s="199">
        <v>0</v>
      </c>
      <c r="BO74" s="199">
        <v>0</v>
      </c>
      <c r="BP74" s="199">
        <v>0</v>
      </c>
      <c r="BQ74" s="199">
        <v>0</v>
      </c>
      <c r="BR74" s="199">
        <v>0</v>
      </c>
      <c r="BS74" s="199">
        <v>0</v>
      </c>
    </row>
    <row r="75" spans="2:71" ht="15.75" hidden="1" x14ac:dyDescent="0.3">
      <c r="B75" s="355" t="s">
        <v>150</v>
      </c>
      <c r="C75" s="199">
        <v>0</v>
      </c>
      <c r="D75" s="199">
        <v>0</v>
      </c>
      <c r="E75" s="199">
        <v>0</v>
      </c>
      <c r="F75" s="199">
        <v>0</v>
      </c>
      <c r="G75" s="199">
        <v>0</v>
      </c>
      <c r="H75" s="199">
        <v>0</v>
      </c>
      <c r="I75" s="199">
        <v>0</v>
      </c>
      <c r="J75" s="199">
        <v>0</v>
      </c>
      <c r="K75" s="199">
        <v>0</v>
      </c>
      <c r="L75" s="199">
        <v>0</v>
      </c>
      <c r="M75" s="199">
        <v>0</v>
      </c>
      <c r="N75" s="199">
        <v>0</v>
      </c>
      <c r="O75" s="199">
        <v>0</v>
      </c>
      <c r="P75" s="199">
        <v>0</v>
      </c>
      <c r="Q75" s="199">
        <v>0</v>
      </c>
      <c r="R75" s="199">
        <v>0</v>
      </c>
      <c r="S75" s="199">
        <v>0</v>
      </c>
      <c r="T75" s="199">
        <v>0</v>
      </c>
      <c r="U75" s="199">
        <v>0</v>
      </c>
      <c r="V75" s="199">
        <v>0</v>
      </c>
      <c r="W75" s="199">
        <v>0</v>
      </c>
      <c r="X75" s="199">
        <v>0</v>
      </c>
      <c r="Y75" s="199">
        <v>0</v>
      </c>
      <c r="Z75" s="199">
        <v>0</v>
      </c>
      <c r="AA75" s="199">
        <v>0</v>
      </c>
      <c r="AB75" s="199">
        <v>0</v>
      </c>
      <c r="AC75" s="199">
        <v>0</v>
      </c>
      <c r="AD75" s="199">
        <v>0</v>
      </c>
      <c r="AE75" s="199">
        <v>0</v>
      </c>
      <c r="AF75" s="199">
        <v>0</v>
      </c>
      <c r="AG75" s="199">
        <v>0</v>
      </c>
      <c r="AH75" s="199">
        <v>0</v>
      </c>
      <c r="AI75" s="199">
        <v>0</v>
      </c>
      <c r="AJ75" s="199">
        <v>0</v>
      </c>
      <c r="AK75" s="199">
        <v>0</v>
      </c>
      <c r="AL75" s="199">
        <v>0</v>
      </c>
      <c r="AM75" s="199">
        <v>0</v>
      </c>
      <c r="AN75" s="199">
        <v>0</v>
      </c>
      <c r="AO75" s="199">
        <v>0</v>
      </c>
      <c r="AP75" s="199">
        <v>0</v>
      </c>
      <c r="AQ75" s="199">
        <v>0</v>
      </c>
      <c r="AR75" s="199">
        <v>0</v>
      </c>
      <c r="AS75" s="199">
        <v>0</v>
      </c>
      <c r="AT75" s="199">
        <v>0</v>
      </c>
      <c r="AU75" s="199">
        <v>0</v>
      </c>
      <c r="AV75" s="199">
        <v>0</v>
      </c>
      <c r="AW75" s="199">
        <v>0</v>
      </c>
      <c r="AX75" s="199">
        <v>0</v>
      </c>
      <c r="AY75" s="199">
        <v>0</v>
      </c>
      <c r="AZ75" s="199">
        <v>0</v>
      </c>
      <c r="BA75" s="199">
        <v>0</v>
      </c>
      <c r="BB75" s="199">
        <v>0</v>
      </c>
      <c r="BC75" s="199">
        <v>0</v>
      </c>
      <c r="BD75" s="199">
        <v>0</v>
      </c>
      <c r="BE75" s="199">
        <v>0</v>
      </c>
      <c r="BF75" s="199">
        <v>0</v>
      </c>
      <c r="BG75" s="199">
        <v>0</v>
      </c>
      <c r="BH75" s="199">
        <v>0</v>
      </c>
      <c r="BI75" s="199">
        <v>0</v>
      </c>
      <c r="BJ75" s="199">
        <v>0</v>
      </c>
      <c r="BK75" s="199">
        <v>0</v>
      </c>
      <c r="BL75" s="199">
        <v>0</v>
      </c>
      <c r="BM75" s="199">
        <v>0</v>
      </c>
      <c r="BN75" s="199">
        <v>0</v>
      </c>
      <c r="BO75" s="199">
        <v>0</v>
      </c>
      <c r="BP75" s="199">
        <v>0</v>
      </c>
      <c r="BQ75" s="199">
        <v>0</v>
      </c>
      <c r="BR75" s="199">
        <v>0</v>
      </c>
      <c r="BS75" s="199">
        <v>0</v>
      </c>
    </row>
    <row r="76" spans="2:71" hidden="1" x14ac:dyDescent="0.25">
      <c r="B76" s="181" t="s">
        <v>392</v>
      </c>
      <c r="C76" s="199">
        <v>6.7362659499275914E-4</v>
      </c>
      <c r="D76" s="199">
        <v>5.2556105000335868E-4</v>
      </c>
      <c r="E76" s="199">
        <v>6.5266065689047756E-4</v>
      </c>
      <c r="F76" s="199">
        <v>7.833002865499151E-4</v>
      </c>
      <c r="G76" s="199">
        <v>8.6647915206370957E-4</v>
      </c>
      <c r="H76" s="199">
        <v>8.6667646863259435E-4</v>
      </c>
      <c r="I76" s="199">
        <v>7.4769908565534924E-4</v>
      </c>
      <c r="J76" s="199">
        <v>7.3158315137544078E-4</v>
      </c>
      <c r="K76" s="199">
        <v>9.5576613992952547E-4</v>
      </c>
      <c r="L76" s="199">
        <v>1.1985001920639495E-3</v>
      </c>
      <c r="M76" s="199">
        <v>9.9229080674382132E-4</v>
      </c>
      <c r="N76" s="199">
        <v>1.1982578532123967E-3</v>
      </c>
      <c r="O76" s="199">
        <v>1.4934989191465334E-3</v>
      </c>
      <c r="P76" s="199">
        <v>1.3635187726177514E-3</v>
      </c>
      <c r="Q76" s="199">
        <v>1.2373378127498221E-3</v>
      </c>
      <c r="R76" s="199">
        <v>1.1306965293917072E-3</v>
      </c>
      <c r="S76" s="199">
        <v>1.3076864765879115E-3</v>
      </c>
      <c r="T76" s="199">
        <v>1.3448062522501201E-3</v>
      </c>
      <c r="U76" s="199">
        <v>1.2837106647555301E-3</v>
      </c>
      <c r="V76" s="199">
        <v>9.5260550162107761E-4</v>
      </c>
      <c r="W76" s="199">
        <v>8.005004547892309E-4</v>
      </c>
      <c r="X76" s="199">
        <v>1.0315365730841654E-3</v>
      </c>
      <c r="Y76" s="199">
        <v>9.8962377303071693E-4</v>
      </c>
      <c r="Z76" s="199">
        <v>7.9856321944799078E-4</v>
      </c>
      <c r="AA76" s="199">
        <v>4.2386554604295005E-4</v>
      </c>
      <c r="AB76" s="199">
        <v>4.2386554604295005E-4</v>
      </c>
      <c r="AC76" s="199">
        <v>4.2386554604295005E-4</v>
      </c>
      <c r="AD76" s="199">
        <v>4.2386554604295005E-4</v>
      </c>
      <c r="AE76" s="199">
        <v>4.2386554604295005E-4</v>
      </c>
      <c r="AF76" s="199">
        <v>4.2386554604295005E-4</v>
      </c>
      <c r="AG76" s="199">
        <v>4.2386554604295005E-4</v>
      </c>
      <c r="AH76" s="199">
        <v>4.2386554604295005E-4</v>
      </c>
      <c r="AI76" s="199">
        <v>0</v>
      </c>
      <c r="AJ76" s="199">
        <v>0</v>
      </c>
      <c r="AK76" s="199">
        <v>0</v>
      </c>
      <c r="AL76" s="199">
        <v>0</v>
      </c>
      <c r="AM76" s="199">
        <v>0</v>
      </c>
      <c r="AN76" s="199">
        <v>0</v>
      </c>
      <c r="AO76" s="199">
        <v>0</v>
      </c>
      <c r="AP76" s="199">
        <v>0</v>
      </c>
      <c r="AQ76" s="199">
        <v>0</v>
      </c>
      <c r="AR76" s="199">
        <v>0</v>
      </c>
      <c r="AS76" s="199">
        <v>0</v>
      </c>
      <c r="AT76" s="199">
        <v>0</v>
      </c>
      <c r="AU76" s="199">
        <v>0</v>
      </c>
      <c r="AV76" s="199">
        <v>0</v>
      </c>
      <c r="AW76" s="199">
        <v>0</v>
      </c>
      <c r="AX76" s="199">
        <v>0</v>
      </c>
      <c r="AY76" s="199">
        <v>0</v>
      </c>
      <c r="AZ76" s="199">
        <v>0</v>
      </c>
      <c r="BA76" s="199">
        <v>0</v>
      </c>
      <c r="BB76" s="199">
        <v>0</v>
      </c>
      <c r="BC76" s="199">
        <v>0</v>
      </c>
      <c r="BD76" s="199">
        <v>0</v>
      </c>
      <c r="BE76" s="199">
        <v>0</v>
      </c>
      <c r="BF76" s="199">
        <v>0</v>
      </c>
      <c r="BG76" s="199">
        <v>0</v>
      </c>
      <c r="BH76" s="199">
        <v>0</v>
      </c>
      <c r="BI76" s="199">
        <v>0</v>
      </c>
      <c r="BJ76" s="199">
        <v>0</v>
      </c>
      <c r="BK76" s="199">
        <v>0</v>
      </c>
      <c r="BL76" s="199">
        <v>0</v>
      </c>
      <c r="BM76" s="199">
        <v>0</v>
      </c>
      <c r="BN76" s="199">
        <v>0</v>
      </c>
      <c r="BO76" s="199">
        <v>0</v>
      </c>
      <c r="BP76" s="199">
        <v>0</v>
      </c>
      <c r="BQ76" s="199">
        <v>0</v>
      </c>
      <c r="BR76" s="199">
        <v>0</v>
      </c>
      <c r="BS76" s="199">
        <v>0</v>
      </c>
    </row>
    <row r="77" spans="2:71" ht="15.75" hidden="1" thickBot="1" x14ac:dyDescent="0.3">
      <c r="B77" s="185" t="s">
        <v>393</v>
      </c>
      <c r="C77" s="199">
        <v>-2.5154320881902816E-2</v>
      </c>
      <c r="D77" s="199">
        <v>-3.082330448067859E-2</v>
      </c>
      <c r="E77" s="199">
        <v>-2.1921333443776177E-2</v>
      </c>
      <c r="F77" s="199">
        <v>-4.6355166883919691E-2</v>
      </c>
      <c r="G77" s="199">
        <v>-2.3609830165545811E-2</v>
      </c>
      <c r="H77" s="199">
        <v>-2.8583460179669548E-2</v>
      </c>
      <c r="I77" s="199">
        <v>-3.4386838495441947E-2</v>
      </c>
      <c r="J77" s="199">
        <v>-3.8536359322817931E-2</v>
      </c>
      <c r="K77" s="199">
        <v>-3.3357136542914362E-2</v>
      </c>
      <c r="L77" s="199">
        <v>-3.6908333049299066E-2</v>
      </c>
      <c r="M77" s="199">
        <v>-2.6990553245142664E-2</v>
      </c>
      <c r="N77" s="199">
        <v>-3.5238743268782374E-2</v>
      </c>
      <c r="O77" s="199">
        <v>-3.7131848798248539E-2</v>
      </c>
      <c r="P77" s="199">
        <v>-3.2955033984360171E-2</v>
      </c>
      <c r="Q77" s="199">
        <v>-2.078487338389344E-2</v>
      </c>
      <c r="R77" s="199">
        <v>-2.6927461037356017E-2</v>
      </c>
      <c r="S77" s="199">
        <v>-1.0765118688608204E-2</v>
      </c>
      <c r="T77" s="199">
        <v>-2.2673265933154906E-2</v>
      </c>
      <c r="U77" s="199">
        <v>-3.0478987585307187E-2</v>
      </c>
      <c r="V77" s="199">
        <v>-2.1820651626420256E-2</v>
      </c>
      <c r="W77" s="199">
        <v>-2.662323428099847E-2</v>
      </c>
      <c r="X77" s="199">
        <v>-2.1632775724076458E-2</v>
      </c>
      <c r="Y77" s="199">
        <v>-2.2900595274708113E-2</v>
      </c>
      <c r="Z77" s="199">
        <v>-2.3327173827816287E-2</v>
      </c>
      <c r="AA77" s="199">
        <v>-2.9462436549154876E-2</v>
      </c>
      <c r="AB77" s="199">
        <v>-3.2067355576275235E-2</v>
      </c>
      <c r="AC77" s="199">
        <v>-2.8613078299202347E-2</v>
      </c>
      <c r="AD77" s="199">
        <v>-2.8720472170982544E-2</v>
      </c>
      <c r="AE77" s="199">
        <v>-2.8045366809089482E-2</v>
      </c>
      <c r="AF77" s="199">
        <v>-2.7811773477889146E-2</v>
      </c>
      <c r="AG77" s="199">
        <v>-2.8380476077533228E-2</v>
      </c>
      <c r="AH77" s="199">
        <v>-2.8223881505592026E-2</v>
      </c>
      <c r="AI77" s="199">
        <v>0</v>
      </c>
      <c r="AJ77" s="199">
        <v>0</v>
      </c>
      <c r="AK77" s="199">
        <v>0</v>
      </c>
      <c r="AL77" s="199">
        <v>0</v>
      </c>
      <c r="AM77" s="199">
        <v>0</v>
      </c>
      <c r="AN77" s="199">
        <v>0</v>
      </c>
      <c r="AO77" s="199">
        <v>0</v>
      </c>
      <c r="AP77" s="199">
        <v>0</v>
      </c>
      <c r="AQ77" s="199">
        <v>0</v>
      </c>
      <c r="AR77" s="199">
        <v>0</v>
      </c>
      <c r="AS77" s="199">
        <v>0</v>
      </c>
      <c r="AT77" s="199">
        <v>0</v>
      </c>
      <c r="AU77" s="199">
        <v>0</v>
      </c>
      <c r="AV77" s="199">
        <v>0</v>
      </c>
      <c r="AW77" s="199">
        <v>0</v>
      </c>
      <c r="AX77" s="199">
        <v>0</v>
      </c>
      <c r="AY77" s="199">
        <v>0</v>
      </c>
      <c r="AZ77" s="199">
        <v>0</v>
      </c>
      <c r="BA77" s="199">
        <v>0</v>
      </c>
      <c r="BB77" s="199">
        <v>0</v>
      </c>
      <c r="BC77" s="199">
        <v>0</v>
      </c>
      <c r="BD77" s="199">
        <v>0</v>
      </c>
      <c r="BE77" s="199">
        <v>0</v>
      </c>
      <c r="BF77" s="199">
        <v>0</v>
      </c>
      <c r="BG77" s="199">
        <v>0</v>
      </c>
      <c r="BH77" s="199">
        <v>0</v>
      </c>
      <c r="BI77" s="199">
        <v>0</v>
      </c>
      <c r="BJ77" s="199">
        <v>0</v>
      </c>
      <c r="BK77" s="199">
        <v>0</v>
      </c>
      <c r="BL77" s="199">
        <v>0</v>
      </c>
      <c r="BM77" s="199">
        <v>0</v>
      </c>
      <c r="BN77" s="199">
        <v>0</v>
      </c>
      <c r="BO77" s="199">
        <v>0</v>
      </c>
      <c r="BP77" s="199">
        <v>0</v>
      </c>
      <c r="BQ77" s="199">
        <v>0</v>
      </c>
      <c r="BR77" s="199">
        <v>0</v>
      </c>
      <c r="BS77" s="199">
        <v>0</v>
      </c>
    </row>
    <row r="78" spans="2:71" ht="15.75" hidden="1" x14ac:dyDescent="0.3">
      <c r="B78" s="362" t="s">
        <v>120</v>
      </c>
      <c r="C78" s="363">
        <v>-1.7376157151214333</v>
      </c>
      <c r="D78" s="363">
        <v>-1.7537283123506502</v>
      </c>
      <c r="E78" s="363">
        <v>-1.7608083961682999</v>
      </c>
      <c r="F78" s="363">
        <v>-1.6246822429116279</v>
      </c>
      <c r="G78" s="363">
        <v>-1.6035315732775781</v>
      </c>
      <c r="H78" s="363">
        <v>-1.6026242642765036</v>
      </c>
      <c r="I78" s="363">
        <v>-1.60730345130779</v>
      </c>
      <c r="J78" s="363">
        <v>-1.6266160715418885</v>
      </c>
      <c r="K78" s="363">
        <v>-1.6254669984254739</v>
      </c>
      <c r="L78" s="363">
        <v>-1.6416289908367236</v>
      </c>
      <c r="M78" s="363">
        <v>-1.6455972269710015</v>
      </c>
      <c r="N78" s="363">
        <v>-1.6588220050098696</v>
      </c>
      <c r="O78" s="363">
        <v>-1.6655210175247674</v>
      </c>
      <c r="P78" s="363">
        <v>-1.6714675713726159</v>
      </c>
      <c r="Q78" s="363">
        <v>-1.6683456607753371</v>
      </c>
      <c r="R78" s="363">
        <v>-1.68449766768878</v>
      </c>
      <c r="S78" s="363">
        <v>-1.6776816440353339</v>
      </c>
      <c r="T78" s="363">
        <v>-1.6923337511152117</v>
      </c>
      <c r="U78" s="363">
        <v>-1.7175984962651514</v>
      </c>
      <c r="V78" s="363">
        <v>-1.7202793057133705</v>
      </c>
      <c r="W78" s="363">
        <v>-1.7260864246922711</v>
      </c>
      <c r="X78" s="363">
        <v>-1.7219539914837692</v>
      </c>
      <c r="Y78" s="363">
        <v>-1.7271813274064893</v>
      </c>
      <c r="Z78" s="363">
        <v>-1.7277550355015676</v>
      </c>
      <c r="AA78" s="363">
        <v>-1.7328722024370089</v>
      </c>
      <c r="AB78" s="363">
        <v>-1.7370008743351595</v>
      </c>
      <c r="AC78" s="363">
        <v>-1.7404785120321253</v>
      </c>
      <c r="AD78" s="363">
        <v>-1.7479039161750154</v>
      </c>
      <c r="AE78" s="363">
        <v>-1.761433699156195</v>
      </c>
      <c r="AF78" s="363">
        <v>-1.7735464922331092</v>
      </c>
      <c r="AG78" s="363">
        <v>-1.7203521617674382</v>
      </c>
      <c r="AH78" s="363">
        <v>-1.7245010913568479</v>
      </c>
      <c r="AI78" s="363">
        <v>0</v>
      </c>
      <c r="AJ78" s="363">
        <v>0</v>
      </c>
      <c r="AK78" s="363">
        <v>0</v>
      </c>
      <c r="AL78" s="363">
        <v>0</v>
      </c>
      <c r="AM78" s="363">
        <v>0</v>
      </c>
      <c r="AN78" s="363">
        <v>0</v>
      </c>
      <c r="AO78" s="363">
        <v>0</v>
      </c>
      <c r="AP78" s="363">
        <v>0</v>
      </c>
      <c r="AQ78" s="363">
        <v>0</v>
      </c>
      <c r="AR78" s="363">
        <v>0</v>
      </c>
      <c r="AS78" s="363">
        <v>0</v>
      </c>
      <c r="AT78" s="363">
        <v>0</v>
      </c>
      <c r="AU78" s="363">
        <v>0</v>
      </c>
      <c r="AV78" s="363">
        <v>0</v>
      </c>
      <c r="AW78" s="363">
        <v>0</v>
      </c>
      <c r="AX78" s="363">
        <v>0</v>
      </c>
      <c r="AY78" s="363">
        <v>0</v>
      </c>
      <c r="AZ78" s="363">
        <v>0</v>
      </c>
      <c r="BA78" s="363">
        <v>0</v>
      </c>
      <c r="BB78" s="363">
        <v>0</v>
      </c>
      <c r="BC78" s="363">
        <v>0</v>
      </c>
      <c r="BD78" s="363">
        <v>0</v>
      </c>
      <c r="BE78" s="363">
        <v>0</v>
      </c>
      <c r="BF78" s="363">
        <v>0</v>
      </c>
      <c r="BG78" s="363">
        <v>0</v>
      </c>
      <c r="BH78" s="363">
        <v>0</v>
      </c>
      <c r="BI78" s="363">
        <v>0</v>
      </c>
      <c r="BJ78" s="363">
        <v>0</v>
      </c>
      <c r="BK78" s="363">
        <v>0</v>
      </c>
      <c r="BL78" s="363">
        <v>0</v>
      </c>
      <c r="BM78" s="363">
        <v>0</v>
      </c>
      <c r="BN78" s="363">
        <v>0</v>
      </c>
      <c r="BO78" s="363">
        <v>0</v>
      </c>
      <c r="BP78" s="363">
        <v>0</v>
      </c>
      <c r="BQ78" s="363">
        <v>0</v>
      </c>
      <c r="BR78" s="363">
        <v>0</v>
      </c>
      <c r="BS78" s="363">
        <v>0</v>
      </c>
    </row>
    <row r="79" spans="2:71" ht="15.75" hidden="1" x14ac:dyDescent="0.3">
      <c r="B79" s="168" t="s">
        <v>395</v>
      </c>
    </row>
    <row r="81" spans="2:71" s="228" customFormat="1" x14ac:dyDescent="0.25">
      <c r="B81"/>
      <c r="C81"/>
      <c r="D81"/>
      <c r="E81"/>
      <c r="F81"/>
      <c r="G81"/>
      <c r="H81"/>
      <c r="I81"/>
      <c r="J81"/>
      <c r="K81"/>
      <c r="L81"/>
      <c r="M81"/>
      <c r="N81"/>
      <c r="O81"/>
      <c r="P81"/>
      <c r="Q81"/>
      <c r="R81"/>
      <c r="S81"/>
      <c r="T81"/>
      <c r="U81"/>
      <c r="V81"/>
      <c r="W81"/>
      <c r="X81"/>
      <c r="Y81"/>
      <c r="Z81"/>
      <c r="AA81"/>
      <c r="AB81"/>
      <c r="AC81"/>
      <c r="AD81"/>
      <c r="AE81"/>
      <c r="AF81"/>
      <c r="AG81"/>
      <c r="AH81"/>
      <c r="AI81"/>
      <c r="AJ81"/>
      <c r="AK81"/>
      <c r="AL81"/>
      <c r="AM81"/>
      <c r="AN81"/>
      <c r="AO81"/>
      <c r="AP81"/>
      <c r="AQ81"/>
      <c r="AR81"/>
      <c r="AS81"/>
      <c r="AT81"/>
      <c r="AU81"/>
      <c r="AV81"/>
      <c r="AW81"/>
      <c r="AX81"/>
      <c r="AY81"/>
      <c r="AZ81"/>
      <c r="BA81"/>
      <c r="BB81"/>
      <c r="BC81"/>
      <c r="BD81"/>
      <c r="BE81"/>
      <c r="BF81"/>
      <c r="BG81"/>
      <c r="BH81"/>
      <c r="BI81"/>
      <c r="BJ81"/>
      <c r="BK81"/>
      <c r="BL81"/>
      <c r="BM81"/>
      <c r="BN81"/>
      <c r="BO81"/>
      <c r="BP81"/>
      <c r="BQ81"/>
      <c r="BR81"/>
      <c r="BS81"/>
    </row>
    <row r="82" spans="2:71" x14ac:dyDescent="0.25">
      <c r="V82" s="230"/>
      <c r="W82" s="230"/>
      <c r="X82" s="230"/>
      <c r="Y82" s="230"/>
      <c r="Z82" s="230"/>
      <c r="AA82" s="230"/>
      <c r="AB82" s="230"/>
      <c r="AC82" s="230"/>
      <c r="AD82" s="230"/>
      <c r="AE82" s="230"/>
      <c r="AF82" s="230"/>
      <c r="AG82" s="230"/>
      <c r="AH82" s="230"/>
      <c r="AI82" s="230"/>
      <c r="AJ82" s="230"/>
      <c r="AK82" s="230"/>
      <c r="AL82" s="230"/>
      <c r="AM82" s="230"/>
      <c r="AN82" s="230"/>
      <c r="AO82" s="230"/>
      <c r="AP82" s="230"/>
      <c r="AQ82" s="230"/>
      <c r="AR82" s="230"/>
      <c r="AS82" s="230"/>
      <c r="AT82" s="230"/>
      <c r="AU82" s="230"/>
      <c r="AV82" s="230"/>
      <c r="AW82" s="230"/>
      <c r="AX82" s="230"/>
      <c r="AY82" s="230"/>
      <c r="AZ82" s="230"/>
      <c r="BA82" s="230"/>
      <c r="BB82" s="230"/>
      <c r="BC82" s="230"/>
      <c r="BD82" s="230"/>
      <c r="BE82" s="230"/>
      <c r="BF82" s="230"/>
      <c r="BG82" s="230"/>
      <c r="BH82" s="230"/>
      <c r="BI82" s="230"/>
      <c r="BJ82" s="230"/>
      <c r="BK82" s="230"/>
      <c r="BL82" s="230"/>
      <c r="BM82" s="230"/>
      <c r="BN82" s="230"/>
      <c r="BO82" s="230"/>
      <c r="BP82" s="230"/>
      <c r="BQ82" s="230"/>
      <c r="BR82" s="230"/>
      <c r="BS82" s="230"/>
    </row>
    <row r="83" spans="2:71" s="228" customFormat="1" ht="12.75" x14ac:dyDescent="0.2">
      <c r="C83" s="228">
        <v>1990</v>
      </c>
      <c r="D83" s="228">
        <v>1991</v>
      </c>
      <c r="E83" s="228">
        <v>1992</v>
      </c>
      <c r="F83" s="228">
        <v>1993</v>
      </c>
      <c r="G83" s="228">
        <v>1994</v>
      </c>
      <c r="H83" s="228">
        <v>1995</v>
      </c>
      <c r="I83" s="228">
        <v>1996</v>
      </c>
      <c r="J83" s="228">
        <v>1997</v>
      </c>
      <c r="K83" s="228">
        <v>1998</v>
      </c>
      <c r="L83" s="228">
        <v>1999</v>
      </c>
      <c r="M83" s="228">
        <v>2000</v>
      </c>
      <c r="N83" s="228">
        <v>2001</v>
      </c>
      <c r="O83" s="228">
        <v>2002</v>
      </c>
      <c r="P83" s="228">
        <v>2003</v>
      </c>
      <c r="Q83" s="228">
        <v>2004</v>
      </c>
      <c r="R83" s="228">
        <v>2005</v>
      </c>
      <c r="S83" s="228">
        <v>2006</v>
      </c>
      <c r="T83" s="228">
        <v>2007</v>
      </c>
      <c r="U83" s="228">
        <v>2008</v>
      </c>
      <c r="V83" s="228">
        <v>2009</v>
      </c>
      <c r="W83" s="228">
        <v>2010</v>
      </c>
      <c r="X83" s="228">
        <v>2011</v>
      </c>
      <c r="Y83" s="228">
        <v>2012</v>
      </c>
      <c r="Z83" s="228">
        <v>2013</v>
      </c>
      <c r="AA83" s="228">
        <v>2014</v>
      </c>
      <c r="AB83" s="228">
        <v>2015</v>
      </c>
      <c r="AC83" s="228">
        <v>2016</v>
      </c>
      <c r="AD83" s="228">
        <v>2017</v>
      </c>
      <c r="AE83" s="228">
        <v>2018</v>
      </c>
      <c r="AF83" s="228">
        <v>2019</v>
      </c>
      <c r="AG83" s="228">
        <v>2020</v>
      </c>
      <c r="AH83" s="228">
        <v>2021</v>
      </c>
      <c r="AI83" s="228">
        <v>0</v>
      </c>
      <c r="AJ83" s="228">
        <v>0</v>
      </c>
      <c r="AK83" s="228">
        <v>0</v>
      </c>
      <c r="AL83" s="228">
        <v>0</v>
      </c>
    </row>
    <row r="84" spans="2:71" s="228" customFormat="1" ht="12.75" x14ac:dyDescent="0.2">
      <c r="C84" s="228">
        <v>1</v>
      </c>
      <c r="D84" s="228">
        <v>1</v>
      </c>
      <c r="E84" s="228">
        <v>1</v>
      </c>
      <c r="F84" s="228">
        <v>1</v>
      </c>
      <c r="G84" s="228">
        <v>1</v>
      </c>
      <c r="H84" s="228">
        <v>1</v>
      </c>
      <c r="I84" s="228">
        <v>1</v>
      </c>
      <c r="J84" s="228">
        <v>1</v>
      </c>
      <c r="K84" s="228">
        <v>1</v>
      </c>
      <c r="L84" s="228">
        <v>1</v>
      </c>
      <c r="M84" s="228">
        <v>1</v>
      </c>
      <c r="N84" s="228">
        <v>1</v>
      </c>
      <c r="O84" s="228">
        <v>1</v>
      </c>
      <c r="P84" s="228">
        <v>1</v>
      </c>
      <c r="Q84" s="228">
        <v>1</v>
      </c>
      <c r="R84" s="228">
        <v>1</v>
      </c>
      <c r="S84" s="228">
        <v>1</v>
      </c>
      <c r="T84" s="228">
        <v>1</v>
      </c>
      <c r="U84" s="228">
        <v>1</v>
      </c>
      <c r="V84" s="228">
        <v>1</v>
      </c>
      <c r="W84" s="228">
        <v>1</v>
      </c>
      <c r="X84" s="228">
        <v>1</v>
      </c>
      <c r="Y84" s="228">
        <v>1</v>
      </c>
      <c r="Z84" s="228">
        <v>1</v>
      </c>
      <c r="AA84" s="228">
        <v>1</v>
      </c>
      <c r="AB84" s="228">
        <v>1</v>
      </c>
      <c r="AC84" s="228">
        <v>1</v>
      </c>
      <c r="AD84" s="228">
        <v>1</v>
      </c>
      <c r="AE84" s="228">
        <v>1</v>
      </c>
      <c r="AF84" s="228">
        <v>1</v>
      </c>
      <c r="AG84" s="228">
        <v>1</v>
      </c>
      <c r="AH84" s="228">
        <v>1</v>
      </c>
      <c r="AI84" s="228">
        <v>0</v>
      </c>
      <c r="AJ84" s="228">
        <v>0</v>
      </c>
      <c r="AK84" s="228">
        <v>0</v>
      </c>
      <c r="AL84" s="228">
        <v>0</v>
      </c>
    </row>
    <row r="85" spans="2:71" s="228" customFormat="1" ht="12.75" x14ac:dyDescent="0.2">
      <c r="C85" s="228">
        <v>1</v>
      </c>
      <c r="D85" s="228">
        <v>2</v>
      </c>
      <c r="E85" s="228">
        <v>3</v>
      </c>
      <c r="F85" s="228">
        <v>4</v>
      </c>
      <c r="G85" s="228">
        <v>5</v>
      </c>
      <c r="H85" s="228">
        <v>6</v>
      </c>
      <c r="I85" s="228">
        <v>7</v>
      </c>
      <c r="J85" s="228">
        <v>8</v>
      </c>
      <c r="K85" s="228">
        <v>9</v>
      </c>
      <c r="L85" s="228">
        <v>10</v>
      </c>
      <c r="M85" s="228">
        <v>11</v>
      </c>
      <c r="N85" s="228">
        <v>12</v>
      </c>
      <c r="O85" s="228">
        <v>13</v>
      </c>
      <c r="P85" s="228">
        <v>14</v>
      </c>
      <c r="Q85" s="228">
        <v>15</v>
      </c>
      <c r="R85" s="228">
        <v>16</v>
      </c>
      <c r="S85" s="228">
        <v>17</v>
      </c>
      <c r="T85" s="228">
        <v>18</v>
      </c>
      <c r="U85" s="228">
        <v>19</v>
      </c>
      <c r="V85" s="228">
        <v>20</v>
      </c>
      <c r="W85" s="228">
        <v>21</v>
      </c>
      <c r="X85" s="228">
        <v>22</v>
      </c>
      <c r="Y85" s="228">
        <v>23</v>
      </c>
      <c r="Z85" s="228">
        <v>24</v>
      </c>
      <c r="AA85" s="228">
        <v>25</v>
      </c>
      <c r="AB85" s="228">
        <v>26</v>
      </c>
      <c r="AC85" s="228">
        <v>27</v>
      </c>
      <c r="AD85" s="228">
        <v>28</v>
      </c>
      <c r="AE85" s="228">
        <v>29</v>
      </c>
      <c r="AF85" s="228">
        <v>30</v>
      </c>
      <c r="AG85" s="228">
        <v>31</v>
      </c>
      <c r="AH85" s="228">
        <v>32</v>
      </c>
      <c r="AI85" s="228">
        <v>0</v>
      </c>
      <c r="AJ85" s="228">
        <v>0</v>
      </c>
      <c r="AK85" s="228">
        <v>0</v>
      </c>
      <c r="AL85" s="228">
        <v>0</v>
      </c>
      <c r="AM85" s="228">
        <v>0</v>
      </c>
      <c r="AN85" s="228">
        <v>0</v>
      </c>
      <c r="AO85" s="228">
        <v>0</v>
      </c>
      <c r="AP85" s="228">
        <v>0</v>
      </c>
      <c r="AQ85" s="228">
        <v>0</v>
      </c>
      <c r="AR85" s="228">
        <v>0</v>
      </c>
      <c r="AS85" s="228">
        <v>0</v>
      </c>
      <c r="AT85" s="228">
        <v>0</v>
      </c>
      <c r="AU85" s="228">
        <v>0</v>
      </c>
      <c r="AV85" s="228">
        <v>0</v>
      </c>
      <c r="AW85" s="228">
        <v>0</v>
      </c>
      <c r="AX85" s="228">
        <v>0</v>
      </c>
      <c r="AY85" s="228">
        <v>0</v>
      </c>
      <c r="AZ85" s="228">
        <v>0</v>
      </c>
      <c r="BA85" s="228">
        <v>0</v>
      </c>
      <c r="BB85" s="228">
        <v>0</v>
      </c>
      <c r="BC85" s="228">
        <v>0</v>
      </c>
      <c r="BD85" s="228">
        <v>0</v>
      </c>
      <c r="BE85" s="228">
        <v>0</v>
      </c>
      <c r="BF85" s="228">
        <v>0</v>
      </c>
      <c r="BG85" s="228">
        <v>0</v>
      </c>
      <c r="BH85" s="228">
        <v>0</v>
      </c>
      <c r="BI85" s="228">
        <v>0</v>
      </c>
      <c r="BJ85" s="228">
        <v>0</v>
      </c>
      <c r="BK85" s="228">
        <v>0</v>
      </c>
      <c r="BL85" s="228">
        <v>0</v>
      </c>
      <c r="BM85" s="228">
        <v>0</v>
      </c>
      <c r="BN85" s="228">
        <v>0</v>
      </c>
      <c r="BO85" s="228">
        <v>0</v>
      </c>
      <c r="BP85" s="228">
        <v>0</v>
      </c>
      <c r="BQ85" s="228">
        <v>0</v>
      </c>
      <c r="BR85" s="228">
        <v>0</v>
      </c>
      <c r="BS85" s="228">
        <v>0</v>
      </c>
    </row>
    <row r="86" spans="2:71" x14ac:dyDescent="0.25">
      <c r="V86" s="228"/>
      <c r="W86" s="228"/>
      <c r="X86" s="228"/>
      <c r="Y86" s="228"/>
      <c r="Z86" s="228"/>
      <c r="AA86" s="228"/>
      <c r="AB86" s="228"/>
      <c r="AC86" s="228"/>
      <c r="AD86" s="228"/>
      <c r="AE86" s="228"/>
      <c r="AF86" s="228"/>
      <c r="AG86" s="228"/>
      <c r="AH86" s="228"/>
      <c r="AI86" s="228"/>
      <c r="AJ86" s="228"/>
      <c r="AK86" s="228"/>
      <c r="AL86" s="228"/>
      <c r="AM86" s="228"/>
      <c r="AN86" s="228"/>
      <c r="AO86" s="228"/>
      <c r="AP86" s="228"/>
      <c r="AQ86" s="228"/>
      <c r="AR86" s="228"/>
      <c r="AS86" s="228"/>
      <c r="AT86" s="228"/>
      <c r="AU86" s="228"/>
      <c r="AV86" s="228"/>
      <c r="AW86" s="228"/>
      <c r="AX86" s="228"/>
      <c r="AY86" s="228"/>
      <c r="AZ86" s="228"/>
      <c r="BA86" s="228"/>
      <c r="BB86" s="228"/>
      <c r="BC86" s="228"/>
      <c r="BD86" s="228"/>
      <c r="BE86" s="228"/>
      <c r="BF86" s="228"/>
      <c r="BG86" s="228"/>
      <c r="BH86" s="228"/>
      <c r="BI86" s="228"/>
      <c r="BJ86" s="228"/>
      <c r="BK86" s="228"/>
      <c r="BL86" s="228"/>
      <c r="BM86" s="228"/>
      <c r="BN86" s="228"/>
      <c r="BO86" s="228"/>
      <c r="BP86" s="228"/>
      <c r="BQ86" s="228"/>
      <c r="BR86" s="228"/>
      <c r="BS86" s="228"/>
    </row>
    <row r="87" spans="2:71" x14ac:dyDescent="0.25">
      <c r="V87" s="228"/>
      <c r="W87" s="228"/>
      <c r="X87" s="228"/>
      <c r="Y87" s="228"/>
      <c r="Z87" s="228"/>
      <c r="AA87" s="228"/>
      <c r="AB87" s="228"/>
      <c r="AC87" s="228"/>
      <c r="AD87" s="228"/>
      <c r="AE87" s="228"/>
      <c r="AF87" s="228"/>
      <c r="AG87" s="228"/>
      <c r="AH87" s="228"/>
    </row>
    <row r="88" spans="2:71" x14ac:dyDescent="0.25">
      <c r="V88" s="228"/>
      <c r="W88" s="228"/>
      <c r="X88" s="228"/>
      <c r="Y88" s="228"/>
      <c r="Z88" s="228"/>
      <c r="AA88" s="228"/>
      <c r="AB88" s="228"/>
      <c r="AC88" s="228"/>
      <c r="AD88" s="228"/>
      <c r="AE88" s="228"/>
      <c r="AF88" s="228"/>
      <c r="AG88" s="228"/>
      <c r="AH88" s="228"/>
    </row>
    <row r="89" spans="2:71" x14ac:dyDescent="0.25">
      <c r="V89" s="230"/>
      <c r="W89" s="230"/>
      <c r="X89" s="230"/>
      <c r="Y89" s="230"/>
      <c r="Z89" s="230"/>
      <c r="AA89" s="230"/>
      <c r="AB89" s="230"/>
      <c r="AC89" s="230"/>
      <c r="AD89" s="230"/>
      <c r="AE89" s="230"/>
      <c r="AF89" s="230"/>
      <c r="AG89" s="230"/>
      <c r="AH89" s="230"/>
    </row>
    <row r="90" spans="2:71" x14ac:dyDescent="0.25">
      <c r="V90" s="230"/>
      <c r="W90" s="230"/>
      <c r="X90" s="230"/>
      <c r="Y90" s="230"/>
      <c r="Z90" s="230"/>
      <c r="AA90" s="230"/>
      <c r="AB90" s="230"/>
      <c r="AC90" s="230"/>
      <c r="AD90" s="230"/>
      <c r="AE90" s="230"/>
      <c r="AF90" s="230"/>
      <c r="AG90" s="230"/>
      <c r="AH90" s="230"/>
    </row>
    <row r="91" spans="2:71" x14ac:dyDescent="0.25">
      <c r="V91" s="230"/>
      <c r="W91" s="230"/>
      <c r="X91" s="230"/>
      <c r="Y91" s="230"/>
      <c r="Z91" s="230"/>
      <c r="AA91" s="230"/>
      <c r="AB91" s="230"/>
      <c r="AC91" s="230"/>
      <c r="AD91" s="230"/>
      <c r="AE91" s="230"/>
      <c r="AF91" s="230"/>
      <c r="AG91" s="230"/>
      <c r="AH91" s="230"/>
    </row>
    <row r="92" spans="2:71" x14ac:dyDescent="0.25">
      <c r="V92" s="230"/>
      <c r="W92" s="230"/>
      <c r="X92" s="230"/>
      <c r="Y92" s="230"/>
      <c r="Z92" s="230"/>
      <c r="AA92" s="230"/>
      <c r="AB92" s="230"/>
      <c r="AC92" s="230"/>
      <c r="AD92" s="230"/>
      <c r="AE92" s="230"/>
      <c r="AF92" s="230"/>
      <c r="AG92" s="230"/>
      <c r="AH92" s="230"/>
    </row>
    <row r="93" spans="2:71" x14ac:dyDescent="0.25">
      <c r="V93" s="230"/>
      <c r="W93" s="230"/>
      <c r="X93" s="230"/>
      <c r="Y93" s="230"/>
      <c r="Z93" s="230"/>
      <c r="AA93" s="230"/>
      <c r="AB93" s="230"/>
      <c r="AC93" s="230"/>
      <c r="AD93" s="230"/>
      <c r="AE93" s="230"/>
      <c r="AF93" s="230"/>
      <c r="AG93" s="230"/>
      <c r="AH93" s="230"/>
    </row>
    <row r="94" spans="2:71" x14ac:dyDescent="0.25">
      <c r="V94" s="230"/>
      <c r="W94" s="230"/>
      <c r="X94" s="230"/>
      <c r="Y94" s="230"/>
      <c r="Z94" s="230"/>
      <c r="AA94" s="230"/>
      <c r="AB94" s="230"/>
      <c r="AC94" s="230"/>
      <c r="AD94" s="230"/>
      <c r="AE94" s="230"/>
      <c r="AF94" s="230"/>
      <c r="AG94" s="230"/>
      <c r="AH94" s="230"/>
    </row>
    <row r="95" spans="2:71" x14ac:dyDescent="0.25">
      <c r="V95" s="230"/>
      <c r="W95" s="230"/>
      <c r="X95" s="230"/>
      <c r="Y95" s="230"/>
      <c r="Z95" s="230"/>
      <c r="AA95" s="230"/>
      <c r="AB95" s="230"/>
      <c r="AC95" s="230"/>
      <c r="AD95" s="230"/>
      <c r="AE95" s="230"/>
      <c r="AF95" s="230"/>
      <c r="AG95" s="230"/>
      <c r="AH95" s="230"/>
    </row>
    <row r="96" spans="2:71" x14ac:dyDescent="0.25">
      <c r="V96" s="230"/>
      <c r="W96" s="230"/>
      <c r="X96" s="230"/>
      <c r="Y96" s="230"/>
      <c r="Z96" s="230"/>
      <c r="AA96" s="230"/>
      <c r="AB96" s="230"/>
      <c r="AC96" s="230"/>
      <c r="AD96" s="230"/>
      <c r="AE96" s="230"/>
      <c r="AF96" s="230"/>
      <c r="AG96" s="230"/>
      <c r="AH96" s="230"/>
    </row>
    <row r="97" spans="2:34" x14ac:dyDescent="0.25">
      <c r="V97" s="230"/>
      <c r="W97" s="230"/>
      <c r="X97" s="230"/>
      <c r="Y97" s="230"/>
      <c r="Z97" s="230"/>
      <c r="AA97" s="230"/>
      <c r="AB97" s="230"/>
      <c r="AC97" s="230"/>
      <c r="AD97" s="230"/>
      <c r="AE97" s="230"/>
      <c r="AF97" s="230"/>
      <c r="AG97" s="230"/>
      <c r="AH97" s="230"/>
    </row>
    <row r="98" spans="2:34" x14ac:dyDescent="0.25">
      <c r="V98" s="230"/>
      <c r="W98" s="230"/>
      <c r="X98" s="230"/>
      <c r="Y98" s="230"/>
      <c r="Z98" s="230"/>
      <c r="AA98" s="230"/>
      <c r="AB98" s="230"/>
      <c r="AC98" s="230"/>
      <c r="AD98" s="230"/>
      <c r="AE98" s="230"/>
      <c r="AF98" s="230"/>
      <c r="AG98" s="230"/>
      <c r="AH98" s="230"/>
    </row>
    <row r="99" spans="2:34" x14ac:dyDescent="0.25">
      <c r="V99" s="230"/>
      <c r="W99" s="230"/>
      <c r="X99" s="230"/>
      <c r="Y99" s="230"/>
      <c r="Z99" s="230"/>
      <c r="AA99" s="230"/>
      <c r="AB99" s="230"/>
      <c r="AC99" s="230"/>
      <c r="AD99" s="230"/>
      <c r="AE99" s="230"/>
      <c r="AF99" s="230"/>
      <c r="AG99" s="230"/>
      <c r="AH99" s="230"/>
    </row>
    <row r="100" spans="2:34" x14ac:dyDescent="0.25">
      <c r="V100" s="230"/>
      <c r="W100" s="230"/>
      <c r="X100" s="230"/>
      <c r="Y100" s="230"/>
      <c r="Z100" s="230"/>
      <c r="AA100" s="230"/>
      <c r="AB100" s="230"/>
      <c r="AC100" s="230"/>
      <c r="AD100" s="230"/>
      <c r="AE100" s="230"/>
      <c r="AF100" s="230"/>
      <c r="AG100" s="230"/>
      <c r="AH100" s="230"/>
    </row>
    <row r="101" spans="2:34" x14ac:dyDescent="0.25">
      <c r="V101" s="230"/>
      <c r="W101" s="230"/>
      <c r="X101" s="230"/>
      <c r="Y101" s="230"/>
      <c r="Z101" s="230"/>
      <c r="AA101" s="230"/>
      <c r="AB101" s="230"/>
      <c r="AC101" s="230"/>
      <c r="AD101" s="230"/>
      <c r="AE101" s="230"/>
      <c r="AF101" s="230"/>
      <c r="AG101" s="230"/>
      <c r="AH101" s="230"/>
    </row>
    <row r="102" spans="2:34" x14ac:dyDescent="0.25">
      <c r="V102" s="230"/>
      <c r="W102" s="230"/>
      <c r="X102" s="230"/>
      <c r="Y102" s="230"/>
      <c r="Z102" s="230"/>
      <c r="AA102" s="230"/>
      <c r="AB102" s="230"/>
      <c r="AC102" s="230"/>
      <c r="AD102" s="230"/>
      <c r="AE102" s="230"/>
      <c r="AF102" s="230"/>
      <c r="AG102" s="230"/>
      <c r="AH102" s="230"/>
    </row>
    <row r="103" spans="2:34" x14ac:dyDescent="0.25">
      <c r="V103" s="230"/>
      <c r="W103" s="230"/>
      <c r="X103" s="230"/>
      <c r="Y103" s="230"/>
      <c r="Z103" s="230"/>
      <c r="AA103" s="230"/>
      <c r="AB103" s="230"/>
      <c r="AC103" s="230"/>
      <c r="AD103" s="230"/>
      <c r="AE103" s="230"/>
      <c r="AF103" s="230"/>
      <c r="AG103" s="230"/>
      <c r="AH103" s="230"/>
    </row>
    <row r="104" spans="2:34" x14ac:dyDescent="0.25">
      <c r="V104" s="230"/>
      <c r="W104" s="230"/>
      <c r="X104" s="230"/>
      <c r="Y104" s="230"/>
      <c r="Z104" s="230"/>
      <c r="AA104" s="230"/>
      <c r="AB104" s="230"/>
      <c r="AC104" s="230"/>
      <c r="AD104" s="230"/>
      <c r="AE104" s="230"/>
      <c r="AF104" s="230"/>
      <c r="AG104" s="230"/>
      <c r="AH104" s="230"/>
    </row>
    <row r="108" spans="2:34" x14ac:dyDescent="0.25">
      <c r="B108" s="364"/>
    </row>
  </sheetData>
  <mergeCells count="3">
    <mergeCell ref="A1:H1"/>
    <mergeCell ref="B4:M4"/>
    <mergeCell ref="B5:M5"/>
  </mergeCells>
  <conditionalFormatting sqref="B4 N4:AJ4">
    <cfRule type="cellIs" dxfId="15" priority="5" stopIfTrue="1" operator="notEqual">
      <formula>0</formula>
    </cfRule>
  </conditionalFormatting>
  <conditionalFormatting sqref="B4 O4:AJ4">
    <cfRule type="cellIs" dxfId="14" priority="4" stopIfTrue="1" operator="equal">
      <formula>0</formula>
    </cfRule>
  </conditionalFormatting>
  <conditionalFormatting sqref="N4">
    <cfRule type="cellIs" dxfId="13" priority="3" operator="equal">
      <formula>0</formula>
    </cfRule>
  </conditionalFormatting>
  <conditionalFormatting sqref="B5">
    <cfRule type="cellIs" dxfId="12" priority="2" stopIfTrue="1" operator="notEqual">
      <formula>0</formula>
    </cfRule>
  </conditionalFormatting>
  <conditionalFormatting sqref="B5">
    <cfRule type="cellIs" dxfId="11" priority="1" stopIfTrue="1" operator="equal">
      <formula>0</formula>
    </cfRule>
  </conditionalFormatting>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3D2752-B16A-4A18-ADCB-CA10FC416C2F}">
  <dimension ref="A1:AL48"/>
  <sheetViews>
    <sheetView workbookViewId="0">
      <selection activeCell="B3" sqref="B3:N3"/>
    </sheetView>
  </sheetViews>
  <sheetFormatPr defaultColWidth="8" defaultRowHeight="12.75" x14ac:dyDescent="0.25"/>
  <cols>
    <col min="1" max="1" width="8" style="181"/>
    <col min="2" max="2" width="20.42578125" style="181" customWidth="1"/>
    <col min="3" max="16384" width="8" style="181"/>
  </cols>
  <sheetData>
    <row r="1" spans="1:38" ht="22.5" x14ac:dyDescent="0.45">
      <c r="A1" s="195" t="s">
        <v>237</v>
      </c>
    </row>
    <row r="2" spans="1:38" ht="22.5" x14ac:dyDescent="0.45">
      <c r="A2" s="157"/>
    </row>
    <row r="3" spans="1:38" ht="14.25" x14ac:dyDescent="0.3">
      <c r="A3" s="168"/>
      <c r="B3" s="329">
        <v>0</v>
      </c>
      <c r="C3" s="329"/>
      <c r="D3" s="329"/>
      <c r="E3" s="329"/>
      <c r="F3" s="329"/>
      <c r="G3" s="329"/>
      <c r="H3" s="329"/>
      <c r="I3" s="329"/>
      <c r="J3" s="329"/>
      <c r="K3" s="329"/>
      <c r="L3" s="329"/>
      <c r="M3" s="329"/>
      <c r="N3" s="329"/>
    </row>
    <row r="4" spans="1:38" ht="14.25" x14ac:dyDescent="0.3">
      <c r="A4" s="168"/>
    </row>
    <row r="5" spans="1:38" ht="15" thickBot="1" x14ac:dyDescent="0.35">
      <c r="B5" s="185" t="s">
        <v>238</v>
      </c>
      <c r="C5" s="179">
        <v>1990</v>
      </c>
      <c r="D5" s="179">
        <v>1991</v>
      </c>
      <c r="E5" s="179">
        <v>1992</v>
      </c>
      <c r="F5" s="179">
        <v>1993</v>
      </c>
      <c r="G5" s="179">
        <v>1994</v>
      </c>
      <c r="H5" s="179">
        <v>1995</v>
      </c>
      <c r="I5" s="179">
        <v>1996</v>
      </c>
      <c r="J5" s="179">
        <v>1997</v>
      </c>
      <c r="K5" s="179">
        <v>1998</v>
      </c>
      <c r="L5" s="179">
        <v>1999</v>
      </c>
      <c r="M5" s="179">
        <v>2000</v>
      </c>
      <c r="N5" s="179">
        <v>2001</v>
      </c>
      <c r="O5" s="179">
        <v>2002</v>
      </c>
      <c r="P5" s="179">
        <v>2003</v>
      </c>
      <c r="Q5" s="179">
        <v>2004</v>
      </c>
      <c r="R5" s="179">
        <v>2005</v>
      </c>
      <c r="S5" s="179">
        <v>2006</v>
      </c>
      <c r="T5" s="179">
        <v>2007</v>
      </c>
      <c r="U5" s="179">
        <v>2008</v>
      </c>
      <c r="V5" s="179">
        <v>2009</v>
      </c>
      <c r="W5" s="179">
        <v>2010</v>
      </c>
      <c r="X5" s="179">
        <v>2011</v>
      </c>
      <c r="Y5" s="179">
        <v>2012</v>
      </c>
      <c r="Z5" s="179">
        <v>2013</v>
      </c>
      <c r="AA5" s="179">
        <v>2014</v>
      </c>
      <c r="AB5" s="179">
        <v>2015</v>
      </c>
      <c r="AC5" s="179">
        <v>2016</v>
      </c>
      <c r="AD5" s="179">
        <v>2017</v>
      </c>
      <c r="AE5" s="179">
        <v>2018</v>
      </c>
      <c r="AF5" s="179">
        <v>2019</v>
      </c>
      <c r="AG5" s="179">
        <v>2020</v>
      </c>
      <c r="AH5" s="179">
        <v>2021</v>
      </c>
      <c r="AI5" s="179">
        <v>2022</v>
      </c>
      <c r="AJ5" s="179">
        <v>2023</v>
      </c>
      <c r="AK5" s="179">
        <v>2024</v>
      </c>
      <c r="AL5" s="179">
        <v>2025</v>
      </c>
    </row>
    <row r="6" spans="1:38" x14ac:dyDescent="0.25">
      <c r="B6" s="196" t="s">
        <v>239</v>
      </c>
      <c r="C6" s="197">
        <v>8.1482761995298354</v>
      </c>
      <c r="D6" s="197">
        <v>7.8916780133977742</v>
      </c>
      <c r="E6" s="197">
        <v>9.3581437069766231</v>
      </c>
      <c r="F6" s="197">
        <v>8.9361358026000328</v>
      </c>
      <c r="G6" s="197">
        <v>8.5395342393329017</v>
      </c>
      <c r="H6" s="197">
        <v>7.8452323382598301</v>
      </c>
      <c r="I6" s="197">
        <v>8.3239615271173051</v>
      </c>
      <c r="J6" s="197">
        <v>8.0744291024076649</v>
      </c>
      <c r="K6" s="197">
        <v>7.0222185758097178</v>
      </c>
      <c r="L6" s="197">
        <v>7.9346100285465608</v>
      </c>
      <c r="M6" s="197">
        <v>8.7454628345217316</v>
      </c>
      <c r="N6" s="197">
        <v>8.46324598931783</v>
      </c>
      <c r="O6" s="197">
        <v>8.1985601770412817</v>
      </c>
      <c r="P6" s="197">
        <v>9.7682024627010264</v>
      </c>
      <c r="Q6" s="197">
        <v>10.266917048512683</v>
      </c>
      <c r="R6" s="197">
        <v>9.3504406547634495</v>
      </c>
      <c r="S6" s="197">
        <v>8.06067496004985</v>
      </c>
      <c r="T6" s="197">
        <v>8.2921202337706106</v>
      </c>
      <c r="U6" s="197">
        <v>8.120594868572228</v>
      </c>
      <c r="V6" s="197">
        <v>8.1273995313897505</v>
      </c>
      <c r="W6" s="197">
        <v>7.5947112932134617</v>
      </c>
      <c r="X6" s="197">
        <v>7.2347318101225921</v>
      </c>
      <c r="Y6" s="197">
        <v>6.6664927178902804</v>
      </c>
      <c r="Z6" s="197">
        <v>7.2559975563283556</v>
      </c>
      <c r="AA6" s="197">
        <v>7.537569861774152</v>
      </c>
      <c r="AB6" s="197">
        <v>7.7280291314602305</v>
      </c>
      <c r="AC6" s="197">
        <v>6.3079934917911329</v>
      </c>
      <c r="AD6" s="197">
        <v>6.5445778999064999</v>
      </c>
      <c r="AE6" s="197">
        <v>7.5107420174106165</v>
      </c>
      <c r="AF6" s="197">
        <v>7.3254794044163347</v>
      </c>
      <c r="AG6" s="197">
        <v>6.5925994674865365</v>
      </c>
      <c r="AH6" s="197">
        <v>7.1690906254985816</v>
      </c>
      <c r="AI6" s="197">
        <v>7.7319829103763507</v>
      </c>
      <c r="AJ6" s="197">
        <v>0</v>
      </c>
      <c r="AK6" s="197">
        <v>0</v>
      </c>
      <c r="AL6" s="197">
        <v>0</v>
      </c>
    </row>
    <row r="7" spans="1:38" x14ac:dyDescent="0.25">
      <c r="B7" s="189" t="s">
        <v>84</v>
      </c>
      <c r="C7" s="198">
        <v>5.7624048211502073E-3</v>
      </c>
      <c r="D7" s="198">
        <v>5.6830619566155408E-3</v>
      </c>
      <c r="E7" s="198">
        <v>8.6111439538139357E-3</v>
      </c>
      <c r="F7" s="198">
        <v>5.3722128223049719E-3</v>
      </c>
      <c r="G7" s="198">
        <v>4.3057369073343458E-3</v>
      </c>
      <c r="H7" s="198">
        <v>7.3772328591477391E-3</v>
      </c>
      <c r="I7" s="198">
        <v>1.6225475143812655E-3</v>
      </c>
      <c r="J7" s="198">
        <v>1.8989788775995635E-3</v>
      </c>
      <c r="K7" s="198">
        <v>1.8154780425804005E-3</v>
      </c>
      <c r="L7" s="198">
        <v>1.6192120395500859E-3</v>
      </c>
      <c r="M7" s="198">
        <v>1.0488027962545434E-3</v>
      </c>
      <c r="N7" s="198">
        <v>1.0484819779128509E-3</v>
      </c>
      <c r="O7" s="198">
        <v>1.1426298642717529E-3</v>
      </c>
      <c r="P7" s="198">
        <v>1.2408341730108417E-3</v>
      </c>
      <c r="Q7" s="198">
        <v>9.4930336418194326E-4</v>
      </c>
      <c r="R7" s="198">
        <v>9.548179806726382E-4</v>
      </c>
      <c r="S7" s="198">
        <v>7.704794793451788E-4</v>
      </c>
      <c r="T7" s="198">
        <v>7.6027507834998203E-4</v>
      </c>
      <c r="U7" s="198">
        <v>0</v>
      </c>
      <c r="V7" s="198">
        <v>0</v>
      </c>
      <c r="W7" s="198">
        <v>0</v>
      </c>
      <c r="X7" s="198">
        <v>0</v>
      </c>
      <c r="Y7" s="198">
        <v>0</v>
      </c>
      <c r="Z7" s="198">
        <v>0</v>
      </c>
      <c r="AA7" s="198">
        <v>0</v>
      </c>
      <c r="AB7" s="198">
        <v>0</v>
      </c>
      <c r="AC7" s="198">
        <v>0</v>
      </c>
      <c r="AD7" s="198">
        <v>0</v>
      </c>
      <c r="AE7" s="198">
        <v>0</v>
      </c>
      <c r="AF7" s="198">
        <v>0</v>
      </c>
      <c r="AG7" s="198">
        <v>0</v>
      </c>
      <c r="AH7" s="198">
        <v>0</v>
      </c>
      <c r="AI7" s="198">
        <v>0</v>
      </c>
      <c r="AJ7" s="198">
        <v>0</v>
      </c>
      <c r="AK7" s="198">
        <v>0</v>
      </c>
      <c r="AL7" s="198">
        <v>0</v>
      </c>
    </row>
    <row r="8" spans="1:38" x14ac:dyDescent="0.25">
      <c r="B8" s="189" t="s">
        <v>240</v>
      </c>
      <c r="C8" s="198">
        <v>6.0913034476213879</v>
      </c>
      <c r="D8" s="198">
        <v>5.8543373532138228</v>
      </c>
      <c r="E8" s="198">
        <v>7.0403730295860427</v>
      </c>
      <c r="F8" s="198">
        <v>6.6315112938644294</v>
      </c>
      <c r="G8" s="198">
        <v>6.260580998622773</v>
      </c>
      <c r="H8" s="198">
        <v>5.6079336503974053</v>
      </c>
      <c r="I8" s="198">
        <v>5.9341756438242443</v>
      </c>
      <c r="J8" s="198">
        <v>5.8607510497621833</v>
      </c>
      <c r="K8" s="198">
        <v>5.0997434786667712</v>
      </c>
      <c r="L8" s="198">
        <v>5.849699477135565</v>
      </c>
      <c r="M8" s="198">
        <v>6.4778935745363055</v>
      </c>
      <c r="N8" s="198">
        <v>6.2369147166082994</v>
      </c>
      <c r="O8" s="198">
        <v>6.0081740186816548</v>
      </c>
      <c r="P8" s="198">
        <v>7.2844627012676355</v>
      </c>
      <c r="Q8" s="198">
        <v>7.8654442490544785</v>
      </c>
      <c r="R8" s="198">
        <v>6.9289711733034984</v>
      </c>
      <c r="S8" s="198">
        <v>5.9335101859481734</v>
      </c>
      <c r="T8" s="198">
        <v>5.937374925266389</v>
      </c>
      <c r="U8" s="198">
        <v>5.796840126214347</v>
      </c>
      <c r="V8" s="198">
        <v>5.7386283219446588</v>
      </c>
      <c r="W8" s="198">
        <v>5.2687945339348072</v>
      </c>
      <c r="X8" s="198">
        <v>4.794855986185186</v>
      </c>
      <c r="Y8" s="198">
        <v>4.419400087672261</v>
      </c>
      <c r="Z8" s="198">
        <v>4.7253509447490192</v>
      </c>
      <c r="AA8" s="198">
        <v>4.7503188592557102</v>
      </c>
      <c r="AB8" s="198">
        <v>4.9586741772628304</v>
      </c>
      <c r="AC8" s="198">
        <v>3.8037371928572932</v>
      </c>
      <c r="AD8" s="198">
        <v>3.908070851889125</v>
      </c>
      <c r="AE8" s="198">
        <v>4.6155857684766328</v>
      </c>
      <c r="AF8" s="198">
        <v>4.4789359763434788</v>
      </c>
      <c r="AG8" s="198">
        <v>3.9399725838502975</v>
      </c>
      <c r="AH8" s="198">
        <v>4.4542899055480349</v>
      </c>
      <c r="AI8" s="198">
        <v>4.9686072272457737</v>
      </c>
      <c r="AJ8" s="198">
        <v>0</v>
      </c>
      <c r="AK8" s="198">
        <v>0</v>
      </c>
      <c r="AL8" s="198">
        <v>0</v>
      </c>
    </row>
    <row r="9" spans="1:38" x14ac:dyDescent="0.25">
      <c r="B9" s="189" t="s">
        <v>241</v>
      </c>
      <c r="C9" s="199">
        <v>2.0512103470872982</v>
      </c>
      <c r="D9" s="199">
        <v>2.0316575982273353</v>
      </c>
      <c r="E9" s="199">
        <v>2.3091595334367661</v>
      </c>
      <c r="F9" s="199">
        <v>2.2992522959132988</v>
      </c>
      <c r="G9" s="199">
        <v>2.2746475038027945</v>
      </c>
      <c r="H9" s="199">
        <v>2.2299214550032787</v>
      </c>
      <c r="I9" s="199">
        <v>2.38816333577868</v>
      </c>
      <c r="J9" s="199">
        <v>2.211779073767882</v>
      </c>
      <c r="K9" s="199">
        <v>1.9206596191003669</v>
      </c>
      <c r="L9" s="199">
        <v>2.0832913393714461</v>
      </c>
      <c r="M9" s="199">
        <v>2.2665204571891722</v>
      </c>
      <c r="N9" s="199">
        <v>2.2252827907316184</v>
      </c>
      <c r="O9" s="199">
        <v>2.1892435284953549</v>
      </c>
      <c r="P9" s="199">
        <v>2.4824989272603801</v>
      </c>
      <c r="Q9" s="199">
        <v>2.4005234960940225</v>
      </c>
      <c r="R9" s="199">
        <v>2.4205146634792785</v>
      </c>
      <c r="S9" s="199">
        <v>2.1263942946223331</v>
      </c>
      <c r="T9" s="199">
        <v>2.3539850334258716</v>
      </c>
      <c r="U9" s="199">
        <v>2.323754742357881</v>
      </c>
      <c r="V9" s="199">
        <v>2.3887712094450921</v>
      </c>
      <c r="W9" s="199">
        <v>2.3259167592786554</v>
      </c>
      <c r="X9" s="199">
        <v>2.4398758239374061</v>
      </c>
      <c r="Y9" s="199">
        <v>2.2470926302180194</v>
      </c>
      <c r="Z9" s="199">
        <v>2.5306466115793365</v>
      </c>
      <c r="AA9" s="199">
        <v>2.7872510025184418</v>
      </c>
      <c r="AB9" s="199">
        <v>2.7693549541973992</v>
      </c>
      <c r="AC9" s="199">
        <v>2.5042562989338393</v>
      </c>
      <c r="AD9" s="199">
        <v>2.6365070480173749</v>
      </c>
      <c r="AE9" s="199">
        <v>2.8951562489339846</v>
      </c>
      <c r="AF9" s="199">
        <v>2.8465434280728559</v>
      </c>
      <c r="AG9" s="199">
        <v>2.6526268836362386</v>
      </c>
      <c r="AH9" s="199">
        <v>2.7148007199505471</v>
      </c>
      <c r="AI9" s="199">
        <v>2.7633756831305769</v>
      </c>
      <c r="AJ9" s="199">
        <v>0</v>
      </c>
      <c r="AK9" s="199">
        <v>0</v>
      </c>
      <c r="AL9" s="199">
        <v>0</v>
      </c>
    </row>
    <row r="10" spans="1:38" ht="13.5" thickBot="1" x14ac:dyDescent="0.3">
      <c r="B10" s="200" t="s">
        <v>242</v>
      </c>
      <c r="C10" s="199">
        <v>0</v>
      </c>
      <c r="D10" s="199">
        <v>0</v>
      </c>
      <c r="E10" s="199">
        <v>0</v>
      </c>
      <c r="F10" s="199">
        <v>0</v>
      </c>
      <c r="G10" s="199">
        <v>0</v>
      </c>
      <c r="H10" s="199">
        <v>0</v>
      </c>
      <c r="I10" s="199">
        <v>0</v>
      </c>
      <c r="J10" s="199">
        <v>0</v>
      </c>
      <c r="K10" s="199">
        <v>0</v>
      </c>
      <c r="L10" s="199">
        <v>0</v>
      </c>
      <c r="M10" s="199">
        <v>0</v>
      </c>
      <c r="N10" s="199">
        <v>0</v>
      </c>
      <c r="O10" s="199">
        <v>0</v>
      </c>
      <c r="P10" s="199">
        <v>0</v>
      </c>
      <c r="Q10" s="199">
        <v>0</v>
      </c>
      <c r="R10" s="199">
        <v>0</v>
      </c>
      <c r="S10" s="199">
        <v>0</v>
      </c>
      <c r="T10" s="199">
        <v>0</v>
      </c>
      <c r="U10" s="199">
        <v>0</v>
      </c>
      <c r="V10" s="199">
        <v>0</v>
      </c>
      <c r="W10" s="199">
        <v>0</v>
      </c>
      <c r="X10" s="199">
        <v>0</v>
      </c>
      <c r="Y10" s="199">
        <v>0</v>
      </c>
      <c r="Z10" s="199">
        <v>0</v>
      </c>
      <c r="AA10" s="199">
        <v>0</v>
      </c>
      <c r="AB10" s="199">
        <v>0</v>
      </c>
      <c r="AC10" s="199">
        <v>0</v>
      </c>
      <c r="AD10" s="199">
        <v>0</v>
      </c>
      <c r="AE10" s="199">
        <v>0</v>
      </c>
      <c r="AF10" s="199">
        <v>0</v>
      </c>
      <c r="AG10" s="199">
        <v>0</v>
      </c>
      <c r="AH10" s="199">
        <v>0</v>
      </c>
      <c r="AI10" s="199">
        <v>0</v>
      </c>
      <c r="AJ10" s="199">
        <v>0</v>
      </c>
      <c r="AK10" s="199">
        <v>0</v>
      </c>
      <c r="AL10" s="199">
        <v>0</v>
      </c>
    </row>
    <row r="11" spans="1:38" x14ac:dyDescent="0.25">
      <c r="B11" s="201" t="s">
        <v>20</v>
      </c>
      <c r="C11" s="202">
        <v>3.8026316109423615</v>
      </c>
      <c r="D11" s="202">
        <v>3.6358258483993176</v>
      </c>
      <c r="E11" s="202">
        <v>4.2829421905255005</v>
      </c>
      <c r="F11" s="202">
        <v>3.8158627806261509</v>
      </c>
      <c r="G11" s="202">
        <v>4.1452661339091517</v>
      </c>
      <c r="H11" s="202">
        <v>3.8169217012905534</v>
      </c>
      <c r="I11" s="202">
        <v>4.1070675074873568</v>
      </c>
      <c r="J11" s="202">
        <v>4.2768990684208301</v>
      </c>
      <c r="K11" s="202">
        <v>4.0120830216268262</v>
      </c>
      <c r="L11" s="202">
        <v>4.2678633883426915</v>
      </c>
      <c r="M11" s="202">
        <v>4.5385938988087897</v>
      </c>
      <c r="N11" s="202">
        <v>4.309005861467976</v>
      </c>
      <c r="O11" s="202">
        <v>4.1188084645168006</v>
      </c>
      <c r="P11" s="202">
        <v>4.9533182570889078</v>
      </c>
      <c r="Q11" s="202">
        <v>3.9350329054294759</v>
      </c>
      <c r="R11" s="202">
        <v>3.7452134186998594</v>
      </c>
      <c r="S11" s="202">
        <v>3.3190245660520814</v>
      </c>
      <c r="T11" s="202">
        <v>3.3485882238716127</v>
      </c>
      <c r="U11" s="202">
        <v>3.3693031890273404</v>
      </c>
      <c r="V11" s="202">
        <v>3.2819344625968592</v>
      </c>
      <c r="W11" s="202">
        <v>3.3575492491044452</v>
      </c>
      <c r="X11" s="202">
        <v>3.593683408889357</v>
      </c>
      <c r="Y11" s="202">
        <v>3.2442491956028348</v>
      </c>
      <c r="Z11" s="202">
        <v>3.5677302843858176</v>
      </c>
      <c r="AA11" s="202">
        <v>3.8073902702609668</v>
      </c>
      <c r="AB11" s="202">
        <v>4.318518447819149</v>
      </c>
      <c r="AC11" s="202">
        <v>3.8864012014579354</v>
      </c>
      <c r="AD11" s="202">
        <v>3.8998158021996372</v>
      </c>
      <c r="AE11" s="202">
        <v>4.3083366687879296</v>
      </c>
      <c r="AF11" s="202">
        <v>4.1743356145730726</v>
      </c>
      <c r="AG11" s="202">
        <v>3.8042871516424026</v>
      </c>
      <c r="AH11" s="202">
        <v>4.2656604463198793</v>
      </c>
      <c r="AI11" s="202">
        <v>4.5694501703280466</v>
      </c>
      <c r="AJ11" s="202">
        <v>0</v>
      </c>
      <c r="AK11" s="202">
        <v>0</v>
      </c>
      <c r="AL11" s="202">
        <v>0</v>
      </c>
    </row>
    <row r="12" spans="1:38" x14ac:dyDescent="0.25">
      <c r="B12" s="189" t="s">
        <v>84</v>
      </c>
      <c r="C12" s="198">
        <v>2.3241699445305831E-2</v>
      </c>
      <c r="D12" s="198">
        <v>2.5910909598806448E-2</v>
      </c>
      <c r="E12" s="198">
        <v>3.9379051564070476E-2</v>
      </c>
      <c r="F12" s="203">
        <v>2.4654619559506739E-2</v>
      </c>
      <c r="G12" s="198">
        <v>2.4494858850613171E-2</v>
      </c>
      <c r="H12" s="198">
        <v>4.9628657416084791E-2</v>
      </c>
      <c r="I12" s="198">
        <v>1.1548720543537243E-2</v>
      </c>
      <c r="J12" s="198">
        <v>1.5191831020796508E-2</v>
      </c>
      <c r="K12" s="198">
        <v>1.4714927292493771E-2</v>
      </c>
      <c r="L12" s="198">
        <v>1.1715475344980035E-2</v>
      </c>
      <c r="M12" s="198">
        <v>8.3904223700363469E-3</v>
      </c>
      <c r="N12" s="198">
        <v>8.5784889101960509E-3</v>
      </c>
      <c r="O12" s="198">
        <v>8.4745048266821697E-3</v>
      </c>
      <c r="P12" s="198">
        <v>8.3994928634580045E-3</v>
      </c>
      <c r="Q12" s="198">
        <v>8.6386606140556807E-3</v>
      </c>
      <c r="R12" s="198">
        <v>1.1075888575802603E-2</v>
      </c>
      <c r="S12" s="198">
        <v>8.0900345331243774E-3</v>
      </c>
      <c r="T12" s="198">
        <v>7.2226132443248296E-3</v>
      </c>
      <c r="U12" s="198">
        <v>0</v>
      </c>
      <c r="V12" s="198">
        <v>0</v>
      </c>
      <c r="W12" s="198">
        <v>0</v>
      </c>
      <c r="X12" s="198">
        <v>0</v>
      </c>
      <c r="Y12" s="198">
        <v>0</v>
      </c>
      <c r="Z12" s="198">
        <v>0</v>
      </c>
      <c r="AA12" s="198">
        <v>0</v>
      </c>
      <c r="AB12" s="198">
        <v>0</v>
      </c>
      <c r="AC12" s="198">
        <v>0</v>
      </c>
      <c r="AD12" s="198">
        <v>0</v>
      </c>
      <c r="AE12" s="198">
        <v>0</v>
      </c>
      <c r="AF12" s="198">
        <v>0</v>
      </c>
      <c r="AG12" s="198">
        <v>0</v>
      </c>
      <c r="AH12" s="198">
        <v>0</v>
      </c>
      <c r="AI12" s="198">
        <v>0</v>
      </c>
      <c r="AJ12" s="198">
        <v>0</v>
      </c>
      <c r="AK12" s="198">
        <v>0</v>
      </c>
      <c r="AL12" s="198">
        <v>0</v>
      </c>
    </row>
    <row r="13" spans="1:38" x14ac:dyDescent="0.25">
      <c r="B13" s="189" t="s">
        <v>240</v>
      </c>
      <c r="C13" s="198">
        <v>2.1683834906570549</v>
      </c>
      <c r="D13" s="198">
        <v>2.1433839897592262</v>
      </c>
      <c r="E13" s="198">
        <v>2.6183006589896172</v>
      </c>
      <c r="F13" s="203">
        <v>2.0794842238396538</v>
      </c>
      <c r="G13" s="198">
        <v>1.9838253392963945</v>
      </c>
      <c r="H13" s="198">
        <v>1.6982658645640478</v>
      </c>
      <c r="I13" s="198">
        <v>1.9244274512097066</v>
      </c>
      <c r="J13" s="198">
        <v>1.9374666191320333</v>
      </c>
      <c r="K13" s="198">
        <v>1.6959994881660971</v>
      </c>
      <c r="L13" s="198">
        <v>1.6738446286109676</v>
      </c>
      <c r="M13" s="198">
        <v>1.8848860920121635</v>
      </c>
      <c r="N13" s="198">
        <v>1.8931155163338427</v>
      </c>
      <c r="O13" s="198">
        <v>1.907026200042006</v>
      </c>
      <c r="P13" s="198">
        <v>2.8359691426433074</v>
      </c>
      <c r="Q13" s="198">
        <v>1.9968299902648148</v>
      </c>
      <c r="R13" s="198">
        <v>1.7901964875725276</v>
      </c>
      <c r="S13" s="198">
        <v>1.5333806743781175</v>
      </c>
      <c r="T13" s="198">
        <v>1.3884357720367542</v>
      </c>
      <c r="U13" s="198">
        <v>1.3307208590775006</v>
      </c>
      <c r="V13" s="198">
        <v>1.1247180634142806</v>
      </c>
      <c r="W13" s="198">
        <v>1.1444910777574666</v>
      </c>
      <c r="X13" s="198">
        <v>1.1476482936290908</v>
      </c>
      <c r="Y13" s="198">
        <v>0.92619853877637193</v>
      </c>
      <c r="Z13" s="198">
        <v>1.0578736273655192</v>
      </c>
      <c r="AA13" s="198">
        <v>1.0186559829744843</v>
      </c>
      <c r="AB13" s="198">
        <v>1.4688401884939881</v>
      </c>
      <c r="AC13" s="198">
        <v>1.1530277014679648</v>
      </c>
      <c r="AD13" s="198">
        <v>1.0410726185880657</v>
      </c>
      <c r="AE13" s="198">
        <v>1.1360071304738992</v>
      </c>
      <c r="AF13" s="198">
        <v>1.0327055963688161</v>
      </c>
      <c r="AG13" s="198">
        <v>0.94571935657187622</v>
      </c>
      <c r="AH13" s="198">
        <v>1.2584574970307223</v>
      </c>
      <c r="AI13" s="198">
        <v>1.5682794060089587</v>
      </c>
      <c r="AJ13" s="198">
        <v>0</v>
      </c>
      <c r="AK13" s="198">
        <v>0</v>
      </c>
      <c r="AL13" s="198">
        <v>0</v>
      </c>
    </row>
    <row r="14" spans="1:38" x14ac:dyDescent="0.25">
      <c r="B14" s="189" t="s">
        <v>241</v>
      </c>
      <c r="C14" s="199">
        <v>1.611006420840001</v>
      </c>
      <c r="D14" s="199">
        <v>1.4665309490412846</v>
      </c>
      <c r="E14" s="199">
        <v>1.6252624799718127</v>
      </c>
      <c r="F14" s="199">
        <v>1.7117239372269908</v>
      </c>
      <c r="G14" s="199">
        <v>2.1369459357621441</v>
      </c>
      <c r="H14" s="199">
        <v>2.0690271793104209</v>
      </c>
      <c r="I14" s="199">
        <v>2.1710913357341131</v>
      </c>
      <c r="J14" s="199">
        <v>2.3242406182679995</v>
      </c>
      <c r="K14" s="199">
        <v>2.3013686061682357</v>
      </c>
      <c r="L14" s="199">
        <v>2.5823032843867444</v>
      </c>
      <c r="M14" s="199">
        <v>2.6453173844265896</v>
      </c>
      <c r="N14" s="199">
        <v>2.4073118562239371</v>
      </c>
      <c r="O14" s="199">
        <v>2.2033077596481121</v>
      </c>
      <c r="P14" s="199">
        <v>2.1089496215821431</v>
      </c>
      <c r="Q14" s="199">
        <v>1.9295642545506053</v>
      </c>
      <c r="R14" s="199">
        <v>1.9439410425515291</v>
      </c>
      <c r="S14" s="199">
        <v>1.7775538571408398</v>
      </c>
      <c r="T14" s="199">
        <v>1.9529298385905336</v>
      </c>
      <c r="U14" s="199">
        <v>2.0385823299498393</v>
      </c>
      <c r="V14" s="199">
        <v>2.1572163991825781</v>
      </c>
      <c r="W14" s="199">
        <v>2.2130581713469786</v>
      </c>
      <c r="X14" s="199">
        <v>2.446035115260266</v>
      </c>
      <c r="Y14" s="199">
        <v>2.3180506568264629</v>
      </c>
      <c r="Z14" s="199">
        <v>2.5098566570202983</v>
      </c>
      <c r="AA14" s="199">
        <v>2.7887342872864829</v>
      </c>
      <c r="AB14" s="199">
        <v>2.8496782593251604</v>
      </c>
      <c r="AC14" s="199">
        <v>2.7333734999899706</v>
      </c>
      <c r="AD14" s="199">
        <v>2.8587431836115718</v>
      </c>
      <c r="AE14" s="199">
        <v>3.1723295383140302</v>
      </c>
      <c r="AF14" s="199">
        <v>3.1416300182042569</v>
      </c>
      <c r="AG14" s="199">
        <v>2.8585677950705262</v>
      </c>
      <c r="AH14" s="199">
        <v>3.007202949289157</v>
      </c>
      <c r="AI14" s="199">
        <v>3.0011707643190881</v>
      </c>
      <c r="AJ14" s="199">
        <v>0</v>
      </c>
      <c r="AK14" s="199">
        <v>0</v>
      </c>
      <c r="AL14" s="199">
        <v>0</v>
      </c>
    </row>
    <row r="15" spans="1:38" ht="13.5" thickBot="1" x14ac:dyDescent="0.3">
      <c r="B15" s="200" t="s">
        <v>242</v>
      </c>
      <c r="C15" s="199">
        <v>0</v>
      </c>
      <c r="D15" s="199">
        <v>0</v>
      </c>
      <c r="E15" s="199">
        <v>0</v>
      </c>
      <c r="F15" s="199">
        <v>0</v>
      </c>
      <c r="G15" s="199">
        <v>0</v>
      </c>
      <c r="H15" s="199">
        <v>0</v>
      </c>
      <c r="I15" s="199">
        <v>0</v>
      </c>
      <c r="J15" s="199">
        <v>0</v>
      </c>
      <c r="K15" s="199">
        <v>0</v>
      </c>
      <c r="L15" s="199">
        <v>0</v>
      </c>
      <c r="M15" s="199">
        <v>0</v>
      </c>
      <c r="N15" s="199">
        <v>0</v>
      </c>
      <c r="O15" s="199">
        <v>0</v>
      </c>
      <c r="P15" s="199">
        <v>0</v>
      </c>
      <c r="Q15" s="199">
        <v>0</v>
      </c>
      <c r="R15" s="199">
        <v>0</v>
      </c>
      <c r="S15" s="199">
        <v>0</v>
      </c>
      <c r="T15" s="199">
        <v>0</v>
      </c>
      <c r="U15" s="199">
        <v>0</v>
      </c>
      <c r="V15" s="199">
        <v>0</v>
      </c>
      <c r="W15" s="199">
        <v>0</v>
      </c>
      <c r="X15" s="199">
        <v>0</v>
      </c>
      <c r="Y15" s="199">
        <v>0</v>
      </c>
      <c r="Z15" s="199">
        <v>0</v>
      </c>
      <c r="AA15" s="199">
        <v>0</v>
      </c>
      <c r="AB15" s="199">
        <v>0</v>
      </c>
      <c r="AC15" s="199">
        <v>0</v>
      </c>
      <c r="AD15" s="199">
        <v>0</v>
      </c>
      <c r="AE15" s="199">
        <v>0</v>
      </c>
      <c r="AF15" s="199">
        <v>0</v>
      </c>
      <c r="AG15" s="199">
        <v>0</v>
      </c>
      <c r="AH15" s="199">
        <v>0</v>
      </c>
      <c r="AI15" s="199">
        <v>0</v>
      </c>
      <c r="AJ15" s="199">
        <v>0</v>
      </c>
      <c r="AK15" s="199">
        <v>0</v>
      </c>
      <c r="AL15" s="199">
        <v>0</v>
      </c>
    </row>
    <row r="16" spans="1:38" x14ac:dyDescent="0.25">
      <c r="B16" s="204" t="s">
        <v>27</v>
      </c>
      <c r="C16" s="205">
        <v>2.7078232114342251</v>
      </c>
      <c r="D16" s="205">
        <v>2.8189916470186471</v>
      </c>
      <c r="E16" s="205">
        <v>3.0649801970421793</v>
      </c>
      <c r="F16" s="205">
        <v>3.1311197403283781</v>
      </c>
      <c r="G16" s="205">
        <v>2.7594802175666979</v>
      </c>
      <c r="H16" s="205">
        <v>2.5539440452608928</v>
      </c>
      <c r="I16" s="205">
        <v>2.6057531306055566</v>
      </c>
      <c r="J16" s="205">
        <v>2.5100664498234311</v>
      </c>
      <c r="K16" s="205">
        <v>2.3145433440311907</v>
      </c>
      <c r="L16" s="205">
        <v>2.3524428772912853</v>
      </c>
      <c r="M16" s="205">
        <v>2.4858596437303739</v>
      </c>
      <c r="N16" s="205">
        <v>2.3525950383479679</v>
      </c>
      <c r="O16" s="205">
        <v>2.276870854869014</v>
      </c>
      <c r="P16" s="205">
        <v>2.7219802133685267</v>
      </c>
      <c r="Q16" s="205">
        <v>2.4566499111869553</v>
      </c>
      <c r="R16" s="205">
        <v>2.4972161008733944</v>
      </c>
      <c r="S16" s="205">
        <v>2.4134785927225466</v>
      </c>
      <c r="T16" s="205">
        <v>2.1294328489814633</v>
      </c>
      <c r="U16" s="205">
        <v>1.7682921308367221</v>
      </c>
      <c r="V16" s="205">
        <v>1.8986633732330025</v>
      </c>
      <c r="W16" s="205">
        <v>1.8706039901997664</v>
      </c>
      <c r="X16" s="205">
        <v>1.9628105756431637</v>
      </c>
      <c r="Y16" s="205">
        <v>1.8658826966981314</v>
      </c>
      <c r="Z16" s="205">
        <v>2.0808687181313705</v>
      </c>
      <c r="AA16" s="205">
        <v>1.962229731120368</v>
      </c>
      <c r="AB16" s="205">
        <v>1.7732193992893674</v>
      </c>
      <c r="AC16" s="205">
        <v>1.6896450349011383</v>
      </c>
      <c r="AD16" s="205">
        <v>1.6837758604074764</v>
      </c>
      <c r="AE16" s="205">
        <v>1.7029954079216847</v>
      </c>
      <c r="AF16" s="205">
        <v>1.6807970148243849</v>
      </c>
      <c r="AG16" s="205">
        <v>1.6296857320332359</v>
      </c>
      <c r="AH16" s="205">
        <v>1.5832165025784317</v>
      </c>
      <c r="AI16" s="205">
        <v>1.7752997188085811</v>
      </c>
      <c r="AJ16" s="205">
        <v>0</v>
      </c>
      <c r="AK16" s="205">
        <v>0</v>
      </c>
      <c r="AL16" s="205">
        <v>0</v>
      </c>
    </row>
    <row r="17" spans="2:38" x14ac:dyDescent="0.25">
      <c r="B17" s="189" t="s">
        <v>84</v>
      </c>
      <c r="C17" s="198">
        <v>0</v>
      </c>
      <c r="D17" s="198">
        <v>0</v>
      </c>
      <c r="E17" s="198">
        <v>2.3531871147319222E-2</v>
      </c>
      <c r="F17" s="198">
        <v>5.9786964468586605E-2</v>
      </c>
      <c r="G17" s="198">
        <v>6.5419173070600994E-2</v>
      </c>
      <c r="H17" s="198">
        <v>0</v>
      </c>
      <c r="I17" s="198">
        <v>0</v>
      </c>
      <c r="J17" s="198">
        <v>0</v>
      </c>
      <c r="K17" s="198">
        <v>0</v>
      </c>
      <c r="L17" s="198">
        <v>0</v>
      </c>
      <c r="M17" s="198">
        <v>0</v>
      </c>
      <c r="N17" s="198">
        <v>0</v>
      </c>
      <c r="O17" s="198">
        <v>0</v>
      </c>
      <c r="P17" s="198">
        <v>0</v>
      </c>
      <c r="Q17" s="198">
        <v>0</v>
      </c>
      <c r="R17" s="198">
        <v>0</v>
      </c>
      <c r="S17" s="198">
        <v>0</v>
      </c>
      <c r="T17" s="198">
        <v>0</v>
      </c>
      <c r="U17" s="198">
        <v>0</v>
      </c>
      <c r="V17" s="198">
        <v>0</v>
      </c>
      <c r="W17" s="198">
        <v>0</v>
      </c>
      <c r="X17" s="198">
        <v>0</v>
      </c>
      <c r="Y17" s="198">
        <v>0</v>
      </c>
      <c r="Z17" s="198">
        <v>0</v>
      </c>
      <c r="AA17" s="198">
        <v>0</v>
      </c>
      <c r="AB17" s="198">
        <v>0</v>
      </c>
      <c r="AC17" s="198">
        <v>0</v>
      </c>
      <c r="AD17" s="198">
        <v>0</v>
      </c>
      <c r="AE17" s="198">
        <v>0</v>
      </c>
      <c r="AF17" s="198">
        <v>0</v>
      </c>
      <c r="AG17" s="198">
        <v>0</v>
      </c>
      <c r="AH17" s="198">
        <v>0</v>
      </c>
      <c r="AI17" s="198">
        <v>0</v>
      </c>
      <c r="AJ17" s="198">
        <v>0</v>
      </c>
      <c r="AK17" s="198">
        <v>0</v>
      </c>
      <c r="AL17" s="198">
        <v>0</v>
      </c>
    </row>
    <row r="18" spans="2:38" x14ac:dyDescent="0.25">
      <c r="B18" s="189" t="s">
        <v>240</v>
      </c>
      <c r="C18" s="198">
        <v>1.4138913064858967</v>
      </c>
      <c r="D18" s="198">
        <v>1.1621583056599363</v>
      </c>
      <c r="E18" s="198">
        <v>1.205580786699106</v>
      </c>
      <c r="F18" s="198">
        <v>1.2105768915184913</v>
      </c>
      <c r="G18" s="198">
        <v>1.1452907064651663</v>
      </c>
      <c r="H18" s="198">
        <v>0.92901702592955226</v>
      </c>
      <c r="I18" s="198">
        <v>0.96611738480144427</v>
      </c>
      <c r="J18" s="198">
        <v>0.76472003467035754</v>
      </c>
      <c r="K18" s="198">
        <v>0.68737819309744419</v>
      </c>
      <c r="L18" s="198">
        <v>0.75740955349458794</v>
      </c>
      <c r="M18" s="198">
        <v>0.85983074854733499</v>
      </c>
      <c r="N18" s="198">
        <v>1.0567559859374251</v>
      </c>
      <c r="O18" s="198">
        <v>0.80653789973225032</v>
      </c>
      <c r="P18" s="198">
        <v>1.5171586118610447</v>
      </c>
      <c r="Q18" s="198">
        <v>1.4086044862095708</v>
      </c>
      <c r="R18" s="198">
        <v>1.4520530820587016</v>
      </c>
      <c r="S18" s="198">
        <v>1.303169253462146</v>
      </c>
      <c r="T18" s="198">
        <v>0.96684813205529485</v>
      </c>
      <c r="U18" s="198">
        <v>0.618317370116928</v>
      </c>
      <c r="V18" s="198">
        <v>0.64240336727605585</v>
      </c>
      <c r="W18" s="198">
        <v>0.63675525241832498</v>
      </c>
      <c r="X18" s="198">
        <v>0.61687227146583967</v>
      </c>
      <c r="Y18" s="198">
        <v>0.4805011566986922</v>
      </c>
      <c r="Z18" s="198">
        <v>0.55242021138778141</v>
      </c>
      <c r="AA18" s="198">
        <v>0.50394500756764748</v>
      </c>
      <c r="AB18" s="198">
        <v>0.46777591452728928</v>
      </c>
      <c r="AC18" s="198">
        <v>0.45913838401875023</v>
      </c>
      <c r="AD18" s="198">
        <v>0.45062431435984318</v>
      </c>
      <c r="AE18" s="198">
        <v>0.4703616383398122</v>
      </c>
      <c r="AF18" s="198">
        <v>0.44853385231956022</v>
      </c>
      <c r="AG18" s="198">
        <v>0.47783501537205997</v>
      </c>
      <c r="AH18" s="198">
        <v>0.4478386472465532</v>
      </c>
      <c r="AI18" s="198">
        <v>0.59685417961202269</v>
      </c>
      <c r="AJ18" s="198">
        <v>0</v>
      </c>
      <c r="AK18" s="198">
        <v>0</v>
      </c>
      <c r="AL18" s="198">
        <v>0</v>
      </c>
    </row>
    <row r="19" spans="2:38" x14ac:dyDescent="0.25">
      <c r="B19" s="189" t="s">
        <v>241</v>
      </c>
      <c r="C19" s="199">
        <v>1.2939319049483284</v>
      </c>
      <c r="D19" s="199">
        <v>1.6568333413587104</v>
      </c>
      <c r="E19" s="199">
        <v>1.8358675391957544</v>
      </c>
      <c r="F19" s="199">
        <v>1.8607558843413001</v>
      </c>
      <c r="G19" s="199">
        <v>1.5487703380309303</v>
      </c>
      <c r="H19" s="199">
        <v>1.6249270193313408</v>
      </c>
      <c r="I19" s="199">
        <v>1.639635745804112</v>
      </c>
      <c r="J19" s="199">
        <v>1.7453464151530738</v>
      </c>
      <c r="K19" s="199">
        <v>1.6271651509337466</v>
      </c>
      <c r="L19" s="199">
        <v>1.5950333237966974</v>
      </c>
      <c r="M19" s="199">
        <v>1.6260288951830391</v>
      </c>
      <c r="N19" s="199">
        <v>1.2958390524105425</v>
      </c>
      <c r="O19" s="199">
        <v>1.4703329551367637</v>
      </c>
      <c r="P19" s="199">
        <v>1.2048216015074822</v>
      </c>
      <c r="Q19" s="199">
        <v>1.0480454249773845</v>
      </c>
      <c r="R19" s="199">
        <v>1.0451630188146925</v>
      </c>
      <c r="S19" s="199">
        <v>1.1103093392604004</v>
      </c>
      <c r="T19" s="199">
        <v>1.1625847169261687</v>
      </c>
      <c r="U19" s="199">
        <v>1.1499747607197943</v>
      </c>
      <c r="V19" s="199">
        <v>1.2562600059569466</v>
      </c>
      <c r="W19" s="199">
        <v>1.2338487377814416</v>
      </c>
      <c r="X19" s="199">
        <v>1.3459383041773239</v>
      </c>
      <c r="Y19" s="199">
        <v>1.3853815399994394</v>
      </c>
      <c r="Z19" s="199">
        <v>1.5284485067435893</v>
      </c>
      <c r="AA19" s="199">
        <v>1.4582847235527208</v>
      </c>
      <c r="AB19" s="199">
        <v>1.3054434847620779</v>
      </c>
      <c r="AC19" s="199">
        <v>1.2305066508823879</v>
      </c>
      <c r="AD19" s="199">
        <v>1.233151546047633</v>
      </c>
      <c r="AE19" s="199">
        <v>1.2326337695818725</v>
      </c>
      <c r="AF19" s="199">
        <v>1.2322631625048248</v>
      </c>
      <c r="AG19" s="199">
        <v>1.1518507166611758</v>
      </c>
      <c r="AH19" s="199">
        <v>1.1353778553318785</v>
      </c>
      <c r="AI19" s="199">
        <v>1.1784455391965583</v>
      </c>
      <c r="AJ19" s="199">
        <v>0</v>
      </c>
      <c r="AK19" s="199">
        <v>0</v>
      </c>
      <c r="AL19" s="199">
        <v>0</v>
      </c>
    </row>
    <row r="20" spans="2:38" ht="13.5" thickBot="1" x14ac:dyDescent="0.3">
      <c r="B20" s="200" t="s">
        <v>242</v>
      </c>
      <c r="C20" s="199">
        <v>0</v>
      </c>
      <c r="D20" s="199">
        <v>0</v>
      </c>
      <c r="E20" s="199">
        <v>0</v>
      </c>
      <c r="F20" s="199">
        <v>0</v>
      </c>
      <c r="G20" s="199">
        <v>0</v>
      </c>
      <c r="H20" s="199">
        <v>0</v>
      </c>
      <c r="I20" s="199">
        <v>0</v>
      </c>
      <c r="J20" s="199">
        <v>0</v>
      </c>
      <c r="K20" s="199">
        <v>0</v>
      </c>
      <c r="L20" s="199">
        <v>0</v>
      </c>
      <c r="M20" s="199">
        <v>0</v>
      </c>
      <c r="N20" s="199">
        <v>0</v>
      </c>
      <c r="O20" s="199">
        <v>0</v>
      </c>
      <c r="P20" s="199">
        <v>0</v>
      </c>
      <c r="Q20" s="199">
        <v>0</v>
      </c>
      <c r="R20" s="199">
        <v>0</v>
      </c>
      <c r="S20" s="199">
        <v>0</v>
      </c>
      <c r="T20" s="199">
        <v>0</v>
      </c>
      <c r="U20" s="199">
        <v>0</v>
      </c>
      <c r="V20" s="199">
        <v>0</v>
      </c>
      <c r="W20" s="199">
        <v>0</v>
      </c>
      <c r="X20" s="199">
        <v>0</v>
      </c>
      <c r="Y20" s="199">
        <v>0</v>
      </c>
      <c r="Z20" s="199">
        <v>0</v>
      </c>
      <c r="AA20" s="199">
        <v>0</v>
      </c>
      <c r="AB20" s="199">
        <v>0</v>
      </c>
      <c r="AC20" s="199">
        <v>0</v>
      </c>
      <c r="AD20" s="199">
        <v>0</v>
      </c>
      <c r="AE20" s="199">
        <v>0</v>
      </c>
      <c r="AF20" s="199">
        <v>0</v>
      </c>
      <c r="AG20" s="199">
        <v>0</v>
      </c>
      <c r="AH20" s="199">
        <v>0</v>
      </c>
      <c r="AI20" s="199">
        <v>0</v>
      </c>
      <c r="AJ20" s="199">
        <v>0</v>
      </c>
      <c r="AK20" s="199">
        <v>0</v>
      </c>
      <c r="AL20" s="199">
        <v>0</v>
      </c>
    </row>
    <row r="21" spans="2:38" x14ac:dyDescent="0.25">
      <c r="B21" s="206" t="s">
        <v>34</v>
      </c>
      <c r="C21" s="207">
        <v>14.514400989703775</v>
      </c>
      <c r="D21" s="207">
        <v>14.378679069806623</v>
      </c>
      <c r="E21" s="207">
        <v>14.446725810626566</v>
      </c>
      <c r="F21" s="207">
        <v>14.484043160418798</v>
      </c>
      <c r="G21" s="207">
        <v>14.399904383616812</v>
      </c>
      <c r="H21" s="207">
        <v>14.129983931426516</v>
      </c>
      <c r="I21" s="207">
        <v>14.933086638975901</v>
      </c>
      <c r="J21" s="207">
        <v>14.989389923237656</v>
      </c>
      <c r="K21" s="207">
        <v>15.238953700810082</v>
      </c>
      <c r="L21" s="207">
        <v>16.454830127049249</v>
      </c>
      <c r="M21" s="207">
        <v>16.034404471576096</v>
      </c>
      <c r="N21" s="207">
        <v>16.713896426418501</v>
      </c>
      <c r="O21" s="207">
        <v>16.643031075081719</v>
      </c>
      <c r="P21" s="207">
        <v>17.390830181850809</v>
      </c>
      <c r="Q21" s="207">
        <v>19.049112336020798</v>
      </c>
      <c r="R21" s="207">
        <v>18.059009304344958</v>
      </c>
      <c r="S21" s="207">
        <v>17.309269006565934</v>
      </c>
      <c r="T21" s="207">
        <v>17.223704638410727</v>
      </c>
      <c r="U21" s="207">
        <v>16.218070125429684</v>
      </c>
      <c r="V21" s="207">
        <v>15.891769816812852</v>
      </c>
      <c r="W21" s="207">
        <v>15.705371911970451</v>
      </c>
      <c r="X21" s="207">
        <v>15.423359473546521</v>
      </c>
      <c r="Y21" s="207">
        <v>15.012344282455437</v>
      </c>
      <c r="Z21" s="207">
        <v>14.792150032993289</v>
      </c>
      <c r="AA21" s="207">
        <v>14.768375806433564</v>
      </c>
      <c r="AB21" s="207">
        <v>14.881128733415515</v>
      </c>
      <c r="AC21" s="207">
        <v>15.021407092607667</v>
      </c>
      <c r="AD21" s="207">
        <v>15.146983723653639</v>
      </c>
      <c r="AE21" s="207">
        <v>15.468535661372909</v>
      </c>
      <c r="AF21" s="207">
        <v>15.238136907358562</v>
      </c>
      <c r="AG21" s="207">
        <v>12.928055896938208</v>
      </c>
      <c r="AH21" s="207">
        <v>14.127713829737106</v>
      </c>
      <c r="AI21" s="207">
        <v>15.061326514932944</v>
      </c>
      <c r="AJ21" s="207">
        <v>0</v>
      </c>
      <c r="AK21" s="207">
        <v>0</v>
      </c>
      <c r="AL21" s="207">
        <v>0</v>
      </c>
    </row>
    <row r="22" spans="2:38" x14ac:dyDescent="0.25">
      <c r="B22" s="189" t="s">
        <v>84</v>
      </c>
      <c r="C22" s="198">
        <v>0</v>
      </c>
      <c r="D22" s="198">
        <v>0</v>
      </c>
      <c r="E22" s="198">
        <v>0</v>
      </c>
      <c r="F22" s="198">
        <v>0</v>
      </c>
      <c r="G22" s="198">
        <v>0</v>
      </c>
      <c r="H22" s="198">
        <v>0</v>
      </c>
      <c r="I22" s="198">
        <v>0</v>
      </c>
      <c r="J22" s="198">
        <v>0</v>
      </c>
      <c r="K22" s="198">
        <v>0</v>
      </c>
      <c r="L22" s="198">
        <v>0</v>
      </c>
      <c r="M22" s="198">
        <v>0</v>
      </c>
      <c r="N22" s="198">
        <v>0</v>
      </c>
      <c r="O22" s="198">
        <v>0</v>
      </c>
      <c r="P22" s="198">
        <v>0</v>
      </c>
      <c r="Q22" s="198">
        <v>0</v>
      </c>
      <c r="R22" s="198">
        <v>0</v>
      </c>
      <c r="S22" s="198">
        <v>0</v>
      </c>
      <c r="T22" s="198">
        <v>0</v>
      </c>
      <c r="U22" s="198">
        <v>0</v>
      </c>
      <c r="V22" s="198">
        <v>0</v>
      </c>
      <c r="W22" s="198">
        <v>0</v>
      </c>
      <c r="X22" s="198">
        <v>0</v>
      </c>
      <c r="Y22" s="198">
        <v>0</v>
      </c>
      <c r="Z22" s="198">
        <v>0</v>
      </c>
      <c r="AA22" s="198">
        <v>0</v>
      </c>
      <c r="AB22" s="198">
        <v>0</v>
      </c>
      <c r="AC22" s="198">
        <v>0</v>
      </c>
      <c r="AD22" s="198">
        <v>0</v>
      </c>
      <c r="AE22" s="198">
        <v>0</v>
      </c>
      <c r="AF22" s="198">
        <v>0</v>
      </c>
      <c r="AG22" s="198">
        <v>0</v>
      </c>
      <c r="AH22" s="198">
        <v>0</v>
      </c>
      <c r="AI22" s="198">
        <v>0</v>
      </c>
      <c r="AJ22" s="198">
        <v>0</v>
      </c>
      <c r="AK22" s="198">
        <v>0</v>
      </c>
      <c r="AL22" s="198">
        <v>0</v>
      </c>
    </row>
    <row r="23" spans="2:38" x14ac:dyDescent="0.25">
      <c r="B23" s="189" t="s">
        <v>240</v>
      </c>
      <c r="C23" s="198">
        <v>14.487789432505298</v>
      </c>
      <c r="D23" s="198">
        <v>14.350112694123299</v>
      </c>
      <c r="E23" s="198">
        <v>14.413230542663928</v>
      </c>
      <c r="F23" s="198">
        <v>14.457313218842891</v>
      </c>
      <c r="G23" s="198">
        <v>14.359977821916925</v>
      </c>
      <c r="H23" s="198">
        <v>14.064947208050505</v>
      </c>
      <c r="I23" s="198">
        <v>14.853833078842328</v>
      </c>
      <c r="J23" s="198">
        <v>14.848812992612507</v>
      </c>
      <c r="K23" s="198">
        <v>15.188457435719521</v>
      </c>
      <c r="L23" s="198">
        <v>16.288510490576936</v>
      </c>
      <c r="M23" s="198">
        <v>15.862489351216208</v>
      </c>
      <c r="N23" s="198">
        <v>16.545971564660803</v>
      </c>
      <c r="O23" s="198">
        <v>16.498142957923115</v>
      </c>
      <c r="P23" s="198">
        <v>17.196817845516293</v>
      </c>
      <c r="Q23" s="198">
        <v>18.854108261689461</v>
      </c>
      <c r="R23" s="198">
        <v>17.872844419712411</v>
      </c>
      <c r="S23" s="198">
        <v>17.131905993436948</v>
      </c>
      <c r="T23" s="198">
        <v>16.982074452260264</v>
      </c>
      <c r="U23" s="198">
        <v>15.985031706214333</v>
      </c>
      <c r="V23" s="198">
        <v>15.572506459033395</v>
      </c>
      <c r="W23" s="198">
        <v>15.33632539113272</v>
      </c>
      <c r="X23" s="198">
        <v>15.078067478093431</v>
      </c>
      <c r="Y23" s="198">
        <v>14.751014945866077</v>
      </c>
      <c r="Z23" s="198">
        <v>14.552800377572517</v>
      </c>
      <c r="AA23" s="198">
        <v>14.51166159265034</v>
      </c>
      <c r="AB23" s="198">
        <v>14.60306617185663</v>
      </c>
      <c r="AC23" s="198">
        <v>14.784352806064604</v>
      </c>
      <c r="AD23" s="198">
        <v>14.840542374501362</v>
      </c>
      <c r="AE23" s="198">
        <v>15.14087099943824</v>
      </c>
      <c r="AF23" s="198">
        <v>14.869040611312169</v>
      </c>
      <c r="AG23" s="198">
        <v>12.55485413734262</v>
      </c>
      <c r="AH23" s="198">
        <v>13.744881739750706</v>
      </c>
      <c r="AI23" s="198">
        <v>14.727281043739557</v>
      </c>
      <c r="AJ23" s="198">
        <v>0</v>
      </c>
      <c r="AK23" s="198">
        <v>0</v>
      </c>
      <c r="AL23" s="198">
        <v>0</v>
      </c>
    </row>
    <row r="24" spans="2:38" x14ac:dyDescent="0.25">
      <c r="B24" s="189" t="s">
        <v>241</v>
      </c>
      <c r="C24" s="199">
        <v>2.661155719847583E-2</v>
      </c>
      <c r="D24" s="199">
        <v>2.8566375683323781E-2</v>
      </c>
      <c r="E24" s="199">
        <v>3.3495267962635675E-2</v>
      </c>
      <c r="F24" s="199">
        <v>2.6729941575907155E-2</v>
      </c>
      <c r="G24" s="199">
        <v>3.9926561699888209E-2</v>
      </c>
      <c r="H24" s="199">
        <v>6.5036723376011504E-2</v>
      </c>
      <c r="I24" s="199">
        <v>7.9253560133573556E-2</v>
      </c>
      <c r="J24" s="199">
        <v>0.1405769306251472</v>
      </c>
      <c r="K24" s="199">
        <v>5.0496265090560849E-2</v>
      </c>
      <c r="L24" s="199">
        <v>0.16631963647231116</v>
      </c>
      <c r="M24" s="199">
        <v>0.17191512035988671</v>
      </c>
      <c r="N24" s="199">
        <v>0.16792486175769719</v>
      </c>
      <c r="O24" s="199">
        <v>0.14488811715860167</v>
      </c>
      <c r="P24" s="199">
        <v>0.19401233633451656</v>
      </c>
      <c r="Q24" s="199">
        <v>0.19500407433133624</v>
      </c>
      <c r="R24" s="199">
        <v>0.18616488463254649</v>
      </c>
      <c r="S24" s="199">
        <v>0.17736301312898547</v>
      </c>
      <c r="T24" s="199">
        <v>0.24163018615046231</v>
      </c>
      <c r="U24" s="199">
        <v>0.23303841921534924</v>
      </c>
      <c r="V24" s="199">
        <v>0.3192633577794563</v>
      </c>
      <c r="W24" s="199">
        <v>0.3690465208377316</v>
      </c>
      <c r="X24" s="199">
        <v>0.34529199545309025</v>
      </c>
      <c r="Y24" s="199">
        <v>0.26132933658936064</v>
      </c>
      <c r="Z24" s="199">
        <v>0.2393496554207718</v>
      </c>
      <c r="AA24" s="199">
        <v>0.25671421378322473</v>
      </c>
      <c r="AB24" s="199">
        <v>0.27806256155888442</v>
      </c>
      <c r="AC24" s="199">
        <v>0.23705428654306418</v>
      </c>
      <c r="AD24" s="199">
        <v>0.30644134915227544</v>
      </c>
      <c r="AE24" s="199">
        <v>0.32766466193466964</v>
      </c>
      <c r="AF24" s="199">
        <v>0.3690962960463931</v>
      </c>
      <c r="AG24" s="199">
        <v>0.37320175959558743</v>
      </c>
      <c r="AH24" s="199">
        <v>0.38283208998639939</v>
      </c>
      <c r="AI24" s="199">
        <v>0.33404547119338485</v>
      </c>
      <c r="AJ24" s="199">
        <v>0</v>
      </c>
      <c r="AK24" s="199">
        <v>0</v>
      </c>
      <c r="AL24" s="199">
        <v>0</v>
      </c>
    </row>
    <row r="25" spans="2:38" ht="13.5" thickBot="1" x14ac:dyDescent="0.3">
      <c r="B25" s="200" t="s">
        <v>242</v>
      </c>
      <c r="C25" s="208">
        <v>0</v>
      </c>
      <c r="D25" s="208">
        <v>0</v>
      </c>
      <c r="E25" s="208">
        <v>0</v>
      </c>
      <c r="F25" s="208">
        <v>0</v>
      </c>
      <c r="G25" s="208">
        <v>0</v>
      </c>
      <c r="H25" s="208">
        <v>0</v>
      </c>
      <c r="I25" s="208">
        <v>0</v>
      </c>
      <c r="J25" s="208">
        <v>0</v>
      </c>
      <c r="K25" s="208">
        <v>0</v>
      </c>
      <c r="L25" s="208">
        <v>0</v>
      </c>
      <c r="M25" s="208">
        <v>0</v>
      </c>
      <c r="N25" s="208">
        <v>0</v>
      </c>
      <c r="O25" s="208">
        <v>0</v>
      </c>
      <c r="P25" s="208">
        <v>0</v>
      </c>
      <c r="Q25" s="208">
        <v>0</v>
      </c>
      <c r="R25" s="208">
        <v>0</v>
      </c>
      <c r="S25" s="208">
        <v>0</v>
      </c>
      <c r="T25" s="208">
        <v>0</v>
      </c>
      <c r="U25" s="208">
        <v>0</v>
      </c>
      <c r="V25" s="208">
        <v>0</v>
      </c>
      <c r="W25" s="208">
        <v>0</v>
      </c>
      <c r="X25" s="208">
        <v>0</v>
      </c>
      <c r="Y25" s="208">
        <v>0</v>
      </c>
      <c r="Z25" s="208">
        <v>0</v>
      </c>
      <c r="AA25" s="208">
        <v>0</v>
      </c>
      <c r="AB25" s="208">
        <v>0</v>
      </c>
      <c r="AC25" s="208">
        <v>0</v>
      </c>
      <c r="AD25" s="208">
        <v>0</v>
      </c>
      <c r="AE25" s="208">
        <v>0</v>
      </c>
      <c r="AF25" s="208">
        <v>0</v>
      </c>
      <c r="AG25" s="208">
        <v>0</v>
      </c>
      <c r="AH25" s="208">
        <v>0</v>
      </c>
      <c r="AI25" s="208">
        <v>0</v>
      </c>
      <c r="AJ25" s="208">
        <v>0</v>
      </c>
      <c r="AK25" s="208">
        <v>0</v>
      </c>
      <c r="AL25" s="208">
        <v>0</v>
      </c>
    </row>
    <row r="26" spans="2:38" x14ac:dyDescent="0.25">
      <c r="B26" s="209" t="s">
        <v>243</v>
      </c>
      <c r="C26" s="210">
        <v>11.02996908903814</v>
      </c>
      <c r="D26" s="210">
        <v>10.623694167361265</v>
      </c>
      <c r="E26" s="210">
        <v>8.5710333718225584</v>
      </c>
      <c r="F26" s="210">
        <v>7.4066207297223148</v>
      </c>
      <c r="G26" s="210">
        <v>7.2755197682213639</v>
      </c>
      <c r="H26" s="210">
        <v>8.098828801781309</v>
      </c>
      <c r="I26" s="210">
        <v>9.1435483465883003</v>
      </c>
      <c r="J26" s="210">
        <v>12.21594755162206</v>
      </c>
      <c r="K26" s="210">
        <v>11.085174214867719</v>
      </c>
      <c r="L26" s="210">
        <v>9.8522896773144808</v>
      </c>
      <c r="M26" s="210">
        <v>10.648948292737032</v>
      </c>
      <c r="N26" s="210">
        <v>9.473824866388739</v>
      </c>
      <c r="O26" s="210">
        <v>8.5942854152360297</v>
      </c>
      <c r="P26" s="210">
        <v>7.8679503972387845</v>
      </c>
      <c r="Q26" s="210">
        <v>8.6619448852731971</v>
      </c>
      <c r="R26" s="210">
        <v>9.8946708961028556</v>
      </c>
      <c r="S26" s="210">
        <v>9.4751328009649871</v>
      </c>
      <c r="T26" s="210">
        <v>8.8221779445843058</v>
      </c>
      <c r="U26" s="210">
        <v>7.9513011206198589</v>
      </c>
      <c r="V26" s="210">
        <v>6.5664002794757952</v>
      </c>
      <c r="W26" s="210">
        <v>7.6989028072325345</v>
      </c>
      <c r="X26" s="210">
        <v>6.5830017476713545</v>
      </c>
      <c r="Y26" s="210">
        <v>7.2263334498590659</v>
      </c>
      <c r="Z26" s="210">
        <v>6.7825384808312448</v>
      </c>
      <c r="AA26" s="210">
        <v>6.6872481002898017</v>
      </c>
      <c r="AB26" s="210">
        <v>7.4233710282610268</v>
      </c>
      <c r="AC26" s="210">
        <v>6.969378449177043</v>
      </c>
      <c r="AD26" s="210">
        <v>6.2708665567675803</v>
      </c>
      <c r="AE26" s="210">
        <v>8.0296521226307345</v>
      </c>
      <c r="AF26" s="210">
        <v>7.9181020647374938</v>
      </c>
      <c r="AG26" s="210">
        <v>8.6555121076408916</v>
      </c>
      <c r="AH26" s="210">
        <v>9.2294132143791945</v>
      </c>
      <c r="AI26" s="210">
        <v>9.533725665531712</v>
      </c>
      <c r="AJ26" s="210">
        <v>0</v>
      </c>
      <c r="AK26" s="210">
        <v>0</v>
      </c>
      <c r="AL26" s="210">
        <v>0</v>
      </c>
    </row>
    <row r="27" spans="2:38" x14ac:dyDescent="0.25">
      <c r="B27" s="189" t="s">
        <v>84</v>
      </c>
      <c r="C27" s="198">
        <v>3.6320344821245776</v>
      </c>
      <c r="D27" s="198">
        <v>3.6357190659361907</v>
      </c>
      <c r="E27" s="198">
        <v>3.655895413291538</v>
      </c>
      <c r="F27" s="198">
        <v>3.4397371899715576</v>
      </c>
      <c r="G27" s="198">
        <v>3.5636420736670353</v>
      </c>
      <c r="H27" s="198">
        <v>3.8201713045196293</v>
      </c>
      <c r="I27" s="198">
        <v>3.8956394066994009</v>
      </c>
      <c r="J27" s="198">
        <v>4.2571043687803583</v>
      </c>
      <c r="K27" s="198">
        <v>3.0809262838825662</v>
      </c>
      <c r="L27" s="198">
        <v>1.4368977559403719</v>
      </c>
      <c r="M27" s="198">
        <v>3.4442773006266925</v>
      </c>
      <c r="N27" s="198">
        <v>3.8014389224672653</v>
      </c>
      <c r="O27" s="198">
        <v>3.2569456899821003</v>
      </c>
      <c r="P27" s="198">
        <v>3.9938163041992967</v>
      </c>
      <c r="Q27" s="198">
        <v>4.1990101371401751</v>
      </c>
      <c r="R27" s="198">
        <v>4.0046935756004531</v>
      </c>
      <c r="S27" s="198">
        <v>4.3551248965455409</v>
      </c>
      <c r="T27" s="198">
        <v>3.8042243601632073</v>
      </c>
      <c r="U27" s="198">
        <v>4.3148490792263638</v>
      </c>
      <c r="V27" s="198">
        <v>2.5081954403182039</v>
      </c>
      <c r="W27" s="198">
        <v>2.7423559493129139</v>
      </c>
      <c r="X27" s="198">
        <v>0.58083546727895696</v>
      </c>
      <c r="Y27" s="198">
        <v>0.88779086775942673</v>
      </c>
      <c r="Z27" s="198">
        <v>0.73357019052063133</v>
      </c>
      <c r="AA27" s="198">
        <v>0.86876337584765351</v>
      </c>
      <c r="AB27" s="198">
        <v>0.62483973905345602</v>
      </c>
      <c r="AC27" s="198">
        <v>0.2236628283193256</v>
      </c>
      <c r="AD27" s="198">
        <v>0.23983665016163838</v>
      </c>
      <c r="AE27" s="198">
        <v>0.38486750841654216</v>
      </c>
      <c r="AF27" s="198">
        <v>8.2916937303063223E-2</v>
      </c>
      <c r="AG27" s="198">
        <v>6.417990272022939E-3</v>
      </c>
      <c r="AH27" s="198">
        <v>0.27600664585780971</v>
      </c>
      <c r="AI27" s="198">
        <v>0.27600664585780971</v>
      </c>
      <c r="AJ27" s="198">
        <v>0</v>
      </c>
      <c r="AK27" s="198">
        <v>0</v>
      </c>
      <c r="AL27" s="198">
        <v>0</v>
      </c>
    </row>
    <row r="28" spans="2:38" x14ac:dyDescent="0.25">
      <c r="B28" s="189" t="s">
        <v>240</v>
      </c>
      <c r="C28" s="198">
        <v>6.7048678762106286</v>
      </c>
      <c r="D28" s="198">
        <v>6.1602921903926653</v>
      </c>
      <c r="E28" s="198">
        <v>4.1777120749359051</v>
      </c>
      <c r="F28" s="198">
        <v>3.3346461716428419</v>
      </c>
      <c r="G28" s="198">
        <v>2.712547138966289</v>
      </c>
      <c r="H28" s="198">
        <v>2.7112512447404633</v>
      </c>
      <c r="I28" s="198">
        <v>4.2756470589463715</v>
      </c>
      <c r="J28" s="198">
        <v>6.6355103106247508</v>
      </c>
      <c r="K28" s="198">
        <v>6.8942838584593726</v>
      </c>
      <c r="L28" s="198">
        <v>6.7187831296811131</v>
      </c>
      <c r="M28" s="198">
        <v>5.3566365084638905</v>
      </c>
      <c r="N28" s="198">
        <v>3.943772613273326</v>
      </c>
      <c r="O28" s="198">
        <v>1.8121003823873372</v>
      </c>
      <c r="P28" s="198">
        <v>1.5999637991374884</v>
      </c>
      <c r="Q28" s="198">
        <v>1.2945429234355998</v>
      </c>
      <c r="R28" s="198">
        <v>2.4637162794355021</v>
      </c>
      <c r="S28" s="198">
        <v>1.0506269870471747</v>
      </c>
      <c r="T28" s="198">
        <v>1.0668015062364085</v>
      </c>
      <c r="U28" s="198">
        <v>0.44609562175322814</v>
      </c>
      <c r="V28" s="198">
        <v>0.25272569341343332</v>
      </c>
      <c r="W28" s="198">
        <v>0.35795753677316228</v>
      </c>
      <c r="X28" s="198">
        <v>0.13416695923249886</v>
      </c>
      <c r="Y28" s="198">
        <v>0.10033958615121592</v>
      </c>
      <c r="Z28" s="198">
        <v>0.21510550577051252</v>
      </c>
      <c r="AA28" s="198">
        <v>0.36402283670464408</v>
      </c>
      <c r="AB28" s="198">
        <v>0.28054377343498371</v>
      </c>
      <c r="AC28" s="198">
        <v>6.5811561151696979E-2</v>
      </c>
      <c r="AD28" s="198">
        <v>0.12158105693455691</v>
      </c>
      <c r="AE28" s="198">
        <v>0.24277056809318501</v>
      </c>
      <c r="AF28" s="198">
        <v>2.0786478947551486E-2</v>
      </c>
      <c r="AG28" s="198">
        <v>4.1060337273850063E-2</v>
      </c>
      <c r="AH28" s="198">
        <v>4.9478241473506671E-2</v>
      </c>
      <c r="AI28" s="198">
        <v>5.7896145673163264E-2</v>
      </c>
      <c r="AJ28" s="198">
        <v>0</v>
      </c>
      <c r="AK28" s="198">
        <v>0</v>
      </c>
      <c r="AL28" s="198">
        <v>0</v>
      </c>
    </row>
    <row r="29" spans="2:38" x14ac:dyDescent="0.25">
      <c r="B29" s="189" t="s">
        <v>241</v>
      </c>
      <c r="C29" s="199">
        <v>0.69306673070293445</v>
      </c>
      <c r="D29" s="199">
        <v>0.82768291103240721</v>
      </c>
      <c r="E29" s="199">
        <v>0.73742588359511518</v>
      </c>
      <c r="F29" s="199">
        <v>0.63223736810791498</v>
      </c>
      <c r="G29" s="199">
        <v>0.99933055558803874</v>
      </c>
      <c r="H29" s="199">
        <v>1.5674062525212167</v>
      </c>
      <c r="I29" s="199">
        <v>0.97226188094252763</v>
      </c>
      <c r="J29" s="199">
        <v>1.3233328722169517</v>
      </c>
      <c r="K29" s="199">
        <v>1.1099640725257804</v>
      </c>
      <c r="L29" s="199">
        <v>1.6966087916929957</v>
      </c>
      <c r="M29" s="199">
        <v>1.8480344836464486</v>
      </c>
      <c r="N29" s="199">
        <v>1.7286133306481481</v>
      </c>
      <c r="O29" s="199">
        <v>3.5252393428665925</v>
      </c>
      <c r="P29" s="199">
        <v>2.274170293901999</v>
      </c>
      <c r="Q29" s="199">
        <v>3.1683918246974216</v>
      </c>
      <c r="R29" s="199">
        <v>3.4262610410669012</v>
      </c>
      <c r="S29" s="199">
        <v>4.0693809173722721</v>
      </c>
      <c r="T29" s="199">
        <v>3.9511520781846894</v>
      </c>
      <c r="U29" s="199">
        <v>3.1903564196402674</v>
      </c>
      <c r="V29" s="199">
        <v>3.8054791457441577</v>
      </c>
      <c r="W29" s="199">
        <v>4.5985893211464584</v>
      </c>
      <c r="X29" s="199">
        <v>5.8679993211598989</v>
      </c>
      <c r="Y29" s="199">
        <v>6.2382029959484226</v>
      </c>
      <c r="Z29" s="199">
        <v>5.8338627845401012</v>
      </c>
      <c r="AA29" s="199">
        <v>5.4544618877375042</v>
      </c>
      <c r="AB29" s="199">
        <v>6.5179875157725871</v>
      </c>
      <c r="AC29" s="199">
        <v>6.6799040597060193</v>
      </c>
      <c r="AD29" s="199">
        <v>5.9094488496713842</v>
      </c>
      <c r="AE29" s="199">
        <v>7.4020140461210078</v>
      </c>
      <c r="AF29" s="199">
        <v>7.8143986484868782</v>
      </c>
      <c r="AG29" s="199">
        <v>8.6080337800950186</v>
      </c>
      <c r="AH29" s="199">
        <v>8.9039283270478791</v>
      </c>
      <c r="AI29" s="199">
        <v>9.1998228740007395</v>
      </c>
      <c r="AJ29" s="199">
        <v>0</v>
      </c>
      <c r="AK29" s="199">
        <v>0</v>
      </c>
      <c r="AL29" s="199">
        <v>0</v>
      </c>
    </row>
    <row r="30" spans="2:38" ht="13.5" thickBot="1" x14ac:dyDescent="0.3">
      <c r="B30" s="200" t="s">
        <v>242</v>
      </c>
      <c r="C30" s="208">
        <v>0</v>
      </c>
      <c r="D30" s="208">
        <v>0</v>
      </c>
      <c r="E30" s="208">
        <v>0</v>
      </c>
      <c r="F30" s="208">
        <v>0</v>
      </c>
      <c r="G30" s="208">
        <v>0</v>
      </c>
      <c r="H30" s="208">
        <v>0</v>
      </c>
      <c r="I30" s="208">
        <v>0</v>
      </c>
      <c r="J30" s="208">
        <v>0</v>
      </c>
      <c r="K30" s="208">
        <v>0</v>
      </c>
      <c r="L30" s="208">
        <v>0</v>
      </c>
      <c r="M30" s="208">
        <v>0</v>
      </c>
      <c r="N30" s="208">
        <v>0</v>
      </c>
      <c r="O30" s="208">
        <v>0</v>
      </c>
      <c r="P30" s="208">
        <v>0</v>
      </c>
      <c r="Q30" s="208">
        <v>0</v>
      </c>
      <c r="R30" s="208">
        <v>0</v>
      </c>
      <c r="S30" s="208">
        <v>0</v>
      </c>
      <c r="T30" s="208">
        <v>0</v>
      </c>
      <c r="U30" s="208">
        <v>0</v>
      </c>
      <c r="V30" s="208">
        <v>0</v>
      </c>
      <c r="W30" s="208">
        <v>0</v>
      </c>
      <c r="X30" s="208">
        <v>0</v>
      </c>
      <c r="Y30" s="208">
        <v>0</v>
      </c>
      <c r="Z30" s="208">
        <v>0</v>
      </c>
      <c r="AA30" s="208">
        <v>0</v>
      </c>
      <c r="AB30" s="208">
        <v>0</v>
      </c>
      <c r="AC30" s="208">
        <v>0</v>
      </c>
      <c r="AD30" s="208">
        <v>0</v>
      </c>
      <c r="AE30" s="208">
        <v>0</v>
      </c>
      <c r="AF30" s="208">
        <v>0</v>
      </c>
      <c r="AG30" s="208">
        <v>0</v>
      </c>
      <c r="AH30" s="208">
        <v>0</v>
      </c>
      <c r="AI30" s="208">
        <v>0</v>
      </c>
      <c r="AJ30" s="208">
        <v>0</v>
      </c>
      <c r="AK30" s="208">
        <v>0</v>
      </c>
      <c r="AL30" s="208">
        <v>0</v>
      </c>
    </row>
    <row r="31" spans="2:38" x14ac:dyDescent="0.25">
      <c r="B31" s="211" t="s">
        <v>244</v>
      </c>
      <c r="C31" s="212">
        <v>0.18597533171868313</v>
      </c>
      <c r="D31" s="212">
        <v>0.20950553522004989</v>
      </c>
      <c r="E31" s="212">
        <v>0.2354832257389855</v>
      </c>
      <c r="F31" s="212">
        <v>0.22200251635509585</v>
      </c>
      <c r="G31" s="212">
        <v>0.22662828017914396</v>
      </c>
      <c r="H31" s="212">
        <v>0.23858945393987785</v>
      </c>
      <c r="I31" s="212">
        <v>0.25451409045060608</v>
      </c>
      <c r="J31" s="212">
        <v>0.23575972964888603</v>
      </c>
      <c r="K31" s="212">
        <v>0.21766150777636037</v>
      </c>
      <c r="L31" s="212">
        <v>0.24801955362103428</v>
      </c>
      <c r="M31" s="212">
        <v>0.27293569889170227</v>
      </c>
      <c r="N31" s="212">
        <v>0.23360180539282613</v>
      </c>
      <c r="O31" s="212">
        <v>0.21719231763046828</v>
      </c>
      <c r="P31" s="212">
        <v>0.2299463109715858</v>
      </c>
      <c r="Q31" s="212">
        <v>0.27498703860073392</v>
      </c>
      <c r="R31" s="212">
        <v>0.28259718972670089</v>
      </c>
      <c r="S31" s="212">
        <v>0.26660877901696028</v>
      </c>
      <c r="T31" s="212">
        <v>0.24771668957850745</v>
      </c>
      <c r="U31" s="212">
        <v>0.22128311033981282</v>
      </c>
      <c r="V31" s="212">
        <v>0.16808170566612787</v>
      </c>
      <c r="W31" s="212">
        <v>0.2542828732073617</v>
      </c>
      <c r="X31" s="212">
        <v>0.27636089725734242</v>
      </c>
      <c r="Y31" s="212">
        <v>0.29287519629672965</v>
      </c>
      <c r="Z31" s="212">
        <v>0.21070413781375583</v>
      </c>
      <c r="AA31" s="212">
        <v>0.25057820674401382</v>
      </c>
      <c r="AB31" s="212">
        <v>0.21901485244542668</v>
      </c>
      <c r="AC31" s="212">
        <v>0.22869886542520515</v>
      </c>
      <c r="AD31" s="212">
        <v>0.30384758163380454</v>
      </c>
      <c r="AE31" s="212">
        <v>0.35504647835698649</v>
      </c>
      <c r="AF31" s="212">
        <v>0.27753755385062484</v>
      </c>
      <c r="AG31" s="212">
        <v>0.13151651897962094</v>
      </c>
      <c r="AH31" s="212">
        <v>0.18318616962389378</v>
      </c>
      <c r="AI31" s="212">
        <v>0.23485582026816659</v>
      </c>
      <c r="AJ31" s="212">
        <v>0</v>
      </c>
      <c r="AK31" s="212">
        <v>0</v>
      </c>
      <c r="AL31" s="212">
        <v>0</v>
      </c>
    </row>
    <row r="32" spans="2:38" ht="13.5" thickBot="1" x14ac:dyDescent="0.3">
      <c r="B32" s="200" t="s">
        <v>240</v>
      </c>
      <c r="C32" s="208">
        <v>0.18597533171868313</v>
      </c>
      <c r="D32" s="208">
        <v>0.20950553522004989</v>
      </c>
      <c r="E32" s="208">
        <v>0.2354832257389855</v>
      </c>
      <c r="F32" s="208">
        <v>0.22200251635509585</v>
      </c>
      <c r="G32" s="208">
        <v>0.22662828017914396</v>
      </c>
      <c r="H32" s="208">
        <v>0.23858945393987785</v>
      </c>
      <c r="I32" s="208">
        <v>0.25451409045060608</v>
      </c>
      <c r="J32" s="208">
        <v>0.23575972964888603</v>
      </c>
      <c r="K32" s="208">
        <v>0.21766150777636037</v>
      </c>
      <c r="L32" s="208">
        <v>0.24801955362103428</v>
      </c>
      <c r="M32" s="208">
        <v>0.27293569889170227</v>
      </c>
      <c r="N32" s="208">
        <v>0.23360180539282613</v>
      </c>
      <c r="O32" s="208">
        <v>0.21719231763046828</v>
      </c>
      <c r="P32" s="208">
        <v>0.2299463109715858</v>
      </c>
      <c r="Q32" s="208">
        <v>0.27498703860073392</v>
      </c>
      <c r="R32" s="208">
        <v>0.28259718972670089</v>
      </c>
      <c r="S32" s="208">
        <v>0.26660877901696028</v>
      </c>
      <c r="T32" s="208">
        <v>0.24771668957850745</v>
      </c>
      <c r="U32" s="208">
        <v>0.22128311033981282</v>
      </c>
      <c r="V32" s="208">
        <v>0.16808170566612787</v>
      </c>
      <c r="W32" s="208">
        <v>0.2542828732073617</v>
      </c>
      <c r="X32" s="208">
        <v>0.27636089725734242</v>
      </c>
      <c r="Y32" s="208">
        <v>0.29287519629672965</v>
      </c>
      <c r="Z32" s="208">
        <v>0.21070413781375583</v>
      </c>
      <c r="AA32" s="208">
        <v>0.25057820674401382</v>
      </c>
      <c r="AB32" s="208">
        <v>0.21901485244542668</v>
      </c>
      <c r="AC32" s="208">
        <v>0.22869886542520515</v>
      </c>
      <c r="AD32" s="208">
        <v>0.30384758163380454</v>
      </c>
      <c r="AE32" s="208">
        <v>0.35504647835698649</v>
      </c>
      <c r="AF32" s="208">
        <v>0.27753755385062484</v>
      </c>
      <c r="AG32" s="208">
        <v>0.13151651897962094</v>
      </c>
      <c r="AH32" s="208">
        <v>0.18318616962389378</v>
      </c>
      <c r="AI32" s="208">
        <v>0.23485582026816659</v>
      </c>
      <c r="AJ32" s="208">
        <v>0</v>
      </c>
      <c r="AK32" s="208">
        <v>0</v>
      </c>
      <c r="AL32" s="208">
        <v>0</v>
      </c>
    </row>
    <row r="33" spans="2:38" x14ac:dyDescent="0.25">
      <c r="B33" s="181" t="s">
        <v>217</v>
      </c>
      <c r="C33" s="198">
        <v>40.203101100648333</v>
      </c>
      <c r="D33" s="198">
        <v>39.348868745983623</v>
      </c>
      <c r="E33" s="198">
        <v>39.723825276993431</v>
      </c>
      <c r="F33" s="198">
        <v>37.773782213695675</v>
      </c>
      <c r="G33" s="198">
        <v>37.119704742646931</v>
      </c>
      <c r="H33" s="198">
        <v>36.444910818019103</v>
      </c>
      <c r="I33" s="198">
        <v>39.113417150774424</v>
      </c>
      <c r="J33" s="198">
        <v>42.066732095511639</v>
      </c>
      <c r="K33" s="198">
        <v>39.672972857145531</v>
      </c>
      <c r="L33" s="198">
        <v>40.862036098544273</v>
      </c>
      <c r="M33" s="198">
        <v>42.453269141374022</v>
      </c>
      <c r="N33" s="198">
        <v>41.312568181941018</v>
      </c>
      <c r="O33" s="198">
        <v>39.831555986744839</v>
      </c>
      <c r="P33" s="198">
        <v>42.702281512248057</v>
      </c>
      <c r="Q33" s="198">
        <v>44.369657086423111</v>
      </c>
      <c r="R33" s="198">
        <v>43.546550374784509</v>
      </c>
      <c r="S33" s="198">
        <v>40.577579926355398</v>
      </c>
      <c r="T33" s="198">
        <v>39.816023889618712</v>
      </c>
      <c r="U33" s="198">
        <v>37.427561434485831</v>
      </c>
      <c r="V33" s="198">
        <v>35.76616746350826</v>
      </c>
      <c r="W33" s="198">
        <v>36.227139251720658</v>
      </c>
      <c r="X33" s="198">
        <v>34.797587015872985</v>
      </c>
      <c r="Y33" s="198">
        <v>34.015302342505748</v>
      </c>
      <c r="Z33" s="198">
        <v>34.479285072670081</v>
      </c>
      <c r="AA33" s="198">
        <v>34.762813769878854</v>
      </c>
      <c r="AB33" s="198">
        <v>36.124266740245289</v>
      </c>
      <c r="AC33" s="198">
        <v>33.874825269934909</v>
      </c>
      <c r="AD33" s="198">
        <v>33.546019842934825</v>
      </c>
      <c r="AE33" s="198">
        <v>37.020261878123875</v>
      </c>
      <c r="AF33" s="198">
        <v>36.336851005909843</v>
      </c>
      <c r="AG33" s="198">
        <v>33.610140355741272</v>
      </c>
      <c r="AH33" s="198">
        <v>36.375094618513195</v>
      </c>
      <c r="AI33" s="198">
        <v>38.671784979977637</v>
      </c>
      <c r="AJ33" s="198">
        <v>0</v>
      </c>
      <c r="AK33" s="198">
        <v>0</v>
      </c>
      <c r="AL33" s="198">
        <v>0</v>
      </c>
    </row>
    <row r="34" spans="2:38" x14ac:dyDescent="0.25">
      <c r="B34" s="189" t="s">
        <v>84</v>
      </c>
      <c r="C34" s="198">
        <v>3.6610385863910335</v>
      </c>
      <c r="D34" s="198">
        <v>3.6673130374916125</v>
      </c>
      <c r="E34" s="198">
        <v>3.7274174799567414</v>
      </c>
      <c r="F34" s="198">
        <v>3.5295509868219561</v>
      </c>
      <c r="G34" s="198">
        <v>3.657861842495584</v>
      </c>
      <c r="H34" s="198">
        <v>3.8771771947948621</v>
      </c>
      <c r="I34" s="198">
        <v>3.9088106747573192</v>
      </c>
      <c r="J34" s="198">
        <v>4.2741951786787542</v>
      </c>
      <c r="K34" s="198">
        <v>3.0974566892176405</v>
      </c>
      <c r="L34" s="198">
        <v>1.4502324433249021</v>
      </c>
      <c r="M34" s="198">
        <v>3.4537165257929834</v>
      </c>
      <c r="N34" s="198">
        <v>3.8110658933553743</v>
      </c>
      <c r="O34" s="198">
        <v>3.2665628246730543</v>
      </c>
      <c r="P34" s="198">
        <v>4.0034566312357649</v>
      </c>
      <c r="Q34" s="198">
        <v>4.2085981011184126</v>
      </c>
      <c r="R34" s="198">
        <v>4.016724282156928</v>
      </c>
      <c r="S34" s="198">
        <v>4.3639854105580111</v>
      </c>
      <c r="T34" s="198">
        <v>3.8122072484858824</v>
      </c>
      <c r="U34" s="198">
        <v>4.3148490792263638</v>
      </c>
      <c r="V34" s="198">
        <v>2.5081954403182039</v>
      </c>
      <c r="W34" s="198">
        <v>2.7423559493129139</v>
      </c>
      <c r="X34" s="198">
        <v>0.58083546727895696</v>
      </c>
      <c r="Y34" s="198">
        <v>0.88779086775942673</v>
      </c>
      <c r="Z34" s="198">
        <v>0.73357019052063133</v>
      </c>
      <c r="AA34" s="198">
        <v>0.86876337584765351</v>
      </c>
      <c r="AB34" s="198">
        <v>0.62483973905345602</v>
      </c>
      <c r="AC34" s="198">
        <v>0.2236628283193256</v>
      </c>
      <c r="AD34" s="198">
        <v>0.23983665016163838</v>
      </c>
      <c r="AE34" s="198">
        <v>0.38486750841654216</v>
      </c>
      <c r="AF34" s="198">
        <v>8.2916937303063223E-2</v>
      </c>
      <c r="AG34" s="198">
        <v>6.417990272022939E-3</v>
      </c>
      <c r="AH34" s="198">
        <v>0.27600664585780971</v>
      </c>
      <c r="AI34" s="198">
        <v>0.27600664585780971</v>
      </c>
      <c r="AJ34" s="198">
        <v>0</v>
      </c>
      <c r="AK34" s="198">
        <v>0</v>
      </c>
      <c r="AL34" s="198">
        <v>0</v>
      </c>
    </row>
    <row r="35" spans="2:38" x14ac:dyDescent="0.25">
      <c r="B35" s="189" t="s">
        <v>240</v>
      </c>
      <c r="C35" s="198">
        <v>30.866235553480262</v>
      </c>
      <c r="D35" s="198">
        <v>29.670284533148951</v>
      </c>
      <c r="E35" s="198">
        <v>29.455197092874602</v>
      </c>
      <c r="F35" s="198">
        <v>27.71353179970831</v>
      </c>
      <c r="G35" s="198">
        <v>26.462222005267549</v>
      </c>
      <c r="H35" s="198">
        <v>25.011414993681974</v>
      </c>
      <c r="I35" s="198">
        <v>27.954200617624096</v>
      </c>
      <c r="J35" s="198">
        <v>30.047261006801833</v>
      </c>
      <c r="K35" s="198">
        <v>29.565862454109205</v>
      </c>
      <c r="L35" s="198">
        <v>31.288247279499171</v>
      </c>
      <c r="M35" s="198">
        <v>30.441736274775902</v>
      </c>
      <c r="N35" s="198">
        <v>29.676530396813693</v>
      </c>
      <c r="O35" s="198">
        <v>27.031981458766367</v>
      </c>
      <c r="P35" s="198">
        <v>30.434372100425769</v>
      </c>
      <c r="Q35" s="198">
        <v>31.419529910653928</v>
      </c>
      <c r="R35" s="198">
        <v>30.507781442082635</v>
      </c>
      <c r="S35" s="198">
        <v>26.952593094272558</v>
      </c>
      <c r="T35" s="198">
        <v>26.34153478785511</v>
      </c>
      <c r="U35" s="198">
        <v>24.177005683376336</v>
      </c>
      <c r="V35" s="198">
        <v>23.330981905081828</v>
      </c>
      <c r="W35" s="198">
        <v>22.74432379201648</v>
      </c>
      <c r="X35" s="198">
        <v>21.771610988606046</v>
      </c>
      <c r="Y35" s="198">
        <v>20.677454315164617</v>
      </c>
      <c r="Z35" s="198">
        <v>21.103550666845347</v>
      </c>
      <c r="AA35" s="198">
        <v>21.148604279152824</v>
      </c>
      <c r="AB35" s="198">
        <v>21.778900225575722</v>
      </c>
      <c r="AC35" s="198">
        <v>20.266067645560312</v>
      </c>
      <c r="AD35" s="198">
        <v>20.361891216272952</v>
      </c>
      <c r="AE35" s="198">
        <v>21.605596104821768</v>
      </c>
      <c r="AF35" s="198">
        <v>20.850002515291571</v>
      </c>
      <c r="AG35" s="198">
        <v>17.959441430410703</v>
      </c>
      <c r="AH35" s="198">
        <v>19.954946031049523</v>
      </c>
      <c r="AI35" s="198">
        <v>21.918918002279479</v>
      </c>
      <c r="AJ35" s="198">
        <v>0</v>
      </c>
      <c r="AK35" s="198">
        <v>0</v>
      </c>
      <c r="AL35" s="198">
        <v>0</v>
      </c>
    </row>
    <row r="36" spans="2:38" x14ac:dyDescent="0.25">
      <c r="B36" s="189" t="s">
        <v>241</v>
      </c>
      <c r="C36" s="199">
        <v>5.6758269607770373</v>
      </c>
      <c r="D36" s="199">
        <v>6.0112711753430617</v>
      </c>
      <c r="E36" s="199">
        <v>6.5412107041620846</v>
      </c>
      <c r="F36" s="199">
        <v>6.5306994271654117</v>
      </c>
      <c r="G36" s="199">
        <v>6.9996208948837957</v>
      </c>
      <c r="H36" s="199">
        <v>7.5563186295422682</v>
      </c>
      <c r="I36" s="199">
        <v>7.2504058583930062</v>
      </c>
      <c r="J36" s="199">
        <v>7.7452759100310544</v>
      </c>
      <c r="K36" s="199">
        <v>7.0096537138186905</v>
      </c>
      <c r="L36" s="199">
        <v>8.1235563757201952</v>
      </c>
      <c r="M36" s="199">
        <v>8.5578163408051378</v>
      </c>
      <c r="N36" s="199">
        <v>7.824971891771944</v>
      </c>
      <c r="O36" s="199">
        <v>9.5330117033054247</v>
      </c>
      <c r="P36" s="199">
        <v>8.2644527805865202</v>
      </c>
      <c r="Q36" s="199">
        <v>8.7415290746507708</v>
      </c>
      <c r="R36" s="199">
        <v>9.022044650544947</v>
      </c>
      <c r="S36" s="199">
        <v>9.2610014215248313</v>
      </c>
      <c r="T36" s="199">
        <v>9.6622818532777277</v>
      </c>
      <c r="U36" s="199">
        <v>8.9357066718831319</v>
      </c>
      <c r="V36" s="199">
        <v>9.926990118108229</v>
      </c>
      <c r="W36" s="199">
        <v>10.740459510391267</v>
      </c>
      <c r="X36" s="199">
        <v>12.445140559987983</v>
      </c>
      <c r="Y36" s="199">
        <v>12.450057159581704</v>
      </c>
      <c r="Z36" s="199">
        <v>12.642164215304096</v>
      </c>
      <c r="AA36" s="199">
        <v>12.745446114878375</v>
      </c>
      <c r="AB36" s="199">
        <v>13.72052677561611</v>
      </c>
      <c r="AC36" s="199">
        <v>13.385094796055281</v>
      </c>
      <c r="AD36" s="199">
        <v>12.94429197650024</v>
      </c>
      <c r="AE36" s="199">
        <v>15.029798264885564</v>
      </c>
      <c r="AF36" s="199">
        <v>15.403931553315211</v>
      </c>
      <c r="AG36" s="199">
        <v>15.644280935058546</v>
      </c>
      <c r="AH36" s="199">
        <v>16.144141941605859</v>
      </c>
      <c r="AI36" s="199">
        <v>16.476860331840349</v>
      </c>
      <c r="AJ36" s="199">
        <v>0</v>
      </c>
      <c r="AK36" s="199">
        <v>0</v>
      </c>
      <c r="AL36" s="199">
        <v>0</v>
      </c>
    </row>
    <row r="37" spans="2:38" ht="13.5" thickBot="1" x14ac:dyDescent="0.3">
      <c r="B37" s="200" t="s">
        <v>242</v>
      </c>
      <c r="C37" s="208">
        <v>0</v>
      </c>
      <c r="D37" s="208">
        <v>0</v>
      </c>
      <c r="E37" s="208">
        <v>0</v>
      </c>
      <c r="F37" s="208">
        <v>0</v>
      </c>
      <c r="G37" s="208">
        <v>0</v>
      </c>
      <c r="H37" s="208">
        <v>0</v>
      </c>
      <c r="I37" s="208">
        <v>0</v>
      </c>
      <c r="J37" s="208">
        <v>0</v>
      </c>
      <c r="K37" s="208">
        <v>0</v>
      </c>
      <c r="L37" s="208">
        <v>0</v>
      </c>
      <c r="M37" s="208">
        <v>0</v>
      </c>
      <c r="N37" s="208">
        <v>0</v>
      </c>
      <c r="O37" s="208">
        <v>0</v>
      </c>
      <c r="P37" s="208">
        <v>0</v>
      </c>
      <c r="Q37" s="208">
        <v>0</v>
      </c>
      <c r="R37" s="208">
        <v>0</v>
      </c>
      <c r="S37" s="208">
        <v>0</v>
      </c>
      <c r="T37" s="208">
        <v>0</v>
      </c>
      <c r="U37" s="208">
        <v>0</v>
      </c>
      <c r="V37" s="208">
        <v>0</v>
      </c>
      <c r="W37" s="208">
        <v>0</v>
      </c>
      <c r="X37" s="208">
        <v>0</v>
      </c>
      <c r="Y37" s="208">
        <v>0</v>
      </c>
      <c r="Z37" s="208">
        <v>0</v>
      </c>
      <c r="AA37" s="208">
        <v>0</v>
      </c>
      <c r="AB37" s="208">
        <v>0</v>
      </c>
      <c r="AC37" s="208">
        <v>0</v>
      </c>
      <c r="AD37" s="208">
        <v>0</v>
      </c>
      <c r="AE37" s="208">
        <v>0</v>
      </c>
      <c r="AF37" s="208">
        <v>0</v>
      </c>
      <c r="AG37" s="208">
        <v>0</v>
      </c>
      <c r="AH37" s="208">
        <v>0</v>
      </c>
      <c r="AI37" s="208">
        <v>0</v>
      </c>
      <c r="AJ37" s="208">
        <v>0</v>
      </c>
      <c r="AK37" s="208">
        <v>0</v>
      </c>
      <c r="AL37" s="208">
        <v>0</v>
      </c>
    </row>
    <row r="39" spans="2:38" s="213" customFormat="1" x14ac:dyDescent="0.25">
      <c r="C39" s="213">
        <v>1</v>
      </c>
      <c r="D39" s="213">
        <v>2</v>
      </c>
      <c r="E39" s="213">
        <v>3</v>
      </c>
      <c r="F39" s="213">
        <v>4</v>
      </c>
      <c r="G39" s="213">
        <v>5</v>
      </c>
      <c r="H39" s="213">
        <v>6</v>
      </c>
      <c r="I39" s="213">
        <v>7</v>
      </c>
      <c r="J39" s="213">
        <v>8</v>
      </c>
      <c r="K39" s="213">
        <v>9</v>
      </c>
      <c r="L39" s="213">
        <v>10</v>
      </c>
      <c r="M39" s="213">
        <v>11</v>
      </c>
      <c r="N39" s="213">
        <v>12</v>
      </c>
      <c r="O39" s="213">
        <v>13</v>
      </c>
      <c r="P39" s="213">
        <v>14</v>
      </c>
      <c r="Q39" s="213">
        <v>15</v>
      </c>
      <c r="R39" s="213">
        <v>16</v>
      </c>
      <c r="S39" s="213">
        <v>17</v>
      </c>
      <c r="T39" s="213">
        <v>18</v>
      </c>
      <c r="U39" s="213">
        <v>19</v>
      </c>
      <c r="V39" s="213">
        <v>20</v>
      </c>
      <c r="W39" s="213">
        <v>21</v>
      </c>
      <c r="X39" s="213">
        <v>22</v>
      </c>
      <c r="Y39" s="213">
        <v>23</v>
      </c>
      <c r="Z39" s="213">
        <v>24</v>
      </c>
      <c r="AA39" s="213">
        <v>25</v>
      </c>
      <c r="AB39" s="213">
        <v>26</v>
      </c>
      <c r="AC39" s="213">
        <v>27</v>
      </c>
      <c r="AD39" s="213">
        <v>28</v>
      </c>
      <c r="AE39" s="213">
        <v>29</v>
      </c>
      <c r="AF39" s="213">
        <v>30</v>
      </c>
      <c r="AG39" s="213">
        <v>31</v>
      </c>
      <c r="AH39" s="213">
        <v>32</v>
      </c>
      <c r="AI39" s="213">
        <v>33</v>
      </c>
      <c r="AJ39" s="213">
        <v>0</v>
      </c>
      <c r="AK39" s="213">
        <v>0</v>
      </c>
      <c r="AL39" s="213">
        <v>0</v>
      </c>
    </row>
    <row r="40" spans="2:38" s="213" customFormat="1" x14ac:dyDescent="0.25">
      <c r="C40" s="213">
        <v>1990</v>
      </c>
      <c r="D40" s="213">
        <v>1991</v>
      </c>
      <c r="E40" s="213">
        <v>1992</v>
      </c>
      <c r="F40" s="213">
        <v>1993</v>
      </c>
      <c r="G40" s="213">
        <v>1994</v>
      </c>
      <c r="H40" s="213">
        <v>1995</v>
      </c>
      <c r="I40" s="213">
        <v>1996</v>
      </c>
      <c r="J40" s="213">
        <v>1997</v>
      </c>
      <c r="K40" s="213">
        <v>1998</v>
      </c>
      <c r="L40" s="213">
        <v>1999</v>
      </c>
      <c r="M40" s="213">
        <v>2000</v>
      </c>
      <c r="N40" s="213">
        <v>2001</v>
      </c>
      <c r="O40" s="213">
        <v>2002</v>
      </c>
      <c r="P40" s="213">
        <v>2003</v>
      </c>
      <c r="Q40" s="213">
        <v>2004</v>
      </c>
      <c r="R40" s="213">
        <v>2005</v>
      </c>
      <c r="S40" s="213">
        <v>2006</v>
      </c>
      <c r="T40" s="213">
        <v>2007</v>
      </c>
      <c r="U40" s="213">
        <v>2008</v>
      </c>
      <c r="V40" s="213">
        <v>2009</v>
      </c>
      <c r="W40" s="213">
        <v>2010</v>
      </c>
      <c r="X40" s="213">
        <v>2011</v>
      </c>
      <c r="Y40" s="213">
        <v>2012</v>
      </c>
      <c r="Z40" s="213">
        <v>2013</v>
      </c>
      <c r="AA40" s="213">
        <v>2014</v>
      </c>
      <c r="AB40" s="213">
        <v>2015</v>
      </c>
      <c r="AC40" s="213">
        <v>2016</v>
      </c>
      <c r="AD40" s="213">
        <v>2017</v>
      </c>
      <c r="AE40" s="213">
        <v>2018</v>
      </c>
      <c r="AF40" s="213">
        <v>2019</v>
      </c>
      <c r="AG40" s="213">
        <v>2020</v>
      </c>
      <c r="AH40" s="213">
        <v>2021</v>
      </c>
      <c r="AI40" s="213">
        <v>2022</v>
      </c>
      <c r="AJ40" s="213">
        <v>0</v>
      </c>
      <c r="AK40" s="213">
        <v>0</v>
      </c>
      <c r="AL40" s="213">
        <v>0</v>
      </c>
    </row>
    <row r="42" spans="2:38" x14ac:dyDescent="0.25">
      <c r="Z42" s="213" t="s">
        <v>357</v>
      </c>
    </row>
    <row r="43" spans="2:38" x14ac:dyDescent="0.25">
      <c r="Z43" s="213" t="s">
        <v>358</v>
      </c>
    </row>
    <row r="44" spans="2:38" x14ac:dyDescent="0.25">
      <c r="Z44" s="213" t="s">
        <v>359</v>
      </c>
    </row>
    <row r="45" spans="2:38" x14ac:dyDescent="0.25">
      <c r="Z45" s="213" t="s">
        <v>360</v>
      </c>
    </row>
    <row r="46" spans="2:38" x14ac:dyDescent="0.25">
      <c r="Z46" s="213" t="s">
        <v>361</v>
      </c>
    </row>
    <row r="47" spans="2:38" x14ac:dyDescent="0.25">
      <c r="Z47" s="213" t="s">
        <v>362</v>
      </c>
    </row>
    <row r="48" spans="2:38" x14ac:dyDescent="0.25">
      <c r="Z48" s="213" t="s">
        <v>363</v>
      </c>
    </row>
  </sheetData>
  <mergeCells count="1">
    <mergeCell ref="B3:N3"/>
  </mergeCells>
  <conditionalFormatting sqref="B3:R3">
    <cfRule type="cellIs" dxfId="17" priority="1" stopIfTrue="1" operator="equal">
      <formula>0</formula>
    </cfRule>
    <cfRule type="cellIs" dxfId="16" priority="2" stopIfTrue="1" operator="notEqual">
      <formula>0</formula>
    </cfRule>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71edc353-4cb4-454a-aa9d-ea423d4ba788"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1A0CFFD7342DF1478AF1B00B842BD7FD" ma:contentTypeVersion="10" ma:contentTypeDescription="Create a new document." ma:contentTypeScope="" ma:versionID="40d93fe7f179537efbfce00e03155094">
  <xsd:schema xmlns:xsd="http://www.w3.org/2001/XMLSchema" xmlns:xs="http://www.w3.org/2001/XMLSchema" xmlns:p="http://schemas.microsoft.com/office/2006/metadata/properties" xmlns:ns3="71edc353-4cb4-454a-aa9d-ea423d4ba788" xmlns:ns4="56db7b52-6c2e-4f58-9e60-294b1820ea4d" targetNamespace="http://schemas.microsoft.com/office/2006/metadata/properties" ma:root="true" ma:fieldsID="1ce73ff7ebc685b6118468b7c7ca3eda" ns3:_="" ns4:_="">
    <xsd:import namespace="71edc353-4cb4-454a-aa9d-ea423d4ba788"/>
    <xsd:import namespace="56db7b52-6c2e-4f58-9e60-294b1820ea4d"/>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GenerationTime" minOccurs="0"/>
                <xsd:element ref="ns3:MediaServiceEventHashCode" minOccurs="0"/>
                <xsd:element ref="ns3:MediaServiceOCR" minOccurs="0"/>
                <xsd:element ref="ns3: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1edc353-4cb4-454a-aa9d-ea423d4ba78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_activity" ma:index="17" nillable="true" ma:displayName="_activity" ma:hidden="true" ma:internalName="_activity">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6db7b52-6c2e-4f58-9e60-294b1820ea4d"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B6922A2-8B5C-4860-9F89-F7683C787876}">
  <ds:schemaRefs>
    <ds:schemaRef ds:uri="71edc353-4cb4-454a-aa9d-ea423d4ba788"/>
    <ds:schemaRef ds:uri="http://purl.org/dc/elements/1.1/"/>
    <ds:schemaRef ds:uri="http://schemas.microsoft.com/office/2006/metadata/properties"/>
    <ds:schemaRef ds:uri="56db7b52-6c2e-4f58-9e60-294b1820ea4d"/>
    <ds:schemaRef ds:uri="http://schemas.microsoft.com/office/infopath/2007/PartnerControls"/>
    <ds:schemaRef ds:uri="http://schemas.microsoft.com/office/2006/documentManagement/types"/>
    <ds:schemaRef ds:uri="http://purl.org/dc/terms/"/>
    <ds:schemaRef ds:uri="http://purl.org/dc/dcmitype/"/>
    <ds:schemaRef ds:uri="http://schemas.openxmlformats.org/package/2006/metadata/core-properties"/>
    <ds:schemaRef ds:uri="http://www.w3.org/XML/1998/namespace"/>
  </ds:schemaRefs>
</ds:datastoreItem>
</file>

<file path=customXml/itemProps2.xml><?xml version="1.0" encoding="utf-8"?>
<ds:datastoreItem xmlns:ds="http://schemas.openxmlformats.org/officeDocument/2006/customXml" ds:itemID="{B469ECB1-44BA-4A3A-9356-701AE7E8AAC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1edc353-4cb4-454a-aa9d-ea423d4ba788"/>
    <ds:schemaRef ds:uri="56db7b52-6c2e-4f58-9e60-294b1820ea4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02984A6-5175-4A88-8438-2D7D99A8C9A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Overview of Data</vt:lpstr>
      <vt:lpstr>Emission Totals</vt:lpstr>
      <vt:lpstr>WasteWater</vt:lpstr>
      <vt:lpstr>Solid Waste</vt:lpstr>
      <vt:lpstr>SC</vt:lpstr>
      <vt:lpstr>Mobile Combustion</vt:lpstr>
      <vt:lpstr>Industrial Processes</vt:lpstr>
      <vt:lpstr>Forrest</vt:lpstr>
      <vt:lpstr>CO2 FFC</vt:lpstr>
      <vt:lpstr>Agriculture</vt:lpstr>
      <vt:lpstr>Electric sector(OLD)</vt:lpstr>
      <vt:lpstr>2019 Electricity</vt:lpstr>
      <vt:lpstr>2020 Electricity</vt:lpstr>
      <vt:lpstr>2021 Electricity</vt:lpstr>
      <vt:lpstr>2022 Electricity</vt:lpstr>
    </vt:vector>
  </TitlesOfParts>
  <Manager/>
  <Company>CT DEEP</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Michael Malmrose</dc:creator>
  <cp:keywords/>
  <dc:description/>
  <cp:lastModifiedBy>Malmrose, Michael</cp:lastModifiedBy>
  <cp:revision/>
  <dcterms:created xsi:type="dcterms:W3CDTF">2023-07-24T19:30:15Z</dcterms:created>
  <dcterms:modified xsi:type="dcterms:W3CDTF">2024-10-04T15:30:13Z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0x0101001A0CFFD7342DF1478AF1B00B842BD7FD</vt:lpwstr>
  </property>
</Properties>
</file>