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P:\WEB\RACT\2016083101\"/>
    </mc:Choice>
  </mc:AlternateContent>
  <bookViews>
    <workbookView xWindow="0" yWindow="-15" windowWidth="18585" windowHeight="6060"/>
  </bookViews>
  <sheets>
    <sheet name="Table of Contents" sheetId="1" r:id="rId1"/>
    <sheet name="tbl" sheetId="3" state="hidden" r:id="rId2"/>
    <sheet name="Data Entry" sheetId="5" r:id="rId3"/>
    <sheet name="SCR" sheetId="2" r:id="rId4"/>
    <sheet name="SNCR" sheetId="6" r:id="rId5"/>
    <sheet name="HPWI" sheetId="11" r:id="rId6"/>
  </sheets>
  <definedNames>
    <definedName name="bk_id">tbl!$E$29:$E$31</definedName>
    <definedName name="bk_life">tbl!$D$29:$F$31</definedName>
    <definedName name="c_id">tbl!$E$8:$E$10</definedName>
    <definedName name="cmp">tbl!$D$8:$G$10</definedName>
    <definedName name="fuels">tbl!$D$42:$O$49</definedName>
    <definedName name="fuels_id">tbl!$E$42:$E$49</definedName>
    <definedName name="p_id">tbl!$E$18:$E$21</definedName>
    <definedName name="prp">tbl!$D$18:$I$21</definedName>
  </definedNames>
  <calcPr calcId="152511"/>
</workbook>
</file>

<file path=xl/calcChain.xml><?xml version="1.0" encoding="utf-8"?>
<calcChain xmlns="http://schemas.openxmlformats.org/spreadsheetml/2006/main">
  <c r="P173" i="11" l="1"/>
  <c r="T238" i="2" l="1"/>
  <c r="S11" i="11" l="1"/>
  <c r="S13" i="11" s="1"/>
  <c r="S15" i="11" s="1"/>
  <c r="S17" i="11" s="1"/>
  <c r="S11" i="6"/>
  <c r="S13" i="6" s="1"/>
  <c r="S15" i="6" s="1"/>
  <c r="S17" i="6" s="1"/>
  <c r="S13" i="2"/>
  <c r="S15" i="2" s="1"/>
  <c r="S17" i="2" s="1"/>
  <c r="S97" i="5"/>
  <c r="S99" i="5" s="1"/>
  <c r="S101" i="5" s="1"/>
  <c r="S103" i="5" s="1"/>
  <c r="S105" i="5" s="1"/>
  <c r="P41" i="11" l="1"/>
  <c r="P41" i="6"/>
  <c r="N167" i="6" l="1"/>
  <c r="N163" i="6"/>
  <c r="M163" i="6"/>
  <c r="R55" i="11" l="1"/>
  <c r="R54" i="11"/>
  <c r="M81" i="5" l="1"/>
  <c r="N179" i="2" l="1"/>
  <c r="R84" i="6" l="1"/>
  <c r="R78" i="6"/>
  <c r="R76" i="6"/>
  <c r="R74" i="6"/>
  <c r="R72" i="6"/>
  <c r="R67" i="6"/>
  <c r="R66" i="6"/>
  <c r="R63" i="6"/>
  <c r="R61" i="6"/>
  <c r="R56" i="6"/>
  <c r="R46" i="6"/>
  <c r="D35" i="2" l="1"/>
  <c r="D22" i="5" l="1"/>
  <c r="D23" i="5" s="1"/>
  <c r="D24" i="5" s="1"/>
  <c r="D25" i="5" s="1"/>
  <c r="D26" i="5" s="1"/>
  <c r="D27" i="5" s="1"/>
  <c r="D28" i="5" s="1"/>
  <c r="D30" i="5" s="1"/>
  <c r="D31" i="5" s="1"/>
  <c r="D33" i="5" s="1"/>
  <c r="D37" i="5" s="1"/>
  <c r="D41" i="5" s="1"/>
  <c r="D42" i="5" s="1"/>
  <c r="D43" i="5" s="1"/>
  <c r="D35" i="11"/>
  <c r="D37" i="11" s="1"/>
  <c r="D46" i="11" s="1"/>
  <c r="D49" i="11" s="1"/>
  <c r="D54" i="11" s="1"/>
  <c r="D35" i="6"/>
  <c r="D37" i="6" s="1"/>
  <c r="D46" i="6" s="1"/>
  <c r="D51" i="6" s="1"/>
  <c r="D56" i="6" s="1"/>
  <c r="D61" i="6" s="1"/>
  <c r="D63" i="6" s="1"/>
  <c r="E227" i="6"/>
  <c r="D37" i="2"/>
  <c r="D46" i="2" l="1"/>
  <c r="D49" i="2" s="1"/>
  <c r="D51" i="2" s="1"/>
  <c r="D55" i="2" s="1"/>
  <c r="D58" i="2" s="1"/>
  <c r="D61" i="2" s="1"/>
  <c r="D64" i="2" s="1"/>
  <c r="D66" i="2" s="1"/>
  <c r="D69" i="2" s="1"/>
  <c r="D73" i="2" s="1"/>
  <c r="D75" i="2" s="1"/>
  <c r="D46" i="5"/>
  <c r="D49" i="5" s="1"/>
  <c r="D52" i="5" s="1"/>
  <c r="D56" i="5" s="1"/>
  <c r="D62" i="5" s="1"/>
  <c r="D64" i="5" s="1"/>
  <c r="D66" i="5" s="1"/>
  <c r="D55" i="11"/>
  <c r="D66" i="6"/>
  <c r="D67" i="6" s="1"/>
  <c r="D69" i="5" l="1"/>
  <c r="D70" i="5" s="1"/>
  <c r="D71" i="5" s="1"/>
  <c r="D60" i="11"/>
  <c r="D64" i="11" s="1"/>
  <c r="D78" i="2"/>
  <c r="D79" i="2" s="1"/>
  <c r="D81" i="2" s="1"/>
  <c r="D82" i="2" s="1"/>
  <c r="D87" i="2" s="1"/>
  <c r="D88" i="2" s="1"/>
  <c r="D89" i="2" s="1"/>
  <c r="D90" i="2" s="1"/>
  <c r="D93" i="2" s="1"/>
  <c r="D95" i="2" s="1"/>
  <c r="D97" i="2" s="1"/>
  <c r="D103" i="2" s="1"/>
  <c r="D104" i="2" s="1"/>
  <c r="D105" i="2" s="1"/>
  <c r="D72" i="6"/>
  <c r="D74" i="6" s="1"/>
  <c r="D76" i="6" s="1"/>
  <c r="D78" i="6" s="1"/>
  <c r="D108" i="2" l="1"/>
  <c r="D110" i="2" s="1"/>
  <c r="D113" i="2" s="1"/>
  <c r="D122" i="2" s="1"/>
  <c r="D124" i="2" s="1"/>
  <c r="D128" i="2" s="1"/>
  <c r="D132" i="2" s="1"/>
  <c r="D136" i="2" s="1"/>
  <c r="D139" i="2" s="1"/>
  <c r="D141" i="2" s="1"/>
  <c r="D67" i="11"/>
  <c r="D70" i="11" s="1"/>
  <c r="D73" i="11" s="1"/>
  <c r="D74" i="5"/>
  <c r="D76" i="5" s="1"/>
  <c r="D84" i="6"/>
  <c r="D87" i="6" s="1"/>
  <c r="D96" i="6" s="1"/>
  <c r="D98" i="6" s="1"/>
  <c r="D102" i="6" s="1"/>
  <c r="D106" i="6" s="1"/>
  <c r="D109" i="6" s="1"/>
  <c r="D77" i="11" l="1"/>
  <c r="D81" i="11" s="1"/>
  <c r="D89" i="11" s="1"/>
  <c r="D91" i="11" s="1"/>
  <c r="D95" i="11" s="1"/>
  <c r="D98" i="11" s="1"/>
  <c r="D102" i="11" s="1"/>
  <c r="D104" i="11" s="1"/>
  <c r="D107" i="11" s="1"/>
  <c r="D110" i="11" s="1"/>
  <c r="D113" i="11" s="1"/>
  <c r="D115" i="11" s="1"/>
  <c r="D113" i="6"/>
  <c r="D117" i="6" s="1"/>
  <c r="D119" i="6" s="1"/>
  <c r="D144" i="2"/>
  <c r="D147" i="2" s="1"/>
  <c r="D151" i="2" s="1"/>
  <c r="D153" i="2" s="1"/>
  <c r="D156" i="2" s="1"/>
  <c r="D161" i="2" s="1"/>
  <c r="D167" i="2" s="1"/>
  <c r="D172" i="2" s="1"/>
  <c r="D175" i="2" s="1"/>
  <c r="D179" i="2" s="1"/>
  <c r="D183" i="2" s="1"/>
  <c r="D186" i="2" s="1"/>
  <c r="D189" i="2" s="1"/>
  <c r="D195" i="2" s="1"/>
  <c r="D197" i="2" s="1"/>
  <c r="D200" i="2" s="1"/>
  <c r="D203" i="2" s="1"/>
  <c r="D206" i="2" s="1"/>
  <c r="D80" i="5"/>
  <c r="D81" i="5" s="1"/>
  <c r="D84" i="5" s="1"/>
  <c r="D85" i="5" s="1"/>
  <c r="D86" i="5" s="1"/>
  <c r="D110" i="5" s="1"/>
  <c r="D209" i="2" l="1"/>
  <c r="D211" i="2" s="1"/>
  <c r="D216" i="2" s="1"/>
  <c r="D218" i="2" s="1"/>
  <c r="D220" i="2" s="1"/>
  <c r="D222" i="2" s="1"/>
  <c r="D225" i="2" s="1"/>
  <c r="D229" i="2" s="1"/>
  <c r="D233" i="2" s="1"/>
  <c r="D235" i="2" s="1"/>
  <c r="D238" i="2" s="1"/>
  <c r="D241" i="2" s="1"/>
  <c r="D242" i="2" s="1"/>
  <c r="D245" i="2" s="1"/>
  <c r="D248" i="2" s="1"/>
  <c r="D250" i="2" s="1"/>
  <c r="D254" i="2" s="1"/>
  <c r="D255" i="2" s="1"/>
  <c r="D257" i="2" s="1"/>
  <c r="D262" i="2" s="1"/>
  <c r="D265" i="2" s="1"/>
  <c r="D267" i="2" s="1"/>
  <c r="D270" i="2" s="1"/>
  <c r="D274" i="2" s="1"/>
  <c r="D122" i="6"/>
  <c r="D126" i="6" s="1"/>
  <c r="D130" i="6" s="1"/>
  <c r="D134" i="6" s="1"/>
  <c r="D137" i="6" s="1"/>
  <c r="D142" i="6" s="1"/>
  <c r="D114" i="5"/>
  <c r="D116" i="5" s="1"/>
  <c r="D118" i="5" s="1"/>
  <c r="D124" i="5" s="1"/>
  <c r="D128" i="5" s="1"/>
  <c r="D131" i="5" s="1"/>
  <c r="D141" i="5" s="1"/>
  <c r="D147" i="5" s="1"/>
  <c r="D150" i="5" s="1"/>
  <c r="D153" i="5" s="1"/>
  <c r="D154" i="5" s="1"/>
  <c r="D157" i="5" s="1"/>
  <c r="D161" i="5" s="1"/>
  <c r="D165" i="5" s="1"/>
  <c r="D118" i="11"/>
  <c r="D120" i="11" s="1"/>
  <c r="D123" i="11" s="1"/>
  <c r="D128" i="11" s="1"/>
  <c r="D131" i="11" s="1"/>
  <c r="D287" i="2" l="1"/>
  <c r="D292" i="2" s="1"/>
  <c r="D293" i="2" s="1"/>
  <c r="D294" i="2" s="1"/>
  <c r="D295" i="2" s="1"/>
  <c r="D298" i="2" s="1"/>
  <c r="D302" i="2" s="1"/>
  <c r="D315" i="2" s="1"/>
  <c r="D319" i="2" s="1"/>
  <c r="D325" i="2" s="1"/>
  <c r="D330" i="2" s="1"/>
  <c r="D333" i="2" s="1"/>
  <c r="D337" i="2" s="1"/>
  <c r="D340" i="2" s="1"/>
  <c r="D343" i="2" s="1"/>
  <c r="D346" i="2" s="1"/>
  <c r="D347" i="2" s="1"/>
  <c r="D350" i="2" s="1"/>
  <c r="D352" i="2" s="1"/>
  <c r="D354" i="2" s="1"/>
  <c r="D357" i="2" s="1"/>
  <c r="D359" i="2" s="1"/>
  <c r="D361" i="2" s="1"/>
  <c r="D365" i="2" s="1"/>
  <c r="D366" i="2" s="1"/>
  <c r="D367" i="2" s="1"/>
  <c r="D370" i="2" s="1"/>
  <c r="D371" i="2" s="1"/>
  <c r="D372" i="2" s="1"/>
  <c r="D135" i="11"/>
  <c r="D137" i="11" s="1"/>
  <c r="D140" i="11" s="1"/>
  <c r="D149" i="6"/>
  <c r="D155" i="6" s="1"/>
  <c r="D158" i="6" l="1"/>
  <c r="D163" i="6" s="1"/>
  <c r="D167" i="6" s="1"/>
  <c r="D171" i="6" s="1"/>
  <c r="D173" i="6" s="1"/>
  <c r="D176" i="6" s="1"/>
  <c r="D180" i="6" s="1"/>
  <c r="D184" i="6" s="1"/>
  <c r="D187" i="6" s="1"/>
  <c r="D193" i="6" s="1"/>
  <c r="D197" i="6" s="1"/>
  <c r="D201" i="6" s="1"/>
  <c r="D144" i="11"/>
  <c r="D149" i="11" s="1"/>
  <c r="D152" i="11" s="1"/>
  <c r="D158" i="11" s="1"/>
  <c r="D161" i="11" s="1"/>
  <c r="D165" i="11" s="1"/>
  <c r="D168" i="11" s="1"/>
  <c r="D170" i="11" s="1"/>
  <c r="D173" i="11" l="1"/>
  <c r="D181" i="11" s="1"/>
  <c r="D183" i="11" s="1"/>
  <c r="D205" i="6"/>
  <c r="D208" i="6" s="1"/>
  <c r="D211" i="6" s="1"/>
  <c r="D186" i="11" l="1"/>
  <c r="D189" i="11" s="1"/>
  <c r="D200" i="11" s="1"/>
  <c r="D203" i="11" s="1"/>
  <c r="D214" i="6"/>
  <c r="D218" i="6" s="1"/>
  <c r="D207" i="11" l="1"/>
  <c r="D214" i="11" s="1"/>
  <c r="D218" i="11" s="1"/>
  <c r="D221" i="11" s="1"/>
  <c r="D226" i="11" s="1"/>
  <c r="D229" i="11" s="1"/>
  <c r="D231" i="11" s="1"/>
  <c r="D233" i="11" s="1"/>
  <c r="D236" i="11" s="1"/>
  <c r="D239" i="11" s="1"/>
  <c r="D242" i="11" s="1"/>
  <c r="D245" i="11" s="1"/>
  <c r="D247" i="11" s="1"/>
  <c r="D249" i="11" s="1"/>
  <c r="D253" i="11" s="1"/>
  <c r="D254" i="11" s="1"/>
  <c r="D222" i="6"/>
  <c r="D225" i="6" s="1"/>
  <c r="D258" i="11" l="1"/>
  <c r="D259" i="11" s="1"/>
  <c r="D229" i="6"/>
  <c r="D241" i="6" l="1"/>
  <c r="D247" i="6" s="1"/>
  <c r="D257" i="6" s="1"/>
  <c r="D267" i="6" s="1"/>
  <c r="D271" i="6" s="1"/>
  <c r="D275" i="6" s="1"/>
  <c r="D286" i="6" s="1"/>
  <c r="D290" i="6" s="1"/>
  <c r="D295" i="6" s="1"/>
  <c r="D300" i="6" s="1"/>
  <c r="D303" i="6" s="1"/>
  <c r="D305" i="6" s="1"/>
  <c r="D307" i="6" s="1"/>
  <c r="D310" i="6" s="1"/>
  <c r="D312" i="6" s="1"/>
  <c r="D314" i="6" s="1"/>
  <c r="D316" i="6" s="1"/>
  <c r="D319" i="6" s="1"/>
  <c r="D323" i="6" s="1"/>
  <c r="D324" i="6" s="1"/>
  <c r="D327" i="6" s="1"/>
  <c r="D328" i="6" s="1"/>
  <c r="R51" i="2" l="1"/>
  <c r="R55" i="2"/>
  <c r="G21" i="3" l="1"/>
  <c r="E17" i="3"/>
  <c r="F17" i="3" s="1"/>
  <c r="G17" i="3" s="1"/>
  <c r="H17" i="3" s="1"/>
  <c r="I17" i="3" s="1"/>
  <c r="D19" i="3"/>
  <c r="M229" i="6" l="1"/>
  <c r="N229" i="6"/>
  <c r="F227" i="6"/>
  <c r="D20" i="3"/>
  <c r="D21" i="3" s="1"/>
  <c r="N175" i="2"/>
  <c r="M175" i="2"/>
  <c r="N155" i="6" l="1"/>
  <c r="D9" i="3" l="1"/>
  <c r="D10" i="3" l="1"/>
  <c r="N172" i="2"/>
  <c r="E41" i="3" l="1"/>
  <c r="F41" i="3" s="1"/>
  <c r="G41" i="3" s="1"/>
  <c r="D30" i="3"/>
  <c r="D31" i="3" s="1"/>
  <c r="D63" i="3"/>
  <c r="D64" i="3" s="1"/>
  <c r="D65" i="3" s="1"/>
  <c r="D66" i="3" s="1"/>
  <c r="D67" i="3" s="1"/>
  <c r="D68" i="3" s="1"/>
  <c r="M47" i="3"/>
  <c r="M46" i="3"/>
  <c r="M45" i="3"/>
  <c r="H41" i="3" l="1"/>
  <c r="I41" i="3" s="1"/>
  <c r="J41" i="3"/>
  <c r="K41" i="3" l="1"/>
  <c r="L41" i="3" s="1"/>
  <c r="M41" i="3" s="1"/>
  <c r="N41" i="3" s="1"/>
  <c r="O41" i="3" l="1"/>
</calcChain>
</file>

<file path=xl/sharedStrings.xml><?xml version="1.0" encoding="utf-8"?>
<sst xmlns="http://schemas.openxmlformats.org/spreadsheetml/2006/main" count="1737" uniqueCount="1151">
  <si>
    <t>Prepared Date:</t>
  </si>
  <si>
    <t>TABLE OF CONTENTS</t>
  </si>
  <si>
    <t>SECTION</t>
  </si>
  <si>
    <t>Page</t>
  </si>
  <si>
    <t>Fuels</t>
  </si>
  <si>
    <t>Lower Heating Value (LHV) [1]</t>
  </si>
  <si>
    <t>Higher Heating Value (HHV) [1]</t>
  </si>
  <si>
    <t>Density</t>
  </si>
  <si>
    <t>Gaseous Fuels @ 32 F and 1 atm</t>
  </si>
  <si>
    <t>Btu/ft3 [2]</t>
  </si>
  <si>
    <t>Btu/lb [3]</t>
  </si>
  <si>
    <t>MJ/kg [4]</t>
  </si>
  <si>
    <t>grams/cm3</t>
  </si>
  <si>
    <t>CFM/MMBtu/hr</t>
  </si>
  <si>
    <t>Natural Gas</t>
  </si>
  <si>
    <t>Liquid Fuels</t>
  </si>
  <si>
    <t>Btu/gal [2]</t>
  </si>
  <si>
    <t>gr/gal</t>
  </si>
  <si>
    <t>Jet Fuel A (Kerosene K1)</t>
  </si>
  <si>
    <t>No. 2 oil</t>
  </si>
  <si>
    <t>No. 6 Oil</t>
  </si>
  <si>
    <t>Coal</t>
  </si>
  <si>
    <t>Base case Flue Gas Fctr
(reclc)</t>
  </si>
  <si>
    <t>gr/ft3</t>
  </si>
  <si>
    <t>U.S. conventional diesel</t>
  </si>
  <si>
    <t>Low-sulfur diesel</t>
  </si>
  <si>
    <t>Residual oil</t>
  </si>
  <si>
    <t>Bituminous coal (wet basis) [7]</t>
  </si>
  <si>
    <t>Lower and Higher Heating Values of Selected Fuels</t>
  </si>
  <si>
    <t>Source:</t>
  </si>
  <si>
    <t>http://greet.es.anl.gov/</t>
  </si>
  <si>
    <t>Notes:</t>
  </si>
  <si>
    <t xml:space="preserve">The higher heating value (also known as gross calorific value or gross energy) of a fuel is defined as the amount of heat released by a specified quantity (initially at 25°C) once it is combusted and the products have returned to a temperature of 25°C, which takes into account the latent heat of vaporization of water in the combustion products. The HHV are derived only under laboratory conditions, and are frequently used in the US for solid fuels. </t>
  </si>
  <si>
    <t>GREET, The Greenhouse Gases, Regulated Emissions, and Energy Use In Transportation Model, GREET 1.8d.1, developed by Argonne National Laboratory, Argonne, IL, released August 26, 2010.</t>
  </si>
  <si>
    <t>US DOE - Energy Efficiency &amp; Renewable Energy</t>
  </si>
  <si>
    <t>Biomass Energy Data Book</t>
  </si>
  <si>
    <t>From:</t>
  </si>
  <si>
    <t>http://cta.ornl.gov/bedb</t>
  </si>
  <si>
    <t>http://cta.ornl.gov/bedb/appendix_a.shtml</t>
  </si>
  <si>
    <t>The lower heating value (also known as net calorific value) of a fuel is defined as the amount of heat released by combusting a specified quantity (initially at 25°C) and returning the temperature of the combustion products to 150°C, which assumes the latent heat of vaporization of water in the reaction products is not recovered. The LHV are the useful calorific values in boiler combustion plants and are frequently used in Europe.</t>
  </si>
  <si>
    <t xml:space="preserve">Btu =  British thermal unit. </t>
  </si>
  <si>
    <t>The heating values for gaseous fuels in units of Btu/lb are calculated based on the heating values in units of Btu/ft3 and the corresponding fuel density values. The heating values for liquid fuels in units of Btu/lb are calculated based on heating values in units of Btu/gal and the corresponding fuel density values.</t>
  </si>
  <si>
    <t>The heating values in units of MJ/kg, are converted from the heating values in units of Btu/lb.</t>
  </si>
  <si>
    <t>For solid fuels, the heating values in units of Btu/lb are converted from the heating values in units of Btu/ton.</t>
  </si>
  <si>
    <t>Coal characteristics assumed by GREET for electric power production.</t>
  </si>
  <si>
    <t>Coal characteristics assumed by GREET for hydrogen and Fischer-Tropsch diesel production.</t>
  </si>
  <si>
    <t>FUELS</t>
  </si>
  <si>
    <t>No.</t>
  </si>
  <si>
    <t>Technology</t>
  </si>
  <si>
    <t>Book Life</t>
  </si>
  <si>
    <t>Yrs</t>
  </si>
  <si>
    <t>Combined cycle</t>
  </si>
  <si>
    <t>Combustion turbine</t>
  </si>
  <si>
    <t>Boiler</t>
  </si>
  <si>
    <t>Owner/Operator</t>
  </si>
  <si>
    <t>Unit Tag</t>
  </si>
  <si>
    <t>Unit Type</t>
  </si>
  <si>
    <t>MMBtu/hr</t>
  </si>
  <si>
    <t>MW</t>
  </si>
  <si>
    <t>Nominal Plate Power Capacity</t>
  </si>
  <si>
    <t>hrs</t>
  </si>
  <si>
    <t>%</t>
  </si>
  <si>
    <t>Heat Rate
(Nom Plate 
Heat Rate)</t>
  </si>
  <si>
    <t>NPHR</t>
  </si>
  <si>
    <t>MMBtu/MWh</t>
  </si>
  <si>
    <t>Annual Hrs of Operation</t>
  </si>
  <si>
    <t>days</t>
  </si>
  <si>
    <t>Fuel Sulfur Content</t>
  </si>
  <si>
    <t>% by weight</t>
  </si>
  <si>
    <t>HHV</t>
  </si>
  <si>
    <t>Btu/lb</t>
  </si>
  <si>
    <t>Max. Fuel Consumption Rate</t>
  </si>
  <si>
    <t>lb/hr</t>
  </si>
  <si>
    <t>Uncontrolled NOx Emission Level</t>
  </si>
  <si>
    <t>lb/MMBtu</t>
  </si>
  <si>
    <t>NOx Removal Efficiency
(selected)</t>
  </si>
  <si>
    <t>tons</t>
  </si>
  <si>
    <t>Exhaust Flow</t>
  </si>
  <si>
    <t>Stack Temperature</t>
  </si>
  <si>
    <t>ºF</t>
  </si>
  <si>
    <t>ACFM</t>
  </si>
  <si>
    <t>Flue Gas Flow Rate
(selected)</t>
  </si>
  <si>
    <t>Slip</t>
  </si>
  <si>
    <t>Acceptable Ammonia Slip</t>
  </si>
  <si>
    <t>ppm</t>
  </si>
  <si>
    <t>Actual Stoichiometric Ratio</t>
  </si>
  <si>
    <t>ASR</t>
  </si>
  <si>
    <t>No. Storage Days</t>
  </si>
  <si>
    <t>ft</t>
  </si>
  <si>
    <t>ELEVF</t>
  </si>
  <si>
    <t>Economic Factors</t>
  </si>
  <si>
    <t>2012$</t>
  </si>
  <si>
    <t>$year</t>
  </si>
  <si>
    <t>years</t>
  </si>
  <si>
    <t>Capital Recovery Factor</t>
  </si>
  <si>
    <t>CRF</t>
  </si>
  <si>
    <t>$/ft³</t>
  </si>
  <si>
    <t>Electrical Power Cost</t>
  </si>
  <si>
    <t>$/kWh</t>
  </si>
  <si>
    <t>$/lb</t>
  </si>
  <si>
    <t>Operating Life of Catalyst</t>
  </si>
  <si>
    <t>Catalyst Layers Ratio</t>
  </si>
  <si>
    <t>Full/Empty</t>
  </si>
  <si>
    <t>SCR Capacity Factor</t>
  </si>
  <si>
    <t>Total Capacity Factor</t>
  </si>
  <si>
    <t>SCR Reactor Calculations</t>
  </si>
  <si>
    <t>ft³</t>
  </si>
  <si>
    <t>ft²</t>
  </si>
  <si>
    <t>l=w</t>
  </si>
  <si>
    <t>No. of Catalyst layers</t>
  </si>
  <si>
    <t>Required</t>
  </si>
  <si>
    <t>Selected</t>
  </si>
  <si>
    <t>Height of catalyst layer</t>
  </si>
  <si>
    <t>SCR height</t>
  </si>
  <si>
    <t>Reagent Calculations</t>
  </si>
  <si>
    <t>gph</t>
  </si>
  <si>
    <t>gal</t>
  </si>
  <si>
    <t>AHF</t>
  </si>
  <si>
    <t>TCI</t>
  </si>
  <si>
    <t>Annual Costs</t>
  </si>
  <si>
    <t>Direct Annual Cost - DAC</t>
  </si>
  <si>
    <t>Annual Maintenance</t>
  </si>
  <si>
    <t>$</t>
  </si>
  <si>
    <t>Annual Reagent Cost</t>
  </si>
  <si>
    <t>Power Consumption</t>
  </si>
  <si>
    <t>P</t>
  </si>
  <si>
    <t>kW</t>
  </si>
  <si>
    <t>Annual Electricity</t>
  </si>
  <si>
    <t>Catalyst Replacement Cost</t>
  </si>
  <si>
    <t>Y</t>
  </si>
  <si>
    <t>FWF</t>
  </si>
  <si>
    <t>Annual Catalyst Cost</t>
  </si>
  <si>
    <t>Method 1</t>
  </si>
  <si>
    <t>Method 2</t>
  </si>
  <si>
    <t>DAC</t>
  </si>
  <si>
    <t>Indirect Annual Cost (IDAC)</t>
  </si>
  <si>
    <t>CR</t>
  </si>
  <si>
    <t>IDAC</t>
  </si>
  <si>
    <t>Control Cost Effectiveness</t>
  </si>
  <si>
    <t>$/ton NOxR</t>
  </si>
  <si>
    <r>
      <t>B</t>
    </r>
    <r>
      <rPr>
        <vertAlign val="subscript"/>
        <sz val="10"/>
        <color theme="1"/>
        <rFont val="Arial"/>
        <family val="2"/>
      </rPr>
      <t>MW</t>
    </r>
  </si>
  <si>
    <r>
      <t>Q</t>
    </r>
    <r>
      <rPr>
        <vertAlign val="subscript"/>
        <sz val="10"/>
        <color theme="1"/>
        <rFont val="Arial"/>
        <family val="2"/>
      </rPr>
      <t>B</t>
    </r>
  </si>
  <si>
    <r>
      <t>NOx</t>
    </r>
    <r>
      <rPr>
        <vertAlign val="subscript"/>
        <sz val="10"/>
        <color theme="1"/>
        <rFont val="Arial"/>
        <family val="2"/>
      </rPr>
      <t>in</t>
    </r>
  </si>
  <si>
    <r>
      <t>NOx</t>
    </r>
    <r>
      <rPr>
        <vertAlign val="subscript"/>
        <sz val="10"/>
        <color theme="1"/>
        <rFont val="Arial"/>
        <family val="2"/>
      </rPr>
      <t>out</t>
    </r>
  </si>
  <si>
    <r>
      <t xml:space="preserve">h </t>
    </r>
    <r>
      <rPr>
        <vertAlign val="subscript"/>
        <sz val="10"/>
        <color theme="1"/>
        <rFont val="Arial"/>
        <family val="2"/>
      </rPr>
      <t>NOx</t>
    </r>
  </si>
  <si>
    <r>
      <t>T</t>
    </r>
    <r>
      <rPr>
        <vertAlign val="subscript"/>
        <sz val="10"/>
        <color theme="1"/>
        <rFont val="Arial"/>
        <family val="2"/>
      </rPr>
      <t>out</t>
    </r>
  </si>
  <si>
    <r>
      <t xml:space="preserve">q </t>
    </r>
    <r>
      <rPr>
        <vertAlign val="subscript"/>
        <sz val="10"/>
        <color theme="1"/>
        <rFont val="Arial"/>
        <family val="2"/>
      </rPr>
      <t>flue gas</t>
    </r>
  </si>
  <si>
    <r>
      <t>C</t>
    </r>
    <r>
      <rPr>
        <vertAlign val="subscript"/>
        <sz val="10"/>
        <color theme="1"/>
        <rFont val="Arial"/>
        <family val="2"/>
      </rPr>
      <t>sol</t>
    </r>
  </si>
  <si>
    <r>
      <t>CF</t>
    </r>
    <r>
      <rPr>
        <vertAlign val="subscript"/>
        <sz val="10"/>
        <color theme="1"/>
        <rFont val="Arial"/>
        <family val="2"/>
      </rPr>
      <t xml:space="preserve"> plant</t>
    </r>
  </si>
  <si>
    <r>
      <t xml:space="preserve">CF </t>
    </r>
    <r>
      <rPr>
        <vertAlign val="subscript"/>
        <sz val="10"/>
        <color theme="1"/>
        <rFont val="Arial"/>
        <family val="2"/>
      </rPr>
      <t>SCR</t>
    </r>
  </si>
  <si>
    <r>
      <t xml:space="preserve">CF </t>
    </r>
    <r>
      <rPr>
        <vertAlign val="subscript"/>
        <sz val="10"/>
        <color theme="1"/>
        <rFont val="Arial"/>
        <family val="2"/>
      </rPr>
      <t>Total</t>
    </r>
  </si>
  <si>
    <r>
      <rPr>
        <sz val="10"/>
        <color theme="1"/>
        <rFont val="Symbol"/>
        <family val="1"/>
        <charset val="2"/>
      </rPr>
      <t>h</t>
    </r>
    <r>
      <rPr>
        <vertAlign val="subscript"/>
        <sz val="10"/>
        <color theme="1"/>
        <rFont val="Arial"/>
        <family val="2"/>
      </rPr>
      <t>adj</t>
    </r>
  </si>
  <si>
    <r>
      <t>Slip</t>
    </r>
    <r>
      <rPr>
        <vertAlign val="subscript"/>
        <sz val="10"/>
        <color theme="1"/>
        <rFont val="Arial"/>
        <family val="2"/>
      </rPr>
      <t>adj</t>
    </r>
  </si>
  <si>
    <r>
      <t>S</t>
    </r>
    <r>
      <rPr>
        <vertAlign val="subscript"/>
        <sz val="10"/>
        <color theme="1"/>
        <rFont val="Arial"/>
        <family val="2"/>
      </rPr>
      <t>adj</t>
    </r>
  </si>
  <si>
    <r>
      <t>T</t>
    </r>
    <r>
      <rPr>
        <vertAlign val="subscript"/>
        <sz val="10"/>
        <color theme="1"/>
        <rFont val="Arial"/>
        <family val="2"/>
      </rPr>
      <t>adj</t>
    </r>
  </si>
  <si>
    <r>
      <t>N</t>
    </r>
    <r>
      <rPr>
        <vertAlign val="subscript"/>
        <sz val="10"/>
        <color theme="1"/>
        <rFont val="Arial"/>
        <family val="2"/>
      </rPr>
      <t>SCR</t>
    </r>
  </si>
  <si>
    <r>
      <t>h´</t>
    </r>
    <r>
      <rPr>
        <vertAlign val="subscript"/>
        <sz val="10"/>
        <color theme="1"/>
        <rFont val="Arial"/>
        <family val="2"/>
      </rPr>
      <t>layer</t>
    </r>
  </si>
  <si>
    <r>
      <t>h</t>
    </r>
    <r>
      <rPr>
        <vertAlign val="subscript"/>
        <sz val="10"/>
        <color theme="1"/>
        <rFont val="Arial"/>
        <family val="2"/>
      </rPr>
      <t>layer</t>
    </r>
  </si>
  <si>
    <r>
      <t>h</t>
    </r>
    <r>
      <rPr>
        <vertAlign val="subscript"/>
        <sz val="10"/>
        <color theme="1"/>
        <rFont val="Arial"/>
        <family val="2"/>
      </rPr>
      <t xml:space="preserve">layer
</t>
    </r>
    <r>
      <rPr>
        <sz val="10"/>
        <color theme="1"/>
        <rFont val="Arial"/>
        <family val="2"/>
      </rPr>
      <t>(selected)</t>
    </r>
  </si>
  <si>
    <r>
      <t>n</t>
    </r>
    <r>
      <rPr>
        <vertAlign val="subscript"/>
        <sz val="10"/>
        <color theme="1"/>
        <rFont val="Arial"/>
        <family val="2"/>
      </rPr>
      <t>total</t>
    </r>
    <r>
      <rPr>
        <sz val="10"/>
        <color theme="1"/>
        <rFont val="Arial"/>
        <family val="2"/>
      </rPr>
      <t xml:space="preserve">
(incl. empty layers)</t>
    </r>
  </si>
  <si>
    <r>
      <t>ṁ</t>
    </r>
    <r>
      <rPr>
        <vertAlign val="subscript"/>
        <sz val="12"/>
        <color theme="1"/>
        <rFont val="Arial"/>
        <family val="2"/>
      </rPr>
      <t>reagent</t>
    </r>
  </si>
  <si>
    <r>
      <t>ṁ</t>
    </r>
    <r>
      <rPr>
        <vertAlign val="subscript"/>
        <sz val="12"/>
        <color theme="1"/>
        <rFont val="Arial"/>
        <family val="2"/>
      </rPr>
      <t>sol</t>
    </r>
  </si>
  <si>
    <t>Symbol</t>
  </si>
  <si>
    <t>Facility Name</t>
  </si>
  <si>
    <t>Percent Fuel Ash Weight</t>
  </si>
  <si>
    <r>
      <t>C</t>
    </r>
    <r>
      <rPr>
        <vertAlign val="subscript"/>
        <sz val="10"/>
        <color theme="1"/>
        <rFont val="Arial"/>
        <family val="2"/>
      </rPr>
      <t>urea sol stored</t>
    </r>
  </si>
  <si>
    <t>Injected Urea Concentration</t>
  </si>
  <si>
    <r>
      <t>C</t>
    </r>
    <r>
      <rPr>
        <vertAlign val="subscript"/>
        <sz val="10"/>
        <color theme="1"/>
        <rFont val="Arial"/>
        <family val="2"/>
      </rPr>
      <t>urea sol injected</t>
    </r>
  </si>
  <si>
    <t>urea</t>
  </si>
  <si>
    <r>
      <t>SR</t>
    </r>
    <r>
      <rPr>
        <vertAlign val="subscript"/>
        <sz val="10"/>
        <color theme="1"/>
        <rFont val="Arial"/>
        <family val="2"/>
      </rPr>
      <t>T</t>
    </r>
  </si>
  <si>
    <t>NSR</t>
  </si>
  <si>
    <t>Utilization</t>
  </si>
  <si>
    <t>Fuel Cost</t>
  </si>
  <si>
    <t>$/MMBtu</t>
  </si>
  <si>
    <t>Ash Disposal Cost</t>
  </si>
  <si>
    <t>$/ton</t>
  </si>
  <si>
    <t>50% Urea Solution Cost</t>
  </si>
  <si>
    <t>$/gal</t>
  </si>
  <si>
    <r>
      <t>ρ</t>
    </r>
    <r>
      <rPr>
        <vertAlign val="subscript"/>
        <sz val="10"/>
        <color theme="1"/>
        <rFont val="Arial"/>
        <family val="2"/>
      </rPr>
      <t>water</t>
    </r>
  </si>
  <si>
    <t>Water Consumption</t>
  </si>
  <si>
    <r>
      <t>q</t>
    </r>
    <r>
      <rPr>
        <vertAlign val="subscript"/>
        <sz val="10"/>
        <color theme="1"/>
        <rFont val="Arial"/>
        <family val="2"/>
      </rPr>
      <t xml:space="preserve"> water</t>
    </r>
  </si>
  <si>
    <t>Hv</t>
  </si>
  <si>
    <t>Annual Water Cost</t>
  </si>
  <si>
    <t>Fuel</t>
  </si>
  <si>
    <t>Water Consumption Cost</t>
  </si>
  <si>
    <t>No identical Units w/ same controls</t>
  </si>
  <si>
    <t>Units</t>
  </si>
  <si>
    <t>Comments</t>
  </si>
  <si>
    <t>Fuel (Primary)</t>
  </si>
  <si>
    <t>DATA ENTRY</t>
  </si>
  <si>
    <t>Item Description</t>
  </si>
  <si>
    <t>I.</t>
  </si>
  <si>
    <t>Data Required</t>
  </si>
  <si>
    <t>Performance Data</t>
  </si>
  <si>
    <t>Town</t>
  </si>
  <si>
    <t>Town Code</t>
  </si>
  <si>
    <t>Premises No.</t>
  </si>
  <si>
    <t>DEEP Permit/Registration No.</t>
  </si>
  <si>
    <t>Exhaust Flow at Max. Capacity</t>
  </si>
  <si>
    <t>NOx Removal Specifications</t>
  </si>
  <si>
    <t>II.</t>
  </si>
  <si>
    <t>General Assumptions</t>
  </si>
  <si>
    <t>EQUIPMENT BOOK LIFE [1]</t>
  </si>
  <si>
    <t>Cost Year base</t>
  </si>
  <si>
    <t>Cost Adjustment</t>
  </si>
  <si>
    <t>SELECTIVE CATALYTIC REDUCTION - SCR</t>
  </si>
  <si>
    <t>References:</t>
  </si>
  <si>
    <t>Control Type</t>
  </si>
  <si>
    <t>Fuel Data</t>
  </si>
  <si>
    <t>Fuel Type</t>
  </si>
  <si>
    <t>Fuel High Heating Value</t>
  </si>
  <si>
    <t>Ultra low sulfur kerosene oil (ULSD)</t>
  </si>
  <si>
    <r>
      <t>T</t>
    </r>
    <r>
      <rPr>
        <vertAlign val="subscript"/>
        <sz val="10"/>
        <color theme="1"/>
        <rFont val="Arial"/>
        <family val="2"/>
      </rPr>
      <t xml:space="preserve">in </t>
    </r>
  </si>
  <si>
    <t>SCR Temperature Inlet (Default)</t>
  </si>
  <si>
    <r>
      <t>SCR Removal Efficiency at selected T</t>
    </r>
    <r>
      <rPr>
        <vertAlign val="subscript"/>
        <sz val="10"/>
        <color theme="1"/>
        <rFont val="Arial"/>
        <family val="2"/>
      </rPr>
      <t>in</t>
    </r>
  </si>
  <si>
    <r>
      <t xml:space="preserve">h </t>
    </r>
    <r>
      <rPr>
        <vertAlign val="subscript"/>
        <sz val="10"/>
        <color theme="1"/>
        <rFont val="Arial"/>
        <family val="2"/>
      </rPr>
      <t>NOxR</t>
    </r>
  </si>
  <si>
    <t>Exhaust Flow Specifications</t>
  </si>
  <si>
    <t>CFM</t>
  </si>
  <si>
    <t>Exhaust Flow Temp Correction Factor</t>
  </si>
  <si>
    <t>Operating Capacity Factors</t>
  </si>
  <si>
    <t>Controlled NOx Outlet (selected)</t>
  </si>
  <si>
    <t>NOx Removed (annually)</t>
  </si>
  <si>
    <r>
      <t>NOx</t>
    </r>
    <r>
      <rPr>
        <vertAlign val="subscript"/>
        <sz val="10"/>
        <color theme="1"/>
        <rFont val="Arial"/>
        <family val="2"/>
      </rPr>
      <t>R</t>
    </r>
  </si>
  <si>
    <t>Emission Unit Performance Data at 8760 hrs</t>
  </si>
  <si>
    <t>Emission Unit Data</t>
  </si>
  <si>
    <t>Control Unit Specifications</t>
  </si>
  <si>
    <t>NOx Removal Performance</t>
  </si>
  <si>
    <t>Reagent Specifications</t>
  </si>
  <si>
    <t>Consumer Price Index (CPI Multiplier)</t>
  </si>
  <si>
    <t xml:space="preserve">Catalyst Cost </t>
  </si>
  <si>
    <t>Elevation Factor</t>
  </si>
  <si>
    <t>Molecular Weight</t>
  </si>
  <si>
    <t>lb/mole</t>
  </si>
  <si>
    <t>ammonia</t>
  </si>
  <si>
    <r>
      <t>NO</t>
    </r>
    <r>
      <rPr>
        <sz val="10"/>
        <color theme="1"/>
        <rFont val="Calibri"/>
        <family val="2"/>
      </rPr>
      <t>₂</t>
    </r>
  </si>
  <si>
    <r>
      <t>M</t>
    </r>
    <r>
      <rPr>
        <vertAlign val="subscript"/>
        <sz val="10"/>
        <color theme="1"/>
        <rFont val="Arial"/>
        <family val="2"/>
      </rPr>
      <t>NH3</t>
    </r>
  </si>
  <si>
    <r>
      <t>M</t>
    </r>
    <r>
      <rPr>
        <vertAlign val="subscript"/>
        <sz val="10"/>
        <color theme="1"/>
        <rFont val="Arial"/>
        <family val="2"/>
      </rPr>
      <t>urea</t>
    </r>
  </si>
  <si>
    <r>
      <t>M</t>
    </r>
    <r>
      <rPr>
        <vertAlign val="subscript"/>
        <sz val="10"/>
        <color theme="1"/>
        <rFont val="Arial"/>
        <family val="2"/>
      </rPr>
      <t>NO2</t>
    </r>
  </si>
  <si>
    <t>Component</t>
  </si>
  <si>
    <t>Reagent Molecular Weight</t>
  </si>
  <si>
    <r>
      <t>M</t>
    </r>
    <r>
      <rPr>
        <vertAlign val="subscript"/>
        <sz val="10"/>
        <color theme="1"/>
        <rFont val="Arial"/>
        <family val="2"/>
      </rPr>
      <t>reagent</t>
    </r>
  </si>
  <si>
    <t>Other Specifications</t>
  </si>
  <si>
    <t xml:space="preserve">NOx properties are provided as </t>
  </si>
  <si>
    <t>III.</t>
  </si>
  <si>
    <r>
      <t>v</t>
    </r>
    <r>
      <rPr>
        <vertAlign val="subscript"/>
        <sz val="10"/>
        <color theme="1"/>
        <rFont val="Arial"/>
        <family val="2"/>
      </rPr>
      <t>superficial</t>
    </r>
  </si>
  <si>
    <t>ft/sec</t>
  </si>
  <si>
    <t>Catalyst Volume</t>
  </si>
  <si>
    <t>Utilities Specific Costs</t>
  </si>
  <si>
    <t>Reagent Costs</t>
  </si>
  <si>
    <t>Aspect Ratio Cross-sectional Area</t>
  </si>
  <si>
    <t>Pressure Drop for SCR Ductwork</t>
  </si>
  <si>
    <t>Pressure Drop for each Catalyst Layer</t>
  </si>
  <si>
    <t>in w.g</t>
  </si>
  <si>
    <r>
      <rPr>
        <sz val="10"/>
        <color theme="1"/>
        <rFont val="Calibri"/>
        <family val="2"/>
      </rPr>
      <t>Δ</t>
    </r>
    <r>
      <rPr>
        <sz val="9"/>
        <color theme="1"/>
        <rFont val="Arial"/>
        <family val="2"/>
      </rPr>
      <t>P</t>
    </r>
    <r>
      <rPr>
        <vertAlign val="subscript"/>
        <sz val="9"/>
        <color theme="1"/>
        <rFont val="Arial"/>
        <family val="2"/>
      </rPr>
      <t>duct</t>
    </r>
  </si>
  <si>
    <r>
      <rPr>
        <sz val="10"/>
        <color theme="1"/>
        <rFont val="Calibri"/>
        <family val="2"/>
      </rPr>
      <t>Δ</t>
    </r>
    <r>
      <rPr>
        <sz val="9"/>
        <color theme="1"/>
        <rFont val="Arial"/>
        <family val="2"/>
      </rPr>
      <t>P</t>
    </r>
    <r>
      <rPr>
        <vertAlign val="subscript"/>
        <sz val="9"/>
        <color theme="1"/>
        <rFont val="Arial"/>
        <family val="2"/>
      </rPr>
      <t>catalyst</t>
    </r>
  </si>
  <si>
    <t>NOx Efficiency Adjustment Factor</t>
  </si>
  <si>
    <t>Ammonia Slip Adjustment Factor</t>
  </si>
  <si>
    <t>NOx adjustment factor for inlet NOx</t>
  </si>
  <si>
    <r>
      <t>NOx</t>
    </r>
    <r>
      <rPr>
        <vertAlign val="subscript"/>
        <sz val="10"/>
        <color theme="1"/>
        <rFont val="Arial"/>
        <family val="2"/>
      </rPr>
      <t>adj</t>
    </r>
  </si>
  <si>
    <t>Sulfur in Coal Adjustment Factor</t>
  </si>
  <si>
    <t>Catalyst Design Specifications</t>
  </si>
  <si>
    <t>Air Pollution Control Assumptions</t>
  </si>
  <si>
    <t>Temperature Adjustment Factor</t>
  </si>
  <si>
    <t>Volume estimate of the catalyst</t>
  </si>
  <si>
    <t>Min. Number of Layers</t>
  </si>
  <si>
    <t>Nominal Height of Catalyst Layer</t>
  </si>
  <si>
    <t>SCR Cross-sectional Area</t>
  </si>
  <si>
    <r>
      <t>h</t>
    </r>
    <r>
      <rPr>
        <vertAlign val="subscript"/>
        <sz val="10"/>
        <color theme="1"/>
        <rFont val="Arial"/>
        <family val="2"/>
      </rPr>
      <t xml:space="preserve">layer </t>
    </r>
    <r>
      <rPr>
        <sz val="10"/>
        <color theme="1"/>
        <rFont val="Arial"/>
        <family val="2"/>
      </rPr>
      <t>(calculated)</t>
    </r>
  </si>
  <si>
    <t>Catalyst Layer's Height Range</t>
  </si>
  <si>
    <t>No. of additional empty layers</t>
  </si>
  <si>
    <t>Configuration &amp; Dimensions</t>
  </si>
  <si>
    <t>c1</t>
  </si>
  <si>
    <t>c2</t>
  </si>
  <si>
    <t>IV.</t>
  </si>
  <si>
    <t>Capital Cost Elevation Factor</t>
  </si>
  <si>
    <t>Storage</t>
  </si>
  <si>
    <t>Reagent Data</t>
  </si>
  <si>
    <t>Reagent type</t>
  </si>
  <si>
    <t>Specific Economic Factors</t>
  </si>
  <si>
    <t>SCR Costs Factors</t>
  </si>
  <si>
    <t>SCR ASSUMPTIONS</t>
  </si>
  <si>
    <t>SCR SIZING</t>
  </si>
  <si>
    <t>Flow Rates</t>
  </si>
  <si>
    <t>Mass Flow Rate</t>
  </si>
  <si>
    <t>Volumetric Flow Rate</t>
  </si>
  <si>
    <t>Storage Tank Volume</t>
  </si>
  <si>
    <t>SCR Configuration</t>
  </si>
  <si>
    <t>Total Capital Investment (TCI) Estimate</t>
  </si>
  <si>
    <t>TOTAL CAPITAL COST</t>
  </si>
  <si>
    <t>NOx Removal Factor</t>
  </si>
  <si>
    <t>NRF</t>
  </si>
  <si>
    <r>
      <t>SO</t>
    </r>
    <r>
      <rPr>
        <sz val="10"/>
        <color theme="1"/>
        <rFont val="Calibri"/>
        <family val="2"/>
      </rPr>
      <t>₂</t>
    </r>
    <r>
      <rPr>
        <sz val="8"/>
        <color theme="1"/>
        <rFont val="Arial"/>
        <family val="2"/>
      </rPr>
      <t xml:space="preserve"> </t>
    </r>
    <r>
      <rPr>
        <sz val="10"/>
        <color theme="1"/>
        <rFont val="Arial"/>
        <family val="2"/>
      </rPr>
      <t>Content of Fuel</t>
    </r>
  </si>
  <si>
    <t>Air Heater Factor</t>
  </si>
  <si>
    <t>Total Capital Investment</t>
  </si>
  <si>
    <t>Capital Recovery</t>
  </si>
  <si>
    <t>TAC1</t>
  </si>
  <si>
    <t>TAC2</t>
  </si>
  <si>
    <t>Total Annual Cost</t>
  </si>
  <si>
    <t>SNCR ASSUMPTIONS</t>
  </si>
  <si>
    <t>Required Annual Average Controlled NOx Emission Level</t>
  </si>
  <si>
    <t>Theoretical Stoichiometric Ratio</t>
  </si>
  <si>
    <t>Concentration</t>
  </si>
  <si>
    <t>lb/ft³</t>
  </si>
  <si>
    <t>ammonia 29%</t>
  </si>
  <si>
    <t>urea 50%</t>
  </si>
  <si>
    <t>urea 10%</t>
  </si>
  <si>
    <t>Various Reagent Aqueous Solutions and Water Selected Properties</t>
  </si>
  <si>
    <t>water</t>
  </si>
  <si>
    <t>Heat of Vap</t>
  </si>
  <si>
    <t>lb/gal</t>
  </si>
  <si>
    <t>c</t>
  </si>
  <si>
    <t>ρ</t>
  </si>
  <si>
    <t>-</t>
  </si>
  <si>
    <t>gal/ft³</t>
  </si>
  <si>
    <t>SNCR SIZING</t>
  </si>
  <si>
    <t>SNCR Operating Time</t>
  </si>
  <si>
    <r>
      <t xml:space="preserve">CF </t>
    </r>
    <r>
      <rPr>
        <vertAlign val="subscript"/>
        <sz val="10"/>
        <color theme="1"/>
        <rFont val="Arial"/>
        <family val="2"/>
      </rPr>
      <t>SNCR</t>
    </r>
  </si>
  <si>
    <r>
      <t>NOx</t>
    </r>
    <r>
      <rPr>
        <vertAlign val="subscript"/>
        <sz val="10"/>
        <color theme="1"/>
        <rFont val="Arial"/>
        <family val="2"/>
      </rPr>
      <t>R</t>
    </r>
    <r>
      <rPr>
        <sz val="10"/>
        <color theme="1"/>
        <rFont val="Arial"/>
        <family val="2"/>
      </rPr>
      <t>/hr</t>
    </r>
  </si>
  <si>
    <t>Normalized Stoichiometric Ratio</t>
  </si>
  <si>
    <t>Capital Cost of SNCR Base Unit</t>
  </si>
  <si>
    <t>Air Pollution Control(s) Selected</t>
  </si>
  <si>
    <t>Recommended</t>
  </si>
  <si>
    <t>Administrative Charges</t>
  </si>
  <si>
    <t>$/m³</t>
  </si>
  <si>
    <t>Selective Catalytic Reduction - SCR</t>
  </si>
  <si>
    <t>Selective Noncatalytic Reduction - SNCR</t>
  </si>
  <si>
    <t>High Pressure Water Injection - HPWI</t>
  </si>
  <si>
    <t>SCR Operating Time</t>
  </si>
  <si>
    <r>
      <t>ρ</t>
    </r>
    <r>
      <rPr>
        <vertAlign val="subscript"/>
        <sz val="10"/>
        <color theme="1"/>
        <rFont val="Arial"/>
        <family val="2"/>
      </rPr>
      <t xml:space="preserve"> 50% urea</t>
    </r>
  </si>
  <si>
    <r>
      <t>q</t>
    </r>
    <r>
      <rPr>
        <vertAlign val="subscript"/>
        <sz val="10"/>
        <color theme="1"/>
        <rFont val="Arial"/>
        <family val="2"/>
      </rPr>
      <t>sol</t>
    </r>
  </si>
  <si>
    <t xml:space="preserve">Direct Annual Elements Cost </t>
  </si>
  <si>
    <t>Reagent and Reagent Solutions Specifications</t>
  </si>
  <si>
    <t>Water Standard Density</t>
  </si>
  <si>
    <t>Water Properties</t>
  </si>
  <si>
    <t>Reagent Properties</t>
  </si>
  <si>
    <t>Water Heat of Vaporization</t>
  </si>
  <si>
    <t>Fuel to Prepare 10% Reagent Sol.</t>
  </si>
  <si>
    <r>
      <t>ΔFuel</t>
    </r>
    <r>
      <rPr>
        <vertAlign val="subscript"/>
        <sz val="10"/>
        <color theme="1"/>
        <rFont val="Arial"/>
        <family val="2"/>
      </rPr>
      <t>Reagent</t>
    </r>
  </si>
  <si>
    <t>Annual ΔFuel Reagent Cost</t>
  </si>
  <si>
    <t>NOx Removal per year</t>
  </si>
  <si>
    <t>Limited Operation</t>
  </si>
  <si>
    <t>Emission Unit ID</t>
  </si>
  <si>
    <t>Owner/Operator Initials</t>
  </si>
  <si>
    <t>Annual Interest Rate</t>
  </si>
  <si>
    <t>Equipment Life</t>
  </si>
  <si>
    <r>
      <t>Molecular Weight of Various Reagents and NO</t>
    </r>
    <r>
      <rPr>
        <b/>
        <sz val="10"/>
        <color theme="1"/>
        <rFont val="Calibri"/>
        <family val="2"/>
      </rPr>
      <t>₂</t>
    </r>
  </si>
  <si>
    <t>Selected default value of SCR Temperature Inlet.</t>
  </si>
  <si>
    <t>HIGH PRESSURE WATER INJECTION</t>
  </si>
  <si>
    <t>Number of HPWI per Combustion Unit</t>
  </si>
  <si>
    <t>HPWI Operating Time</t>
  </si>
  <si>
    <t>HPWI SIZING</t>
  </si>
  <si>
    <t>SCR COST ESTIMATION</t>
  </si>
  <si>
    <t>SNCR COST ESTIMATION</t>
  </si>
  <si>
    <t xml:space="preserve">Annual Fuel Consumption </t>
  </si>
  <si>
    <t>Heat Input Max Annual</t>
  </si>
  <si>
    <t>29% Ammonia Solution Cost</t>
  </si>
  <si>
    <t>Water Specifications Calculations</t>
  </si>
  <si>
    <t>Fuel Low Heating Value</t>
  </si>
  <si>
    <t>LHV</t>
  </si>
  <si>
    <t>BTU/lb</t>
  </si>
  <si>
    <t>Annual Fuel</t>
  </si>
  <si>
    <t>MMBtu/yr</t>
  </si>
  <si>
    <t>Water Flow</t>
  </si>
  <si>
    <t>WFR</t>
  </si>
  <si>
    <t>Estimated Water Flow Factor/Rate</t>
  </si>
  <si>
    <t>lb(water)/lb(fuel)</t>
  </si>
  <si>
    <t>Treatment System Capacity</t>
  </si>
  <si>
    <t>Design Factor</t>
  </si>
  <si>
    <t>DF</t>
  </si>
  <si>
    <t>Waste Stream Factor</t>
  </si>
  <si>
    <t>WSF</t>
  </si>
  <si>
    <r>
      <t>Q</t>
    </r>
    <r>
      <rPr>
        <vertAlign val="subscript"/>
        <sz val="10"/>
        <color theme="1"/>
        <rFont val="Arial"/>
        <family val="2"/>
      </rPr>
      <t>water</t>
    </r>
  </si>
  <si>
    <t>HPWI COST ESTIMATION</t>
  </si>
  <si>
    <t>HPWI Available Cost Data</t>
  </si>
  <si>
    <t>1990$</t>
  </si>
  <si>
    <t>2012$/1990$</t>
  </si>
  <si>
    <t>HPWI 1990 Investment Cost</t>
  </si>
  <si>
    <r>
      <t>TCI</t>
    </r>
    <r>
      <rPr>
        <vertAlign val="subscript"/>
        <sz val="10"/>
        <color theme="1"/>
        <rFont val="Arial"/>
        <family val="2"/>
      </rPr>
      <t xml:space="preserve"> 1990$</t>
    </r>
  </si>
  <si>
    <t>CPI Inflation</t>
  </si>
  <si>
    <t>Pumping Factor</t>
  </si>
  <si>
    <t>PF</t>
  </si>
  <si>
    <t>gpm</t>
  </si>
  <si>
    <t>kW/gpm</t>
  </si>
  <si>
    <t>Power Injection Pump</t>
  </si>
  <si>
    <t>E</t>
  </si>
  <si>
    <t>kWh</t>
  </si>
  <si>
    <t>Fuel Penalty</t>
  </si>
  <si>
    <t>Water Injection Fuel Penalty</t>
  </si>
  <si>
    <t>FP</t>
  </si>
  <si>
    <t>Fuel Penalty Impact</t>
  </si>
  <si>
    <r>
      <t>FP</t>
    </r>
    <r>
      <rPr>
        <vertAlign val="subscript"/>
        <sz val="10"/>
        <color theme="1"/>
        <rFont val="Arial"/>
        <family val="2"/>
      </rPr>
      <t>percentage</t>
    </r>
  </si>
  <si>
    <t>Fuel Penalty Cost</t>
  </si>
  <si>
    <t>FPcost</t>
  </si>
  <si>
    <t>Water Treatment Cost</t>
  </si>
  <si>
    <t>Water Treatment Labor Cost</t>
  </si>
  <si>
    <t>Water Disposal Cost</t>
  </si>
  <si>
    <r>
      <t>t</t>
    </r>
    <r>
      <rPr>
        <vertAlign val="subscript"/>
        <sz val="10"/>
        <color theme="1"/>
        <rFont val="Arial"/>
        <family val="2"/>
      </rPr>
      <t>control</t>
    </r>
  </si>
  <si>
    <t>Catalyst Cross-sectional Area</t>
  </si>
  <si>
    <r>
      <t>h</t>
    </r>
    <r>
      <rPr>
        <vertAlign val="subscript"/>
        <sz val="10"/>
        <color theme="1"/>
        <rFont val="Arial"/>
        <family val="2"/>
      </rPr>
      <t>SCR</t>
    </r>
  </si>
  <si>
    <t>SNCR Costs Factors</t>
  </si>
  <si>
    <r>
      <t>BOP</t>
    </r>
    <r>
      <rPr>
        <vertAlign val="subscript"/>
        <sz val="10"/>
        <color theme="1"/>
        <rFont val="Arial"/>
        <family val="2"/>
      </rPr>
      <t>Cost</t>
    </r>
  </si>
  <si>
    <r>
      <t>N</t>
    </r>
    <r>
      <rPr>
        <vertAlign val="subscript"/>
        <sz val="10"/>
        <color theme="1"/>
        <rFont val="Arial"/>
        <family val="2"/>
      </rPr>
      <t>SNCR</t>
    </r>
  </si>
  <si>
    <t>SNCR Capacity Factor</t>
  </si>
  <si>
    <t xml:space="preserve"> </t>
  </si>
  <si>
    <t>SNCR Partial Costs</t>
  </si>
  <si>
    <t>Nox Removal per year</t>
  </si>
  <si>
    <t>HPWI ASSUMPTIONS</t>
  </si>
  <si>
    <t>HPWI Capacity Factor</t>
  </si>
  <si>
    <r>
      <t xml:space="preserve">CF </t>
    </r>
    <r>
      <rPr>
        <vertAlign val="subscript"/>
        <sz val="10"/>
        <color theme="1"/>
        <rFont val="Arial"/>
        <family val="2"/>
      </rPr>
      <t>HPWI</t>
    </r>
  </si>
  <si>
    <t>Controlled NOx Outlet (required)</t>
  </si>
  <si>
    <t>Utilities</t>
  </si>
  <si>
    <t>yrs</t>
  </si>
  <si>
    <t>Catalyst Future Worth Factor</t>
  </si>
  <si>
    <t>Yrs of catalyst life</t>
  </si>
  <si>
    <t>Fuel Rq'd to Vaporize Water in Reagent Solution</t>
  </si>
  <si>
    <t>$/yr</t>
  </si>
  <si>
    <t>Per Ref. 4, page  6-223 (p314-pdf), is 3.5 % of Annual Heat Input, at WFR=1, for HPWI.</t>
  </si>
  <si>
    <t>Specific Economic Factors and Costs</t>
  </si>
  <si>
    <t>HPWI Water Treatment and Disposal Costs</t>
  </si>
  <si>
    <t>Consumer Price Index Inflation</t>
  </si>
  <si>
    <r>
      <t>TCI</t>
    </r>
    <r>
      <rPr>
        <vertAlign val="subscript"/>
        <sz val="10"/>
        <color theme="1"/>
        <rFont val="Arial"/>
        <family val="2"/>
      </rPr>
      <t>2012$</t>
    </r>
  </si>
  <si>
    <t>Stored Ammonia Solution Concentration</t>
  </si>
  <si>
    <t>Rev. Date:</t>
  </si>
  <si>
    <t>Revision:</t>
  </si>
  <si>
    <t>Control Cost Effectiveness (2012$)</t>
  </si>
  <si>
    <t>2012$/ton NOxR</t>
  </si>
  <si>
    <t>Year Control is Effective (or Current Year)</t>
  </si>
  <si>
    <t>Base Year</t>
  </si>
  <si>
    <t>Ammonia 29% Solution</t>
  </si>
  <si>
    <t>Aqueous Urea 50% Solution</t>
  </si>
  <si>
    <t>Cost Effectiveness Method 1</t>
  </si>
  <si>
    <t>Cost Effectiveness Method 2</t>
  </si>
  <si>
    <t>Cost Effectiveness</t>
  </si>
  <si>
    <t>SELECTIVE CATALYTIC REDUCTION, SCR</t>
  </si>
  <si>
    <t>SELECTIVE NON-CATALYTIC REDUCTION, SNCR</t>
  </si>
  <si>
    <t>HIGH PRESSURE WATER INJECTION, HPWI</t>
  </si>
  <si>
    <t>EPA Air Pollution Control Cost Manual - Seventh Edition, Section 4 - NOx Controls: 
Chapter 1 - Selective Noncatalytic Reduction, May 2016.</t>
  </si>
  <si>
    <t>SELECTIVE NONCATALYTIC REDUCTION - SNCR</t>
  </si>
  <si>
    <t>EPA Air Pollution Control Cost Manual - Sixth Edition (EPA 452/B-02-001), January 2002.</t>
  </si>
  <si>
    <t>EPA Air Pollution Control Cost Manual - Seventh Edition, Section 4 - NOx Controls: 
Chapter 2 - Selective Catalytic Reduction, May 2016.</t>
  </si>
  <si>
    <t>Operation Data</t>
  </si>
  <si>
    <t>Input / Equation / or Assumed Value</t>
  </si>
  <si>
    <t>→ User Input - Enter town where the source is located.</t>
  </si>
  <si>
    <t>→ User Input - Enter DEEP Permit/Registration No.</t>
  </si>
  <si>
    <t>.</t>
  </si>
  <si>
    <t>→ User Input - Enter "0" if fuel sulfur content is less than 1%.</t>
  </si>
  <si>
    <t>→ User Input - Enter town code per DEEP emission unit permit or registration.</t>
  </si>
  <si>
    <t>→ User Input - Enter premises no. per DEEP emission unit permit or registration.</t>
  </si>
  <si>
    <t>Default Operation</t>
  </si>
  <si>
    <r>
      <rPr>
        <b/>
        <u/>
        <sz val="10"/>
        <color theme="1"/>
        <rFont val="Arial"/>
        <family val="2"/>
      </rPr>
      <t>Input</t>
    </r>
    <r>
      <rPr>
        <b/>
        <sz val="10"/>
        <color theme="1"/>
        <rFont val="Arial"/>
        <family val="2"/>
      </rPr>
      <t xml:space="preserve"> 
Source / Equation / or Default Value</t>
    </r>
  </si>
  <si>
    <r>
      <t>NO</t>
    </r>
    <r>
      <rPr>
        <sz val="10"/>
        <color theme="1"/>
        <rFont val="Calibri"/>
        <family val="2"/>
      </rPr>
      <t>₂</t>
    </r>
    <r>
      <rPr>
        <sz val="9"/>
        <color theme="1"/>
        <rFont val="Arial"/>
        <family val="2"/>
      </rPr>
      <t xml:space="preserve"> </t>
    </r>
    <r>
      <rPr>
        <sz val="10"/>
        <color theme="1"/>
        <rFont val="Arial"/>
        <family val="2"/>
      </rPr>
      <t>Molecular Weight</t>
    </r>
  </si>
  <si>
    <t>Line</t>
  </si>
  <si>
    <t>days/yr</t>
  </si>
  <si>
    <t>hrs / yr</t>
  </si>
  <si>
    <t>Emission Control Total Operating Time</t>
  </si>
  <si>
    <t>"SCR"</t>
  </si>
  <si>
    <t>"SNCR"</t>
  </si>
  <si>
    <t>"HPWI"</t>
  </si>
  <si>
    <t>Selected SCR design criteria: one SCR system per emission unit</t>
  </si>
  <si>
    <t>Selected SNCR design criteria: one SNCR system per emission unit.</t>
  </si>
  <si>
    <t>Column 1.</t>
  </si>
  <si>
    <t>Column 2.</t>
  </si>
  <si>
    <r>
      <rPr>
        <u/>
        <sz val="10"/>
        <color rgb="FF0000FF"/>
        <rFont val="Arial"/>
        <family val="2"/>
      </rPr>
      <t>Data Entry</t>
    </r>
    <r>
      <rPr>
        <sz val="10"/>
        <color rgb="FF0000FF"/>
        <rFont val="Arial"/>
        <family val="2"/>
      </rPr>
      <t>, Line 10.</t>
    </r>
  </si>
  <si>
    <t>Maximum Heat Rate Input</t>
  </si>
  <si>
    <t>Power Output (MW Rating) 
at full load capacity.</t>
  </si>
  <si>
    <t>Net Plant Heat Rate, or
Nominal Plate Heat Rate</t>
  </si>
  <si>
    <t>"High Dust"  -  Default</t>
  </si>
  <si>
    <t>Note:</t>
  </si>
  <si>
    <t>2 full, 1 empty - Default</t>
  </si>
  <si>
    <t>l / w</t>
  </si>
  <si>
    <t>l / w = 1.0 - Default</t>
  </si>
  <si>
    <t>"ammonia" - Default</t>
  </si>
  <si>
    <t>Ammonia 29.4% Solution Density</t>
  </si>
  <si>
    <r>
      <t>[$/m³] ≈</t>
    </r>
    <r>
      <rPr>
        <sz val="8"/>
        <color rgb="FF0000FF"/>
        <rFont val="Arial"/>
        <family val="2"/>
      </rPr>
      <t xml:space="preserve"> </t>
    </r>
    <r>
      <rPr>
        <sz val="10"/>
        <color rgb="FF0000FF"/>
        <rFont val="Arial"/>
        <family val="2"/>
      </rPr>
      <t>[$/ft³</t>
    </r>
    <r>
      <rPr>
        <sz val="8"/>
        <color rgb="FF0000FF"/>
        <rFont val="Arial"/>
        <family val="2"/>
      </rPr>
      <t>]</t>
    </r>
    <r>
      <rPr>
        <sz val="10"/>
        <color rgb="FF0000FF"/>
        <rFont val="Arial"/>
        <family val="2"/>
      </rPr>
      <t xml:space="preserve"> x [35.3 ft³ / m³]</t>
    </r>
  </si>
  <si>
    <r>
      <rPr>
        <u/>
        <sz val="10"/>
        <color rgb="FF0000FF"/>
        <rFont val="Arial"/>
        <family val="2"/>
      </rPr>
      <t>SCR</t>
    </r>
    <r>
      <rPr>
        <sz val="10"/>
        <color rgb="FF0000FF"/>
        <rFont val="Arial"/>
        <family val="2"/>
      </rPr>
      <t xml:space="preserve"> page Line 10</t>
    </r>
  </si>
  <si>
    <r>
      <t xml:space="preserve">Emission unit type selected on </t>
    </r>
    <r>
      <rPr>
        <u/>
        <sz val="10"/>
        <color theme="1"/>
        <rFont val="Arial"/>
        <family val="2"/>
      </rPr>
      <t>Data Entry</t>
    </r>
    <r>
      <rPr>
        <sz val="10"/>
        <color theme="1"/>
        <rFont val="Arial"/>
        <family val="2"/>
      </rPr>
      <t xml:space="preserve"> page Line 10.</t>
    </r>
  </si>
  <si>
    <r>
      <rPr>
        <u/>
        <sz val="10"/>
        <color rgb="FF0000FF"/>
        <rFont val="Arial"/>
        <family val="2"/>
      </rPr>
      <t>Data Entry</t>
    </r>
    <r>
      <rPr>
        <sz val="10"/>
        <color rgb="FF0000FF"/>
        <rFont val="Arial"/>
        <family val="2"/>
      </rPr>
      <t>, Line 16, or calculated as: Q</t>
    </r>
    <r>
      <rPr>
        <vertAlign val="subscript"/>
        <sz val="10"/>
        <color rgb="FF0000FF"/>
        <rFont val="Arial"/>
        <family val="2"/>
      </rPr>
      <t>B</t>
    </r>
    <r>
      <rPr>
        <sz val="10"/>
        <color rgb="FF0000FF"/>
        <rFont val="Arial"/>
        <family val="2"/>
      </rPr>
      <t xml:space="preserve"> = NPHR x B</t>
    </r>
    <r>
      <rPr>
        <vertAlign val="subscript"/>
        <sz val="10"/>
        <color rgb="FF0000FF"/>
        <rFont val="Arial"/>
        <family val="2"/>
      </rPr>
      <t>MW</t>
    </r>
  </si>
  <si>
    <r>
      <rPr>
        <u/>
        <sz val="10"/>
        <color rgb="FF0000FF"/>
        <rFont val="Arial"/>
        <family val="2"/>
      </rPr>
      <t>Data Entry</t>
    </r>
    <r>
      <rPr>
        <sz val="10"/>
        <color rgb="FF0000FF"/>
        <rFont val="Arial"/>
        <family val="2"/>
      </rPr>
      <t>, Line 17, or calculated as: B</t>
    </r>
    <r>
      <rPr>
        <vertAlign val="subscript"/>
        <sz val="10"/>
        <color rgb="FF0000FF"/>
        <rFont val="Arial"/>
        <family val="2"/>
      </rPr>
      <t>MW</t>
    </r>
    <r>
      <rPr>
        <sz val="10"/>
        <color rgb="FF0000FF"/>
        <rFont val="Arial"/>
        <family val="2"/>
      </rPr>
      <t xml:space="preserve"> = Q</t>
    </r>
    <r>
      <rPr>
        <vertAlign val="subscript"/>
        <sz val="10"/>
        <color rgb="FF0000FF"/>
        <rFont val="Arial"/>
        <family val="2"/>
      </rPr>
      <t>B</t>
    </r>
    <r>
      <rPr>
        <sz val="10"/>
        <color rgb="FF0000FF"/>
        <rFont val="Arial"/>
        <family val="2"/>
      </rPr>
      <t xml:space="preserve"> / NPHR</t>
    </r>
  </si>
  <si>
    <r>
      <rPr>
        <u/>
        <sz val="10"/>
        <color rgb="FF0000FF"/>
        <rFont val="Arial"/>
        <family val="2"/>
      </rPr>
      <t>Data Entry</t>
    </r>
    <r>
      <rPr>
        <sz val="10"/>
        <color rgb="FF0000FF"/>
        <rFont val="Arial"/>
        <family val="2"/>
      </rPr>
      <t>, Line 18.</t>
    </r>
  </si>
  <si>
    <t>"urea" - Default</t>
  </si>
  <si>
    <t>Urea Molecular Weight, per Ref. 1, Table 1.4, page 1-14 (p14-pdf).</t>
  </si>
  <si>
    <t>"2" - urea Default
"1" - ammonia Default</t>
  </si>
  <si>
    <t>Water Heat of Vaporization (at 310ºF)</t>
  </si>
  <si>
    <t>Stored Urea Solution Concentration</t>
  </si>
  <si>
    <r>
      <t xml:space="preserve">Typical value, per Ref. 1, </t>
    </r>
    <r>
      <rPr>
        <sz val="10"/>
        <color theme="1"/>
        <rFont val="Calibri"/>
        <family val="2"/>
      </rPr>
      <t>§</t>
    </r>
    <r>
      <rPr>
        <sz val="10"/>
        <color theme="1"/>
        <rFont val="Arial"/>
        <family val="2"/>
      </rPr>
      <t>1.2.2 - Reagents, page 1-14 (p14-pdf).</t>
    </r>
  </si>
  <si>
    <r>
      <t xml:space="preserve">Common onsite storage requirement, per Ref. 1, </t>
    </r>
    <r>
      <rPr>
        <sz val="10"/>
        <color theme="1"/>
        <rFont val="Calibri"/>
        <family val="2"/>
      </rPr>
      <t>§</t>
    </r>
    <r>
      <rPr>
        <sz val="10"/>
        <color theme="1"/>
        <rFont val="Arial"/>
        <family val="2"/>
      </rPr>
      <t>1.3.1 - Design Parameters for Study-Level Estimate, Estimating Reagent Consumption and Tank Size, eq.(1.21), page 1-41 (p41-pdf).</t>
    </r>
  </si>
  <si>
    <t>Emission Unit Performance Data</t>
  </si>
  <si>
    <t>h</t>
  </si>
  <si>
    <r>
      <t>14.7 psia / {2116 x (1/144) x 
x [(59-(0.00356xh)+459.7)/518.6]</t>
    </r>
    <r>
      <rPr>
        <vertAlign val="superscript"/>
        <sz val="10"/>
        <color rgb="FF0000FF"/>
        <rFont val="Arial"/>
        <family val="2"/>
      </rPr>
      <t>5.256</t>
    </r>
    <r>
      <rPr>
        <sz val="10"/>
        <color rgb="FF0000FF"/>
        <rFont val="Arial"/>
        <family val="2"/>
      </rPr>
      <t>}</t>
    </r>
  </si>
  <si>
    <t xml:space="preserve">Selected SNCR default reagent based on considerations in Ref. 1, §1.2.2 - Reagents, pages 1-13 through 1-15 (p13-p15, pdf). In addition, per Ref. 1, page 1-8 (p8-pdf), 67% of utility boilers include SNCR using urea as reagent. No reference regarding turbines and engines. </t>
  </si>
  <si>
    <t>Emission Unit Annual Hrs of Operation</t>
  </si>
  <si>
    <t>Air Pollution Control Annual Hrs of Operation</t>
  </si>
  <si>
    <t>hrs/yr</t>
  </si>
  <si>
    <r>
      <t>t</t>
    </r>
    <r>
      <rPr>
        <vertAlign val="subscript"/>
        <sz val="10"/>
        <color theme="1"/>
        <rFont val="Arial"/>
        <family val="2"/>
      </rPr>
      <t>ems unit</t>
    </r>
  </si>
  <si>
    <t>Auto Input from Ref. 3, Table 8-4</t>
  </si>
  <si>
    <t>i</t>
  </si>
  <si>
    <t>n</t>
  </si>
  <si>
    <r>
      <t>i (1+ i)</t>
    </r>
    <r>
      <rPr>
        <vertAlign val="superscript"/>
        <sz val="10"/>
        <color rgb="FF0000FF"/>
        <rFont val="Arial"/>
        <family val="2"/>
      </rPr>
      <t>n</t>
    </r>
    <r>
      <rPr>
        <sz val="10"/>
        <color rgb="FF0000FF"/>
        <rFont val="Arial"/>
        <family val="2"/>
      </rPr>
      <t>/(1+ i)</t>
    </r>
    <r>
      <rPr>
        <vertAlign val="superscript"/>
        <sz val="10"/>
        <color rgb="FF0000FF"/>
        <rFont val="Arial"/>
        <family val="2"/>
      </rPr>
      <t>n</t>
    </r>
    <r>
      <rPr>
        <sz val="10"/>
        <color rgb="FF0000FF"/>
        <rFont val="Arial"/>
        <family val="2"/>
      </rPr>
      <t xml:space="preserve"> - 1</t>
    </r>
  </si>
  <si>
    <t>Facility Altitude</t>
  </si>
  <si>
    <t>Economic Factors, Specific Costs and other Specifications</t>
  </si>
  <si>
    <t>Total System Capacity Factor</t>
  </si>
  <si>
    <r>
      <rPr>
        <u/>
        <sz val="10"/>
        <color rgb="FF0000FF"/>
        <rFont val="Arial"/>
        <family val="2"/>
      </rPr>
      <t>Data Entry</t>
    </r>
    <r>
      <rPr>
        <sz val="10"/>
        <color rgb="FF0000FF"/>
        <rFont val="Arial"/>
        <family val="2"/>
      </rPr>
      <t>, Line 19.</t>
    </r>
  </si>
  <si>
    <r>
      <t>AHF = 1</t>
    </r>
    <r>
      <rPr>
        <sz val="10"/>
        <color rgb="FF0000FF"/>
        <rFont val="Arial"/>
        <family val="2"/>
      </rPr>
      <t>, if bituminous coal and 
               SO</t>
    </r>
    <r>
      <rPr>
        <sz val="10"/>
        <color rgb="FF0000FF"/>
        <rFont val="Calibri"/>
        <family val="2"/>
      </rPr>
      <t>₂</t>
    </r>
    <r>
      <rPr>
        <sz val="10"/>
        <color rgb="FF0000FF"/>
        <rFont val="Arial"/>
        <family val="2"/>
      </rPr>
      <t>&gt; 3lb/MMBtu - Default</t>
    </r>
    <r>
      <rPr>
        <u/>
        <sz val="10"/>
        <color rgb="FF0000FF"/>
        <rFont val="Arial"/>
        <family val="2"/>
      </rPr>
      <t xml:space="preserve">
AHF = 0</t>
    </r>
    <r>
      <rPr>
        <sz val="10"/>
        <color rgb="FF0000FF"/>
        <rFont val="Arial"/>
        <family val="2"/>
      </rPr>
      <t>, if not true, - Default</t>
    </r>
  </si>
  <si>
    <r>
      <t>CoalF = 1</t>
    </r>
    <r>
      <rPr>
        <sz val="10"/>
        <color rgb="FF0000FF"/>
        <rFont val="Arial"/>
        <family val="2"/>
      </rPr>
      <t xml:space="preserve"> - for bituminous coal - Default</t>
    </r>
    <r>
      <rPr>
        <u/>
        <sz val="10"/>
        <color rgb="FF0000FF"/>
        <rFont val="Arial"/>
        <family val="2"/>
      </rPr>
      <t xml:space="preserve">
FuelF = 1</t>
    </r>
    <r>
      <rPr>
        <sz val="10"/>
        <color rgb="FF0000FF"/>
        <rFont val="Arial"/>
        <family val="2"/>
      </rPr>
      <t xml:space="preserve"> - for lq and gas fuels - Default</t>
    </r>
  </si>
  <si>
    <t xml:space="preserve">→ User Select from the drop down list. </t>
  </si>
  <si>
    <t xml:space="preserve">Annual Fuel Consumption 
(estimate based on selected HHV) </t>
  </si>
  <si>
    <t>HI</t>
  </si>
  <si>
    <r>
      <t>F(T</t>
    </r>
    <r>
      <rPr>
        <vertAlign val="subscript"/>
        <sz val="10"/>
        <color theme="1"/>
        <rFont val="Arial"/>
        <family val="2"/>
      </rPr>
      <t>in</t>
    </r>
    <r>
      <rPr>
        <sz val="10"/>
        <color theme="1"/>
        <rFont val="Arial"/>
        <family val="2"/>
      </rPr>
      <t>)</t>
    </r>
  </si>
  <si>
    <r>
      <t>(459.67+700</t>
    </r>
    <r>
      <rPr>
        <sz val="10"/>
        <color rgb="FF0000FF"/>
        <rFont val="Calibri"/>
        <family val="2"/>
      </rPr>
      <t>ᵒ</t>
    </r>
    <r>
      <rPr>
        <sz val="8"/>
        <color rgb="FF0000FF"/>
        <rFont val="Arial"/>
        <family val="2"/>
      </rPr>
      <t>F</t>
    </r>
    <r>
      <rPr>
        <sz val="10"/>
        <color rgb="FF0000FF"/>
        <rFont val="Arial"/>
        <family val="2"/>
      </rPr>
      <t xml:space="preserve">)/(459.67+T </t>
    </r>
    <r>
      <rPr>
        <vertAlign val="subscript"/>
        <sz val="10"/>
        <color rgb="FF0000FF"/>
        <rFont val="Arial"/>
        <family val="2"/>
      </rPr>
      <t>out</t>
    </r>
    <r>
      <rPr>
        <sz val="10"/>
        <color rgb="FF0000FF"/>
        <rFont val="Arial"/>
        <family val="2"/>
      </rPr>
      <t>),
where T</t>
    </r>
    <r>
      <rPr>
        <vertAlign val="subscript"/>
        <sz val="10"/>
        <color rgb="FF0000FF"/>
        <rFont val="Arial"/>
        <family val="2"/>
      </rPr>
      <t xml:space="preserve"> out</t>
    </r>
    <r>
      <rPr>
        <sz val="10"/>
        <color rgb="FF0000FF"/>
        <rFont val="Arial"/>
        <family val="2"/>
      </rPr>
      <t xml:space="preserve"> = </t>
    </r>
    <r>
      <rPr>
        <u/>
        <sz val="10"/>
        <color rgb="FF0000FF"/>
        <rFont val="Arial"/>
        <family val="2"/>
      </rPr>
      <t>Data Entry</t>
    </r>
    <r>
      <rPr>
        <sz val="10"/>
        <color rgb="FF0000FF"/>
        <rFont val="Arial"/>
        <family val="2"/>
      </rPr>
      <t>, Line 24</t>
    </r>
  </si>
  <si>
    <t>Base case Flue Gas Volumetric 
Flow Rate Factor(calculated)</t>
  </si>
  <si>
    <r>
      <t xml:space="preserve">q </t>
    </r>
    <r>
      <rPr>
        <vertAlign val="subscript"/>
        <sz val="10"/>
        <color theme="1"/>
        <rFont val="Arial"/>
        <family val="2"/>
      </rPr>
      <t>fuel</t>
    </r>
  </si>
  <si>
    <r>
      <t>q</t>
    </r>
    <r>
      <rPr>
        <vertAlign val="subscript"/>
        <sz val="10"/>
        <color rgb="FF0000FF"/>
        <rFont val="Arial"/>
        <family val="2"/>
      </rPr>
      <t xml:space="preserve"> flue gas </t>
    </r>
    <r>
      <rPr>
        <sz val="10"/>
        <color rgb="FF0000FF"/>
        <rFont val="Arial"/>
        <family val="2"/>
      </rPr>
      <t>/ Q</t>
    </r>
    <r>
      <rPr>
        <vertAlign val="subscript"/>
        <sz val="10"/>
        <color rgb="FF0000FF"/>
        <rFont val="Arial"/>
        <family val="2"/>
      </rPr>
      <t>B</t>
    </r>
  </si>
  <si>
    <r>
      <rPr>
        <u/>
        <sz val="10"/>
        <color rgb="FF0000FF"/>
        <rFont val="Arial"/>
        <family val="2"/>
      </rPr>
      <t>Data Entry</t>
    </r>
    <r>
      <rPr>
        <sz val="10"/>
        <color rgb="FF0000FF"/>
        <rFont val="Arial"/>
        <family val="2"/>
      </rPr>
      <t>, Line 26.</t>
    </r>
  </si>
  <si>
    <t>Controlled NOx Outlet (required rate)</t>
  </si>
  <si>
    <r>
      <rPr>
        <u/>
        <sz val="10"/>
        <color rgb="FF0000FF"/>
        <rFont val="Arial"/>
        <family val="2"/>
      </rPr>
      <t>Data Entry</t>
    </r>
    <r>
      <rPr>
        <sz val="10"/>
        <color rgb="FF0000FF"/>
        <rFont val="Arial"/>
        <family val="2"/>
      </rPr>
      <t>, Line 27.</t>
    </r>
  </si>
  <si>
    <r>
      <t>NOx</t>
    </r>
    <r>
      <rPr>
        <vertAlign val="subscript"/>
        <sz val="10"/>
        <color theme="1"/>
        <rFont val="Arial"/>
        <family val="2"/>
      </rPr>
      <t>out, min</t>
    </r>
  </si>
  <si>
    <r>
      <rPr>
        <sz val="10"/>
        <color rgb="FF0000FF"/>
        <rFont val="Calibri"/>
        <family val="2"/>
      </rPr>
      <t>η</t>
    </r>
    <r>
      <rPr>
        <sz val="10"/>
        <color rgb="FF0000FF"/>
        <rFont val="Arial"/>
        <family val="2"/>
      </rPr>
      <t xml:space="preserve"> </t>
    </r>
    <r>
      <rPr>
        <vertAlign val="subscript"/>
        <sz val="10"/>
        <color rgb="FF0000FF"/>
        <rFont val="Arial"/>
        <family val="2"/>
      </rPr>
      <t>NOxR,selected</t>
    </r>
    <r>
      <rPr>
        <sz val="10"/>
        <color rgb="FF0000FF"/>
        <rFont val="Arial"/>
        <family val="2"/>
      </rPr>
      <t xml:space="preserve"> / 80</t>
    </r>
  </si>
  <si>
    <r>
      <t>NOx</t>
    </r>
    <r>
      <rPr>
        <vertAlign val="subscript"/>
        <sz val="10"/>
        <color theme="1"/>
        <rFont val="Arial"/>
        <family val="2"/>
      </rPr>
      <t>out,sel</t>
    </r>
  </si>
  <si>
    <r>
      <t xml:space="preserve">h </t>
    </r>
    <r>
      <rPr>
        <vertAlign val="subscript"/>
        <sz val="10"/>
        <color theme="1"/>
        <rFont val="Arial"/>
        <family val="2"/>
      </rPr>
      <t>NOxR,sel</t>
    </r>
  </si>
  <si>
    <r>
      <t xml:space="preserve">Defined by eq. (2.11), Ref. 1, </t>
    </r>
    <r>
      <rPr>
        <sz val="10"/>
        <color theme="1"/>
        <rFont val="Calibri"/>
        <family val="2"/>
      </rPr>
      <t>§</t>
    </r>
    <r>
      <rPr>
        <sz val="10"/>
        <color theme="1"/>
        <rFont val="Arial"/>
        <family val="2"/>
      </rPr>
      <t>2.3.6 - NOx Removal Rates, page 2-54 (p55-pdf).</t>
    </r>
  </si>
  <si>
    <r>
      <t>(NOx</t>
    </r>
    <r>
      <rPr>
        <vertAlign val="subscript"/>
        <sz val="10"/>
        <color rgb="FF0000FF"/>
        <rFont val="Arial"/>
        <family val="2"/>
      </rPr>
      <t>in</t>
    </r>
    <r>
      <rPr>
        <sz val="10"/>
        <color rgb="FF0000FF"/>
        <rFont val="Arial"/>
        <family val="2"/>
      </rPr>
      <t xml:space="preserve"> - NOx </t>
    </r>
    <r>
      <rPr>
        <vertAlign val="subscript"/>
        <sz val="10"/>
        <color rgb="FF0000FF"/>
        <rFont val="Arial"/>
        <family val="2"/>
      </rPr>
      <t>out sel</t>
    </r>
    <r>
      <rPr>
        <sz val="10"/>
        <color rgb="FF0000FF"/>
        <rFont val="Arial"/>
        <family val="2"/>
      </rPr>
      <t>)/NOx</t>
    </r>
    <r>
      <rPr>
        <vertAlign val="subscript"/>
        <sz val="10"/>
        <color rgb="FF0000FF"/>
        <rFont val="Arial"/>
        <family val="2"/>
      </rPr>
      <t>in</t>
    </r>
    <r>
      <rPr>
        <sz val="10"/>
        <color rgb="FF0000FF"/>
        <rFont val="Arial"/>
        <family val="2"/>
      </rPr>
      <t xml:space="preserve"> x 100%</t>
    </r>
  </si>
  <si>
    <r>
      <rPr>
        <u/>
        <sz val="10"/>
        <color rgb="FF0000FF"/>
        <rFont val="Arial"/>
        <family val="2"/>
      </rPr>
      <t xml:space="preserve">Data Entry
</t>
    </r>
    <r>
      <rPr>
        <sz val="10"/>
        <color rgb="FF0000FF"/>
        <rFont val="Arial"/>
        <family val="2"/>
      </rPr>
      <t>Line 32, Col. 1.</t>
    </r>
  </si>
  <si>
    <r>
      <rPr>
        <u/>
        <sz val="10"/>
        <color rgb="FF0000FF"/>
        <rFont val="Arial"/>
        <family val="2"/>
      </rPr>
      <t>Data Entry</t>
    </r>
    <r>
      <rPr>
        <sz val="10"/>
        <color rgb="FF0000FF"/>
        <rFont val="Arial"/>
        <family val="2"/>
      </rPr>
      <t xml:space="preserve"> 
Line 32, Col. 2.</t>
    </r>
  </si>
  <si>
    <r>
      <t>t</t>
    </r>
    <r>
      <rPr>
        <vertAlign val="subscript"/>
        <sz val="10"/>
        <color theme="1"/>
        <rFont val="Arial"/>
        <family val="2"/>
      </rPr>
      <t>op, ems unit</t>
    </r>
  </si>
  <si>
    <r>
      <t>t</t>
    </r>
    <r>
      <rPr>
        <vertAlign val="subscript"/>
        <sz val="10"/>
        <color theme="1"/>
        <rFont val="Arial"/>
        <family val="2"/>
      </rPr>
      <t>op, control</t>
    </r>
  </si>
  <si>
    <r>
      <t>B</t>
    </r>
    <r>
      <rPr>
        <vertAlign val="subscript"/>
        <sz val="10"/>
        <color rgb="FF0000FF"/>
        <rFont val="Arial"/>
        <family val="2"/>
      </rPr>
      <t>MW</t>
    </r>
    <r>
      <rPr>
        <sz val="10"/>
        <color rgb="FF0000FF"/>
        <rFont val="Arial"/>
        <family val="2"/>
      </rPr>
      <t xml:space="preserve"> x NPHR x t</t>
    </r>
    <r>
      <rPr>
        <vertAlign val="subscript"/>
        <sz val="10"/>
        <color rgb="FF0000FF"/>
        <rFont val="Arial"/>
        <family val="2"/>
      </rPr>
      <t>op,ems unit</t>
    </r>
    <r>
      <rPr>
        <sz val="10"/>
        <color rgb="FF0000FF"/>
        <rFont val="Arial"/>
        <family val="2"/>
      </rPr>
      <t>, or 
Q</t>
    </r>
    <r>
      <rPr>
        <vertAlign val="subscript"/>
        <sz val="10"/>
        <color rgb="FF0000FF"/>
        <rFont val="Arial"/>
        <family val="2"/>
      </rPr>
      <t>B</t>
    </r>
    <r>
      <rPr>
        <sz val="10"/>
        <color rgb="FF0000FF"/>
        <rFont val="Arial"/>
        <family val="2"/>
      </rPr>
      <t xml:space="preserve"> x t</t>
    </r>
    <r>
      <rPr>
        <vertAlign val="subscript"/>
        <sz val="10"/>
        <color rgb="FF0000FF"/>
        <rFont val="Arial"/>
        <family val="2"/>
      </rPr>
      <t>op,ems unit</t>
    </r>
  </si>
  <si>
    <r>
      <t>t</t>
    </r>
    <r>
      <rPr>
        <vertAlign val="subscript"/>
        <sz val="10"/>
        <color rgb="FF0000FF"/>
        <rFont val="Arial"/>
        <family val="2"/>
      </rPr>
      <t>op, control</t>
    </r>
    <r>
      <rPr>
        <sz val="10"/>
        <color rgb="FF0000FF"/>
        <rFont val="Arial"/>
        <family val="2"/>
      </rPr>
      <t xml:space="preserve"> / t</t>
    </r>
    <r>
      <rPr>
        <vertAlign val="subscript"/>
        <sz val="10"/>
        <color rgb="FF0000FF"/>
        <rFont val="Arial"/>
        <family val="2"/>
      </rPr>
      <t>op, ems unit</t>
    </r>
  </si>
  <si>
    <r>
      <t>CF</t>
    </r>
    <r>
      <rPr>
        <vertAlign val="subscript"/>
        <sz val="10"/>
        <color theme="1"/>
        <rFont val="Arial"/>
        <family val="2"/>
      </rPr>
      <t xml:space="preserve"> ems unit</t>
    </r>
  </si>
  <si>
    <r>
      <t>CF</t>
    </r>
    <r>
      <rPr>
        <vertAlign val="subscript"/>
        <sz val="10"/>
        <color rgb="FF0000FF"/>
        <rFont val="Arial"/>
        <family val="2"/>
      </rPr>
      <t>ems unit</t>
    </r>
    <r>
      <rPr>
        <sz val="10"/>
        <color rgb="FF0000FF"/>
        <rFont val="Arial"/>
        <family val="2"/>
      </rPr>
      <t xml:space="preserve"> x CF</t>
    </r>
    <r>
      <rPr>
        <vertAlign val="subscript"/>
        <sz val="10"/>
        <color rgb="FF0000FF"/>
        <rFont val="Arial"/>
        <family val="2"/>
      </rPr>
      <t xml:space="preserve"> SCR</t>
    </r>
  </si>
  <si>
    <t>NOx Removed / yr</t>
  </si>
  <si>
    <r>
      <t>(HI x 10</t>
    </r>
    <r>
      <rPr>
        <vertAlign val="superscript"/>
        <sz val="10"/>
        <color rgb="FF0000FF"/>
        <rFont val="Arial"/>
        <family val="2"/>
      </rPr>
      <t>6</t>
    </r>
    <r>
      <rPr>
        <sz val="10"/>
        <color rgb="FF0000FF"/>
        <rFont val="Arial"/>
        <family val="2"/>
      </rPr>
      <t>/ HHV) / t</t>
    </r>
    <r>
      <rPr>
        <vertAlign val="subscript"/>
        <sz val="10"/>
        <color rgb="FF0000FF"/>
        <rFont val="Arial"/>
        <family val="2"/>
      </rPr>
      <t>op,ems unit</t>
    </r>
    <r>
      <rPr>
        <sz val="10"/>
        <color rgb="FF0000FF"/>
        <rFont val="Arial"/>
        <family val="2"/>
      </rPr>
      <t xml:space="preserve"> 
or Q</t>
    </r>
    <r>
      <rPr>
        <vertAlign val="subscript"/>
        <sz val="10"/>
        <color rgb="FF0000FF"/>
        <rFont val="Arial"/>
        <family val="2"/>
      </rPr>
      <t>B</t>
    </r>
    <r>
      <rPr>
        <sz val="10"/>
        <color rgb="FF0000FF"/>
        <rFont val="Arial"/>
        <family val="2"/>
      </rPr>
      <t xml:space="preserve"> x 10</t>
    </r>
    <r>
      <rPr>
        <b/>
        <vertAlign val="superscript"/>
        <sz val="8"/>
        <color rgb="FF0000FF"/>
        <rFont val="Arial"/>
        <family val="2"/>
      </rPr>
      <t>6</t>
    </r>
    <r>
      <rPr>
        <sz val="10"/>
        <color rgb="FF0000FF"/>
        <rFont val="Arial"/>
        <family val="2"/>
      </rPr>
      <t xml:space="preserve"> / HHV</t>
    </r>
  </si>
  <si>
    <r>
      <t>m (fuel) x t</t>
    </r>
    <r>
      <rPr>
        <vertAlign val="subscript"/>
        <sz val="10"/>
        <color rgb="FF0000FF"/>
        <rFont val="Arial"/>
        <family val="2"/>
      </rPr>
      <t>op,ems unit</t>
    </r>
  </si>
  <si>
    <r>
      <t xml:space="preserve">0.2869 + 1.058 x </t>
    </r>
    <r>
      <rPr>
        <sz val="10"/>
        <color rgb="FF0000FF"/>
        <rFont val="Symbol"/>
        <family val="1"/>
        <charset val="2"/>
      </rPr>
      <t>h</t>
    </r>
    <r>
      <rPr>
        <sz val="10"/>
        <color rgb="FF0000FF"/>
        <rFont val="Arial"/>
        <family val="2"/>
      </rPr>
      <t xml:space="preserve"> </t>
    </r>
    <r>
      <rPr>
        <vertAlign val="subscript"/>
        <sz val="10"/>
        <color rgb="FF0000FF"/>
        <rFont val="Arial"/>
        <family val="2"/>
      </rPr>
      <t>NOxR,sel</t>
    </r>
  </si>
  <si>
    <t>1.2835 - 0.0567 x Slip</t>
  </si>
  <si>
    <r>
      <t>0.8524 + 0.3208 x NOx</t>
    </r>
    <r>
      <rPr>
        <vertAlign val="subscript"/>
        <sz val="10"/>
        <color rgb="FF0000FF"/>
        <rFont val="Arial"/>
        <family val="2"/>
      </rPr>
      <t>in</t>
    </r>
  </si>
  <si>
    <r>
      <t>2.81 x Q</t>
    </r>
    <r>
      <rPr>
        <vertAlign val="subscript"/>
        <sz val="10"/>
        <color rgb="FF0000FF"/>
        <rFont val="Arial"/>
        <family val="2"/>
      </rPr>
      <t>B</t>
    </r>
    <r>
      <rPr>
        <sz val="10"/>
        <color rgb="FF0000FF"/>
        <rFont val="Arial"/>
        <family val="2"/>
      </rPr>
      <t xml:space="preserve"> x </t>
    </r>
    <r>
      <rPr>
        <sz val="10"/>
        <color rgb="FF0000FF"/>
        <rFont val="Symbol"/>
        <family val="1"/>
        <charset val="2"/>
      </rPr>
      <t>h</t>
    </r>
    <r>
      <rPr>
        <vertAlign val="subscript"/>
        <sz val="10"/>
        <color rgb="FF0000FF"/>
        <rFont val="Arial"/>
        <family val="2"/>
      </rPr>
      <t>adj</t>
    </r>
    <r>
      <rPr>
        <sz val="10"/>
        <color rgb="FF0000FF"/>
        <rFont val="Arial"/>
        <family val="2"/>
      </rPr>
      <t xml:space="preserve"> x Slip</t>
    </r>
    <r>
      <rPr>
        <vertAlign val="subscript"/>
        <sz val="10"/>
        <color rgb="FF0000FF"/>
        <rFont val="Arial"/>
        <family val="2"/>
      </rPr>
      <t>adj</t>
    </r>
    <r>
      <rPr>
        <sz val="10"/>
        <color rgb="FF0000FF"/>
        <rFont val="Arial"/>
        <family val="2"/>
      </rPr>
      <t xml:space="preserve"> x NOx</t>
    </r>
    <r>
      <rPr>
        <vertAlign val="subscript"/>
        <sz val="10"/>
        <color rgb="FF0000FF"/>
        <rFont val="Arial"/>
        <family val="2"/>
      </rPr>
      <t>adj</t>
    </r>
    <r>
      <rPr>
        <sz val="10"/>
        <color rgb="FF0000FF"/>
        <rFont val="Arial"/>
        <family val="2"/>
      </rPr>
      <t xml:space="preserve"> x S</t>
    </r>
    <r>
      <rPr>
        <vertAlign val="subscript"/>
        <sz val="10"/>
        <color rgb="FF0000FF"/>
        <rFont val="Arial"/>
        <family val="2"/>
      </rPr>
      <t>adj</t>
    </r>
    <r>
      <rPr>
        <sz val="10"/>
        <color rgb="FF0000FF"/>
        <rFont val="Arial"/>
        <family val="2"/>
      </rPr>
      <t xml:space="preserve"> x (T</t>
    </r>
    <r>
      <rPr>
        <vertAlign val="subscript"/>
        <sz val="10"/>
        <color rgb="FF0000FF"/>
        <rFont val="Arial"/>
        <family val="2"/>
      </rPr>
      <t>adj</t>
    </r>
    <r>
      <rPr>
        <sz val="10"/>
        <color rgb="FF0000FF"/>
        <rFont val="Arial"/>
        <family val="2"/>
      </rPr>
      <t xml:space="preserve"> / N</t>
    </r>
    <r>
      <rPr>
        <vertAlign val="subscript"/>
        <sz val="10"/>
        <color rgb="FF0000FF"/>
        <rFont val="Arial"/>
        <family val="2"/>
      </rPr>
      <t>SCR</t>
    </r>
    <r>
      <rPr>
        <sz val="10"/>
        <color rgb="FF0000FF"/>
        <rFont val="Arial"/>
        <family val="2"/>
      </rPr>
      <t xml:space="preserve">) </t>
    </r>
  </si>
  <si>
    <r>
      <t>1.15 x A</t>
    </r>
    <r>
      <rPr>
        <vertAlign val="subscript"/>
        <sz val="10"/>
        <color rgb="FF0000FF"/>
        <rFont val="Arial"/>
        <family val="2"/>
      </rPr>
      <t>catalyst</t>
    </r>
  </si>
  <si>
    <r>
      <t>q</t>
    </r>
    <r>
      <rPr>
        <vertAlign val="subscript"/>
        <sz val="10"/>
        <color rgb="FF0000FF"/>
        <rFont val="Arial"/>
        <family val="2"/>
      </rPr>
      <t>flue gas</t>
    </r>
    <r>
      <rPr>
        <sz val="10"/>
        <color rgb="FF0000FF"/>
        <rFont val="Arial"/>
        <family val="2"/>
      </rPr>
      <t xml:space="preserve"> /(v</t>
    </r>
    <r>
      <rPr>
        <vertAlign val="subscript"/>
        <sz val="10"/>
        <color rgb="FF0000FF"/>
        <rFont val="Arial"/>
        <family val="2"/>
      </rPr>
      <t xml:space="preserve">superficial, sel </t>
    </r>
    <r>
      <rPr>
        <sz val="10"/>
        <color rgb="FF0000FF"/>
        <rFont val="Arial"/>
        <family val="2"/>
      </rPr>
      <t>x 60 sec/min)</t>
    </r>
  </si>
  <si>
    <r>
      <t>l = w = (A</t>
    </r>
    <r>
      <rPr>
        <vertAlign val="subscript"/>
        <sz val="10"/>
        <color rgb="FF0000FF"/>
        <rFont val="Arial"/>
        <family val="2"/>
      </rPr>
      <t>SCR</t>
    </r>
    <r>
      <rPr>
        <sz val="10"/>
        <color rgb="FF0000FF"/>
        <rFont val="Arial"/>
        <family val="2"/>
      </rPr>
      <t>)</t>
    </r>
    <r>
      <rPr>
        <vertAlign val="superscript"/>
        <sz val="10"/>
        <color rgb="FF0000FF"/>
        <rFont val="Symbol"/>
        <family val="1"/>
        <charset val="2"/>
      </rPr>
      <t>1/2</t>
    </r>
  </si>
  <si>
    <r>
      <t>A</t>
    </r>
    <r>
      <rPr>
        <vertAlign val="subscript"/>
        <sz val="10"/>
        <color theme="1"/>
        <rFont val="Arial"/>
        <family val="2"/>
      </rPr>
      <t>catalyst</t>
    </r>
  </si>
  <si>
    <r>
      <t>A</t>
    </r>
    <r>
      <rPr>
        <vertAlign val="subscript"/>
        <sz val="10"/>
        <color theme="1"/>
        <rFont val="Arial"/>
        <family val="2"/>
      </rPr>
      <t>SCR</t>
    </r>
  </si>
  <si>
    <r>
      <t>n</t>
    </r>
    <r>
      <rPr>
        <vertAlign val="subscript"/>
        <sz val="10"/>
        <color theme="1"/>
        <rFont val="Arial"/>
        <family val="2"/>
      </rPr>
      <t>layer req.</t>
    </r>
  </si>
  <si>
    <t>Reactor Length (l) &amp; Width (w)</t>
  </si>
  <si>
    <r>
      <t>n</t>
    </r>
    <r>
      <rPr>
        <vertAlign val="subscript"/>
        <sz val="10"/>
        <color theme="1"/>
        <rFont val="Arial"/>
        <family val="2"/>
      </rPr>
      <t>layer, sel</t>
    </r>
  </si>
  <si>
    <r>
      <t>n</t>
    </r>
    <r>
      <rPr>
        <vertAlign val="subscript"/>
        <sz val="10"/>
        <color rgb="FF0000FF"/>
        <rFont val="Arial"/>
        <family val="2"/>
      </rPr>
      <t>layer, sel</t>
    </r>
    <r>
      <rPr>
        <sz val="10"/>
        <color rgb="FF0000FF"/>
        <rFont val="Arial"/>
        <family val="2"/>
      </rPr>
      <t xml:space="preserve"> / 2</t>
    </r>
  </si>
  <si>
    <r>
      <t>n</t>
    </r>
    <r>
      <rPr>
        <vertAlign val="subscript"/>
        <sz val="10"/>
        <color theme="1"/>
        <rFont val="Arial"/>
        <family val="2"/>
      </rPr>
      <t>layer empty</t>
    </r>
  </si>
  <si>
    <r>
      <t>h</t>
    </r>
    <r>
      <rPr>
        <vertAlign val="subscript"/>
        <sz val="10"/>
        <color theme="1"/>
        <rFont val="Arial"/>
        <family val="2"/>
      </rPr>
      <t>layer(clc)</t>
    </r>
  </si>
  <si>
    <r>
      <t>n</t>
    </r>
    <r>
      <rPr>
        <vertAlign val="subscript"/>
        <sz val="10"/>
        <color theme="1"/>
        <rFont val="Arial"/>
        <family val="2"/>
      </rPr>
      <t>total</t>
    </r>
  </si>
  <si>
    <r>
      <t>If h</t>
    </r>
    <r>
      <rPr>
        <vertAlign val="subscript"/>
        <sz val="10"/>
        <color rgb="FF0000FF"/>
        <rFont val="Arial"/>
        <family val="2"/>
      </rPr>
      <t>layer (clc)</t>
    </r>
    <r>
      <rPr>
        <sz val="10"/>
        <color rgb="FF0000FF"/>
        <rFont val="Arial"/>
        <family val="2"/>
      </rPr>
      <t xml:space="preserve"> &lt; 2.5ft → Select 2.5 ft
If h</t>
    </r>
    <r>
      <rPr>
        <vertAlign val="subscript"/>
        <sz val="10"/>
        <color rgb="FF0000FF"/>
        <rFont val="Arial"/>
        <family val="2"/>
      </rPr>
      <t>layer (clc)</t>
    </r>
    <r>
      <rPr>
        <sz val="10"/>
        <color rgb="FF0000FF"/>
        <rFont val="Arial"/>
        <family val="2"/>
      </rPr>
      <t xml:space="preserve"> &gt; 5.0ft → Re-calculate</t>
    </r>
  </si>
  <si>
    <r>
      <t xml:space="preserve">  Vol</t>
    </r>
    <r>
      <rPr>
        <vertAlign val="subscript"/>
        <sz val="10"/>
        <color theme="1"/>
        <rFont val="Arial"/>
        <family val="2"/>
      </rPr>
      <t>catalyst,estm</t>
    </r>
  </si>
  <si>
    <r>
      <t>Vol</t>
    </r>
    <r>
      <rPr>
        <vertAlign val="subscript"/>
        <sz val="10"/>
        <color rgb="FF0000FF"/>
        <rFont val="Arial"/>
        <family val="2"/>
      </rPr>
      <t>catalyst,estm</t>
    </r>
    <r>
      <rPr>
        <sz val="10"/>
        <color rgb="FF0000FF"/>
        <rFont val="Arial"/>
        <family val="2"/>
      </rPr>
      <t xml:space="preserve"> / (h´</t>
    </r>
    <r>
      <rPr>
        <vertAlign val="subscript"/>
        <sz val="10"/>
        <color rgb="FF0000FF"/>
        <rFont val="Arial"/>
        <family val="2"/>
      </rPr>
      <t>layer</t>
    </r>
    <r>
      <rPr>
        <sz val="10"/>
        <color rgb="FF0000FF"/>
        <rFont val="Arial"/>
        <family val="2"/>
      </rPr>
      <t xml:space="preserve"> x A</t>
    </r>
    <r>
      <rPr>
        <vertAlign val="subscript"/>
        <sz val="10"/>
        <color rgb="FF0000FF"/>
        <rFont val="Arial"/>
        <family val="2"/>
      </rPr>
      <t>catalyst</t>
    </r>
    <r>
      <rPr>
        <sz val="10"/>
        <color rgb="FF0000FF"/>
        <rFont val="Arial"/>
        <family val="2"/>
      </rPr>
      <t>)</t>
    </r>
  </si>
  <si>
    <r>
      <t>Vol</t>
    </r>
    <r>
      <rPr>
        <vertAlign val="subscript"/>
        <sz val="10"/>
        <color theme="1"/>
        <rFont val="Arial"/>
        <family val="2"/>
      </rPr>
      <t xml:space="preserve">catalyst </t>
    </r>
    <r>
      <rPr>
        <sz val="10"/>
        <color theme="1"/>
        <rFont val="Arial"/>
        <family val="2"/>
      </rPr>
      <t>(re)calculated</t>
    </r>
  </si>
  <si>
    <t>Eq. (2.33), per Ref. 1  §2.3.12 - SCR Reactor Dim's, page 2-60 (p61-pdf).</t>
  </si>
  <si>
    <r>
      <t>n</t>
    </r>
    <r>
      <rPr>
        <vertAlign val="subscript"/>
        <sz val="10"/>
        <color rgb="FF0000FF"/>
        <rFont val="Arial"/>
        <family val="2"/>
      </rPr>
      <t>layer,sel</t>
    </r>
    <r>
      <rPr>
        <sz val="10"/>
        <color rgb="FF0000FF"/>
        <rFont val="Arial"/>
        <family val="2"/>
      </rPr>
      <t xml:space="preserve"> x A</t>
    </r>
    <r>
      <rPr>
        <vertAlign val="subscript"/>
        <sz val="10"/>
        <color rgb="FF0000FF"/>
        <rFont val="Arial"/>
        <family val="2"/>
      </rPr>
      <t>catalyst</t>
    </r>
    <r>
      <rPr>
        <sz val="10"/>
        <color rgb="FF0000FF"/>
        <rFont val="Arial"/>
        <family val="2"/>
      </rPr>
      <t xml:space="preserve"> x (h</t>
    </r>
    <r>
      <rPr>
        <vertAlign val="subscript"/>
        <sz val="10"/>
        <color rgb="FF0000FF"/>
        <rFont val="Arial"/>
        <family val="2"/>
      </rPr>
      <t>layer,sel</t>
    </r>
    <r>
      <rPr>
        <sz val="10"/>
        <color rgb="FF0000FF"/>
        <rFont val="Arial"/>
        <family val="2"/>
      </rPr>
      <t xml:space="preserve"> - 1)</t>
    </r>
  </si>
  <si>
    <r>
      <t>n</t>
    </r>
    <r>
      <rPr>
        <vertAlign val="subscript"/>
        <sz val="10"/>
        <color rgb="FF0000FF"/>
        <rFont val="Arial"/>
        <family val="2"/>
      </rPr>
      <t>layer, sel</t>
    </r>
    <r>
      <rPr>
        <sz val="10"/>
        <color rgb="FF0000FF"/>
        <rFont val="Arial"/>
        <family val="2"/>
      </rPr>
      <t xml:space="preserve"> + n</t>
    </r>
    <r>
      <rPr>
        <vertAlign val="subscript"/>
        <sz val="10"/>
        <color rgb="FF0000FF"/>
        <rFont val="Arial"/>
        <family val="2"/>
      </rPr>
      <t>layer empty</t>
    </r>
  </si>
  <si>
    <t>Eq. (2.34), per Ref. 1  §2.3.12 - SCR Reactor Dim's, page 2-61 (p62-pdf).</t>
  </si>
  <si>
    <t>Stoichiometric Ratio Factor</t>
  </si>
  <si>
    <t>SRF</t>
  </si>
  <si>
    <r>
      <t>moles reagent /moles NOx removed =
1.05 moles of NH</t>
    </r>
    <r>
      <rPr>
        <sz val="10"/>
        <color rgb="FF0000FF"/>
        <rFont val="Calibri"/>
        <family val="2"/>
      </rPr>
      <t>₃</t>
    </r>
    <r>
      <rPr>
        <sz val="10"/>
        <color rgb="FF0000FF"/>
        <rFont val="Arial"/>
        <family val="2"/>
      </rPr>
      <t xml:space="preserve"> / 1 mole of NOx - Default</t>
    </r>
  </si>
  <si>
    <t>moles reagent / moles NOx</t>
  </si>
  <si>
    <t>Ammonia Consumption</t>
  </si>
  <si>
    <r>
      <t>MW</t>
    </r>
    <r>
      <rPr>
        <vertAlign val="subscript"/>
        <sz val="10"/>
        <color theme="1"/>
        <rFont val="Arial"/>
        <family val="2"/>
      </rPr>
      <t>NO2</t>
    </r>
  </si>
  <si>
    <r>
      <t>MW</t>
    </r>
    <r>
      <rPr>
        <vertAlign val="subscript"/>
        <sz val="10"/>
        <color theme="1"/>
        <rFont val="Arial"/>
        <family val="2"/>
      </rPr>
      <t>R</t>
    </r>
  </si>
  <si>
    <r>
      <t>ṁ</t>
    </r>
    <r>
      <rPr>
        <vertAlign val="subscript"/>
        <sz val="10"/>
        <color rgb="FF0000FF"/>
        <rFont val="Arial"/>
        <family val="2"/>
      </rPr>
      <t>reagent</t>
    </r>
    <r>
      <rPr>
        <sz val="10"/>
        <color rgb="FF0000FF"/>
        <rFont val="Arial"/>
        <family val="2"/>
      </rPr>
      <t xml:space="preserve"> / C</t>
    </r>
    <r>
      <rPr>
        <vertAlign val="subscript"/>
        <sz val="10"/>
        <color rgb="FF0000FF"/>
        <rFont val="Arial"/>
        <family val="2"/>
      </rPr>
      <t>sol</t>
    </r>
  </si>
  <si>
    <r>
      <t>ṁ</t>
    </r>
    <r>
      <rPr>
        <vertAlign val="subscript"/>
        <sz val="10"/>
        <color rgb="FF0000FF"/>
        <rFont val="Arial"/>
        <family val="2"/>
      </rPr>
      <t>sol</t>
    </r>
    <r>
      <rPr>
        <sz val="10"/>
        <color rgb="FF0000FF"/>
        <rFont val="Arial"/>
        <family val="2"/>
      </rPr>
      <t xml:space="preserve"> / ρ</t>
    </r>
    <r>
      <rPr>
        <vertAlign val="subscript"/>
        <sz val="8"/>
        <color rgb="FF0000FF"/>
        <rFont val="Arial"/>
        <family val="2"/>
      </rPr>
      <t>sol</t>
    </r>
    <r>
      <rPr>
        <sz val="8"/>
        <color rgb="FF0000FF"/>
        <rFont val="Arial"/>
        <family val="2"/>
      </rPr>
      <t xml:space="preserve"> x 7.4805</t>
    </r>
  </si>
  <si>
    <r>
      <t>ρ</t>
    </r>
    <r>
      <rPr>
        <vertAlign val="subscript"/>
        <sz val="10"/>
        <color theme="1"/>
        <rFont val="Arial"/>
        <family val="2"/>
      </rPr>
      <t>sol</t>
    </r>
  </si>
  <si>
    <r>
      <t>Vol</t>
    </r>
    <r>
      <rPr>
        <vertAlign val="subscript"/>
        <sz val="10"/>
        <color theme="1"/>
        <rFont val="Arial"/>
        <family val="2"/>
      </rPr>
      <t>tank</t>
    </r>
  </si>
  <si>
    <r>
      <t>t</t>
    </r>
    <r>
      <rPr>
        <vertAlign val="subscript"/>
        <sz val="10"/>
        <color theme="1"/>
        <rFont val="Arial"/>
        <family val="2"/>
      </rPr>
      <t>storage</t>
    </r>
  </si>
  <si>
    <r>
      <t>q</t>
    </r>
    <r>
      <rPr>
        <vertAlign val="subscript"/>
        <sz val="10"/>
        <color rgb="FF0000FF"/>
        <rFont val="Arial"/>
        <family val="2"/>
      </rPr>
      <t>sol</t>
    </r>
    <r>
      <rPr>
        <sz val="10"/>
        <color rgb="FF0000FF"/>
        <rFont val="Arial"/>
        <family val="2"/>
      </rPr>
      <t xml:space="preserve"> x t</t>
    </r>
    <r>
      <rPr>
        <vertAlign val="subscript"/>
        <sz val="10"/>
        <color rgb="FF0000FF"/>
        <rFont val="Arial"/>
        <family val="2"/>
      </rPr>
      <t>storage</t>
    </r>
    <r>
      <rPr>
        <sz val="10"/>
        <color rgb="FF0000FF"/>
        <rFont val="Arial"/>
        <family val="2"/>
      </rPr>
      <t xml:space="preserve"> x 24 hrs/day</t>
    </r>
  </si>
  <si>
    <t>Heat Rate Factor</t>
  </si>
  <si>
    <t>HRF</t>
  </si>
  <si>
    <t>NPHR / 10 MMBtu/MWh</t>
  </si>
  <si>
    <t>Defined by eq. (2.6), Ref. 1, §2.3.2- Heat Rate Factor, page 2-52 (p53-pdf), as the ratio of actual NPHR to a typical heat rate of 10 MMBtu/MWh used in developing capital cost equations.</t>
  </si>
  <si>
    <r>
      <t xml:space="preserve">Uncontrolled NOx rate entered on </t>
    </r>
    <r>
      <rPr>
        <u/>
        <sz val="10"/>
        <color theme="1"/>
        <rFont val="Arial"/>
        <family val="2"/>
      </rPr>
      <t>Data Entry</t>
    </r>
    <r>
      <rPr>
        <sz val="10"/>
        <color theme="1"/>
        <rFont val="Arial"/>
        <family val="2"/>
      </rPr>
      <t xml:space="preserve"> page, Line 26.</t>
    </r>
  </si>
  <si>
    <r>
      <t>B</t>
    </r>
    <r>
      <rPr>
        <vertAlign val="subscript"/>
        <sz val="10"/>
        <color rgb="FF0000FF"/>
        <rFont val="Arial"/>
        <family val="2"/>
      </rPr>
      <t>MW</t>
    </r>
    <r>
      <rPr>
        <sz val="10"/>
        <color rgb="FF0000FF"/>
        <rFont val="Arial"/>
        <family val="2"/>
      </rPr>
      <t xml:space="preserve"> x (1000)x(0.0056)x(FuelF x HRF)</t>
    </r>
    <r>
      <rPr>
        <vertAlign val="superscript"/>
        <sz val="10"/>
        <color rgb="FF0000FF"/>
        <rFont val="Arial"/>
        <family val="2"/>
      </rPr>
      <t>0.42</t>
    </r>
    <r>
      <rPr>
        <sz val="10"/>
        <color rgb="FF0000FF"/>
        <rFont val="Arial"/>
        <family val="2"/>
      </rPr>
      <t xml:space="preserve"> </t>
    </r>
  </si>
  <si>
    <t>SCR Partial Costs</t>
  </si>
  <si>
    <t>Capital Cost of SCR Base Unit</t>
  </si>
  <si>
    <t>SCRcost</t>
  </si>
  <si>
    <t>Reagent Preparation Cost</t>
  </si>
  <si>
    <t>RPC</t>
  </si>
  <si>
    <t>BPC</t>
  </si>
  <si>
    <t>Air Pre-Heater Modification Cost</t>
  </si>
  <si>
    <t>APHC</t>
  </si>
  <si>
    <t>Retrofit Factor</t>
  </si>
  <si>
    <t>"1.00" - Default</t>
  </si>
  <si>
    <r>
      <rPr>
        <b/>
        <i/>
        <u/>
        <sz val="10"/>
        <color theme="1"/>
        <rFont val="Arial"/>
        <family val="2"/>
      </rPr>
      <t>Note:</t>
    </r>
    <r>
      <rPr>
        <b/>
        <sz val="10"/>
        <color theme="1"/>
        <rFont val="Arial"/>
        <family val="2"/>
      </rPr>
      <t/>
    </r>
  </si>
  <si>
    <t>Economic Factors and all Specifications listed below apply for both Default Operation and Limited Operation cost effectiveness calculations.</t>
  </si>
  <si>
    <t>Line 10 value. Selected value may be changed if the resulting catalyst height is out of range. Field allows a new entry value, if necessary.</t>
  </si>
  <si>
    <t>Ammonia Molecular Weight, per Ref. 1, Table 2.2, page 2-13 (p14-pdf).</t>
  </si>
  <si>
    <t>Per Ref. 1, § 2.3.12 - SCR Reactor Dim's, page 2-62 (p63 pdf).</t>
  </si>
  <si>
    <r>
      <t xml:space="preserve">Input from </t>
    </r>
    <r>
      <rPr>
        <u/>
        <sz val="10"/>
        <color theme="1"/>
        <rFont val="Arial"/>
        <family val="2"/>
      </rPr>
      <t xml:space="preserve">Data Entry, </t>
    </r>
    <r>
      <rPr>
        <sz val="10"/>
        <color theme="1"/>
        <rFont val="Arial"/>
        <family val="2"/>
      </rPr>
      <t>Line 17, if emission unit is a Combustion Turbine, Engine, or a Boiler with a known MW output, otherwise is calculated as: [B</t>
    </r>
    <r>
      <rPr>
        <vertAlign val="subscript"/>
        <sz val="10"/>
        <color theme="1"/>
        <rFont val="Arial"/>
        <family val="2"/>
      </rPr>
      <t xml:space="preserve">MW </t>
    </r>
    <r>
      <rPr>
        <sz val="10"/>
        <color theme="1"/>
        <rFont val="Arial"/>
        <family val="2"/>
      </rPr>
      <t>= Q</t>
    </r>
    <r>
      <rPr>
        <vertAlign val="subscript"/>
        <sz val="10"/>
        <color theme="1"/>
        <rFont val="Arial"/>
        <family val="2"/>
      </rPr>
      <t>B</t>
    </r>
    <r>
      <rPr>
        <sz val="10"/>
        <color theme="1"/>
        <rFont val="Arial"/>
        <family val="2"/>
      </rPr>
      <t xml:space="preserve"> / NPHR].</t>
    </r>
  </si>
  <si>
    <t>Annual Actual MW Output</t>
  </si>
  <si>
    <r>
      <t>B</t>
    </r>
    <r>
      <rPr>
        <vertAlign val="subscript"/>
        <sz val="10"/>
        <color theme="1"/>
        <rFont val="Arial"/>
        <family val="2"/>
      </rPr>
      <t>output</t>
    </r>
  </si>
  <si>
    <t>MW/yr</t>
  </si>
  <si>
    <r>
      <t>B</t>
    </r>
    <r>
      <rPr>
        <vertAlign val="subscript"/>
        <sz val="10"/>
        <color rgb="FF0000FF"/>
        <rFont val="Arial"/>
        <family val="2"/>
      </rPr>
      <t>MW</t>
    </r>
    <r>
      <rPr>
        <sz val="10"/>
        <color rgb="FF0000FF"/>
        <rFont val="Arial"/>
        <family val="2"/>
      </rPr>
      <t xml:space="preserve"> x t</t>
    </r>
    <r>
      <rPr>
        <vertAlign val="subscript"/>
        <sz val="10"/>
        <color rgb="FF0000FF"/>
        <rFont val="Arial"/>
        <family val="2"/>
      </rPr>
      <t>op,ems unit</t>
    </r>
  </si>
  <si>
    <r>
      <t>B</t>
    </r>
    <r>
      <rPr>
        <vertAlign val="subscript"/>
        <sz val="10"/>
        <color rgb="FF0000FF"/>
        <rFont val="Arial"/>
        <family val="2"/>
      </rPr>
      <t>output</t>
    </r>
    <r>
      <rPr>
        <sz val="10"/>
        <color rgb="FF0000FF"/>
        <rFont val="Arial"/>
        <family val="2"/>
      </rPr>
      <t xml:space="preserve"> / (B</t>
    </r>
    <r>
      <rPr>
        <vertAlign val="subscript"/>
        <sz val="10"/>
        <color rgb="FF0000FF"/>
        <rFont val="Arial"/>
        <family val="2"/>
      </rPr>
      <t>MW</t>
    </r>
    <r>
      <rPr>
        <sz val="10"/>
        <color rgb="FF0000FF"/>
        <rFont val="Arial"/>
        <family val="2"/>
      </rPr>
      <t xml:space="preserve"> x 8,760 hrs)</t>
    </r>
  </si>
  <si>
    <t>FuelF / CoalF (if fuel is "Coal")</t>
  </si>
  <si>
    <t>Auto Input from a U.S. DOE reference.</t>
  </si>
  <si>
    <r>
      <t>NOx</t>
    </r>
    <r>
      <rPr>
        <vertAlign val="subscript"/>
        <sz val="10"/>
        <color rgb="FF0000FF"/>
        <rFont val="Arial"/>
        <family val="2"/>
      </rPr>
      <t>in</t>
    </r>
    <r>
      <rPr>
        <sz val="10"/>
        <color rgb="FF0000FF"/>
        <rFont val="Arial"/>
        <family val="2"/>
      </rPr>
      <t xml:space="preserve"> x </t>
    </r>
    <r>
      <rPr>
        <sz val="10"/>
        <color rgb="FF0000FF"/>
        <rFont val="Symbol"/>
        <family val="1"/>
        <charset val="2"/>
      </rPr>
      <t>h</t>
    </r>
    <r>
      <rPr>
        <vertAlign val="subscript"/>
        <sz val="10"/>
        <color rgb="FF0000FF"/>
        <rFont val="Arial"/>
        <family val="2"/>
      </rPr>
      <t>NOxR,sel</t>
    </r>
    <r>
      <rPr>
        <sz val="10"/>
        <color rgb="FF0000FF"/>
        <rFont val="Arial"/>
        <family val="2"/>
      </rPr>
      <t xml:space="preserve"> x Q</t>
    </r>
    <r>
      <rPr>
        <vertAlign val="subscript"/>
        <sz val="10"/>
        <color rgb="FF0000FF"/>
        <rFont val="Arial"/>
        <family val="2"/>
      </rPr>
      <t>B</t>
    </r>
    <r>
      <rPr>
        <sz val="10"/>
        <color rgb="FF0000FF"/>
        <rFont val="Arial"/>
        <family val="2"/>
      </rPr>
      <t xml:space="preserve"> x t</t>
    </r>
    <r>
      <rPr>
        <vertAlign val="subscript"/>
        <sz val="10"/>
        <color rgb="FF0000FF"/>
        <rFont val="Arial"/>
        <family val="2"/>
      </rPr>
      <t>op, control</t>
    </r>
    <r>
      <rPr>
        <sz val="10"/>
        <color rgb="FF0000FF"/>
        <rFont val="Arial"/>
        <family val="2"/>
      </rPr>
      <t xml:space="preserve"> / 2000, or
NOx</t>
    </r>
    <r>
      <rPr>
        <vertAlign val="subscript"/>
        <sz val="10"/>
        <color rgb="FF0000FF"/>
        <rFont val="Arial"/>
        <family val="2"/>
      </rPr>
      <t>in</t>
    </r>
    <r>
      <rPr>
        <sz val="10"/>
        <color rgb="FF0000FF"/>
        <rFont val="Arial"/>
        <family val="2"/>
      </rPr>
      <t xml:space="preserve"> x </t>
    </r>
    <r>
      <rPr>
        <sz val="10"/>
        <color rgb="FF0000FF"/>
        <rFont val="Symbol"/>
        <family val="1"/>
        <charset val="2"/>
      </rPr>
      <t>h</t>
    </r>
    <r>
      <rPr>
        <vertAlign val="subscript"/>
        <sz val="10"/>
        <color rgb="FF0000FF"/>
        <rFont val="Arial"/>
        <family val="2"/>
      </rPr>
      <t>NOxR,sel</t>
    </r>
    <r>
      <rPr>
        <sz val="10"/>
        <color rgb="FF0000FF"/>
        <rFont val="Arial"/>
        <family val="2"/>
      </rPr>
      <t xml:space="preserve"> x Q</t>
    </r>
    <r>
      <rPr>
        <vertAlign val="subscript"/>
        <sz val="10"/>
        <color rgb="FF0000FF"/>
        <rFont val="Arial"/>
        <family val="2"/>
      </rPr>
      <t>B</t>
    </r>
    <r>
      <rPr>
        <sz val="10"/>
        <color rgb="FF0000FF"/>
        <rFont val="Arial"/>
        <family val="2"/>
      </rPr>
      <t xml:space="preserve"> x CF</t>
    </r>
    <r>
      <rPr>
        <vertAlign val="subscript"/>
        <sz val="10"/>
        <color rgb="FF0000FF"/>
        <rFont val="Arial"/>
        <family val="2"/>
      </rPr>
      <t xml:space="preserve">Total </t>
    </r>
    <r>
      <rPr>
        <sz val="10"/>
        <color rgb="FF0000FF"/>
        <rFont val="Arial"/>
        <family val="2"/>
      </rPr>
      <t>x8760/2000</t>
    </r>
  </si>
  <si>
    <r>
      <t>If T</t>
    </r>
    <r>
      <rPr>
        <vertAlign val="subscript"/>
        <sz val="10"/>
        <color rgb="FF0000FF"/>
        <rFont val="Arial"/>
        <family val="2"/>
      </rPr>
      <t>in</t>
    </r>
    <r>
      <rPr>
        <sz val="10"/>
        <color rgb="FF0000FF"/>
        <rFont val="Arial"/>
        <family val="2"/>
      </rPr>
      <t xml:space="preserve"> = 700ºF → T</t>
    </r>
    <r>
      <rPr>
        <vertAlign val="subscript"/>
        <sz val="10"/>
        <color rgb="FF0000FF"/>
        <rFont val="Arial"/>
        <family val="2"/>
      </rPr>
      <t>adj</t>
    </r>
    <r>
      <rPr>
        <sz val="10"/>
        <color rgb="FF0000FF"/>
        <rFont val="Arial"/>
        <family val="2"/>
      </rPr>
      <t xml:space="preserve"> = 1,
If T</t>
    </r>
    <r>
      <rPr>
        <vertAlign val="subscript"/>
        <sz val="10"/>
        <color rgb="FF0000FF"/>
        <rFont val="Arial"/>
        <family val="2"/>
      </rPr>
      <t>in</t>
    </r>
    <r>
      <rPr>
        <sz val="10"/>
        <color rgb="FF0000FF"/>
        <rFont val="Arial"/>
        <family val="2"/>
      </rPr>
      <t xml:space="preserve"> ≠ 700ºF → T</t>
    </r>
    <r>
      <rPr>
        <vertAlign val="subscript"/>
        <sz val="10"/>
        <color rgb="FF0000FF"/>
        <rFont val="Arial"/>
        <family val="2"/>
      </rPr>
      <t>adj</t>
    </r>
    <r>
      <rPr>
        <sz val="10"/>
        <color rgb="FF0000FF"/>
        <rFont val="Arial"/>
        <family val="2"/>
      </rPr>
      <t xml:space="preserve"> = 15.16-0.03937 xT</t>
    </r>
    <r>
      <rPr>
        <vertAlign val="subscript"/>
        <sz val="10"/>
        <color rgb="FF0000FF"/>
        <rFont val="Arial"/>
        <family val="2"/>
      </rPr>
      <t>in</t>
    </r>
    <r>
      <rPr>
        <sz val="10"/>
        <color rgb="FF0000FF"/>
        <rFont val="Arial"/>
        <family val="2"/>
      </rPr>
      <t xml:space="preserve"> 
                                    +0.0000274 xT</t>
    </r>
    <r>
      <rPr>
        <vertAlign val="subscript"/>
        <sz val="10"/>
        <color rgb="FF0000FF"/>
        <rFont val="Arial"/>
        <family val="2"/>
      </rPr>
      <t>in</t>
    </r>
    <r>
      <rPr>
        <sz val="10"/>
        <color rgb="FF0000FF"/>
        <rFont val="Arial"/>
        <family val="2"/>
      </rPr>
      <t>²</t>
    </r>
  </si>
  <si>
    <t>Term in eq. (1.15), Ref. 1, §1.3.1 - Design Parameters for Study-Level Estimate, Normalized Stoichiometric Ratio, page 1-38 (p38-pdf).</t>
  </si>
  <si>
    <r>
      <t>SCR Lowest Attained NOx</t>
    </r>
    <r>
      <rPr>
        <vertAlign val="subscript"/>
        <sz val="10"/>
        <color theme="1"/>
        <rFont val="Arial"/>
        <family val="2"/>
      </rPr>
      <t>out</t>
    </r>
    <r>
      <rPr>
        <sz val="10"/>
        <color theme="1"/>
        <rFont val="Arial"/>
        <family val="2"/>
      </rPr>
      <t xml:space="preserve"> Rate</t>
    </r>
  </si>
  <si>
    <r>
      <t>SNCR Lowest Attained NOx</t>
    </r>
    <r>
      <rPr>
        <vertAlign val="subscript"/>
        <sz val="10"/>
        <color theme="1"/>
        <rFont val="Arial"/>
        <family val="2"/>
      </rPr>
      <t>out</t>
    </r>
    <r>
      <rPr>
        <sz val="10"/>
        <color theme="1"/>
        <rFont val="Arial"/>
        <family val="2"/>
      </rPr>
      <t xml:space="preserve"> Rate</t>
    </r>
  </si>
  <si>
    <r>
      <t>HPWI Lowest Attained NOx</t>
    </r>
    <r>
      <rPr>
        <vertAlign val="subscript"/>
        <sz val="10"/>
        <color theme="1"/>
        <rFont val="Arial"/>
        <family val="2"/>
      </rPr>
      <t>out</t>
    </r>
    <r>
      <rPr>
        <sz val="10"/>
        <color theme="1"/>
        <rFont val="Arial"/>
        <family val="2"/>
      </rPr>
      <t xml:space="preserve"> Rate</t>
    </r>
  </si>
  <si>
    <t>Per Ref. 1 (SNCR), §1.4.2 - Total Annual Cost, Additional Fuel to Vaporize Water in Reagent Solution, eq. (1.47) pages 1-54 &amp; 1-55 (p54-p55, pdf); Note: 310ºF is the representative temperature for an exiting flue gas.</t>
  </si>
  <si>
    <t>SNCR Removal Efficiency (Default)</t>
  </si>
  <si>
    <t>HPWI Removal Efficiency (Default)</t>
  </si>
  <si>
    <r>
      <t>Selected 60% as default. Control efficiency needs to be recalculated if NOx</t>
    </r>
    <r>
      <rPr>
        <vertAlign val="subscript"/>
        <sz val="10"/>
        <color theme="1"/>
        <rFont val="Arial"/>
        <family val="2"/>
      </rPr>
      <t>out</t>
    </r>
    <r>
      <rPr>
        <sz val="10"/>
        <color theme="1"/>
        <rFont val="Arial"/>
        <family val="2"/>
      </rPr>
      <t xml:space="preserve"> falls below the HPWI attainable limit.</t>
    </r>
  </si>
  <si>
    <r>
      <t>$1.97/1,000gal (Default) x CPI</t>
    </r>
    <r>
      <rPr>
        <vertAlign val="subscript"/>
        <sz val="10"/>
        <color rgb="FF0000FF"/>
        <rFont val="Arial"/>
        <family val="2"/>
      </rPr>
      <t>Inflation</t>
    </r>
  </si>
  <si>
    <r>
      <t>$0.70/1,000gal (Default) x CPI</t>
    </r>
    <r>
      <rPr>
        <vertAlign val="subscript"/>
        <sz val="10"/>
        <color rgb="FF0000FF"/>
        <rFont val="Arial"/>
        <family val="2"/>
      </rPr>
      <t>Inflation</t>
    </r>
  </si>
  <si>
    <r>
      <t>$3.82/1,000gal (Default) x CPI</t>
    </r>
    <r>
      <rPr>
        <vertAlign val="subscript"/>
        <sz val="10"/>
        <color rgb="FF0000FF"/>
        <rFont val="Arial"/>
        <family val="2"/>
      </rPr>
      <t>Inflation</t>
    </r>
  </si>
  <si>
    <r>
      <t xml:space="preserve">Emission unit type selected on </t>
    </r>
    <r>
      <rPr>
        <u/>
        <sz val="10"/>
        <color theme="1"/>
        <rFont val="Arial"/>
        <family val="2"/>
      </rPr>
      <t>Data Entry</t>
    </r>
    <r>
      <rPr>
        <sz val="10"/>
        <color theme="1"/>
        <rFont val="Arial"/>
        <family val="2"/>
      </rPr>
      <t xml:space="preserve"> page, Line 10.</t>
    </r>
  </si>
  <si>
    <r>
      <t xml:space="preserve">Per Ref. 1, </t>
    </r>
    <r>
      <rPr>
        <sz val="10"/>
        <color theme="1"/>
        <rFont val="Calibri"/>
        <family val="2"/>
      </rPr>
      <t>§</t>
    </r>
    <r>
      <rPr>
        <sz val="10"/>
        <color theme="1"/>
        <rFont val="Arial"/>
        <family val="2"/>
      </rPr>
      <t>2.3.3-System Capacity Factor,  eq. (2.8a), p2-53 (p54-pdf). Since max. MW output is selected, eq. (2.8a) is also equivalent with the selected hrs of operation divided by 8,760 hrs.</t>
    </r>
  </si>
  <si>
    <t>SNCR Capacity Factor is the ratio between SNCR operating time and emission unit operating time, similar to the SCR Capacity Factor defined by eq. (2.9), Ref. 2, §2.3.3 - System Capacity Factor, p2-53 (p54-pdf).</t>
  </si>
  <si>
    <r>
      <t>CF</t>
    </r>
    <r>
      <rPr>
        <vertAlign val="subscript"/>
        <sz val="10"/>
        <color rgb="FF0000FF"/>
        <rFont val="Arial"/>
        <family val="2"/>
      </rPr>
      <t>ems unit</t>
    </r>
    <r>
      <rPr>
        <sz val="10"/>
        <color rgb="FF0000FF"/>
        <rFont val="Arial"/>
        <family val="2"/>
      </rPr>
      <t xml:space="preserve"> x CF</t>
    </r>
    <r>
      <rPr>
        <vertAlign val="subscript"/>
        <sz val="10"/>
        <color rgb="FF0000FF"/>
        <rFont val="Arial"/>
        <family val="2"/>
      </rPr>
      <t xml:space="preserve"> SNCR</t>
    </r>
  </si>
  <si>
    <t>Retrofit Factors</t>
  </si>
  <si>
    <t>Selective Catalytic Reduction</t>
  </si>
  <si>
    <r>
      <t>RF</t>
    </r>
    <r>
      <rPr>
        <vertAlign val="subscript"/>
        <sz val="10"/>
        <color theme="1"/>
        <rFont val="Arial"/>
        <family val="2"/>
      </rPr>
      <t>SCR</t>
    </r>
  </si>
  <si>
    <t>Selective Noncatalytic Reduction</t>
  </si>
  <si>
    <r>
      <t>RF</t>
    </r>
    <r>
      <rPr>
        <vertAlign val="subscript"/>
        <sz val="10"/>
        <color theme="1"/>
        <rFont val="Arial"/>
        <family val="2"/>
      </rPr>
      <t>SNCR</t>
    </r>
  </si>
  <si>
    <r>
      <t>RF</t>
    </r>
    <r>
      <rPr>
        <vertAlign val="subscript"/>
        <sz val="10"/>
        <color theme="1"/>
        <rFont val="Arial"/>
        <family val="2"/>
      </rPr>
      <t>HPWI</t>
    </r>
  </si>
  <si>
    <t>equal to 
Line 33, Col.1</t>
  </si>
  <si>
    <t>equal to 
Line 33, Col.2</t>
  </si>
  <si>
    <t>Line 33, Col.1 ∕  24 hrs/day</t>
  </si>
  <si>
    <t>Line 33, Col.2 ∕  24 hrs/day</t>
  </si>
  <si>
    <t>Line 34, Col.1 ∕  24 hrs/day</t>
  </si>
  <si>
    <t>Line 34, Col.2 ∕  24 hrs/day</t>
  </si>
  <si>
    <r>
      <rPr>
        <u/>
        <sz val="10"/>
        <color rgb="FF0000FF"/>
        <rFont val="Arial"/>
        <family val="2"/>
      </rPr>
      <t xml:space="preserve">Data Entry
</t>
    </r>
    <r>
      <rPr>
        <sz val="10"/>
        <color rgb="FF0000FF"/>
        <rFont val="Arial"/>
        <family val="2"/>
      </rPr>
      <t>Line 34, Col. 1.</t>
    </r>
  </si>
  <si>
    <r>
      <rPr>
        <u/>
        <sz val="10"/>
        <color rgb="FF0000FF"/>
        <rFont val="Arial"/>
        <family val="2"/>
      </rPr>
      <t>Data Entry</t>
    </r>
    <r>
      <rPr>
        <sz val="10"/>
        <color rgb="FF0000FF"/>
        <rFont val="Arial"/>
        <family val="2"/>
      </rPr>
      <t xml:space="preserve"> 
Line 34, Col. 2.</t>
    </r>
  </si>
  <si>
    <r>
      <t xml:space="preserve">To show calculation on ''Limited Operation'' column (2), enter no. of hours on </t>
    </r>
    <r>
      <rPr>
        <u/>
        <sz val="10"/>
        <color theme="1"/>
        <rFont val="Arial"/>
        <family val="2"/>
      </rPr>
      <t>Data Entry</t>
    </r>
    <r>
      <rPr>
        <sz val="10"/>
        <color theme="1"/>
        <rFont val="Arial"/>
        <family val="2"/>
      </rPr>
      <t xml:space="preserve"> Line 33, Column 2, otherwise the entire column will is blank.</t>
    </r>
  </si>
  <si>
    <r>
      <rPr>
        <u/>
        <sz val="10"/>
        <color rgb="FF0000FF"/>
        <rFont val="Arial"/>
        <family val="2"/>
      </rPr>
      <t xml:space="preserve">Data Entry
</t>
    </r>
    <r>
      <rPr>
        <sz val="10"/>
        <color rgb="FF0000FF"/>
        <rFont val="Arial"/>
        <family val="2"/>
      </rPr>
      <t>Line 33, Col. 1.</t>
    </r>
  </si>
  <si>
    <r>
      <rPr>
        <u/>
        <sz val="10"/>
        <color rgb="FF0000FF"/>
        <rFont val="Arial"/>
        <family val="2"/>
      </rPr>
      <t>Data Entry</t>
    </r>
    <r>
      <rPr>
        <sz val="10"/>
        <color rgb="FF0000FF"/>
        <rFont val="Arial"/>
        <family val="2"/>
      </rPr>
      <t xml:space="preserve"> 
Line 33, Col. 2.</t>
    </r>
  </si>
  <si>
    <t>Selective Catalytic Reduction System</t>
  </si>
  <si>
    <r>
      <t xml:space="preserve">SCR System Retrofit Factor entered on </t>
    </r>
    <r>
      <rPr>
        <u/>
        <sz val="10"/>
        <color theme="1"/>
        <rFont val="Arial"/>
        <family val="2"/>
      </rPr>
      <t>Data Entry</t>
    </r>
    <r>
      <rPr>
        <sz val="10"/>
        <color theme="1"/>
        <rFont val="Arial"/>
        <family val="2"/>
      </rPr>
      <t xml:space="preserve"> page, Line 30.</t>
    </r>
  </si>
  <si>
    <r>
      <rPr>
        <u/>
        <sz val="10"/>
        <color rgb="FF0000FF"/>
        <rFont val="Arial"/>
        <family val="2"/>
      </rPr>
      <t>Data Entry</t>
    </r>
    <r>
      <rPr>
        <sz val="10"/>
        <color rgb="FF0000FF"/>
        <rFont val="Arial"/>
        <family val="2"/>
      </rPr>
      <t>, Line 30.</t>
    </r>
  </si>
  <si>
    <r>
      <t>270,000 x (NRF)</t>
    </r>
    <r>
      <rPr>
        <vertAlign val="superscript"/>
        <sz val="10"/>
        <color rgb="FF0000FF"/>
        <rFont val="Arial"/>
        <family val="2"/>
      </rPr>
      <t>0.2</t>
    </r>
    <r>
      <rPr>
        <sz val="10"/>
        <color rgb="FF0000FF"/>
        <rFont val="Arial"/>
        <family val="2"/>
      </rPr>
      <t xml:space="preserve"> x (B</t>
    </r>
    <r>
      <rPr>
        <vertAlign val="subscript"/>
        <sz val="10"/>
        <color rgb="FF0000FF"/>
        <rFont val="Arial"/>
        <family val="2"/>
      </rPr>
      <t>MW</t>
    </r>
    <r>
      <rPr>
        <sz val="10"/>
        <color rgb="FF0000FF"/>
        <rFont val="Arial"/>
        <family val="2"/>
      </rPr>
      <t xml:space="preserve"> x HRF x CoalF)</t>
    </r>
    <r>
      <rPr>
        <vertAlign val="superscript"/>
        <sz val="10"/>
        <color rgb="FF0000FF"/>
        <rFont val="Arial"/>
        <family val="2"/>
      </rPr>
      <t>0.92</t>
    </r>
    <r>
      <rPr>
        <sz val="10"/>
        <color rgb="FF0000FF"/>
        <rFont val="Arial"/>
        <family val="2"/>
      </rPr>
      <t xml:space="preserve"> x ELEVF x RF</t>
    </r>
  </si>
  <si>
    <t>Balance of Plant Cost</t>
  </si>
  <si>
    <r>
      <t>69,000 x (B</t>
    </r>
    <r>
      <rPr>
        <vertAlign val="subscript"/>
        <sz val="10"/>
        <color rgb="FF0000FF"/>
        <rFont val="Arial"/>
        <family val="2"/>
      </rPr>
      <t>MW</t>
    </r>
    <r>
      <rPr>
        <sz val="10"/>
        <color rgb="FF0000FF"/>
        <rFont val="Arial"/>
        <family val="2"/>
      </rPr>
      <t xml:space="preserve"> x HRF x CoalF)</t>
    </r>
    <r>
      <rPr>
        <vertAlign val="superscript"/>
        <sz val="10"/>
        <color rgb="FF0000FF"/>
        <rFont val="Arial"/>
        <family val="2"/>
      </rPr>
      <t>0.78</t>
    </r>
    <r>
      <rPr>
        <sz val="10"/>
        <color rgb="FF0000FF"/>
        <rFont val="Arial"/>
        <family val="2"/>
      </rPr>
      <t xml:space="preserve"> x AHF x RF</t>
    </r>
  </si>
  <si>
    <r>
      <t>490,000 x (NOx</t>
    </r>
    <r>
      <rPr>
        <vertAlign val="subscript"/>
        <sz val="10"/>
        <color rgb="FF0000FF"/>
        <rFont val="Arial"/>
        <family val="2"/>
      </rPr>
      <t>in</t>
    </r>
    <r>
      <rPr>
        <sz val="10"/>
        <color rgb="FF0000FF"/>
        <rFont val="Arial"/>
        <family val="2"/>
      </rPr>
      <t xml:space="preserve"> x B</t>
    </r>
    <r>
      <rPr>
        <vertAlign val="subscript"/>
        <sz val="10"/>
        <color rgb="FF0000FF"/>
        <rFont val="Arial"/>
        <family val="2"/>
      </rPr>
      <t>MW</t>
    </r>
    <r>
      <rPr>
        <sz val="10"/>
        <color rgb="FF0000FF"/>
        <rFont val="Arial"/>
        <family val="2"/>
      </rPr>
      <t xml:space="preserve"> x NPHR x 
</t>
    </r>
    <r>
      <rPr>
        <sz val="10"/>
        <color rgb="FF0000FF"/>
        <rFont val="Symbol"/>
        <family val="1"/>
        <charset val="2"/>
      </rPr>
      <t>h</t>
    </r>
    <r>
      <rPr>
        <sz val="8"/>
        <color rgb="FF0000FF"/>
        <rFont val="Arial"/>
        <family val="2"/>
      </rPr>
      <t xml:space="preserve"> </t>
    </r>
    <r>
      <rPr>
        <vertAlign val="subscript"/>
        <sz val="10"/>
        <color rgb="FF0000FF"/>
        <rFont val="Arial"/>
        <family val="2"/>
      </rPr>
      <t>NOxR,sel</t>
    </r>
    <r>
      <rPr>
        <sz val="10"/>
        <color rgb="FF0000FF"/>
        <rFont val="Arial"/>
        <family val="2"/>
      </rPr>
      <t>)</t>
    </r>
    <r>
      <rPr>
        <vertAlign val="superscript"/>
        <sz val="10"/>
        <color rgb="FF0000FF"/>
        <rFont val="Arial"/>
        <family val="2"/>
      </rPr>
      <t>0.25</t>
    </r>
    <r>
      <rPr>
        <sz val="10"/>
        <color rgb="FF0000FF"/>
        <rFont val="Arial"/>
        <family val="2"/>
      </rPr>
      <t xml:space="preserve"> x RF</t>
    </r>
  </si>
  <si>
    <t>Per eq. (2.63), Ref. 1, §2.4.2. - Total Annual Cost, page 2-76 (p77-pdf).</t>
  </si>
  <si>
    <t>ADM</t>
  </si>
  <si>
    <t>0.005 x TCI</t>
  </si>
  <si>
    <t>Annual Maintenance (0.5% TCI)</t>
  </si>
  <si>
    <r>
      <t>P x CF</t>
    </r>
    <r>
      <rPr>
        <vertAlign val="subscript"/>
        <sz val="10"/>
        <color rgb="FF0000FF"/>
        <rFont val="Arial"/>
        <family val="2"/>
      </rPr>
      <t>Total</t>
    </r>
    <r>
      <rPr>
        <sz val="10"/>
        <color rgb="FF0000FF"/>
        <rFont val="Arial"/>
        <family val="2"/>
      </rPr>
      <t xml:space="preserve"> x 8,760 x Cost</t>
    </r>
    <r>
      <rPr>
        <vertAlign val="subscript"/>
        <sz val="10"/>
        <color rgb="FF0000FF"/>
        <rFont val="Arial"/>
        <family val="2"/>
      </rPr>
      <t>elect</t>
    </r>
    <r>
      <rPr>
        <sz val="10"/>
        <color rgb="FF0000FF"/>
        <rFont val="Arial"/>
        <family val="2"/>
      </rPr>
      <t>, or
P x t</t>
    </r>
    <r>
      <rPr>
        <vertAlign val="subscript"/>
        <sz val="10"/>
        <color rgb="FF0000FF"/>
        <rFont val="Arial"/>
        <family val="2"/>
      </rPr>
      <t>op,control</t>
    </r>
    <r>
      <rPr>
        <sz val="10"/>
        <color rgb="FF0000FF"/>
        <rFont val="Arial"/>
        <family val="2"/>
      </rPr>
      <t xml:space="preserve"> x Cost</t>
    </r>
    <r>
      <rPr>
        <vertAlign val="subscript"/>
        <sz val="10"/>
        <color rgb="FF0000FF"/>
        <rFont val="Arial"/>
        <family val="2"/>
      </rPr>
      <t>elect</t>
    </r>
  </si>
  <si>
    <r>
      <t>CC</t>
    </r>
    <r>
      <rPr>
        <vertAlign val="subscript"/>
        <sz val="10"/>
        <color theme="1"/>
        <rFont val="Arial"/>
        <family val="2"/>
      </rPr>
      <t>replace, IP</t>
    </r>
  </si>
  <si>
    <r>
      <t>CC</t>
    </r>
    <r>
      <rPr>
        <vertAlign val="subscript"/>
        <sz val="10"/>
        <color theme="1"/>
        <rFont val="Arial"/>
        <family val="2"/>
      </rPr>
      <t>replace, SI</t>
    </r>
  </si>
  <si>
    <t>Catalyst Cost,dollars per cubic feet</t>
  </si>
  <si>
    <t>Catalyst Cost,dollars per cubic meter</t>
  </si>
  <si>
    <r>
      <t>Vol</t>
    </r>
    <r>
      <rPr>
        <vertAlign val="subscript"/>
        <sz val="10"/>
        <color rgb="FF0000FF"/>
        <rFont val="Arial"/>
        <family val="2"/>
      </rPr>
      <t>catalyst,(clc)</t>
    </r>
    <r>
      <rPr>
        <sz val="10"/>
        <color rgb="FF0000FF"/>
        <rFont val="Arial"/>
        <family val="2"/>
      </rPr>
      <t xml:space="preserve"> x N</t>
    </r>
    <r>
      <rPr>
        <vertAlign val="subscript"/>
        <sz val="10"/>
        <color rgb="FF0000FF"/>
        <rFont val="Arial"/>
        <family val="2"/>
      </rPr>
      <t>SCR</t>
    </r>
    <r>
      <rPr>
        <sz val="10"/>
        <color rgb="FF0000FF"/>
        <rFont val="Arial"/>
        <family val="2"/>
      </rPr>
      <t xml:space="preserve"> x CC</t>
    </r>
    <r>
      <rPr>
        <vertAlign val="subscript"/>
        <sz val="10"/>
        <color rgb="FF0000FF"/>
        <rFont val="Arial"/>
        <family val="2"/>
      </rPr>
      <t>replace,IP</t>
    </r>
    <r>
      <rPr>
        <sz val="10"/>
        <color rgb="FF0000FF"/>
        <rFont val="Arial"/>
        <family val="2"/>
      </rPr>
      <t xml:space="preserve"> / n</t>
    </r>
    <r>
      <rPr>
        <vertAlign val="subscript"/>
        <sz val="10"/>
        <color rgb="FF0000FF"/>
        <rFont val="Arial"/>
        <family val="2"/>
      </rPr>
      <t>layer,sel</t>
    </r>
  </si>
  <si>
    <r>
      <t>C</t>
    </r>
    <r>
      <rPr>
        <vertAlign val="subscript"/>
        <sz val="10"/>
        <color theme="1"/>
        <rFont val="Arial"/>
        <family val="2"/>
      </rPr>
      <t>Life</t>
    </r>
  </si>
  <si>
    <r>
      <t>C</t>
    </r>
    <r>
      <rPr>
        <vertAlign val="subscript"/>
        <sz val="10"/>
        <color rgb="FF0000FF"/>
        <rFont val="Arial"/>
        <family val="2"/>
      </rPr>
      <t>Life</t>
    </r>
    <r>
      <rPr>
        <sz val="10"/>
        <color rgb="FF0000FF"/>
        <rFont val="Arial"/>
        <family val="2"/>
      </rPr>
      <t xml:space="preserve"> / t</t>
    </r>
    <r>
      <rPr>
        <vertAlign val="subscript"/>
        <sz val="10"/>
        <color rgb="FF0000FF"/>
        <rFont val="Arial"/>
        <family val="2"/>
      </rPr>
      <t>op, control</t>
    </r>
  </si>
  <si>
    <r>
      <t>i/[(1+i)</t>
    </r>
    <r>
      <rPr>
        <vertAlign val="superscript"/>
        <sz val="10"/>
        <color rgb="FF0000FF"/>
        <rFont val="Arial"/>
        <family val="2"/>
      </rPr>
      <t>Y</t>
    </r>
    <r>
      <rPr>
        <sz val="10"/>
        <color rgb="FF0000FF"/>
        <rFont val="Arial"/>
        <family val="2"/>
      </rPr>
      <t>-1]</t>
    </r>
  </si>
  <si>
    <r>
      <t>CF</t>
    </r>
    <r>
      <rPr>
        <vertAlign val="subscript"/>
        <sz val="10"/>
        <color rgb="FF0000FF"/>
        <rFont val="Arial"/>
        <family val="2"/>
      </rPr>
      <t>ems unit</t>
    </r>
    <r>
      <rPr>
        <sz val="10"/>
        <color rgb="FF0000FF"/>
        <rFont val="Arial"/>
        <family val="2"/>
      </rPr>
      <t xml:space="preserve"> x CF</t>
    </r>
    <r>
      <rPr>
        <vertAlign val="subscript"/>
        <sz val="10"/>
        <color rgb="FF0000FF"/>
        <rFont val="Arial"/>
        <family val="2"/>
      </rPr>
      <t xml:space="preserve"> HPWI</t>
    </r>
  </si>
  <si>
    <t>http://www.eia.gov/totalenergy/data/annual/index.cfm</t>
  </si>
  <si>
    <t>Auto Input from a U.S. EIA reference.</t>
  </si>
  <si>
    <r>
      <rPr>
        <u/>
        <sz val="10"/>
        <color theme="1"/>
        <rFont val="Arial"/>
        <family val="2"/>
      </rPr>
      <t>Data Entry</t>
    </r>
    <r>
      <rPr>
        <sz val="10"/>
        <color theme="1"/>
        <rFont val="Arial"/>
        <family val="2"/>
      </rPr>
      <t xml:space="preserve"> input, Line 19.</t>
    </r>
  </si>
  <si>
    <r>
      <t>Cost</t>
    </r>
    <r>
      <rPr>
        <vertAlign val="subscript"/>
        <sz val="10"/>
        <color theme="1"/>
        <rFont val="Arial"/>
        <family val="2"/>
      </rPr>
      <t>fuel</t>
    </r>
  </si>
  <si>
    <t xml:space="preserve">(estimate based on selected HHV) </t>
  </si>
  <si>
    <t xml:space="preserve">(estimate based on selected LHV) </t>
  </si>
  <si>
    <t>Btu/ft³ (for gas)</t>
  </si>
  <si>
    <t>V(fuel)</t>
  </si>
  <si>
    <t>CFH - for gas</t>
  </si>
  <si>
    <t>CF/yr - for gas</t>
  </si>
  <si>
    <r>
      <t>V (fuel) x t</t>
    </r>
    <r>
      <rPr>
        <vertAlign val="subscript"/>
        <sz val="10"/>
        <color rgb="FF0000FF"/>
        <rFont val="Arial"/>
        <family val="2"/>
      </rPr>
      <t>op,ems unit</t>
    </r>
  </si>
  <si>
    <t>Coal Ash Disposal</t>
  </si>
  <si>
    <r>
      <t>Calculated as hourly heat input (Line 24 divided by Line 23) and divided by the fuel HHV (Line 32), or Maximum Heat Rate Input (Q</t>
    </r>
    <r>
      <rPr>
        <vertAlign val="subscript"/>
        <sz val="10"/>
        <color theme="1"/>
        <rFont val="Arial"/>
        <family val="2"/>
      </rPr>
      <t>B</t>
    </r>
    <r>
      <rPr>
        <sz val="10"/>
        <color theme="1"/>
        <rFont val="Arial"/>
        <family val="2"/>
      </rPr>
      <t>) on Line 19 divided by fuel HHV - Line 32.</t>
    </r>
  </si>
  <si>
    <r>
      <t>NOx</t>
    </r>
    <r>
      <rPr>
        <vertAlign val="subscript"/>
        <sz val="10"/>
        <color rgb="FF0000FF"/>
        <rFont val="Arial"/>
        <family val="2"/>
      </rPr>
      <t>in</t>
    </r>
    <r>
      <rPr>
        <sz val="10"/>
        <color rgb="FF0000FF"/>
        <rFont val="Arial"/>
        <family val="2"/>
      </rPr>
      <t xml:space="preserve"> x </t>
    </r>
    <r>
      <rPr>
        <sz val="10"/>
        <color rgb="FF0000FF"/>
        <rFont val="Calibri"/>
        <family val="2"/>
      </rPr>
      <t>η</t>
    </r>
    <r>
      <rPr>
        <vertAlign val="subscript"/>
        <sz val="10"/>
        <color rgb="FF0000FF"/>
        <rFont val="Arial"/>
        <family val="2"/>
      </rPr>
      <t>NOxR,sel</t>
    </r>
    <r>
      <rPr>
        <sz val="10"/>
        <color rgb="FF0000FF"/>
        <rFont val="Arial"/>
        <family val="2"/>
      </rPr>
      <t xml:space="preserve"> x Q</t>
    </r>
    <r>
      <rPr>
        <vertAlign val="subscript"/>
        <sz val="10"/>
        <color rgb="FF0000FF"/>
        <rFont val="Arial"/>
        <family val="2"/>
      </rPr>
      <t xml:space="preserve">B </t>
    </r>
  </si>
  <si>
    <t>NOx Removed Hourly Rate</t>
  </si>
  <si>
    <t>Defined by eq. (1.12), Ref. 1, §1.3.1 - Design Parameters for Study-Level, NOx Removal Rates, 
page 1-37 (p37-pdf).</t>
  </si>
  <si>
    <r>
      <t xml:space="preserve">Defined by eq. (2.12), Ref. 1, </t>
    </r>
    <r>
      <rPr>
        <sz val="10"/>
        <color theme="1"/>
        <rFont val="Calibri"/>
        <family val="2"/>
      </rPr>
      <t>§</t>
    </r>
    <r>
      <rPr>
        <sz val="10"/>
        <color theme="1"/>
        <rFont val="Arial"/>
        <family val="2"/>
      </rPr>
      <t>2.3.6 - NOx Removal Rates, page 2-55 (p56-pdf).</t>
    </r>
  </si>
  <si>
    <t xml:space="preserve">Volume catalyst (re)calculated using, the selected height, on Line 70. </t>
  </si>
  <si>
    <t>3.5% - Default</t>
  </si>
  <si>
    <r>
      <rPr>
        <sz val="10"/>
        <color rgb="FF0000FF"/>
        <rFont val="Calibri"/>
        <family val="2"/>
      </rPr>
      <t>ṁ</t>
    </r>
    <r>
      <rPr>
        <sz val="10"/>
        <color rgb="FF0000FF"/>
        <rFont val="Arial"/>
        <family val="2"/>
      </rPr>
      <t>(fuel) lb</t>
    </r>
    <r>
      <rPr>
        <vertAlign val="subscript"/>
        <sz val="10"/>
        <color rgb="FF0000FF"/>
        <rFont val="Arial"/>
        <family val="2"/>
      </rPr>
      <t>fuel</t>
    </r>
    <r>
      <rPr>
        <sz val="10"/>
        <color rgb="FF0000FF"/>
        <rFont val="Arial"/>
        <family val="2"/>
      </rPr>
      <t>/hr x 1 hr/60 min x 
8.345 lb/gal x WFR lb</t>
    </r>
    <r>
      <rPr>
        <vertAlign val="subscript"/>
        <sz val="10"/>
        <color rgb="FF0000FF"/>
        <rFont val="Arial"/>
        <family val="2"/>
      </rPr>
      <t>water</t>
    </r>
    <r>
      <rPr>
        <sz val="10"/>
        <color rgb="FF0000FF"/>
        <rFont val="Arial"/>
        <family val="2"/>
      </rPr>
      <t>/lb</t>
    </r>
    <r>
      <rPr>
        <vertAlign val="subscript"/>
        <sz val="10"/>
        <color rgb="FF0000FF"/>
        <rFont val="Arial"/>
        <family val="2"/>
      </rPr>
      <t>fuel</t>
    </r>
  </si>
  <si>
    <r>
      <t>DF x WSF x q</t>
    </r>
    <r>
      <rPr>
        <vertAlign val="subscript"/>
        <sz val="10"/>
        <color rgb="FF0000FF"/>
        <rFont val="Arial"/>
        <family val="2"/>
      </rPr>
      <t>water</t>
    </r>
    <r>
      <rPr>
        <sz val="10"/>
        <color rgb="FF0000FF"/>
        <rFont val="Arial"/>
        <family val="2"/>
      </rPr>
      <t xml:space="preserve">
</t>
    </r>
  </si>
  <si>
    <t>Treatment System Design Capacity</t>
  </si>
  <si>
    <t>Water Injection Electricity Consumption</t>
  </si>
  <si>
    <r>
      <t>q</t>
    </r>
    <r>
      <rPr>
        <vertAlign val="subscript"/>
        <sz val="10"/>
        <color theme="1"/>
        <rFont val="Arial"/>
        <family val="2"/>
      </rPr>
      <t>water</t>
    </r>
  </si>
  <si>
    <r>
      <t>PF x q</t>
    </r>
    <r>
      <rPr>
        <vertAlign val="subscript"/>
        <sz val="10"/>
        <color rgb="FF0000FF"/>
        <rFont val="Arial"/>
        <family val="2"/>
      </rPr>
      <t>water</t>
    </r>
  </si>
  <si>
    <r>
      <t>P x t</t>
    </r>
    <r>
      <rPr>
        <vertAlign val="subscript"/>
        <sz val="10"/>
        <color rgb="FF0000FF"/>
        <rFont val="Arial"/>
        <family val="2"/>
      </rPr>
      <t>op, control</t>
    </r>
  </si>
  <si>
    <t>Annual water injection electricity is the injection pump power times the annual HPWI hrs of operation.</t>
  </si>
  <si>
    <r>
      <t>FP</t>
    </r>
    <r>
      <rPr>
        <vertAlign val="subscript"/>
        <sz val="10"/>
        <color rgb="FF0000FF"/>
        <rFont val="Arial"/>
        <family val="2"/>
      </rPr>
      <t>percentage</t>
    </r>
    <r>
      <rPr>
        <sz val="10"/>
        <color rgb="FF0000FF"/>
        <rFont val="Arial"/>
        <family val="2"/>
      </rPr>
      <t xml:space="preserve"> x HI x (WFR/WFR=1)</t>
    </r>
  </si>
  <si>
    <r>
      <t>(43.638 x B</t>
    </r>
    <r>
      <rPr>
        <vertAlign val="subscript"/>
        <sz val="10"/>
        <color rgb="FF0000FF"/>
        <rFont val="Arial"/>
        <family val="2"/>
      </rPr>
      <t>MW</t>
    </r>
    <r>
      <rPr>
        <sz val="10"/>
        <color rgb="FF0000FF"/>
        <rFont val="Arial"/>
        <family val="2"/>
      </rPr>
      <t xml:space="preserve"> + 191.14) x 1,000</t>
    </r>
  </si>
  <si>
    <r>
      <t xml:space="preserve">Annual Costs </t>
    </r>
    <r>
      <rPr>
        <sz val="10"/>
        <color theme="1"/>
        <rFont val="Arial"/>
        <family val="2"/>
      </rPr>
      <t>(adjusted to 2012$)</t>
    </r>
  </si>
  <si>
    <r>
      <t>CPI</t>
    </r>
    <r>
      <rPr>
        <vertAlign val="subscript"/>
        <sz val="10"/>
        <color rgb="FF0000FF"/>
        <rFont val="Arial"/>
        <family val="2"/>
      </rPr>
      <t>2012$/1990$</t>
    </r>
    <r>
      <rPr>
        <sz val="10"/>
        <color rgb="FF0000FF"/>
        <rFont val="Arial"/>
        <family val="2"/>
      </rPr>
      <t xml:space="preserve"> x (340 x B</t>
    </r>
    <r>
      <rPr>
        <vertAlign val="subscript"/>
        <sz val="10"/>
        <color rgb="FF0000FF"/>
        <rFont val="Arial"/>
        <family val="2"/>
      </rPr>
      <t>MW</t>
    </r>
    <r>
      <rPr>
        <sz val="10"/>
        <color rgb="FF0000FF"/>
        <rFont val="Arial"/>
        <family val="2"/>
      </rPr>
      <t xml:space="preserve"> + 23,000)</t>
    </r>
  </si>
  <si>
    <r>
      <t>Cost estimate based on a linear variation of HPWI Systems TCI vs. unit nom. plate power capacity, B</t>
    </r>
    <r>
      <rPr>
        <vertAlign val="subscript"/>
        <sz val="10"/>
        <color theme="1"/>
        <rFont val="Arial"/>
        <family val="2"/>
      </rPr>
      <t>MW</t>
    </r>
    <r>
      <rPr>
        <sz val="10"/>
        <color theme="1"/>
        <rFont val="Arial"/>
        <family val="2"/>
      </rPr>
      <t>, on Line 15, per data in Table 6-5, Ref. 4, §6.0 - Control Costs, page 6-222, (p313-pdf).</t>
    </r>
  </si>
  <si>
    <t>Electricity HPWI Consumption</t>
  </si>
  <si>
    <t>Selective Noncatalytic Reduction System</t>
  </si>
  <si>
    <r>
      <t xml:space="preserve">SNCR System Retrofit Factor entered on </t>
    </r>
    <r>
      <rPr>
        <u/>
        <sz val="10"/>
        <color theme="1"/>
        <rFont val="Arial"/>
        <family val="2"/>
      </rPr>
      <t>Data Entry</t>
    </r>
    <r>
      <rPr>
        <sz val="10"/>
        <color theme="1"/>
        <rFont val="Arial"/>
        <family val="2"/>
      </rPr>
      <t xml:space="preserve"> page, Line 31.</t>
    </r>
  </si>
  <si>
    <r>
      <rPr>
        <u/>
        <sz val="10"/>
        <color rgb="FF0000FF"/>
        <rFont val="Arial"/>
        <family val="2"/>
      </rPr>
      <t>Data Entry</t>
    </r>
    <r>
      <rPr>
        <sz val="10"/>
        <color rgb="FF0000FF"/>
        <rFont val="Arial"/>
        <family val="2"/>
      </rPr>
      <t>, Line 31</t>
    </r>
  </si>
  <si>
    <r>
      <rPr>
        <u/>
        <sz val="10"/>
        <color rgb="FF0000FF"/>
        <rFont val="Arial"/>
        <family val="2"/>
      </rPr>
      <t>Data Entry</t>
    </r>
    <r>
      <rPr>
        <sz val="10"/>
        <color rgb="FF0000FF"/>
        <rFont val="Arial"/>
        <family val="2"/>
      </rPr>
      <t>, Line 32</t>
    </r>
  </si>
  <si>
    <r>
      <t xml:space="preserve">HPWI System Retrofit Factor entered on </t>
    </r>
    <r>
      <rPr>
        <u/>
        <sz val="10"/>
        <color theme="1"/>
        <rFont val="Arial"/>
        <family val="2"/>
      </rPr>
      <t>Data Entry</t>
    </r>
    <r>
      <rPr>
        <sz val="10"/>
        <color theme="1"/>
        <rFont val="Arial"/>
        <family val="2"/>
      </rPr>
      <t xml:space="preserve"> page, Line 32.</t>
    </r>
  </si>
  <si>
    <t>High Pressure Water Injection System</t>
  </si>
  <si>
    <r>
      <t>FP x Cost</t>
    </r>
    <r>
      <rPr>
        <vertAlign val="subscript"/>
        <sz val="10"/>
        <color rgb="FF0000FF"/>
        <rFont val="Arial"/>
        <family val="2"/>
      </rPr>
      <t>fuel</t>
    </r>
  </si>
  <si>
    <t>WTC</t>
  </si>
  <si>
    <t>WTLC</t>
  </si>
  <si>
    <t>WDC</t>
  </si>
  <si>
    <t>Labor Costs</t>
  </si>
  <si>
    <t>Number of hours of operator labor</t>
  </si>
  <si>
    <t>hrs/day</t>
  </si>
  <si>
    <r>
      <t>t</t>
    </r>
    <r>
      <rPr>
        <vertAlign val="subscript"/>
        <sz val="10"/>
        <color theme="1"/>
        <rFont val="Arial"/>
        <family val="2"/>
      </rPr>
      <t>op, labor</t>
    </r>
  </si>
  <si>
    <t>Labor Rate</t>
  </si>
  <si>
    <t>$/hr</t>
  </si>
  <si>
    <t>LR</t>
  </si>
  <si>
    <r>
      <rPr>
        <u/>
        <sz val="10"/>
        <color rgb="FF0000FF"/>
        <rFont val="Arial"/>
        <family val="2"/>
      </rPr>
      <t>Data Entry</t>
    </r>
    <r>
      <rPr>
        <sz val="10"/>
        <color rgb="FF0000FF"/>
        <rFont val="Arial"/>
        <family val="2"/>
      </rPr>
      <t>, Line 44</t>
    </r>
  </si>
  <si>
    <t>$5,500 $/m³ is equivalent to 160$/ft³. Changing the units, results ~156$/ft³.</t>
  </si>
  <si>
    <r>
      <t>Calculated as hourly heat input (Line 38 divided by Line 37), and divided by the fuel HHV (Line 46), or Maximum Heat Rate Input (Q</t>
    </r>
    <r>
      <rPr>
        <vertAlign val="subscript"/>
        <sz val="10"/>
        <color theme="1"/>
        <rFont val="Arial"/>
        <family val="2"/>
      </rPr>
      <t>B</t>
    </r>
    <r>
      <rPr>
        <sz val="10"/>
        <color theme="1"/>
        <rFont val="Arial"/>
        <family val="2"/>
      </rPr>
      <t>) on Line 33, divided by fuel HHV - Line 46.</t>
    </r>
  </si>
  <si>
    <t>Fuel consumption rate (Line 47) multiplied by the total annual hours of operation, (Line 37).</t>
  </si>
  <si>
    <r>
      <t>SCR Efficiency at 700ºF, per Ref. 1, Fig. 2.2 - NOx Removal vs. Temperature, page 2-17 (p18-pdf). Selected efficiency is adjusted if the calculated NOx</t>
    </r>
    <r>
      <rPr>
        <vertAlign val="subscript"/>
        <sz val="10"/>
        <color theme="1"/>
        <rFont val="Arial"/>
        <family val="2"/>
      </rPr>
      <t>out</t>
    </r>
    <r>
      <rPr>
        <sz val="10"/>
        <color theme="1"/>
        <rFont val="Arial"/>
        <family val="2"/>
      </rPr>
      <t xml:space="preserve"> value falls below the SCR attainable limit.</t>
    </r>
  </si>
  <si>
    <r>
      <t>Defined by eq. (2.10) Ref. 1, § 2.3.5 - NOx Removal Efficiency, p2-54 (p55-pdf) and calculated based on NOx</t>
    </r>
    <r>
      <rPr>
        <vertAlign val="subscript"/>
        <sz val="10"/>
        <color theme="1"/>
        <rFont val="Arial"/>
        <family val="2"/>
      </rPr>
      <t>in</t>
    </r>
    <r>
      <rPr>
        <sz val="10"/>
        <color theme="1"/>
        <rFont val="Arial"/>
        <family val="2"/>
      </rPr>
      <t xml:space="preserve"> on Line 52 and the value of NOx</t>
    </r>
    <r>
      <rPr>
        <vertAlign val="subscript"/>
        <sz val="10"/>
        <color theme="1"/>
        <rFont val="Arial"/>
        <family val="2"/>
      </rPr>
      <t>out sel</t>
    </r>
    <r>
      <rPr>
        <sz val="10"/>
        <color theme="1"/>
        <rFont val="Arial"/>
        <family val="2"/>
      </rPr>
      <t>, on Line 54.</t>
    </r>
  </si>
  <si>
    <r>
      <t>B</t>
    </r>
    <r>
      <rPr>
        <vertAlign val="subscript"/>
        <sz val="10"/>
        <color rgb="FF0000FF"/>
        <rFont val="Arial"/>
        <family val="2"/>
      </rPr>
      <t xml:space="preserve">MW </t>
    </r>
    <r>
      <rPr>
        <sz val="10"/>
        <color rgb="FF0000FF"/>
        <rFont val="Arial"/>
        <family val="2"/>
      </rPr>
      <t>x 0.4 x (FuelF)</t>
    </r>
    <r>
      <rPr>
        <vertAlign val="superscript"/>
        <sz val="10"/>
        <color rgb="FF0000FF"/>
        <rFont val="Arial"/>
        <family val="2"/>
      </rPr>
      <t>2.9</t>
    </r>
    <r>
      <rPr>
        <sz val="10"/>
        <color rgb="FF0000FF"/>
        <rFont val="Arial"/>
        <family val="2"/>
      </rPr>
      <t xml:space="preserve"> x (NRF)</t>
    </r>
    <r>
      <rPr>
        <vertAlign val="superscript"/>
        <sz val="10"/>
        <color rgb="FF0000FF"/>
        <rFont val="Arial"/>
        <family val="2"/>
      </rPr>
      <t>0.71</t>
    </r>
    <r>
      <rPr>
        <sz val="10"/>
        <color rgb="FF0000FF"/>
        <rFont val="Arial"/>
        <family val="2"/>
      </rPr>
      <t xml:space="preserve"> x CC</t>
    </r>
    <r>
      <rPr>
        <vertAlign val="subscript"/>
        <sz val="10"/>
        <color rgb="FF0000FF"/>
        <rFont val="Arial"/>
        <family val="2"/>
      </rPr>
      <t>replace, SI</t>
    </r>
  </si>
  <si>
    <t>Σ (Line 88, 89, 90 and Line 94)</t>
  </si>
  <si>
    <t>Σ (Line 88, 89, 90 and Line 95)</t>
  </si>
  <si>
    <t>CRF x TCI</t>
  </si>
  <si>
    <t>DAC1</t>
  </si>
  <si>
    <t>DAC2</t>
  </si>
  <si>
    <t>DAC1 + IDAC</t>
  </si>
  <si>
    <t>DAC2 + IDAC</t>
  </si>
  <si>
    <t>Tons of NOx removed calculated above, on Line 58.</t>
  </si>
  <si>
    <r>
      <t>NOx</t>
    </r>
    <r>
      <rPr>
        <vertAlign val="subscript"/>
        <sz val="10"/>
        <color rgb="FF0000FF"/>
        <rFont val="Arial"/>
        <family val="2"/>
      </rPr>
      <t>R</t>
    </r>
    <r>
      <rPr>
        <sz val="10"/>
        <color rgb="FF0000FF"/>
        <rFont val="Arial"/>
        <family val="2"/>
      </rPr>
      <t xml:space="preserve"> [Line 58]</t>
    </r>
  </si>
  <si>
    <r>
      <rPr>
        <u/>
        <sz val="10"/>
        <color theme="1"/>
        <rFont val="Arial"/>
        <family val="2"/>
      </rPr>
      <t>Data Entry</t>
    </r>
    <r>
      <rPr>
        <sz val="10"/>
        <color theme="1"/>
        <rFont val="Arial"/>
        <family val="2"/>
      </rPr>
      <t>, Line 36 - Selected base year of EPA's cost analysis.</t>
    </r>
  </si>
  <si>
    <r>
      <t>TAC1/NOx</t>
    </r>
    <r>
      <rPr>
        <vertAlign val="subscript"/>
        <sz val="10"/>
        <color rgb="FF0000FF"/>
        <rFont val="Arial"/>
        <family val="2"/>
      </rPr>
      <t>R</t>
    </r>
  </si>
  <si>
    <r>
      <t>TAC2/NOx</t>
    </r>
    <r>
      <rPr>
        <vertAlign val="subscript"/>
        <sz val="10"/>
        <color rgb="FF0000FF"/>
        <rFont val="Arial"/>
        <family val="2"/>
      </rPr>
      <t>R</t>
    </r>
  </si>
  <si>
    <t>Year Control is effective</t>
  </si>
  <si>
    <r>
      <t>Cost</t>
    </r>
    <r>
      <rPr>
        <vertAlign val="subscript"/>
        <sz val="10"/>
        <color theme="1"/>
        <rFont val="Arial"/>
        <family val="2"/>
      </rPr>
      <t xml:space="preserve">effect,$2012,1 </t>
    </r>
  </si>
  <si>
    <r>
      <t>Cost</t>
    </r>
    <r>
      <rPr>
        <vertAlign val="subscript"/>
        <sz val="10"/>
        <color theme="1"/>
        <rFont val="Arial"/>
        <family val="2"/>
      </rPr>
      <t xml:space="preserve">effect,$2012,2 </t>
    </r>
  </si>
  <si>
    <r>
      <t>Cost</t>
    </r>
    <r>
      <rPr>
        <vertAlign val="subscript"/>
        <sz val="10"/>
        <color theme="1"/>
        <rFont val="Arial"/>
        <family val="2"/>
      </rPr>
      <t xml:space="preserve">effect,yr,1 </t>
    </r>
  </si>
  <si>
    <r>
      <t>Cost</t>
    </r>
    <r>
      <rPr>
        <vertAlign val="subscript"/>
        <sz val="10"/>
        <color theme="1"/>
        <rFont val="Arial"/>
        <family val="2"/>
      </rPr>
      <t xml:space="preserve">effect,yr,2 </t>
    </r>
  </si>
  <si>
    <r>
      <t>2012$/ton NOx</t>
    </r>
    <r>
      <rPr>
        <vertAlign val="subscript"/>
        <sz val="10"/>
        <color theme="1"/>
        <rFont val="Arial"/>
        <family val="2"/>
      </rPr>
      <t>R</t>
    </r>
  </si>
  <si>
    <r>
      <t>$/ton NOx</t>
    </r>
    <r>
      <rPr>
        <vertAlign val="subscript"/>
        <sz val="10"/>
        <color theme="1"/>
        <rFont val="Arial"/>
        <family val="2"/>
      </rPr>
      <t>R</t>
    </r>
  </si>
  <si>
    <r>
      <t>Cost</t>
    </r>
    <r>
      <rPr>
        <vertAlign val="subscript"/>
        <sz val="10"/>
        <color rgb="FF0000FF"/>
        <rFont val="Arial"/>
        <family val="2"/>
      </rPr>
      <t xml:space="preserve">effect,$2012,1 </t>
    </r>
    <r>
      <rPr>
        <sz val="10"/>
        <color rgb="FF0000FF"/>
        <rFont val="Arial"/>
        <family val="2"/>
      </rPr>
      <t>x CPI(current yr)</t>
    </r>
  </si>
  <si>
    <r>
      <t>Cost</t>
    </r>
    <r>
      <rPr>
        <vertAlign val="subscript"/>
        <sz val="10"/>
        <color rgb="FF0000FF"/>
        <rFont val="Arial"/>
        <family val="2"/>
      </rPr>
      <t xml:space="preserve">effect,$2012,2 </t>
    </r>
    <r>
      <rPr>
        <sz val="10"/>
        <color rgb="FF0000FF"/>
        <rFont val="Arial"/>
        <family val="2"/>
      </rPr>
      <t>x CPI(current yr)</t>
    </r>
  </si>
  <si>
    <r>
      <t>N</t>
    </r>
    <r>
      <rPr>
        <vertAlign val="subscript"/>
        <sz val="10"/>
        <color theme="1"/>
        <rFont val="Arial"/>
        <family val="2"/>
      </rPr>
      <t>HPWI</t>
    </r>
  </si>
  <si>
    <t>Based of Max. Fuel Consumption Rate, lb(fuel)/hr, on Line 28 and WFR, lb(water)/lb (fuel), on Line 36, in gal/min (gpm).</t>
  </si>
  <si>
    <t>Factor to account for waste stream, per same reference mentioned at Line 38.</t>
  </si>
  <si>
    <t>Treatment system design capacity is the system water flow increased by the above two multipliers, on Line 38 and Line 39, respectively.</t>
  </si>
  <si>
    <r>
      <t>TCI</t>
    </r>
    <r>
      <rPr>
        <vertAlign val="subscript"/>
        <sz val="10"/>
        <color rgb="FF0000FF"/>
        <rFont val="Arial"/>
        <family val="2"/>
      </rPr>
      <t>1990$</t>
    </r>
    <r>
      <rPr>
        <sz val="10"/>
        <color rgb="FF0000FF"/>
        <rFont val="Arial"/>
        <family val="2"/>
      </rPr>
      <t xml:space="preserve"> x CPI </t>
    </r>
    <r>
      <rPr>
        <vertAlign val="subscript"/>
        <sz val="10"/>
        <color rgb="FF0000FF"/>
        <rFont val="Arial"/>
        <family val="2"/>
      </rPr>
      <t>2012$/1990$</t>
    </r>
    <r>
      <rPr>
        <sz val="10"/>
        <color rgb="FF0000FF"/>
        <rFont val="Arial"/>
        <family val="2"/>
      </rPr>
      <t xml:space="preserve"> x ELEVF x RF</t>
    </r>
    <r>
      <rPr>
        <vertAlign val="subscript"/>
        <sz val="10"/>
        <color rgb="FF0000FF"/>
        <rFont val="Arial"/>
        <family val="2"/>
      </rPr>
      <t>HPWI</t>
    </r>
  </si>
  <si>
    <r>
      <t>Cost estimate based on a linear variation of HPWI Systems maintenance costs vs. nom. plate power capacity, B</t>
    </r>
    <r>
      <rPr>
        <vertAlign val="subscript"/>
        <sz val="10"/>
        <color theme="1"/>
        <rFont val="Arial"/>
        <family val="2"/>
      </rPr>
      <t xml:space="preserve">MW </t>
    </r>
    <r>
      <rPr>
        <sz val="10"/>
        <color theme="1"/>
        <rFont val="Arial"/>
        <family val="2"/>
      </rPr>
      <t>, per data in Table 6-5, Ref. 4, §6.0 - Control Costs, page 6-222, (p313-pdf).</t>
    </r>
  </si>
  <si>
    <r>
      <t>Based on actual water injection flow, q</t>
    </r>
    <r>
      <rPr>
        <vertAlign val="subscript"/>
        <sz val="10"/>
        <color theme="1"/>
        <rFont val="Arial"/>
        <family val="2"/>
      </rPr>
      <t>water</t>
    </r>
    <r>
      <rPr>
        <sz val="10"/>
        <color theme="1"/>
        <rFont val="Arial"/>
        <family val="2"/>
      </rPr>
      <t xml:space="preserve"> (Line 37), control operating time, top,control (Line 3), waste stream factor (suggested by system suppliers), WSF (Line 39) and water 2012$ specific cost, on </t>
    </r>
    <r>
      <rPr>
        <u/>
        <sz val="10"/>
        <color theme="1"/>
        <rFont val="Arial"/>
        <family val="2"/>
      </rPr>
      <t>Data Entry,</t>
    </r>
    <r>
      <rPr>
        <sz val="10"/>
        <color theme="1"/>
        <rFont val="Arial"/>
        <family val="2"/>
      </rPr>
      <t xml:space="preserve"> Line 41, per Table 6-5, Ref. 4, page 6-222, (p313-pdf).</t>
    </r>
  </si>
  <si>
    <r>
      <t>Fuel penalty, FP (Line45),in MMBtu/hr times fuel specific cost, per EIA 2012$data, Cost</t>
    </r>
    <r>
      <rPr>
        <vertAlign val="subscript"/>
        <sz val="10"/>
        <color theme="1"/>
        <rFont val="Arial"/>
        <family val="2"/>
      </rPr>
      <t>fuel</t>
    </r>
    <r>
      <rPr>
        <sz val="10"/>
        <color theme="1"/>
        <rFont val="Arial"/>
        <family val="2"/>
      </rPr>
      <t xml:space="preserve"> (Line27).</t>
    </r>
  </si>
  <si>
    <t>Sum of the above direct annual costs, Line 49 through Line 55.</t>
  </si>
  <si>
    <t>Σ (Line 49... Line 55)</t>
  </si>
  <si>
    <r>
      <t>0.03 x (t</t>
    </r>
    <r>
      <rPr>
        <vertAlign val="subscript"/>
        <sz val="10"/>
        <color rgb="FF0000FF"/>
        <rFont val="Arial"/>
        <family val="2"/>
      </rPr>
      <t>control</t>
    </r>
    <r>
      <rPr>
        <sz val="10"/>
        <color rgb="FF0000FF"/>
        <rFont val="Arial"/>
        <family val="2"/>
      </rPr>
      <t xml:space="preserve"> x t</t>
    </r>
    <r>
      <rPr>
        <vertAlign val="subscript"/>
        <sz val="10"/>
        <color rgb="FF0000FF"/>
        <rFont val="Arial"/>
        <family val="2"/>
      </rPr>
      <t>op,labor</t>
    </r>
    <r>
      <rPr>
        <sz val="10"/>
        <color rgb="FF0000FF"/>
        <rFont val="Arial"/>
        <family val="2"/>
      </rPr>
      <t xml:space="preserve"> x LR + 0.4 x AM)</t>
    </r>
  </si>
  <si>
    <t>Calculated based on the same assumptions proposed for SCR, see eq. (2.69), Ref. 2 §2.4.2. - Total Annual Cost, page 2-78 (p79-pdf).</t>
  </si>
  <si>
    <t xml:space="preserve">Calculated based on the same eq. proposed for SCR, see eq. (2.70), Ref. 2, §2.4.2. - Total Annual Cost, page 2-79 (p80-pdf). </t>
  </si>
  <si>
    <t>Total of the above indirect costs, Line 57 and Line 58.</t>
  </si>
  <si>
    <t>Σ (Line 57, Line 58)</t>
  </si>
  <si>
    <t>Indirect Annual Costs</t>
  </si>
  <si>
    <t>TAC</t>
  </si>
  <si>
    <t>Total of direct and indirect costs, per eq. (2.72), Ref. 2, §2.4.2. page 2-79 (p80-pdf).</t>
  </si>
  <si>
    <t>Tons of NOx removed calculated above, on Line 35.</t>
  </si>
  <si>
    <t>DAC + IDAC</t>
  </si>
  <si>
    <r>
      <t>NOx</t>
    </r>
    <r>
      <rPr>
        <vertAlign val="subscript"/>
        <sz val="10"/>
        <color rgb="FF0000FF"/>
        <rFont val="Arial"/>
        <family val="2"/>
      </rPr>
      <t>R</t>
    </r>
    <r>
      <rPr>
        <sz val="10"/>
        <color rgb="FF0000FF"/>
        <rFont val="Arial"/>
        <family val="2"/>
      </rPr>
      <t xml:space="preserve"> [Line 35]</t>
    </r>
  </si>
  <si>
    <t>TAC / NOxR</t>
  </si>
  <si>
    <r>
      <rPr>
        <u/>
        <sz val="10"/>
        <color rgb="FF0000FF"/>
        <rFont val="Arial"/>
        <family val="2"/>
      </rPr>
      <t>Data Entry</t>
    </r>
    <r>
      <rPr>
        <sz val="10"/>
        <color rgb="FF0000FF"/>
        <rFont val="Arial"/>
        <family val="2"/>
      </rPr>
      <t>, Line 28</t>
    </r>
  </si>
  <si>
    <r>
      <t>Cost</t>
    </r>
    <r>
      <rPr>
        <vertAlign val="subscript"/>
        <sz val="10"/>
        <color rgb="FF0000FF"/>
        <rFont val="Arial"/>
        <family val="2"/>
      </rPr>
      <t>effect,$2012</t>
    </r>
    <r>
      <rPr>
        <sz val="10"/>
        <color rgb="FF0000FF"/>
        <rFont val="Arial"/>
        <family val="2"/>
      </rPr>
      <t xml:space="preserve"> x CPI(current yr)</t>
    </r>
  </si>
  <si>
    <r>
      <t>Cost</t>
    </r>
    <r>
      <rPr>
        <vertAlign val="subscript"/>
        <sz val="10"/>
        <color theme="1"/>
        <rFont val="Arial"/>
        <family val="2"/>
      </rPr>
      <t>effect,yr</t>
    </r>
  </si>
  <si>
    <r>
      <t>Cost</t>
    </r>
    <r>
      <rPr>
        <vertAlign val="subscript"/>
        <sz val="10"/>
        <color theme="1"/>
        <rFont val="Arial"/>
        <family val="2"/>
      </rPr>
      <t>effect,$2012</t>
    </r>
  </si>
  <si>
    <r>
      <rPr>
        <u/>
        <sz val="10"/>
        <color rgb="FF0000FF"/>
        <rFont val="Arial"/>
        <family val="2"/>
      </rPr>
      <t>Data Entry</t>
    </r>
    <r>
      <rPr>
        <sz val="10"/>
        <color rgb="FF0000FF"/>
        <rFont val="Arial"/>
        <family val="2"/>
      </rPr>
      <t>, Line 37
"2012$" - Default</t>
    </r>
  </si>
  <si>
    <r>
      <rPr>
        <u/>
        <sz val="10"/>
        <color theme="1"/>
        <rFont val="Arial"/>
        <family val="2"/>
      </rPr>
      <t>Data Entry</t>
    </r>
    <r>
      <rPr>
        <sz val="10"/>
        <color theme="1"/>
        <rFont val="Arial"/>
        <family val="2"/>
      </rPr>
      <t>, Line 37 - Selected base year of EPA's cost analysis.</t>
    </r>
  </si>
  <si>
    <t>Data Entry, Line 37
"2012$" - Default</t>
  </si>
  <si>
    <r>
      <t>NOx</t>
    </r>
    <r>
      <rPr>
        <vertAlign val="subscript"/>
        <sz val="10"/>
        <color rgb="FF0000FF"/>
        <rFont val="Arial"/>
        <family val="2"/>
      </rPr>
      <t>R</t>
    </r>
    <r>
      <rPr>
        <sz val="10"/>
        <color rgb="FF0000FF"/>
        <rFont val="Arial"/>
        <family val="2"/>
      </rPr>
      <t xml:space="preserve"> [Line 41]</t>
    </r>
  </si>
  <si>
    <r>
      <t>[2 NOx</t>
    </r>
    <r>
      <rPr>
        <vertAlign val="subscript"/>
        <sz val="10"/>
        <color rgb="FF0000FF"/>
        <rFont val="Arial"/>
        <family val="2"/>
      </rPr>
      <t>in</t>
    </r>
    <r>
      <rPr>
        <sz val="10"/>
        <color rgb="FF0000FF"/>
        <rFont val="Arial"/>
        <family val="2"/>
      </rPr>
      <t xml:space="preserve"> + 0.7] </t>
    </r>
    <r>
      <rPr>
        <sz val="10"/>
        <color rgb="FF0000FF"/>
        <rFont val="Symbol"/>
        <family val="1"/>
        <charset val="2"/>
      </rPr>
      <t>h</t>
    </r>
    <r>
      <rPr>
        <sz val="10"/>
        <color rgb="FF0000FF"/>
        <rFont val="Arial"/>
        <family val="2"/>
      </rPr>
      <t xml:space="preserve"> NOx</t>
    </r>
    <r>
      <rPr>
        <vertAlign val="subscript"/>
        <sz val="10"/>
        <color rgb="FF0000FF"/>
        <rFont val="Arial"/>
        <family val="2"/>
      </rPr>
      <t>R,sel</t>
    </r>
    <r>
      <rPr>
        <sz val="10"/>
        <color rgb="FF0000FF"/>
        <rFont val="Arial"/>
        <family val="2"/>
      </rPr>
      <t xml:space="preserve"> / NOx</t>
    </r>
    <r>
      <rPr>
        <vertAlign val="subscript"/>
        <sz val="10"/>
        <color rgb="FF0000FF"/>
        <rFont val="Arial"/>
        <family val="2"/>
      </rPr>
      <t>in</t>
    </r>
  </si>
  <si>
    <r>
      <t>NSR / SR</t>
    </r>
    <r>
      <rPr>
        <vertAlign val="subscript"/>
        <sz val="10"/>
        <color rgb="FF0000FF"/>
        <rFont val="Arial"/>
        <family val="2"/>
      </rPr>
      <t>T</t>
    </r>
  </si>
  <si>
    <r>
      <rPr>
        <sz val="10"/>
        <color rgb="FF0000FF"/>
        <rFont val="Symbol"/>
        <family val="1"/>
        <charset val="2"/>
      </rPr>
      <t>h</t>
    </r>
    <r>
      <rPr>
        <sz val="10"/>
        <color rgb="FF0000FF"/>
        <rFont val="Arial"/>
        <family val="2"/>
      </rPr>
      <t xml:space="preserve"> </t>
    </r>
    <r>
      <rPr>
        <vertAlign val="subscript"/>
        <sz val="10"/>
        <color rgb="FF0000FF"/>
        <rFont val="Arial"/>
        <family val="2"/>
      </rPr>
      <t>NOxR,sel</t>
    </r>
    <r>
      <rPr>
        <sz val="10"/>
        <color rgb="FF0000FF"/>
        <rFont val="Arial"/>
        <family val="2"/>
      </rPr>
      <t xml:space="preserve"> / NSR</t>
    </r>
  </si>
  <si>
    <t>Urea Consumption</t>
  </si>
  <si>
    <r>
      <t>ṁ</t>
    </r>
    <r>
      <rPr>
        <vertAlign val="subscript"/>
        <sz val="10"/>
        <color rgb="FF0000FF"/>
        <rFont val="Arial"/>
        <family val="2"/>
      </rPr>
      <t>reagent</t>
    </r>
    <r>
      <rPr>
        <sz val="10"/>
        <color rgb="FF0000FF"/>
        <rFont val="Arial"/>
        <family val="2"/>
      </rPr>
      <t xml:space="preserve"> / C</t>
    </r>
    <r>
      <rPr>
        <vertAlign val="subscript"/>
        <sz val="10"/>
        <color rgb="FF0000FF"/>
        <rFont val="Arial"/>
        <family val="2"/>
      </rPr>
      <t>urea sol stored</t>
    </r>
  </si>
  <si>
    <r>
      <t>ṁ</t>
    </r>
    <r>
      <rPr>
        <vertAlign val="subscript"/>
        <sz val="10"/>
        <color rgb="FF0000FF"/>
        <rFont val="Arial"/>
        <family val="2"/>
      </rPr>
      <t>sol</t>
    </r>
    <r>
      <rPr>
        <sz val="10"/>
        <color rgb="FF0000FF"/>
        <rFont val="Arial"/>
        <family val="2"/>
      </rPr>
      <t xml:space="preserve"> x 7.4805 [gal/ft³</t>
    </r>
    <r>
      <rPr>
        <sz val="9"/>
        <color rgb="FF0000FF"/>
        <rFont val="Arial"/>
        <family val="2"/>
      </rPr>
      <t>]</t>
    </r>
    <r>
      <rPr>
        <sz val="10"/>
        <color rgb="FF0000FF"/>
        <rFont val="Arial"/>
        <family val="2"/>
      </rPr>
      <t xml:space="preserve"> / ρ</t>
    </r>
    <r>
      <rPr>
        <vertAlign val="subscript"/>
        <sz val="10"/>
        <color rgb="FF0000FF"/>
        <rFont val="Arial"/>
        <family val="2"/>
      </rPr>
      <t>50% urea</t>
    </r>
  </si>
  <si>
    <r>
      <t>Hv x ṁ</t>
    </r>
    <r>
      <rPr>
        <vertAlign val="subscript"/>
        <sz val="10"/>
        <color rgb="FF0000FF"/>
        <rFont val="Arial"/>
        <family val="2"/>
      </rPr>
      <t xml:space="preserve">reagent </t>
    </r>
    <r>
      <rPr>
        <sz val="10"/>
        <color rgb="FF0000FF"/>
        <rFont val="Arial"/>
        <family val="2"/>
      </rPr>
      <t>x ( 1/C</t>
    </r>
    <r>
      <rPr>
        <vertAlign val="subscript"/>
        <sz val="10"/>
        <color rgb="FF0000FF"/>
        <rFont val="Arial"/>
        <family val="2"/>
      </rPr>
      <t>urea sol injected</t>
    </r>
    <r>
      <rPr>
        <sz val="10"/>
        <color rgb="FF0000FF"/>
        <rFont val="Arial"/>
        <family val="2"/>
      </rPr>
      <t xml:space="preserve"> -1) /10</t>
    </r>
    <r>
      <rPr>
        <sz val="10"/>
        <color rgb="FF0000FF"/>
        <rFont val="Calibri"/>
        <family val="2"/>
      </rPr>
      <t>⁶</t>
    </r>
  </si>
  <si>
    <t xml:space="preserve">Additional fuel to evaporate the injected water in 10% urea solution, estimated by eq's (1.47) and (1.48), Ref.1,  §1.4.2. - Total Annual Cost, Additional Fuel to Vaporize Water in Reagent Solution, pages: 1-54, 1-55 (p54-55, pdf). </t>
  </si>
  <si>
    <r>
      <t>q</t>
    </r>
    <r>
      <rPr>
        <vertAlign val="subscript"/>
        <sz val="10"/>
        <color rgb="FF0000FF"/>
        <rFont val="Arial"/>
        <family val="2"/>
      </rPr>
      <t>sol</t>
    </r>
    <r>
      <rPr>
        <sz val="10"/>
        <color rgb="FF0000FF"/>
        <rFont val="Arial"/>
        <family val="2"/>
      </rPr>
      <t xml:space="preserve"> x t</t>
    </r>
    <r>
      <rPr>
        <vertAlign val="subscript"/>
        <sz val="10"/>
        <color rgb="FF0000FF"/>
        <rFont val="Arial"/>
        <family val="2"/>
      </rPr>
      <t>storage</t>
    </r>
    <r>
      <rPr>
        <sz val="10"/>
        <color rgb="FF0000FF"/>
        <rFont val="Arial"/>
        <family val="2"/>
      </rPr>
      <t xml:space="preserve"> x 24 [hrs/day]</t>
    </r>
  </si>
  <si>
    <r>
      <t>0.47 x NOx</t>
    </r>
    <r>
      <rPr>
        <vertAlign val="subscript"/>
        <sz val="10"/>
        <color rgb="FF0000FF"/>
        <rFont val="Arial"/>
        <family val="2"/>
      </rPr>
      <t>in</t>
    </r>
    <r>
      <rPr>
        <sz val="10"/>
        <color rgb="FF0000FF"/>
        <rFont val="Arial"/>
        <family val="2"/>
      </rPr>
      <t xml:space="preserve"> x NSR x Q</t>
    </r>
    <r>
      <rPr>
        <vertAlign val="subscript"/>
        <sz val="10"/>
        <color rgb="FF0000FF"/>
        <rFont val="Arial"/>
        <family val="2"/>
      </rPr>
      <t>B</t>
    </r>
    <r>
      <rPr>
        <sz val="10"/>
        <color rgb="FF0000FF"/>
        <rFont val="Arial"/>
        <family val="2"/>
      </rPr>
      <t xml:space="preserve"> / NPHR </t>
    </r>
  </si>
  <si>
    <t>% FAW</t>
  </si>
  <si>
    <r>
      <t>ΔFuel</t>
    </r>
    <r>
      <rPr>
        <vertAlign val="subscript"/>
        <sz val="10"/>
        <color rgb="FF0000FF"/>
        <rFont val="Arial"/>
        <family val="2"/>
      </rPr>
      <t>Reagent</t>
    </r>
    <r>
      <rPr>
        <sz val="10"/>
        <color rgb="FF0000FF"/>
        <rFont val="Arial"/>
        <family val="2"/>
      </rPr>
      <t xml:space="preserve"> x ash product / HHV x 10</t>
    </r>
    <r>
      <rPr>
        <sz val="10"/>
        <color rgb="FF0000FF"/>
        <rFont val="Calibri"/>
        <family val="2"/>
      </rPr>
      <t>⁶</t>
    </r>
  </si>
  <si>
    <t>BTF</t>
  </si>
  <si>
    <r>
      <rPr>
        <u/>
        <sz val="10"/>
        <color rgb="FF0000FF"/>
        <rFont val="Arial"/>
        <family val="2"/>
      </rPr>
      <t>BTF = 1</t>
    </r>
    <r>
      <rPr>
        <sz val="10"/>
        <color rgb="FF0000FF"/>
        <rFont val="Arial"/>
        <family val="2"/>
      </rPr>
      <t xml:space="preserve"> if </t>
    </r>
    <r>
      <rPr>
        <u/>
        <sz val="10"/>
        <color rgb="FF0000FF"/>
        <rFont val="Arial"/>
        <family val="2"/>
      </rPr>
      <t>Data Entry</t>
    </r>
    <r>
      <rPr>
        <sz val="10"/>
        <color rgb="FF0000FF"/>
        <rFont val="Arial"/>
        <family val="2"/>
      </rPr>
      <t xml:space="preserve">, Line 12 = "non-FB"
</t>
    </r>
  </si>
  <si>
    <r>
      <rPr>
        <u/>
        <sz val="10"/>
        <color rgb="FF0000FF"/>
        <rFont val="Arial"/>
        <family val="2"/>
      </rPr>
      <t>BTF = 0.75</t>
    </r>
    <r>
      <rPr>
        <sz val="10"/>
        <color rgb="FF0000FF"/>
        <rFont val="Arial"/>
        <family val="2"/>
      </rPr>
      <t xml:space="preserve"> if </t>
    </r>
    <r>
      <rPr>
        <u/>
        <sz val="10"/>
        <color rgb="FF0000FF"/>
        <rFont val="Arial"/>
        <family val="2"/>
      </rPr>
      <t>Data Entry</t>
    </r>
    <r>
      <rPr>
        <sz val="10"/>
        <color rgb="FF0000FF"/>
        <rFont val="Arial"/>
        <family val="2"/>
      </rPr>
      <t xml:space="preserve">, Line 12 = "FB"
</t>
    </r>
  </si>
  <si>
    <r>
      <rPr>
        <u/>
        <sz val="10"/>
        <color rgb="FF0000FF"/>
        <rFont val="Arial"/>
        <family val="2"/>
      </rPr>
      <t>For coal boilers</t>
    </r>
    <r>
      <rPr>
        <sz val="10"/>
        <color rgb="FF0000FF"/>
        <rFont val="Arial"/>
        <family val="2"/>
      </rPr>
      <t xml:space="preserve">
   SNCR</t>
    </r>
    <r>
      <rPr>
        <vertAlign val="subscript"/>
        <sz val="10"/>
        <color rgb="FF0000FF"/>
        <rFont val="Arial"/>
        <family val="2"/>
      </rPr>
      <t>cost</t>
    </r>
    <r>
      <rPr>
        <sz val="10"/>
        <color rgb="FF0000FF"/>
        <rFont val="Arial"/>
        <family val="2"/>
      </rPr>
      <t xml:space="preserve"> = 220,000 x (B</t>
    </r>
    <r>
      <rPr>
        <vertAlign val="subscript"/>
        <sz val="10"/>
        <color rgb="FF0000FF"/>
        <rFont val="Arial"/>
        <family val="2"/>
      </rPr>
      <t>MW</t>
    </r>
    <r>
      <rPr>
        <sz val="10"/>
        <color rgb="FF0000FF"/>
        <rFont val="Arial"/>
        <family val="2"/>
      </rPr>
      <t xml:space="preserve"> x HRF)</t>
    </r>
    <r>
      <rPr>
        <vertAlign val="superscript"/>
        <sz val="10"/>
        <color rgb="FF0000FF"/>
        <rFont val="Arial"/>
        <family val="2"/>
      </rPr>
      <t>0.42</t>
    </r>
    <r>
      <rPr>
        <sz val="10"/>
        <color rgb="FF0000FF"/>
        <rFont val="Arial"/>
        <family val="2"/>
      </rPr>
      <t xml:space="preserve"> x 
                    CoalF x BTF x ELEVF x RF</t>
    </r>
  </si>
  <si>
    <r>
      <rPr>
        <u/>
        <sz val="10"/>
        <color rgb="FF0000FF"/>
        <rFont val="Arial"/>
        <family val="2"/>
      </rPr>
      <t>For oil- and gas fired boilers and all other emission units</t>
    </r>
    <r>
      <rPr>
        <sz val="10"/>
        <color rgb="FF0000FF"/>
        <rFont val="Arial"/>
        <family val="2"/>
      </rPr>
      <t xml:space="preserve">
   SNCR</t>
    </r>
    <r>
      <rPr>
        <vertAlign val="subscript"/>
        <sz val="10"/>
        <color rgb="FF0000FF"/>
        <rFont val="Arial"/>
        <family val="2"/>
      </rPr>
      <t>cost</t>
    </r>
    <r>
      <rPr>
        <sz val="10"/>
        <color rgb="FF0000FF"/>
        <rFont val="Arial"/>
        <family val="2"/>
      </rPr>
      <t xml:space="preserve"> = 147,000 x (B</t>
    </r>
    <r>
      <rPr>
        <vertAlign val="subscript"/>
        <sz val="10"/>
        <color rgb="FF0000FF"/>
        <rFont val="Arial"/>
        <family val="2"/>
      </rPr>
      <t>MW</t>
    </r>
    <r>
      <rPr>
        <sz val="10"/>
        <color rgb="FF0000FF"/>
        <rFont val="Arial"/>
        <family val="2"/>
      </rPr>
      <t xml:space="preserve"> x HRF)</t>
    </r>
    <r>
      <rPr>
        <vertAlign val="superscript"/>
        <sz val="10"/>
        <color rgb="FF0000FF"/>
        <rFont val="Arial"/>
        <family val="2"/>
      </rPr>
      <t>0.42</t>
    </r>
    <r>
      <rPr>
        <sz val="10"/>
        <color rgb="FF0000FF"/>
        <rFont val="Arial"/>
        <family val="2"/>
      </rPr>
      <t xml:space="preserve"> x 
                     ELEVF x RF</t>
    </r>
  </si>
  <si>
    <r>
      <rPr>
        <u/>
        <sz val="10"/>
        <color rgb="FF0000FF"/>
        <rFont val="Arial"/>
        <family val="2"/>
      </rPr>
      <t>For coal boilers</t>
    </r>
    <r>
      <rPr>
        <sz val="10"/>
        <color rgb="FF0000FF"/>
        <rFont val="Arial"/>
        <family val="2"/>
      </rPr>
      <t xml:space="preserve">
   BOP</t>
    </r>
    <r>
      <rPr>
        <vertAlign val="subscript"/>
        <sz val="10"/>
        <color rgb="FF0000FF"/>
        <rFont val="Arial"/>
        <family val="2"/>
      </rPr>
      <t>cost</t>
    </r>
    <r>
      <rPr>
        <sz val="10"/>
        <color rgb="FF0000FF"/>
        <rFont val="Arial"/>
        <family val="2"/>
      </rPr>
      <t xml:space="preserve"> = 320,000 x (B</t>
    </r>
    <r>
      <rPr>
        <vertAlign val="subscript"/>
        <sz val="10"/>
        <color rgb="FF0000FF"/>
        <rFont val="Arial"/>
        <family val="2"/>
      </rPr>
      <t>MW</t>
    </r>
    <r>
      <rPr>
        <sz val="10"/>
        <color rgb="FF0000FF"/>
        <rFont val="Arial"/>
        <family val="2"/>
      </rPr>
      <t>)</t>
    </r>
    <r>
      <rPr>
        <vertAlign val="superscript"/>
        <sz val="10"/>
        <color rgb="FF0000FF"/>
        <rFont val="Arial"/>
        <family val="2"/>
      </rPr>
      <t>0.33</t>
    </r>
    <r>
      <rPr>
        <sz val="10"/>
        <color rgb="FF0000FF"/>
        <rFont val="Arial"/>
        <family val="2"/>
      </rPr>
      <t xml:space="preserve"> x 
                    (NOx</t>
    </r>
    <r>
      <rPr>
        <vertAlign val="subscript"/>
        <sz val="10"/>
        <color rgb="FF0000FF"/>
        <rFont val="Arial"/>
        <family val="2"/>
      </rPr>
      <t>R</t>
    </r>
    <r>
      <rPr>
        <sz val="10"/>
        <color rgb="FF0000FF"/>
        <rFont val="Arial"/>
        <family val="2"/>
      </rPr>
      <t>/hr)</t>
    </r>
    <r>
      <rPr>
        <vertAlign val="superscript"/>
        <sz val="10"/>
        <color rgb="FF0000FF"/>
        <rFont val="Arial"/>
        <family val="2"/>
      </rPr>
      <t>0.12</t>
    </r>
    <r>
      <rPr>
        <sz val="10"/>
        <color rgb="FF0000FF"/>
        <rFont val="Arial"/>
        <family val="2"/>
      </rPr>
      <t xml:space="preserve"> x BTF x RF</t>
    </r>
  </si>
  <si>
    <r>
      <rPr>
        <u/>
        <sz val="10"/>
        <color rgb="FF0000FF"/>
        <rFont val="Arial"/>
        <family val="2"/>
      </rPr>
      <t>For oil- and gas fired boilers and all other emission units</t>
    </r>
    <r>
      <rPr>
        <sz val="10"/>
        <color rgb="FF0000FF"/>
        <rFont val="Arial"/>
        <family val="2"/>
      </rPr>
      <t xml:space="preserve">
   BOPcost = 213,000 x (B</t>
    </r>
    <r>
      <rPr>
        <vertAlign val="subscript"/>
        <sz val="10"/>
        <color rgb="FF0000FF"/>
        <rFont val="Arial"/>
        <family val="2"/>
      </rPr>
      <t>MW</t>
    </r>
    <r>
      <rPr>
        <sz val="10"/>
        <color rgb="FF0000FF"/>
        <rFont val="Arial"/>
        <family val="2"/>
      </rPr>
      <t>)</t>
    </r>
    <r>
      <rPr>
        <vertAlign val="superscript"/>
        <sz val="10"/>
        <color rgb="FF0000FF"/>
        <rFont val="Arial"/>
        <family val="2"/>
      </rPr>
      <t>0.33</t>
    </r>
    <r>
      <rPr>
        <sz val="10"/>
        <color rgb="FF0000FF"/>
        <rFont val="Arial"/>
        <family val="2"/>
      </rPr>
      <t xml:space="preserve"> x 
                    (NOxR/hr)</t>
    </r>
    <r>
      <rPr>
        <vertAlign val="superscript"/>
        <sz val="10"/>
        <color rgb="FF0000FF"/>
        <rFont val="Arial"/>
        <family val="2"/>
      </rPr>
      <t>0.12</t>
    </r>
    <r>
      <rPr>
        <sz val="10"/>
        <color rgb="FF0000FF"/>
        <rFont val="Arial"/>
        <family val="2"/>
      </rPr>
      <t xml:space="preserve"> x RF</t>
    </r>
  </si>
  <si>
    <r>
      <rPr>
        <u/>
        <sz val="10"/>
        <color rgb="FF0000FF"/>
        <rFont val="Arial"/>
        <family val="2"/>
      </rPr>
      <t xml:space="preserve">For coal boilers
</t>
    </r>
    <r>
      <rPr>
        <sz val="10"/>
        <color rgb="FF0000FF"/>
        <rFont val="Arial"/>
        <family val="2"/>
      </rPr>
      <t>TCI=1.3x(SCRcost+RPC+BPC+APHC)</t>
    </r>
  </si>
  <si>
    <r>
      <t>APHC</t>
    </r>
    <r>
      <rPr>
        <vertAlign val="subscript"/>
        <sz val="10"/>
        <color theme="1"/>
        <rFont val="Arial"/>
        <family val="2"/>
      </rPr>
      <t>cost</t>
    </r>
  </si>
  <si>
    <r>
      <rPr>
        <u/>
        <sz val="10"/>
        <color rgb="FF0000FF"/>
        <rFont val="Arial"/>
        <family val="2"/>
      </rPr>
      <t xml:space="preserve">For coal boilers
</t>
    </r>
    <r>
      <rPr>
        <sz val="10"/>
        <color rgb="FF0000FF"/>
        <rFont val="Arial"/>
        <family val="2"/>
      </rPr>
      <t xml:space="preserve">   TCI=1.3x(SNCRcost+BOPcost+APHC</t>
    </r>
    <r>
      <rPr>
        <vertAlign val="subscript"/>
        <sz val="10"/>
        <color rgb="FF0000FF"/>
        <rFont val="Arial"/>
        <family val="2"/>
      </rPr>
      <t>cost</t>
    </r>
    <r>
      <rPr>
        <sz val="10"/>
        <color rgb="FF0000FF"/>
        <rFont val="Arial"/>
        <family val="2"/>
      </rPr>
      <t>)</t>
    </r>
  </si>
  <si>
    <r>
      <rPr>
        <u/>
        <sz val="10"/>
        <color rgb="FF0000FF"/>
        <rFont val="Arial"/>
        <family val="2"/>
      </rPr>
      <t>For oil- and gas-fired boilers within
25 MW ≤ B</t>
    </r>
    <r>
      <rPr>
        <u/>
        <vertAlign val="subscript"/>
        <sz val="10"/>
        <color rgb="FF0000FF"/>
        <rFont val="Arial"/>
        <family val="2"/>
      </rPr>
      <t>MW</t>
    </r>
    <r>
      <rPr>
        <u/>
        <sz val="10"/>
        <color rgb="FF0000FF"/>
        <rFont val="Arial"/>
        <family val="2"/>
      </rPr>
      <t xml:space="preserve"> &lt; 500 MW</t>
    </r>
    <r>
      <rPr>
        <sz val="10"/>
        <color rgb="FF0000FF"/>
        <rFont val="Arial"/>
        <family val="2"/>
      </rPr>
      <t xml:space="preserve">
    TCI = 80,000 x (200/B</t>
    </r>
    <r>
      <rPr>
        <vertAlign val="subscript"/>
        <sz val="10"/>
        <color rgb="FF0000FF"/>
        <rFont val="Arial"/>
        <family val="2"/>
      </rPr>
      <t>MW</t>
    </r>
    <r>
      <rPr>
        <sz val="10"/>
        <color rgb="FF0000FF"/>
        <rFont val="Arial"/>
        <family val="2"/>
      </rPr>
      <t>)</t>
    </r>
    <r>
      <rPr>
        <vertAlign val="superscript"/>
        <sz val="10"/>
        <color rgb="FF0000FF"/>
        <rFont val="Arial"/>
        <family val="2"/>
      </rPr>
      <t>0.35</t>
    </r>
    <r>
      <rPr>
        <sz val="10"/>
        <color rgb="FF0000FF"/>
        <rFont val="Arial"/>
        <family val="2"/>
      </rPr>
      <t xml:space="preserve"> x B</t>
    </r>
    <r>
      <rPr>
        <vertAlign val="subscript"/>
        <sz val="10"/>
        <color rgb="FF0000FF"/>
        <rFont val="Arial"/>
        <family val="2"/>
      </rPr>
      <t>MW</t>
    </r>
    <r>
      <rPr>
        <sz val="10"/>
        <color rgb="FF0000FF"/>
        <rFont val="Arial"/>
        <family val="2"/>
      </rPr>
      <t xml:space="preserve"> x 
             ELEVF x RF</t>
    </r>
  </si>
  <si>
    <r>
      <rPr>
        <u/>
        <sz val="10"/>
        <color rgb="FF0000FF"/>
        <rFont val="Arial"/>
        <family val="2"/>
      </rPr>
      <t>For oil- and gas-fired units (other than boilers)</t>
    </r>
    <r>
      <rPr>
        <sz val="10"/>
        <color rgb="FF0000FF"/>
        <rFont val="Arial"/>
        <family val="2"/>
      </rPr>
      <t xml:space="preserve">
    TCI = 80,000 x (200/B</t>
    </r>
    <r>
      <rPr>
        <vertAlign val="subscript"/>
        <sz val="10"/>
        <color rgb="FF0000FF"/>
        <rFont val="Arial"/>
        <family val="2"/>
      </rPr>
      <t>MW</t>
    </r>
    <r>
      <rPr>
        <sz val="10"/>
        <color rgb="FF0000FF"/>
        <rFont val="Arial"/>
        <family val="2"/>
      </rPr>
      <t>)</t>
    </r>
    <r>
      <rPr>
        <vertAlign val="superscript"/>
        <sz val="10"/>
        <color rgb="FF0000FF"/>
        <rFont val="Arial"/>
        <family val="2"/>
      </rPr>
      <t>0.35</t>
    </r>
    <r>
      <rPr>
        <sz val="10"/>
        <color rgb="FF0000FF"/>
        <rFont val="Arial"/>
        <family val="2"/>
      </rPr>
      <t xml:space="preserve"> x B</t>
    </r>
    <r>
      <rPr>
        <vertAlign val="subscript"/>
        <sz val="10"/>
        <color rgb="FF0000FF"/>
        <rFont val="Arial"/>
        <family val="2"/>
      </rPr>
      <t>MW</t>
    </r>
    <r>
      <rPr>
        <sz val="10"/>
        <color rgb="FF0000FF"/>
        <rFont val="Arial"/>
        <family val="2"/>
      </rPr>
      <t xml:space="preserve"> x 
             ELEVF x RF x CAF</t>
    </r>
  </si>
  <si>
    <r>
      <rPr>
        <u/>
        <sz val="10"/>
        <color rgb="FF0000FF"/>
        <rFont val="Arial"/>
        <family val="2"/>
      </rPr>
      <t>For oil- and gas-fired boilers ≥</t>
    </r>
    <r>
      <rPr>
        <u/>
        <sz val="9"/>
        <color rgb="FF0000FF"/>
        <rFont val="Arial"/>
        <family val="2"/>
      </rPr>
      <t xml:space="preserve"> </t>
    </r>
    <r>
      <rPr>
        <u/>
        <sz val="10"/>
        <color rgb="FF0000FF"/>
        <rFont val="Arial"/>
        <family val="2"/>
      </rPr>
      <t>25 MW</t>
    </r>
    <r>
      <rPr>
        <sz val="10"/>
        <color rgb="FF0000FF"/>
        <rFont val="Arial"/>
        <family val="2"/>
      </rPr>
      <t xml:space="preserve">    
   TCI = 1.3 x (SNCR</t>
    </r>
    <r>
      <rPr>
        <vertAlign val="subscript"/>
        <sz val="10"/>
        <color rgb="FF0000FF"/>
        <rFont val="Arial"/>
        <family val="2"/>
      </rPr>
      <t>cost</t>
    </r>
    <r>
      <rPr>
        <sz val="10"/>
        <color rgb="FF0000FF"/>
        <rFont val="Arial"/>
        <family val="2"/>
      </rPr>
      <t xml:space="preserve"> +BOP</t>
    </r>
    <r>
      <rPr>
        <vertAlign val="subscript"/>
        <sz val="10"/>
        <color rgb="FF0000FF"/>
        <rFont val="Arial"/>
        <family val="2"/>
      </rPr>
      <t>cost</t>
    </r>
    <r>
      <rPr>
        <sz val="10"/>
        <color rgb="FF0000FF"/>
        <rFont val="Arial"/>
        <family val="2"/>
      </rPr>
      <t>)</t>
    </r>
  </si>
  <si>
    <t>0.015 x TCI</t>
  </si>
  <si>
    <r>
      <t>ṁ</t>
    </r>
    <r>
      <rPr>
        <vertAlign val="subscript"/>
        <sz val="10"/>
        <color rgb="FF0000FF"/>
        <rFont val="Arial"/>
        <family val="2"/>
      </rPr>
      <t>reagent</t>
    </r>
    <r>
      <rPr>
        <sz val="10"/>
        <color rgb="FF0000FF"/>
        <rFont val="Arial"/>
        <family val="2"/>
      </rPr>
      <t xml:space="preserve"> x CF</t>
    </r>
    <r>
      <rPr>
        <vertAlign val="subscript"/>
        <sz val="10"/>
        <color rgb="FF0000FF"/>
        <rFont val="Arial"/>
        <family val="2"/>
      </rPr>
      <t>Total</t>
    </r>
    <r>
      <rPr>
        <sz val="10"/>
        <color rgb="FF0000FF"/>
        <rFont val="Arial"/>
        <family val="2"/>
      </rPr>
      <t xml:space="preserve"> x 8,760 x Cost</t>
    </r>
    <r>
      <rPr>
        <vertAlign val="subscript"/>
        <sz val="10"/>
        <color rgb="FF0000FF"/>
        <rFont val="Arial"/>
        <family val="2"/>
      </rPr>
      <t>29% NH</t>
    </r>
    <r>
      <rPr>
        <vertAlign val="subscript"/>
        <sz val="10"/>
        <color rgb="FF0000FF"/>
        <rFont val="Calibri"/>
        <family val="2"/>
      </rPr>
      <t>₃</t>
    </r>
    <r>
      <rPr>
        <sz val="10"/>
        <color rgb="FF0000FF"/>
        <rFont val="Arial"/>
        <family val="2"/>
      </rPr>
      <t>, or
ṁ</t>
    </r>
    <r>
      <rPr>
        <vertAlign val="subscript"/>
        <sz val="10"/>
        <color rgb="FF0000FF"/>
        <rFont val="Arial"/>
        <family val="2"/>
      </rPr>
      <t>reagent</t>
    </r>
    <r>
      <rPr>
        <sz val="10"/>
        <color rgb="FF0000FF"/>
        <rFont val="Arial"/>
        <family val="2"/>
      </rPr>
      <t xml:space="preserve"> x t</t>
    </r>
    <r>
      <rPr>
        <vertAlign val="subscript"/>
        <sz val="10"/>
        <color rgb="FF0000FF"/>
        <rFont val="Arial"/>
        <family val="2"/>
      </rPr>
      <t>op,control</t>
    </r>
    <r>
      <rPr>
        <sz val="10"/>
        <color rgb="FF0000FF"/>
        <rFont val="Arial"/>
        <family val="2"/>
      </rPr>
      <t xml:space="preserve"> x Cost</t>
    </r>
    <r>
      <rPr>
        <vertAlign val="subscript"/>
        <sz val="10"/>
        <color rgb="FF0000FF"/>
        <rFont val="Arial"/>
        <family val="2"/>
      </rPr>
      <t>29% NH₃</t>
    </r>
  </si>
  <si>
    <t>Calculated based on 50% sol. urea consumption (in gal/yr) and specific cost, per eq's. (1.40) and (1.41), Ref. 1 §2.4.2. - Total Annual Cost, p1-52 (p52-pdf).</t>
  </si>
  <si>
    <r>
      <t>q</t>
    </r>
    <r>
      <rPr>
        <vertAlign val="subscript"/>
        <sz val="10"/>
        <color rgb="FF0000FF"/>
        <rFont val="Arial"/>
        <family val="2"/>
      </rPr>
      <t>sol</t>
    </r>
    <r>
      <rPr>
        <sz val="10"/>
        <color rgb="FF0000FF"/>
        <rFont val="Arial"/>
        <family val="2"/>
      </rPr>
      <t xml:space="preserve"> x CF</t>
    </r>
    <r>
      <rPr>
        <vertAlign val="subscript"/>
        <sz val="10"/>
        <color rgb="FF0000FF"/>
        <rFont val="Arial"/>
        <family val="2"/>
      </rPr>
      <t>Total</t>
    </r>
    <r>
      <rPr>
        <sz val="10"/>
        <color rgb="FF0000FF"/>
        <rFont val="Arial"/>
        <family val="2"/>
      </rPr>
      <t xml:space="preserve"> x 8,760 x Cost</t>
    </r>
    <r>
      <rPr>
        <vertAlign val="subscript"/>
        <sz val="10"/>
        <color rgb="FF0000FF"/>
        <rFont val="Arial"/>
        <family val="2"/>
      </rPr>
      <t>50% urea</t>
    </r>
    <r>
      <rPr>
        <sz val="10"/>
        <color rgb="FF0000FF"/>
        <rFont val="Arial"/>
        <family val="2"/>
      </rPr>
      <t>, or
q</t>
    </r>
    <r>
      <rPr>
        <vertAlign val="subscript"/>
        <sz val="10"/>
        <color rgb="FF0000FF"/>
        <rFont val="Arial"/>
        <family val="2"/>
      </rPr>
      <t xml:space="preserve">sol </t>
    </r>
    <r>
      <rPr>
        <sz val="10"/>
        <color rgb="FF0000FF"/>
        <rFont val="Arial"/>
        <family val="2"/>
      </rPr>
      <t>x t</t>
    </r>
    <r>
      <rPr>
        <vertAlign val="subscript"/>
        <sz val="10"/>
        <color rgb="FF0000FF"/>
        <rFont val="Arial"/>
        <family val="2"/>
      </rPr>
      <t>op,control</t>
    </r>
    <r>
      <rPr>
        <sz val="10"/>
        <color rgb="FF0000FF"/>
        <rFont val="Arial"/>
        <family val="2"/>
      </rPr>
      <t xml:space="preserve"> x Cost</t>
    </r>
    <r>
      <rPr>
        <vertAlign val="subscript"/>
        <sz val="10"/>
        <color rgb="FF0000FF"/>
        <rFont val="Arial"/>
        <family val="2"/>
      </rPr>
      <t>50% urea</t>
    </r>
  </si>
  <si>
    <r>
      <t>q</t>
    </r>
    <r>
      <rPr>
        <vertAlign val="subscript"/>
        <sz val="10"/>
        <color rgb="FF0000FF"/>
        <rFont val="Arial"/>
        <family val="2"/>
      </rPr>
      <t>water</t>
    </r>
    <r>
      <rPr>
        <sz val="10"/>
        <color rgb="FF0000FF"/>
        <rFont val="Arial"/>
        <family val="2"/>
      </rPr>
      <t xml:space="preserve"> x CF</t>
    </r>
    <r>
      <rPr>
        <vertAlign val="subscript"/>
        <sz val="10"/>
        <color rgb="FF0000FF"/>
        <rFont val="Arial"/>
        <family val="2"/>
      </rPr>
      <t>Total</t>
    </r>
    <r>
      <rPr>
        <sz val="10"/>
        <color rgb="FF0000FF"/>
        <rFont val="Arial"/>
        <family val="2"/>
      </rPr>
      <t xml:space="preserve"> x 8,760 x Cost</t>
    </r>
    <r>
      <rPr>
        <vertAlign val="subscript"/>
        <sz val="10"/>
        <color rgb="FF0000FF"/>
        <rFont val="Arial"/>
        <family val="2"/>
      </rPr>
      <t>water</t>
    </r>
    <r>
      <rPr>
        <sz val="10"/>
        <color rgb="FF0000FF"/>
        <rFont val="Arial"/>
        <family val="2"/>
      </rPr>
      <t>, or
q</t>
    </r>
    <r>
      <rPr>
        <vertAlign val="subscript"/>
        <sz val="10"/>
        <color rgb="FF0000FF"/>
        <rFont val="Arial"/>
        <family val="2"/>
      </rPr>
      <t>water</t>
    </r>
    <r>
      <rPr>
        <sz val="10"/>
        <color rgb="FF0000FF"/>
        <rFont val="Arial"/>
        <family val="2"/>
      </rPr>
      <t xml:space="preserve"> x t</t>
    </r>
    <r>
      <rPr>
        <vertAlign val="subscript"/>
        <sz val="10"/>
        <color rgb="FF0000FF"/>
        <rFont val="Arial"/>
        <family val="2"/>
      </rPr>
      <t>op,control</t>
    </r>
    <r>
      <rPr>
        <sz val="10"/>
        <color rgb="FF0000FF"/>
        <rFont val="Arial"/>
        <family val="2"/>
      </rPr>
      <t xml:space="preserve"> x Cost</t>
    </r>
    <r>
      <rPr>
        <vertAlign val="subscript"/>
        <sz val="10"/>
        <color rgb="FF0000FF"/>
        <rFont val="Arial"/>
        <family val="2"/>
      </rPr>
      <t>water</t>
    </r>
  </si>
  <si>
    <t>Annual water consumption times water specific cost, per eq. (1.46), Ref. 1, §1.4.2. - Total Annual Cost, page 1-54.</t>
  </si>
  <si>
    <r>
      <t>ΔFuel</t>
    </r>
    <r>
      <rPr>
        <vertAlign val="subscript"/>
        <sz val="10"/>
        <color theme="1"/>
        <rFont val="Arial"/>
        <family val="2"/>
      </rPr>
      <t>Reagent Cost</t>
    </r>
  </si>
  <si>
    <r>
      <t>ΔFuel</t>
    </r>
    <r>
      <rPr>
        <vertAlign val="subscript"/>
        <sz val="10"/>
        <color rgb="FF0000FF"/>
        <rFont val="Arial"/>
        <family val="2"/>
      </rPr>
      <t>Reagent</t>
    </r>
    <r>
      <rPr>
        <sz val="10"/>
        <color rgb="FF0000FF"/>
        <rFont val="Arial"/>
        <family val="2"/>
      </rPr>
      <t xml:space="preserve"> x t</t>
    </r>
    <r>
      <rPr>
        <vertAlign val="subscript"/>
        <sz val="10"/>
        <color rgb="FF0000FF"/>
        <rFont val="Arial"/>
        <family val="2"/>
      </rPr>
      <t>op, control</t>
    </r>
    <r>
      <rPr>
        <sz val="10"/>
        <color rgb="FF0000FF"/>
        <rFont val="Arial"/>
        <family val="2"/>
      </rPr>
      <t xml:space="preserve"> x Cost</t>
    </r>
    <r>
      <rPr>
        <vertAlign val="subscript"/>
        <sz val="10"/>
        <color rgb="FF0000FF"/>
        <rFont val="Arial"/>
        <family val="2"/>
      </rPr>
      <t>fuel</t>
    </r>
  </si>
  <si>
    <t>Per eq. (1.49), Ref. 1, §1.4.2. - Total Annual Cost, page 1-55 (p55-pdf).</t>
  </si>
  <si>
    <t>Annual ΔAsh Cost</t>
  </si>
  <si>
    <r>
      <t xml:space="preserve">ΔAsh </t>
    </r>
    <r>
      <rPr>
        <vertAlign val="subscript"/>
        <sz val="10"/>
        <color theme="1"/>
        <rFont val="Arial"/>
        <family val="2"/>
      </rPr>
      <t>Cost</t>
    </r>
  </si>
  <si>
    <t>Per eq. (1.51), Ref. 1, §1.4.2. - Total Annual Cost, page 1-56 (p56-pdf).</t>
  </si>
  <si>
    <r>
      <t>Cost</t>
    </r>
    <r>
      <rPr>
        <vertAlign val="subscript"/>
        <sz val="10"/>
        <color theme="1"/>
        <rFont val="Arial"/>
        <family val="2"/>
      </rPr>
      <t>ash</t>
    </r>
  </si>
  <si>
    <r>
      <t>ΔAsh x t</t>
    </r>
    <r>
      <rPr>
        <vertAlign val="subscript"/>
        <sz val="10"/>
        <color rgb="FF0000FF"/>
        <rFont val="Arial"/>
        <family val="2"/>
      </rPr>
      <t>op, control</t>
    </r>
    <r>
      <rPr>
        <sz val="10"/>
        <color rgb="FF0000FF"/>
        <rFont val="Arial"/>
        <family val="2"/>
      </rPr>
      <t xml:space="preserve"> / 2000[lb/ton] x Cost</t>
    </r>
    <r>
      <rPr>
        <vertAlign val="subscript"/>
        <sz val="10"/>
        <color rgb="FF0000FF"/>
        <rFont val="Arial"/>
        <family val="2"/>
      </rPr>
      <t>fash</t>
    </r>
  </si>
  <si>
    <t>Σ (Line 59... Line 64)</t>
  </si>
  <si>
    <t>Per eq. (1.53), Ref. 1 §1.4.2. - Total Annual Cost, page 1-56 (p56-pdf).</t>
  </si>
  <si>
    <t>Per eq. (1.54), Ref. 1 §1.4.2. - Total Annual Cost, page 1-57 (p57-pdf).</t>
  </si>
  <si>
    <t>00</t>
  </si>
  <si>
    <t>Most Recent Stack Test Date</t>
  </si>
  <si>
    <t>All calculations displayed below, in both "Default Operation" and "Limited Operation" columns are using same default values and/or same equations for various intermediate parameters, factors or cost elements, to assess the cost effectiveness of the control. The calculations include control unit sizing, reagent requirements to attain the specified NOx reduction, and cost estimates of procurement, installation and operation of the equipment.</t>
  </si>
  <si>
    <r>
      <t xml:space="preserve">Defined in Eq. (2.43), Ref 1, §2.4.1.1 - Utility Boilers, page 2-67 (p68-pdf), as multiplier for Air Pre-Heater Cost. AHF=1, if bituminous coal and SO2&gt; 3lb/MMBtu, =0 if not true. 
</t>
    </r>
    <r>
      <rPr>
        <b/>
        <i/>
        <u/>
        <sz val="10"/>
        <color theme="1"/>
        <rFont val="Arial"/>
        <family val="2"/>
      </rPr>
      <t>Note:</t>
    </r>
    <r>
      <rPr>
        <sz val="10"/>
        <color theme="1"/>
        <rFont val="Arial"/>
        <family val="2"/>
      </rPr>
      <t xml:space="preserve"> Since Connecticut has only one coal-fired emission unit that burns a mix of bituminous and sub-bituminous coal, AHF is "0", and the air pre-heater term drops out of the overall TCI equation for SCR system, for all CT emission units.</t>
    </r>
  </si>
  <si>
    <r>
      <t xml:space="preserve">Defined in Eq. (1.26), Ref 1, §1.4.1.1 - Utility Boilers, p1-46 (p46-pdf) &amp; 1-47 (p47-pdf), as multiplier for Air Pre-Heater Cost. AHF=1, if bituminous coal and SO2&gt; 3lb/MMBtu, =0 if not true.
</t>
    </r>
    <r>
      <rPr>
        <b/>
        <i/>
        <u/>
        <sz val="10"/>
        <color theme="1"/>
        <rFont val="Arial"/>
        <family val="2"/>
      </rPr>
      <t xml:space="preserve">Note: </t>
    </r>
    <r>
      <rPr>
        <sz val="10"/>
        <color theme="1"/>
        <rFont val="Arial"/>
        <family val="2"/>
      </rPr>
      <t>Since Connecticut has only one coal-fired emission unit that burns a mix of bituminous and sub-bituminous coal, AHF is "0", and the air pre-heater term drops out of the overall SNCR c</t>
    </r>
    <r>
      <rPr>
        <vertAlign val="subscript"/>
        <sz val="10"/>
        <color theme="1"/>
        <rFont val="Arial"/>
        <family val="2"/>
      </rPr>
      <t xml:space="preserve">ost </t>
    </r>
    <r>
      <rPr>
        <sz val="10"/>
        <color theme="1"/>
        <rFont val="Arial"/>
        <family val="2"/>
      </rPr>
      <t>equation, for all CT emission units.</t>
    </r>
  </si>
  <si>
    <t>Sum of the above direct annual costs, Line 59 through Line 64, per eq. (1.38), Ref. 1, §2.4.2.-Total Annual Cost, page 1-52, (p52-pdf).</t>
  </si>
  <si>
    <t xml:space="preserve">Total of the above indirect costs, Line 66 and Line 67, </t>
  </si>
  <si>
    <t>Type of Combustion (for boilers only)</t>
  </si>
  <si>
    <t>→ User Input - Enter the most recent stack test date.</t>
  </si>
  <si>
    <t>Per Ref. 3, Chapter 8, Table 8-4, page 8-14 (p9-pdf):</t>
  </si>
  <si>
    <t>Emission unit "Default Operation" and "Limited Operation" time, in days. 
Data entries on Line 33 divided by 24 hrs/day.</t>
  </si>
  <si>
    <t xml:space="preserve">Emission Unit Total Operating Time </t>
  </si>
  <si>
    <t>→ User Input - Entry refers to a boiler's type of combustion, whether the boiler is 
     a Fluidized Bed (FB) or not (non-FB). If the unit on Line No. 10 is other than a 
     "boiler", the field on Line 12 should be left blank.</t>
  </si>
  <si>
    <r>
      <t xml:space="preserve">→ User Input - Enter value if the emission unit is a combined cycle turbine or a 
     boiler. If not, it may be left blank. 
     </t>
    </r>
    <r>
      <rPr>
        <i/>
        <u/>
        <sz val="10"/>
        <rFont val="Arial"/>
        <family val="2"/>
      </rPr>
      <t>Note:</t>
    </r>
    <r>
      <rPr>
        <sz val="10"/>
        <rFont val="Arial"/>
        <family val="2"/>
      </rPr>
      <t xml:space="preserve"> Use as entry data ''Nominal Heat Input Capacity'', if available. </t>
    </r>
  </si>
  <si>
    <t>→ User Input - It may be left blank for combined cycle turbines and boilers if 
    ''Nominal Heat Input'' has been entered on Line No. 16. For all other emission 
     units enter ''Nominal Plate MW Capacity''.</t>
  </si>
  <si>
    <t>→ User Input - Data provided by the emission unit's manufacturer as "Nominal 
     Heat Rate". If not known it can be assessed from EPA's AMPD data.</t>
  </si>
  <si>
    <r>
      <t>→ User Input - Enter "0" for coals with SO</t>
    </r>
    <r>
      <rPr>
        <sz val="10"/>
        <color theme="1"/>
        <rFont val="Calibri"/>
        <family val="2"/>
      </rPr>
      <t>₂</t>
    </r>
    <r>
      <rPr>
        <sz val="10"/>
        <color theme="1"/>
        <rFont val="Arial"/>
        <family val="2"/>
      </rPr>
      <t xml:space="preserve"> ≤ 3 lb/MMBtu and also "0" if fuel is 
     other than coal.</t>
    </r>
  </si>
  <si>
    <t>→ User Input - Enter ''0'' for all fuels other than coal. For coal enter known value 
     or 7.5% (default).</t>
  </si>
  <si>
    <t>→ User Input - Enter data from the latest stack test. If not available, use DEEP 
     Emissions Inventory (EMIT) Data.</t>
  </si>
  <si>
    <t>→ User Input - From the stack test or from EPA's AMPD data (max. value of the 
     last five years).</t>
  </si>
  <si>
    <t>→ User Input - Enter NOx limit as required by RCSA 22a-174-22e.</t>
  </si>
  <si>
    <t>→ User Input - Year posted may be adjusted to a future year. Corresponding CPI 
     may be projected, if is not available on the U.S. Department of Labor website, 
     see Ref. 6., below.</t>
  </si>
  <si>
    <t>EPA’s Power Sector Modeling - Integrated Planning Model (IPM) Platform v.5.13, 
Chapter 8: Financial Assumptions.</t>
  </si>
  <si>
    <t>Alternative Control Techniques Document - NOx Emissions from Stationary Gas Turbines - EPA ACT Document No.:  EPA-453/R-93-007.</t>
  </si>
  <si>
    <t>U.S Department of Labor - Bureau of Labor Statistics: CPI Inflation Calculator.</t>
  </si>
  <si>
    <t>→ User Input on "Limited Operation" column, only. Default operation time for 
     RACT determination is 8,760 hrs. If the emission unit is subject to an 
     enforceable limit on hours of operation, enter the enforceable limit (in hrs).</t>
  </si>
  <si>
    <t>Power Sector Modeling Platform v.5.13 Documentation - Chapter 8: Financial Assumptions.</t>
  </si>
  <si>
    <r>
      <t>"NO</t>
    </r>
    <r>
      <rPr>
        <sz val="10"/>
        <color rgb="FF0000FF"/>
        <rFont val="Calibri"/>
        <family val="2"/>
      </rPr>
      <t>₂"</t>
    </r>
    <r>
      <rPr>
        <sz val="10"/>
        <color rgb="FF0000FF"/>
        <rFont val="Arial"/>
        <family val="2"/>
      </rPr>
      <t xml:space="preserve"> - Default</t>
    </r>
  </si>
  <si>
    <r>
      <t xml:space="preserve">To show calculations on ''Limited Operation'' column (2), enter the no. of hours on </t>
    </r>
    <r>
      <rPr>
        <u/>
        <sz val="10"/>
        <color theme="1"/>
        <rFont val="Arial"/>
        <family val="2"/>
      </rPr>
      <t>Data Entry</t>
    </r>
    <r>
      <rPr>
        <sz val="10"/>
        <color theme="1"/>
        <rFont val="Arial"/>
        <family val="2"/>
      </rPr>
      <t xml:space="preserve"> Line 33, Column 2, otherwise the entire column is blank.</t>
    </r>
  </si>
  <si>
    <t>Per Ref. 1, § 1.4 Cost Analysis, page 1-43 (p43-pdf) &amp; § 1.5-Ex. Problem, 
page 1-58 (p58-pdf) and Ref. 2, § 2.4 Cost Analysis, page 2-62 (p63-pdf) &amp; § 2.5 - Ex. Problem, page 2-80 (p81-pdf).</t>
  </si>
  <si>
    <t>Per Ref. 1, § 1.5-Ex. Problem, p1-58 (p58-pdf) and Ref. 2, § 2.5-Ex. Problem, 
page 2-80 (p81-pdf).</t>
  </si>
  <si>
    <t>Calculated per Ref. 1, § 1.4.2 Total Annual Cost, eq. (1.55), p1-57 (p57-pdf) and 
Ref. 2, § 2.4.2 Total Annual Cost, Capital Recovery, eq. (2.71), p2-79 (p80-pdf).</t>
  </si>
  <si>
    <t>Enter actual value or EPA's value of 0.067 $/kWh, per Ref.1, §1.5-Ex. Problem, page 1-58 (p58,pdf).</t>
  </si>
  <si>
    <t>Enter actual value or EPA's value of 0.0065 $/gal, per Ref. 1, § 1.5-Ex. Problem, page1-58 (p58-pdf).</t>
  </si>
  <si>
    <t>Per Ref. 2, § 2.5 - Ex. Problem, page 2-80 (p81-pdf).</t>
  </si>
  <si>
    <t>Per Ref. 1, § 1.5 - Ex. Problem, page1-58 (p58-pdf).</t>
  </si>
  <si>
    <t>The suggested rate is the operator labor cost, including benefits, per Ref. 2, 
§ 2.5 &amp; 2.6 - Example Problem(s) 1 and 2, page 2-80 (p81-pdf) and page 2-88 (p89-pdf).</t>
  </si>
  <si>
    <t>Per Ref. 1, §1.3.1 - Design parameters for Study-Level Estimates, Uncontrolled NOx and Stack NOx, p1-36 (p36-pdf), and Ref. 2, § 2.3.4 - Inlet NOx and Stack NOx, page 2-54 (p55-pdf).</t>
  </si>
  <si>
    <t xml:space="preserve">Provided in eq. (1.18), Ref. 1, §1.3.1-Design parameters for Study-Level Estimates, Estimating Reagent Consumption and Tank Size, p1-41 (p41-pdf), and in eq. (2.35), Ref. 2, §2.3.13 - Estimating Reagent Consumption and Tank Size, 
p2-61 (p62-pdf). </t>
  </si>
  <si>
    <t>Configuration, selected as default, is the configuration of the majority of SCR's (88%) reported in 1997, per Ref. 1, § 2.2.3 - SCR System Configurations, 
page 2-29 (p30-pdf).</t>
  </si>
  <si>
    <t>Min. two layers required, per Ref. 1, § 2.3.12 - SCR Reactor Dimensions, p2-60 (p61 pdf).</t>
  </si>
  <si>
    <t>Two full, one empty layer ratio, per Ref. 2, §2.5 Ex. Problem, p2-50 (p.54-pdf).</t>
  </si>
  <si>
    <t xml:space="preserve">Flue Gas Superficial Velocity </t>
  </si>
  <si>
    <r>
      <t xml:space="preserve">Typical flue gas face velocity, per Ref. 1, </t>
    </r>
    <r>
      <rPr>
        <sz val="10"/>
        <color theme="1"/>
        <rFont val="Calibri"/>
        <family val="2"/>
      </rPr>
      <t>§</t>
    </r>
    <r>
      <rPr>
        <sz val="10"/>
        <color theme="1"/>
        <rFont val="Arial"/>
        <family val="2"/>
      </rPr>
      <t xml:space="preserve"> 2.3.12-SCR Reactor Dimensions, 
page 2-59 (p60-pdf). </t>
    </r>
  </si>
  <si>
    <t>Cross-sectional area assumed square, length (l) = width (w), hence l / w = 1. Industry standard aspect ratios are between 1.0 - 1.5, per Ref. 1, § 2.3.12 - SCR Reactor Dim's., p2-59 (p60 pdf).</t>
  </si>
  <si>
    <t>Standard industry range, per Ref.1, § 2.3.12-SCR Reactor Dim's, p2-60(p61-pdf).</t>
  </si>
  <si>
    <t>Nom.height, per Ref.1, § 2.3.12-SCR Reactor Dim's, footnote #23, p2-60(p61 pdf).</t>
  </si>
  <si>
    <t>Both c1 and c2 clearances are based on common industry practice, per Ref. 1, 
§ 2.3.12 - SCR Reactor Dimensions, page 2-61 (p62 pdf).</t>
  </si>
  <si>
    <t>Lowest achievable value suggested in EPA's Clean Air Markets Division (CAMD) database, per Ref. 1, § 2.1- Introduction, footnote #2, page 2-2 (p3-pdf).</t>
  </si>
  <si>
    <t>Catalyst Additional Height Clearance</t>
  </si>
  <si>
    <t>Catalyst Layer Clearance</t>
  </si>
  <si>
    <t>SCR Module Clearance</t>
  </si>
  <si>
    <t>Typical pressure drop values, per Ref. 1, § 2.5 &amp; 2.6 - Example Problem(s) 1 and 2, page 2-80 (p81 pdf) and respectively page 2-87 (p88-pdf).</t>
  </si>
  <si>
    <r>
      <t xml:space="preserve">Selected design criteria per Ref.1, </t>
    </r>
    <r>
      <rPr>
        <sz val="10"/>
        <color theme="1"/>
        <rFont val="Calibri"/>
        <family val="2"/>
      </rPr>
      <t>§</t>
    </r>
    <r>
      <rPr>
        <sz val="10"/>
        <color theme="1"/>
        <rFont val="Arial"/>
        <family val="2"/>
      </rPr>
      <t>2.2.1-Reduction Chemistry, p2-12 (p13-pdf).</t>
    </r>
  </si>
  <si>
    <t>Defined by eq. (2.13) per Ref. 1, §2.3.7- Stoichiometric Ratio Factor, p2-55 (p56-pdf). Typically SCR systems employ 1.05 moles of ammonia to one mole of NOx.</t>
  </si>
  <si>
    <t>Common onsite storage requirement, per Ref. 1, § 2.3.12 - SCR Reactor Dim's, 
page 2-62 (p63-pdf).</t>
  </si>
  <si>
    <t>Per Ref.1, § 2.5 &amp; 2.6 - Ex. Problem(s) 1 and 2, p2-80(p81 pdf) &amp; p2-88(p89-pdf).</t>
  </si>
  <si>
    <t>Vendor data, per Ref. 1, §2.2.1 - Reduction Chemistry, page 2-14 (p15-pdf).</t>
  </si>
  <si>
    <t>Per Ref.1, § 2.5 &amp; 2.6 - Ex. Problem(s) 1 &amp; 2, p2-80 (p81 pdf) &amp; p2-88 (p89-pdf).</t>
  </si>
  <si>
    <r>
      <rPr>
        <u/>
        <sz val="10"/>
        <color rgb="FF0000FF"/>
        <rFont val="Arial"/>
        <family val="2"/>
      </rPr>
      <t>Data Entry</t>
    </r>
    <r>
      <rPr>
        <sz val="10"/>
        <color rgb="FF0000FF"/>
        <rFont val="Arial"/>
        <family val="2"/>
      </rPr>
      <t>, Line 45</t>
    </r>
  </si>
  <si>
    <r>
      <t xml:space="preserve">EPA suggested "Labor Rate" listed on </t>
    </r>
    <r>
      <rPr>
        <u/>
        <sz val="10"/>
        <color theme="1"/>
        <rFont val="Arial"/>
        <family val="2"/>
      </rPr>
      <t>Data Entry</t>
    </r>
    <r>
      <rPr>
        <sz val="10"/>
        <color theme="1"/>
        <rFont val="Arial"/>
        <family val="2"/>
      </rPr>
      <t xml:space="preserve"> page, Line 45.</t>
    </r>
  </si>
  <si>
    <r>
      <t xml:space="preserve">Input from </t>
    </r>
    <r>
      <rPr>
        <u/>
        <sz val="10"/>
        <color theme="1"/>
        <rFont val="Arial"/>
        <family val="2"/>
      </rPr>
      <t xml:space="preserve">Data Entry, </t>
    </r>
    <r>
      <rPr>
        <sz val="10"/>
        <color theme="1"/>
        <rFont val="Arial"/>
        <family val="2"/>
      </rPr>
      <t>Line 16, if emission unit is a Combined Cycle or a Boiler with a known Heat Input, otherwise it is calculated as: 
[Heat Input, Q</t>
    </r>
    <r>
      <rPr>
        <vertAlign val="subscript"/>
        <sz val="10"/>
        <color theme="1"/>
        <rFont val="Arial"/>
        <family val="2"/>
      </rPr>
      <t xml:space="preserve">B </t>
    </r>
    <r>
      <rPr>
        <sz val="10"/>
        <color theme="1"/>
        <rFont val="Arial"/>
        <family val="2"/>
      </rPr>
      <t>= NPHR x B</t>
    </r>
    <r>
      <rPr>
        <vertAlign val="subscript"/>
        <sz val="10"/>
        <color theme="1"/>
        <rFont val="Arial"/>
        <family val="2"/>
      </rPr>
      <t>MW</t>
    </r>
    <r>
      <rPr>
        <sz val="10"/>
        <color theme="1"/>
        <rFont val="Arial"/>
        <family val="2"/>
      </rPr>
      <t>].</t>
    </r>
  </si>
  <si>
    <r>
      <t xml:space="preserve">Input from </t>
    </r>
    <r>
      <rPr>
        <u/>
        <sz val="10"/>
        <color theme="1"/>
        <rFont val="Arial"/>
        <family val="2"/>
      </rPr>
      <t xml:space="preserve">Data Entry, </t>
    </r>
    <r>
      <rPr>
        <sz val="10"/>
        <color theme="1"/>
        <rFont val="Arial"/>
        <family val="2"/>
      </rPr>
      <t>Line 17, if emission unit is a Combustion Turbine, Engine, or a Boiler with a known MW output, otherwise is calculated as:
 [B</t>
    </r>
    <r>
      <rPr>
        <vertAlign val="subscript"/>
        <sz val="10"/>
        <color theme="1"/>
        <rFont val="Arial"/>
        <family val="2"/>
      </rPr>
      <t xml:space="preserve">MW </t>
    </r>
    <r>
      <rPr>
        <sz val="10"/>
        <color theme="1"/>
        <rFont val="Arial"/>
        <family val="2"/>
      </rPr>
      <t>= Q</t>
    </r>
    <r>
      <rPr>
        <vertAlign val="subscript"/>
        <sz val="10"/>
        <color theme="1"/>
        <rFont val="Arial"/>
        <family val="2"/>
      </rPr>
      <t>B</t>
    </r>
    <r>
      <rPr>
        <sz val="10"/>
        <color theme="1"/>
        <rFont val="Arial"/>
        <family val="2"/>
      </rPr>
      <t xml:space="preserve"> / NPHR].</t>
    </r>
  </si>
  <si>
    <r>
      <t>Calculated based on B</t>
    </r>
    <r>
      <rPr>
        <vertAlign val="subscript"/>
        <sz val="10"/>
        <color theme="1"/>
        <rFont val="Arial"/>
        <family val="2"/>
      </rPr>
      <t xml:space="preserve">MW, </t>
    </r>
    <r>
      <rPr>
        <sz val="10"/>
        <color theme="1"/>
        <rFont val="Arial"/>
        <family val="2"/>
      </rPr>
      <t>NPHR and emission unit operating time, t</t>
    </r>
    <r>
      <rPr>
        <vertAlign val="subscript"/>
        <sz val="10"/>
        <color theme="1"/>
        <rFont val="Arial"/>
        <family val="2"/>
      </rPr>
      <t>op,ems unit</t>
    </r>
    <r>
      <rPr>
        <sz val="10"/>
        <color theme="1"/>
        <rFont val="Arial"/>
        <family val="2"/>
      </rPr>
      <t xml:space="preserve"> or 
Q</t>
    </r>
    <r>
      <rPr>
        <vertAlign val="subscript"/>
        <sz val="10"/>
        <color theme="1"/>
        <rFont val="Arial"/>
        <family val="2"/>
      </rPr>
      <t>B</t>
    </r>
    <r>
      <rPr>
        <sz val="10"/>
        <color theme="1"/>
        <rFont val="Arial"/>
        <family val="2"/>
      </rPr>
      <t xml:space="preserve"> multiplied by t</t>
    </r>
    <r>
      <rPr>
        <vertAlign val="subscript"/>
        <sz val="10"/>
        <color theme="1"/>
        <rFont val="Arial"/>
        <family val="2"/>
      </rPr>
      <t>op,ems unit</t>
    </r>
    <r>
      <rPr>
        <sz val="10"/>
        <color theme="1"/>
        <rFont val="Arial"/>
        <family val="2"/>
      </rPr>
      <t>.</t>
    </r>
  </si>
  <si>
    <r>
      <t>Power Output, B</t>
    </r>
    <r>
      <rPr>
        <vertAlign val="subscript"/>
        <sz val="10"/>
        <color theme="1"/>
        <rFont val="Arial"/>
        <family val="2"/>
      </rPr>
      <t>MW</t>
    </r>
    <r>
      <rPr>
        <sz val="10"/>
        <color theme="1"/>
        <rFont val="Arial"/>
        <family val="2"/>
      </rPr>
      <t>, (Line 34) multiplied by the emission unit Annual Hrs. of Operation, t</t>
    </r>
    <r>
      <rPr>
        <vertAlign val="subscript"/>
        <sz val="10"/>
        <color theme="1"/>
        <rFont val="Arial"/>
        <family val="2"/>
      </rPr>
      <t xml:space="preserve">op, ems unit </t>
    </r>
    <r>
      <rPr>
        <sz val="10"/>
        <color theme="1"/>
        <rFont val="Arial"/>
        <family val="2"/>
      </rPr>
      <t>(Line 37).</t>
    </r>
  </si>
  <si>
    <r>
      <t xml:space="preserve">Defined by eq. (2.9), Ref. 1, </t>
    </r>
    <r>
      <rPr>
        <sz val="10"/>
        <color theme="1"/>
        <rFont val="Calibri"/>
        <family val="2"/>
      </rPr>
      <t>§</t>
    </r>
    <r>
      <rPr>
        <sz val="10"/>
        <color theme="1"/>
        <rFont val="Arial"/>
        <family val="2"/>
      </rPr>
      <t>2.3.3-System Capacity Factor, p2-53 (p54-pdf).</t>
    </r>
  </si>
  <si>
    <r>
      <t xml:space="preserve">Defined by eq. (2.7), Ref. 1, </t>
    </r>
    <r>
      <rPr>
        <sz val="10"/>
        <color theme="1"/>
        <rFont val="Calibri"/>
        <family val="2"/>
      </rPr>
      <t>§</t>
    </r>
    <r>
      <rPr>
        <sz val="10"/>
        <color theme="1"/>
        <rFont val="Arial"/>
        <family val="2"/>
      </rPr>
      <t>2.3.3-System Capacity Factor, p2-53 (p54-pdf).</t>
    </r>
  </si>
  <si>
    <t>Defined in Eq's. (2.41), (2.43) and (2.44), Ref 1, §2.4.1.1 - Utility Boilers, p2-66 (p67-pdf) &amp; p2-67 (p68-pdf), as "CoalF" multiplier for coal units costs. In eq. (2.60) Ref 1, §2.4.2.-Total Annual Costs, p2-74 (p75-pdf), CoalF is replaced with a (Fuel) factor equal to 1, for oil- and gas fired emission units. CoalF (or FuelF) multiplier applied to CT units is = 1.</t>
  </si>
  <si>
    <t>Fuel Factor/Coal factor (if fuel is "Coal")</t>
  </si>
  <si>
    <t>Per US DOE Biomass Energy Databook:</t>
  </si>
  <si>
    <t>Adjustment factor to determine exhaust flow rate at temperatures other than 700ᵒF (SCR default Tin), based on physics Charles' Law (V/T = constant).</t>
  </si>
  <si>
    <r>
      <t>F(T</t>
    </r>
    <r>
      <rPr>
        <vertAlign val="subscript"/>
        <sz val="10"/>
        <color rgb="FF0000FF"/>
        <rFont val="Arial"/>
        <family val="2"/>
      </rPr>
      <t>in</t>
    </r>
    <r>
      <rPr>
        <sz val="10"/>
        <color rgb="FF0000FF"/>
        <rFont val="Arial"/>
        <family val="2"/>
      </rPr>
      <t xml:space="preserve">) x Exhaust Flow at Max.Capacity,  
listed in </t>
    </r>
    <r>
      <rPr>
        <u/>
        <sz val="10"/>
        <color rgb="FF0000FF"/>
        <rFont val="Arial"/>
        <family val="2"/>
      </rPr>
      <t>Data Entry</t>
    </r>
    <r>
      <rPr>
        <sz val="10"/>
        <color rgb="FF0000FF"/>
        <rFont val="Arial"/>
        <family val="2"/>
      </rPr>
      <t>, Line 25.</t>
    </r>
  </si>
  <si>
    <r>
      <t xml:space="preserve">Flue Gas Flow provided on </t>
    </r>
    <r>
      <rPr>
        <u/>
        <sz val="10"/>
        <color theme="1"/>
        <rFont val="Arial"/>
        <family val="2"/>
      </rPr>
      <t>Data Entry</t>
    </r>
    <r>
      <rPr>
        <sz val="10"/>
        <color theme="1"/>
        <rFont val="Arial"/>
        <family val="2"/>
      </rPr>
      <t>, Line 25, corrected for 700</t>
    </r>
    <r>
      <rPr>
        <sz val="10"/>
        <color theme="1"/>
        <rFont val="Calibri"/>
        <family val="2"/>
      </rPr>
      <t>ᵒ</t>
    </r>
    <r>
      <rPr>
        <sz val="10"/>
        <color theme="1"/>
        <rFont val="Arial"/>
        <family val="2"/>
      </rPr>
      <t>F.</t>
    </r>
  </si>
  <si>
    <r>
      <t>Defined in eq. (2.14), Ref. 1, §2.3.8 - Flue Gas Flow Rate, page 2-56 (p57-pdf). 
Calculated as Flue Gas Flow Rate divided by Max. Heat Rate Input, Q</t>
    </r>
    <r>
      <rPr>
        <vertAlign val="subscript"/>
        <sz val="10"/>
        <color theme="1"/>
        <rFont val="Arial"/>
        <family val="2"/>
      </rPr>
      <t>B</t>
    </r>
    <r>
      <rPr>
        <sz val="10"/>
        <color theme="1"/>
        <rFont val="Arial"/>
        <family val="2"/>
      </rPr>
      <t xml:space="preserve">. Factor is determined for comparison with EPA data (see Ref. 1, p2-56). 
</t>
    </r>
    <r>
      <rPr>
        <b/>
        <i/>
        <u/>
        <sz val="10"/>
        <color theme="1"/>
        <rFont val="Arial"/>
        <family val="2"/>
      </rPr>
      <t>Note:</t>
    </r>
    <r>
      <rPr>
        <sz val="10"/>
        <color theme="1"/>
        <rFont val="Arial"/>
        <family val="2"/>
      </rPr>
      <t xml:space="preserve"> If the calculated base case factor is too different from EPA data, then the flue flow rate entry (Data Entry, Line 25) ought to be revised.</t>
    </r>
  </si>
  <si>
    <t>For use with eq. (2.41) to calculate SCR cost, per Ref. 1, §2.4.1.1-Utility Boilers, page 2-66 (p67-pdf).</t>
  </si>
  <si>
    <t>0.9636 + 0.0455 x Fuel Sulfur Content 
x 100</t>
  </si>
  <si>
    <t>Factor in eq. (2.22), and defined by eq. (2.23), Ref. 1, §2.3.11 - Catalyst Volume, 
page 2-58 (p59-pdf).</t>
  </si>
  <si>
    <t>Factor in eq.(2.22), and defined by eq.(2.24), Ref. 1, §2.3.11 - Catalyst Volume, 
page 2-58 (p59-pdf).</t>
  </si>
  <si>
    <t>Factor in eq. (2.22), and defined by eq. (2.25), Ref. 1, §2.3.11 - Catalyst Volume, 
page 2-58 (p59-pdf).</t>
  </si>
  <si>
    <t>Factor in eq. (2.22), and defined by eq. (2.26), Ref. 1, §2.3.11 - Catalyst Volume, 
page 2-58 (p59-pdf).</t>
  </si>
  <si>
    <t>Factor in eq. (2.22), and defined by eq. (2.27), Ref. 1  §2.3.11 - Catalyst Volume, page 2-59 (p60-pdf).</t>
  </si>
  <si>
    <t>Defined by empirical eq. (2.22), per Ref. 1, §2.3.11 - Catalyst Volume, page 2-58 (p59-pdf).</t>
  </si>
  <si>
    <t>Defined by eq. (2.28), per Ref. 1  §2.3.12 - SCR Reactor Dim's, p2-59 (p60-pdf).</t>
  </si>
  <si>
    <r>
      <t>Per eq. (2.29), Ref. 1  §2.3.12 - SCR Reactor Dim's, page 2-59 (p60-pdf). 
A</t>
    </r>
    <r>
      <rPr>
        <vertAlign val="subscript"/>
        <sz val="10"/>
        <color theme="1"/>
        <rFont val="Arial"/>
        <family val="2"/>
      </rPr>
      <t>SCR</t>
    </r>
    <r>
      <rPr>
        <sz val="10"/>
        <color theme="1"/>
        <rFont val="Arial"/>
        <family val="2"/>
      </rPr>
      <t xml:space="preserve"> &gt; A</t>
    </r>
    <r>
      <rPr>
        <vertAlign val="subscript"/>
        <sz val="10"/>
        <color theme="1"/>
        <rFont val="Arial"/>
        <family val="2"/>
      </rPr>
      <t>catalyst</t>
    </r>
    <r>
      <rPr>
        <sz val="10"/>
        <color theme="1"/>
        <rFont val="Arial"/>
        <family val="2"/>
      </rPr>
      <t xml:space="preserve"> by 15% to account for module geometry and hardware. </t>
    </r>
  </si>
  <si>
    <t>Selected based on the criteria, on Line 9, above: "Two full, one empty layer".</t>
  </si>
  <si>
    <t>Defined by eq. (2.32), per Ref. 1  §2.3.12 - SCR Reactor Dim's, p2-60 (p61-pdf).</t>
  </si>
  <si>
    <r>
      <t xml:space="preserve">Data on Line 68, above. </t>
    </r>
    <r>
      <rPr>
        <b/>
        <i/>
        <u/>
        <sz val="10"/>
        <color theme="1"/>
        <rFont val="Arial"/>
        <family val="2"/>
      </rPr>
      <t xml:space="preserve">Note: </t>
    </r>
    <r>
      <rPr>
        <sz val="10"/>
        <color theme="1"/>
        <rFont val="Arial"/>
        <family val="2"/>
      </rPr>
      <t>Min. number of layers selected should be two, if the above result is less than two.</t>
    </r>
  </si>
  <si>
    <t>Defined by eq. (2.31), per Ref. 1, §2.3.12 - SCR Reactor Dim's, p2-60 (p61-pdf).</t>
  </si>
  <si>
    <r>
      <t>Value on Line 68, (Min. 2, if n</t>
    </r>
    <r>
      <rPr>
        <vertAlign val="subscript"/>
        <sz val="10"/>
        <color rgb="FF0000FF"/>
        <rFont val="Arial"/>
        <family val="2"/>
      </rPr>
      <t>layer req.</t>
    </r>
    <r>
      <rPr>
        <sz val="10"/>
        <color rgb="FF0000FF"/>
        <rFont val="Arial"/>
        <family val="2"/>
      </rPr>
      <t>&lt; 2)</t>
    </r>
  </si>
  <si>
    <t>CAF</t>
  </si>
  <si>
    <r>
      <t>Calculated based on annual ammonia consumption (in lb/yr) and specific cost, per eq's. (2.58) and (2.59), Ref. 1 §2.4.2. - Total Annual Cost, p2-74 (p75-pdf), where q</t>
    </r>
    <r>
      <rPr>
        <vertAlign val="subscript"/>
        <sz val="10"/>
        <color theme="1"/>
        <rFont val="Arial"/>
        <family val="2"/>
      </rPr>
      <t>sol</t>
    </r>
    <r>
      <rPr>
        <sz val="10"/>
        <color theme="1"/>
        <rFont val="Arial"/>
        <family val="2"/>
      </rPr>
      <t xml:space="preserve"> is replaced with ṁ</t>
    </r>
    <r>
      <rPr>
        <vertAlign val="subscript"/>
        <sz val="10"/>
        <color theme="1"/>
        <rFont val="Arial"/>
        <family val="2"/>
      </rPr>
      <t>reagent</t>
    </r>
    <r>
      <rPr>
        <sz val="10"/>
        <color theme="1"/>
        <rFont val="Arial"/>
        <family val="2"/>
      </rPr>
      <t xml:space="preserve">, estimated by eq. (2.35). 
</t>
    </r>
    <r>
      <rPr>
        <b/>
        <i/>
        <u/>
        <sz val="10"/>
        <color theme="1"/>
        <rFont val="Arial"/>
        <family val="2"/>
      </rPr>
      <t>Note:</t>
    </r>
    <r>
      <rPr>
        <sz val="10"/>
        <color theme="1"/>
        <rFont val="Arial"/>
        <family val="2"/>
      </rPr>
      <t xml:space="preserve"> Eq. (2.35) applies since the "Reagent Cost" is provided (in Data Entry, Line 43) in $/lb, instead of $/gal.</t>
    </r>
  </si>
  <si>
    <r>
      <t>Operating life of the catalyst, C</t>
    </r>
    <r>
      <rPr>
        <vertAlign val="subscript"/>
        <sz val="10"/>
        <color theme="1"/>
        <rFont val="Arial"/>
        <family val="2"/>
      </rPr>
      <t>Life</t>
    </r>
    <r>
      <rPr>
        <sz val="10"/>
        <color theme="1"/>
        <rFont val="Arial"/>
        <family val="2"/>
      </rPr>
      <t>, Line 28 (in hrs) divided by the control operating time, t</t>
    </r>
    <r>
      <rPr>
        <vertAlign val="subscript"/>
        <sz val="10"/>
        <color theme="1"/>
        <rFont val="Arial"/>
        <family val="2"/>
      </rPr>
      <t>op,control</t>
    </r>
    <r>
      <rPr>
        <sz val="10"/>
        <color theme="1"/>
        <rFont val="Arial"/>
        <family val="2"/>
      </rPr>
      <t xml:space="preserve">, Line 3 (in hrs) per eq.(2.66), Ref. 1, §2.4.2. - Total Annual Cost, 
page 2-77 (p78-pdf). </t>
    </r>
  </si>
  <si>
    <r>
      <t xml:space="preserve">FWF applied to catalyst replacement, assuming the interest rate listed in </t>
    </r>
    <r>
      <rPr>
        <u/>
        <sz val="10"/>
        <color theme="1"/>
        <rFont val="Arial"/>
        <family val="2"/>
      </rPr>
      <t>Data Entry</t>
    </r>
    <r>
      <rPr>
        <sz val="10"/>
        <color theme="1"/>
        <rFont val="Arial"/>
        <family val="2"/>
      </rPr>
      <t>, on Line 38. FWF calculated per eq. (2.65), Ref. 1, §2.4.2. p\2-76 (p77-pdf).</t>
    </r>
  </si>
  <si>
    <t>Method 1 - Catalyst Replacement Cost (ACR) times Catalyst FWF, per eq. (2.64), Ref. 1, §2.4.2. p2-76 (p77-pdf).</t>
  </si>
  <si>
    <t>Method 2 - Per Sargent &amp; Lundy, LLC, empirical eq. (2.67), Ref. 1, §2.4.2. p2-77 (p78-pdf).</t>
  </si>
  <si>
    <t>Per Ref. 1, §2.4.2. - Total Annual Cost, eq. (2.69), page 2-78 (p79-pdf).</t>
  </si>
  <si>
    <t>Sum of the above direct annual costs (maintenance, reagent, electricity and catalyst- Method 1, - Method 2), per Ref. 1, §2.4.2. - Total Annual Cost, 
eq. (2.56), page 2-73 (p74-pdf).</t>
  </si>
  <si>
    <t>Per Ref. 1 §2.4.2. - Total Annual Cost, eq. (2.70), page 2-79 (p80-pdf).</t>
  </si>
  <si>
    <t>Total of the above indirect costs, Line 98 and Line 99, per Ref. 1 §2.4.2. - Total Annual Cost, eq. (2.68), page 2-78 (p79-pdf).</t>
  </si>
  <si>
    <t>Total of direct (Method 1) and indirect costs, per eq. (2.72), Ref. 1 §2.4.2. p2-79 (p80-pdf).</t>
  </si>
  <si>
    <t>Total of direct (Method 2) and indirect costs, per eq. (2.72), Ref. 1 §2.4.2. p2-79 (p80-pdf).</t>
  </si>
  <si>
    <t>Acceptable levels of 2-3 ppm, per Ref. 1, Ammonia Slip, page 2-21 (p22-pdf).</t>
  </si>
  <si>
    <t>Urea 50% Solution Density (at 80ºF)</t>
  </si>
  <si>
    <r>
      <t xml:space="preserve">Calculated per eq's. (1.22) &amp; (1.23), Ref. 1, </t>
    </r>
    <r>
      <rPr>
        <sz val="10"/>
        <color theme="1"/>
        <rFont val="Calibri"/>
        <family val="2"/>
      </rPr>
      <t>§1</t>
    </r>
    <r>
      <rPr>
        <sz val="10"/>
        <color theme="1"/>
        <rFont val="Arial"/>
        <family val="2"/>
      </rPr>
      <t xml:space="preserve">.4.1 - Total Capital Investment, page 1-45 (p45-pdf). </t>
    </r>
    <r>
      <rPr>
        <i/>
        <u/>
        <sz val="10"/>
        <color theme="1"/>
        <rFont val="Arial"/>
        <family val="2"/>
      </rPr>
      <t/>
    </r>
  </si>
  <si>
    <r>
      <t xml:space="preserve">Based on the input from </t>
    </r>
    <r>
      <rPr>
        <u/>
        <sz val="10"/>
        <color theme="1"/>
        <rFont val="Arial"/>
        <family val="2"/>
      </rPr>
      <t>Data Entry</t>
    </r>
    <r>
      <rPr>
        <sz val="10"/>
        <color theme="1"/>
        <rFont val="Arial"/>
        <family val="2"/>
      </rPr>
      <t>, Line 12, specifying whether the boiler is a Fluidized Bed (FB) unit or a non-FB boiler unit such as cyclone, wall-fired, tangential-fired, etc.</t>
    </r>
  </si>
  <si>
    <t>Emission Unit Capacity Factor</t>
  </si>
  <si>
    <t>Defined by eq. (1.10) Ref. 1, §1.3.1. - Design Parameters for Study-Level Estimates, NOx Removal Efficiency, p1-37 (p37-pdf) and calculated based on NOxin on Line 35 and the value of NOxout sel, on Line 37.</t>
  </si>
  <si>
    <t>Cost Adjustment Factor</t>
  </si>
  <si>
    <r>
      <t xml:space="preserve">Assumed 40%. Per Ref. 1, </t>
    </r>
    <r>
      <rPr>
        <sz val="10"/>
        <color theme="1"/>
        <rFont val="Calibri"/>
        <family val="2"/>
      </rPr>
      <t>§</t>
    </r>
    <r>
      <rPr>
        <sz val="10"/>
        <color theme="1"/>
        <rFont val="Arial"/>
        <family val="2"/>
      </rPr>
      <t>1.1 - Introduction, pages 1-3 (p3-pdf) through 1-7 
(p7-pdf), urea based SNCR's exhibit NOx reduction efficiencies of 25% to 60%. Selected efficiency is adjusted if NOx</t>
    </r>
    <r>
      <rPr>
        <vertAlign val="subscript"/>
        <sz val="10"/>
        <color theme="1"/>
        <rFont val="Arial"/>
        <family val="2"/>
      </rPr>
      <t>out</t>
    </r>
    <r>
      <rPr>
        <sz val="10"/>
        <color theme="1"/>
        <rFont val="Arial"/>
        <family val="2"/>
      </rPr>
      <t xml:space="preserve"> calculated value falls below the SNCR attainable limit.</t>
    </r>
  </si>
  <si>
    <r>
      <t>Lowest achievable NOx</t>
    </r>
    <r>
      <rPr>
        <vertAlign val="subscript"/>
        <sz val="10"/>
        <color theme="1"/>
        <rFont val="Arial"/>
        <family val="2"/>
      </rPr>
      <t>out</t>
    </r>
    <r>
      <rPr>
        <sz val="10"/>
        <color theme="1"/>
        <rFont val="Arial"/>
        <family val="2"/>
      </rPr>
      <t xml:space="preserve"> rate, per Ref. 1, </t>
    </r>
    <r>
      <rPr>
        <sz val="10"/>
        <color theme="1"/>
        <rFont val="Calibri"/>
        <family val="2"/>
      </rPr>
      <t>§</t>
    </r>
    <r>
      <rPr>
        <sz val="10"/>
        <color theme="1"/>
        <rFont val="Arial"/>
        <family val="2"/>
      </rPr>
      <t>1.4-Cost Analysis, page 1-43 (p43-pdf), for non-FB boilers (0.1 lb/MMBtu) and FB boilers (0.08 lb/MMBtu). The limit of 0.08 lb/MMBtu, also assumed for all other types of emission units.</t>
    </r>
  </si>
  <si>
    <t>Per Ref.1, §1.4.2-TAC, Water Consumption, eq.(1.44), p1-54(p54-pdf).</t>
  </si>
  <si>
    <t>Per Ref. 1, §1.4.2 - Total Annual Cost, Additional Fuel to Vaporize Water in Reagent Solution, eq. (1.47) pages 1-54 &amp; 1-55 (p54-p55, pdf); Note: Urea 10% solution has same Hv as water. 310ºF is the representative temperature for an exiting flue gas.</t>
  </si>
  <si>
    <t>Per Table 1-4-Urea and Ammonia Reagent Properties, Ref. 1, §1.2.2-Reagents, 
page 1-14 (p14-pdf).</t>
  </si>
  <si>
    <r>
      <t xml:space="preserve">Per Ref. 1, </t>
    </r>
    <r>
      <rPr>
        <sz val="10"/>
        <color theme="1"/>
        <rFont val="Calibri"/>
        <family val="2"/>
      </rPr>
      <t>§</t>
    </r>
    <r>
      <rPr>
        <sz val="10"/>
        <color theme="1"/>
        <rFont val="Arial"/>
        <family val="2"/>
      </rPr>
      <t>1.2.4 - SNCR System, Diluting, Metering and Mixing of the Reagent, page 1-26 (p26-pdf). Selected 10% as default.</t>
    </r>
  </si>
  <si>
    <t>For coal unit only, per Ref. 1, § 1.5-Example Problem, p1-58 (p58-pdf).</t>
  </si>
  <si>
    <r>
      <t xml:space="preserve">Calculated per eq's. (2.39a) &amp; (2.39b), Ref. 1, </t>
    </r>
    <r>
      <rPr>
        <sz val="10"/>
        <color theme="1"/>
        <rFont val="Calibri"/>
        <family val="2"/>
      </rPr>
      <t>§</t>
    </r>
    <r>
      <rPr>
        <sz val="10"/>
        <color theme="1"/>
        <rFont val="Arial"/>
        <family val="2"/>
      </rPr>
      <t xml:space="preserve">2.4.1 - Total Capital Investment, pages 2-64 &amp; 2-65 (p65/66-pdf). </t>
    </r>
    <r>
      <rPr>
        <i/>
        <u/>
        <sz val="10"/>
        <color theme="1"/>
        <rFont val="Arial"/>
        <family val="2"/>
      </rPr>
      <t/>
    </r>
  </si>
  <si>
    <r>
      <t xml:space="preserve">Emission unit Heat Rate listed on Data Entry, Line 18. 
</t>
    </r>
    <r>
      <rPr>
        <b/>
        <i/>
        <u/>
        <sz val="10"/>
        <color theme="1"/>
        <rFont val="Arial"/>
        <family val="2"/>
      </rPr>
      <t>Note</t>
    </r>
    <r>
      <rPr>
        <i/>
        <u/>
        <sz val="10"/>
        <color theme="1"/>
        <rFont val="Arial"/>
        <family val="2"/>
      </rPr>
      <t>:</t>
    </r>
    <r>
      <rPr>
        <sz val="10"/>
        <color theme="1"/>
        <rFont val="Arial"/>
        <family val="2"/>
      </rPr>
      <t xml:space="preserve"> Heat Rate listed value should be equal to the ratio of the selected 
Q</t>
    </r>
    <r>
      <rPr>
        <vertAlign val="subscript"/>
        <sz val="10"/>
        <color theme="1"/>
        <rFont val="Arial"/>
        <family val="2"/>
      </rPr>
      <t>B</t>
    </r>
    <r>
      <rPr>
        <sz val="10"/>
        <color theme="1"/>
        <rFont val="Arial"/>
        <family val="2"/>
      </rPr>
      <t xml:space="preserve"> and B</t>
    </r>
    <r>
      <rPr>
        <vertAlign val="subscript"/>
        <sz val="10"/>
        <color theme="1"/>
        <rFont val="Arial"/>
        <family val="2"/>
      </rPr>
      <t>MW</t>
    </r>
    <r>
      <rPr>
        <sz val="10"/>
        <color theme="1"/>
        <rFont val="Arial"/>
        <family val="2"/>
      </rPr>
      <t xml:space="preserve"> values.</t>
    </r>
  </si>
  <si>
    <r>
      <t xml:space="preserve">Line 1, Col. 1, will display "SCR", and control's cost effectiveness calculation down the column, only if on </t>
    </r>
    <r>
      <rPr>
        <u/>
        <sz val="10"/>
        <color theme="1"/>
        <rFont val="Arial"/>
        <family val="2"/>
      </rPr>
      <t>Data Entry:</t>
    </r>
    <r>
      <rPr>
        <sz val="10"/>
        <color theme="1"/>
        <rFont val="Arial"/>
        <family val="2"/>
      </rPr>
      <t xml:space="preserve"> select "Yes" on Line 13, fuel on Line 19, enter NOx</t>
    </r>
    <r>
      <rPr>
        <vertAlign val="subscript"/>
        <sz val="10"/>
        <color theme="1"/>
        <rFont val="Arial"/>
        <family val="2"/>
      </rPr>
      <t>in</t>
    </r>
    <r>
      <rPr>
        <sz val="10"/>
        <color theme="1"/>
        <rFont val="Arial"/>
        <family val="2"/>
      </rPr>
      <t xml:space="preserve"> on Line 26 and NOx</t>
    </r>
    <r>
      <rPr>
        <vertAlign val="subscript"/>
        <sz val="10"/>
        <color theme="1"/>
        <rFont val="Arial"/>
        <family val="2"/>
      </rPr>
      <t>out</t>
    </r>
    <r>
      <rPr>
        <sz val="10"/>
        <color theme="1"/>
        <rFont val="Arial"/>
        <family val="2"/>
      </rPr>
      <t xml:space="preserve"> on Line 27.</t>
    </r>
  </si>
  <si>
    <r>
      <t xml:space="preserve">Line 1, Col. 1, will display "SNCR", and control's cost effectiveness calculation down the column, only if on </t>
    </r>
    <r>
      <rPr>
        <u/>
        <sz val="10"/>
        <color theme="1"/>
        <rFont val="Arial"/>
        <family val="2"/>
      </rPr>
      <t>Data Entry</t>
    </r>
    <r>
      <rPr>
        <sz val="10"/>
        <color theme="1"/>
        <rFont val="Arial"/>
        <family val="2"/>
      </rPr>
      <t>, select "Yes" on Line 14, fuel on Line 19, enter NOx</t>
    </r>
    <r>
      <rPr>
        <vertAlign val="subscript"/>
        <sz val="10"/>
        <color theme="1"/>
        <rFont val="Arial"/>
        <family val="2"/>
      </rPr>
      <t>in</t>
    </r>
    <r>
      <rPr>
        <sz val="10"/>
        <color theme="1"/>
        <rFont val="Arial"/>
        <family val="2"/>
      </rPr>
      <t xml:space="preserve"> on Line 26 and NOx</t>
    </r>
    <r>
      <rPr>
        <vertAlign val="subscript"/>
        <sz val="10"/>
        <color theme="1"/>
        <rFont val="Arial"/>
        <family val="2"/>
      </rPr>
      <t>out</t>
    </r>
    <r>
      <rPr>
        <sz val="10"/>
        <color theme="1"/>
        <rFont val="Arial"/>
        <family val="2"/>
      </rPr>
      <t xml:space="preserve"> on Line 27.</t>
    </r>
  </si>
  <si>
    <t>Boiler Type Factor (for boilers only)</t>
  </si>
  <si>
    <t>Eq. (1.18), Ref. 1, §1.3.1 - Design Parameters for Study-Level, Estimating Reagent Consumption and Tank Size, page 1-40 (p40-pdf).</t>
  </si>
  <si>
    <t>Eq. (1.19), Ref. 1, §1.3.1 - Design Parameters for Study-Level, Estimating Reagent Consumption and Tank Size, page 1-40 (p40-pdf).</t>
  </si>
  <si>
    <t>Eq. (1.20), Ref. 1, §1.3.1 - Design Parameters for Study-Level, Estimating Reagent Consumption and Tank Size, page 1-40 (p40-pdf).</t>
  </si>
  <si>
    <t>Eq. (1.21), Ref. 1, §1.3.1 - Design Parameters for Study-Level, Estimating Reagent Consumption and Tank Size, page 1-41 (p41-pdf).</t>
  </si>
  <si>
    <t>Defined by eq. (1.6), Ref. 1, §1.3.1 - Design Parameters for Study-Level Estimates, p1-35 (p35-pdf), as the ratio of actual NPHR to a typical heat rate of 10 MMBtu/MWh, used in developing capital cost equations.</t>
  </si>
  <si>
    <r>
      <t>Calculated based on B</t>
    </r>
    <r>
      <rPr>
        <vertAlign val="subscript"/>
        <sz val="10"/>
        <color theme="1"/>
        <rFont val="Arial"/>
        <family val="2"/>
      </rPr>
      <t>MW</t>
    </r>
    <r>
      <rPr>
        <sz val="10"/>
        <color theme="1"/>
        <rFont val="Arial"/>
        <family val="2"/>
      </rPr>
      <t xml:space="preserve"> and NPHR, or Q</t>
    </r>
    <r>
      <rPr>
        <vertAlign val="subscript"/>
        <sz val="10"/>
        <color theme="1"/>
        <rFont val="Arial"/>
        <family val="2"/>
      </rPr>
      <t>B</t>
    </r>
    <r>
      <rPr>
        <sz val="10"/>
        <color theme="1"/>
        <rFont val="Arial"/>
        <family val="2"/>
      </rPr>
      <t>, multiplied by the emission unit 
t</t>
    </r>
    <r>
      <rPr>
        <vertAlign val="subscript"/>
        <sz val="10"/>
        <color theme="1"/>
        <rFont val="Arial"/>
        <family val="2"/>
      </rPr>
      <t>op,ems unit</t>
    </r>
    <r>
      <rPr>
        <sz val="10"/>
        <color theme="1"/>
        <rFont val="Arial"/>
        <family val="2"/>
      </rPr>
      <t>.</t>
    </r>
  </si>
  <si>
    <r>
      <t>Power Output, B</t>
    </r>
    <r>
      <rPr>
        <vertAlign val="subscript"/>
        <sz val="10"/>
        <color theme="1"/>
        <rFont val="Arial"/>
        <family val="2"/>
      </rPr>
      <t>MW</t>
    </r>
    <r>
      <rPr>
        <sz val="10"/>
        <color theme="1"/>
        <rFont val="Arial"/>
        <family val="2"/>
      </rPr>
      <t>, (Line 20) multiplied by the Annual Hrs. of Operation, 
t</t>
    </r>
    <r>
      <rPr>
        <vertAlign val="subscript"/>
        <sz val="10"/>
        <color theme="1"/>
        <rFont val="Arial"/>
        <family val="2"/>
      </rPr>
      <t xml:space="preserve">op, ems unit </t>
    </r>
    <r>
      <rPr>
        <sz val="10"/>
        <color theme="1"/>
        <rFont val="Arial"/>
        <family val="2"/>
      </rPr>
      <t>(Line 23).</t>
    </r>
  </si>
  <si>
    <t>Per Ref. 1, § 1.3.1 - Design Parameters for Study-Level Estimates, System Capacity Factor, eq. (1.8a), p1-36 (p36-pdf). Since max. MW output is selected, eq. (1.8a) is equivalent with the selected hrs. of operation divided by 8,760 hrs.</t>
  </si>
  <si>
    <t>Defined by eq. (1.7),  Ref. 1, § 1.3.1 - Design Parameters for Study-Level Estimates, System Capacity Factor, page 1-35 (p35-pdf).</t>
  </si>
  <si>
    <t>FuelF/CoalF (if fuel is "Coal")</t>
  </si>
  <si>
    <t>Defined in eq's. (1.25) and (1.26), Ref 1, §1.4.1.1 - Utility Boilers, p1-46 (p46-pdf) and eq's (1.32) and (1.33), Ref 1, §1.4.1.3 - Industrial Boilers, p1-49 (p49-pdf) &amp; 1-50 (p50-pdf), as "CoalF" multiplier for coal units. CoalF is replaced with a (Fuel) factor equal to 1, for oil- and gas-fired emission units. CoalF (or FuelF) multiplier applied to CT units is = 1.</t>
  </si>
  <si>
    <t>Auto Input from U.S. DOE reference.</t>
  </si>
  <si>
    <t>Auto Input from U.S. EIA reference.</t>
  </si>
  <si>
    <t>Fuel consumption rate (Line 33) multiplied by the annual hours of operation
(Line 23).</t>
  </si>
  <si>
    <r>
      <t xml:space="preserve">Controlled NOx rate, as required by RCSA 22a-174-22e, and listed on </t>
    </r>
    <r>
      <rPr>
        <u/>
        <sz val="10"/>
        <color theme="1"/>
        <rFont val="Arial"/>
        <family val="2"/>
      </rPr>
      <t>Data Entry</t>
    </r>
    <r>
      <rPr>
        <sz val="10"/>
        <color theme="1"/>
        <rFont val="Arial"/>
        <family val="2"/>
      </rPr>
      <t>, Line 27.</t>
    </r>
  </si>
  <si>
    <r>
      <t xml:space="preserve">Uncontrolled NOx rate, entered on </t>
    </r>
    <r>
      <rPr>
        <u/>
        <sz val="10"/>
        <color theme="1"/>
        <rFont val="Arial"/>
        <family val="2"/>
      </rPr>
      <t>Data Entry</t>
    </r>
    <r>
      <rPr>
        <sz val="10"/>
        <color theme="1"/>
        <rFont val="Arial"/>
        <family val="2"/>
      </rPr>
      <t>, Line 26.</t>
    </r>
  </si>
  <si>
    <r>
      <t xml:space="preserve">Controlled NOx rate, as required by RCSA 22a-174-22e, and listed on 
</t>
    </r>
    <r>
      <rPr>
        <u/>
        <sz val="10"/>
        <color theme="1"/>
        <rFont val="Arial"/>
        <family val="2"/>
      </rPr>
      <t>Data Entry</t>
    </r>
    <r>
      <rPr>
        <sz val="10"/>
        <color theme="1"/>
        <rFont val="Arial"/>
        <family val="2"/>
      </rPr>
      <t>, Line 27.</t>
    </r>
  </si>
  <si>
    <r>
      <t xml:space="preserve">Defined by eq. (1.11), Ref. 1, </t>
    </r>
    <r>
      <rPr>
        <sz val="10"/>
        <color theme="1"/>
        <rFont val="Calibri"/>
        <family val="2"/>
      </rPr>
      <t>§1</t>
    </r>
    <r>
      <rPr>
        <sz val="10"/>
        <color theme="1"/>
        <rFont val="Arial"/>
        <family val="2"/>
      </rPr>
      <t>.3 - Design Parameters for Study-Level, NOx Removal Rates, page 1-37 (p37-pdf).</t>
    </r>
  </si>
  <si>
    <t>Ratio of moles of reagent reacted to the moles of uncontrolled NOx, defined by eq. (1.15), Ref. 1, §1.3.1 - Design Parameters for Study-Level, Normalized Stoichiometric Ratio, page 1-38 (P38-pdf).</t>
  </si>
  <si>
    <t>Ratio of moles of equivalent NH3 injected to the moles of uncontrolled NOx, defined by empirical eq. (1.17), Ref. 1, §1.3.1 - Design Parameters for Study-Level, Normalized Stoichiometric Ratio, page 1-38 (P38-pdf).</t>
  </si>
  <si>
    <t>Ratio of moles of reagent reacted to the mole injected - defined by eq. (1.16), Ref. 1, §1.3.1 - Design Parameters for Study-Level, Normalized Stoichiometric Ratio, page 1-38 (P38-pdf).</t>
  </si>
  <si>
    <t>Estimated by eq. (1.42), Ref. 1, §1.4.2. Total Annual Costs, Utilities, page 1-53 
(p53-pdf).</t>
  </si>
  <si>
    <t>Estimated by eq. (1.44), Ref. 1, §1.4.2. Total Annual Costs, Water Consumption, page 1-54 (p54-pdf).</t>
  </si>
  <si>
    <r>
      <t>ṁ</t>
    </r>
    <r>
      <rPr>
        <vertAlign val="subscript"/>
        <sz val="10"/>
        <color rgb="FF0000FF"/>
        <rFont val="Arial"/>
        <family val="2"/>
      </rPr>
      <t xml:space="preserve">sol </t>
    </r>
    <r>
      <rPr>
        <sz val="10"/>
        <color rgb="FF0000FF"/>
        <rFont val="Arial"/>
        <family val="2"/>
      </rPr>
      <t>/ ρ</t>
    </r>
    <r>
      <rPr>
        <vertAlign val="subscript"/>
        <sz val="10"/>
        <color rgb="FF0000FF"/>
        <rFont val="Arial"/>
        <family val="2"/>
      </rPr>
      <t>water</t>
    </r>
    <r>
      <rPr>
        <sz val="10"/>
        <color rgb="FF0000FF"/>
        <rFont val="Arial"/>
        <family val="2"/>
      </rPr>
      <t xml:space="preserve"> x (C</t>
    </r>
    <r>
      <rPr>
        <vertAlign val="subscript"/>
        <sz val="10"/>
        <color rgb="FF0000FF"/>
        <rFont val="Arial"/>
        <family val="2"/>
      </rPr>
      <t>urea sol stored</t>
    </r>
    <r>
      <rPr>
        <sz val="10"/>
        <color rgb="FF0000FF"/>
        <rFont val="Arial"/>
        <family val="2"/>
      </rPr>
      <t>/C</t>
    </r>
    <r>
      <rPr>
        <vertAlign val="subscript"/>
        <sz val="10"/>
        <color rgb="FF0000FF"/>
        <rFont val="Arial"/>
        <family val="2"/>
      </rPr>
      <t>urea sol injected</t>
    </r>
    <r>
      <rPr>
        <sz val="10"/>
        <color rgb="FF0000FF"/>
        <rFont val="Arial"/>
        <family val="2"/>
      </rPr>
      <t xml:space="preserve"> -1)</t>
    </r>
  </si>
  <si>
    <t>Disposal of ash in added fuel used to vaporize water in reagent solution, estimated by eq. (1.50), Ref. 1, §1.4.2. Total Annual Costs, Coal Ash Disposal, page 1-55 (p55-pdf).</t>
  </si>
  <si>
    <r>
      <t>SNCR</t>
    </r>
    <r>
      <rPr>
        <vertAlign val="subscript"/>
        <sz val="10"/>
        <color theme="1"/>
        <rFont val="Arial"/>
        <family val="2"/>
      </rPr>
      <t>cost</t>
    </r>
  </si>
  <si>
    <t>Coal boilers' SNCRcost is calculated with eq. (1.25), Ref. 1, §1.4.1.1 - Utility Boilers, Coal-fired Units, page 1-46 (p46-pdf).</t>
  </si>
  <si>
    <r>
      <t>Coal boilers' BOP</t>
    </r>
    <r>
      <rPr>
        <vertAlign val="subscript"/>
        <sz val="10"/>
        <color theme="1"/>
        <rFont val="Arial"/>
        <family val="2"/>
      </rPr>
      <t xml:space="preserve">cost </t>
    </r>
    <r>
      <rPr>
        <sz val="10"/>
        <color theme="1"/>
        <rFont val="Arial"/>
        <family val="2"/>
      </rPr>
      <t>is calculated with eq. (1.27), Ref. 1, §1.4.1.1 - Utility Boilers, Coal-fired Units, page 1-47 (p47-pdf).</t>
    </r>
  </si>
  <si>
    <t>Oil- and gas burning boilers (≥ 25 MW) BOPcost is estimated per eq. (1.30), Ref. 1, §1.4.1.2 - Utility Boilers, Oil- and gas-fired units, p1-48 (p48-pdf). Since EPA has not provided a specific formula and in lieu of actual cost data or cost assessment formulas, for all other emission units such as turbines (single and combined cycle) and engines, the same eq. (1.30) is applied, results being adjusted with CAF multiplier defined below, at Line 57.</t>
  </si>
  <si>
    <t xml:space="preserve">CAF = 1.10 - for Natural Gas and oils
        = 0.00 - for coal
</t>
  </si>
  <si>
    <t>Connecticut has no industrial boliers and only one utility bolier. Therefore, SNCR partial costs for that unit are determined using EPA's formulas for utility boliers.</t>
  </si>
  <si>
    <t>Combustion Turbine</t>
  </si>
  <si>
    <t>Engine</t>
  </si>
  <si>
    <t>Bolier</t>
  </si>
  <si>
    <t xml:space="preserve">Combined Cycle </t>
  </si>
  <si>
    <t>Calculated as follows:
   - with eq. (1.24), Ref. 1, §1.4.1.1, p1-45 (p45-pdf), for boilers on coal, 
   - with eq. (1.28), Ref. 1, §1.4.1.2 p1-47 (p47-pdf), for oil- and gas-fired boilers 
      (≥25MW) and 
   - with eq. (1.28), Ref. 1, §1.4.1.2 p1-47 (p47-pdf), multiplied with CAM on 
      Line 57, for all other (than boilers) oil- and gas-fired units, such as turbines 
      (single and combined cycle) and engines.</t>
  </si>
  <si>
    <t>Calculated with eq. (2.41), Ref. 1, §2.4.1.1 - Utility Boilers, page 2-66 (p67-pdf).</t>
  </si>
  <si>
    <t>Eq. (2.42), Ref. 1, §2.4.1.1 - Utility Boilers, page 2-66 (p67-pdf).</t>
  </si>
  <si>
    <t>Eq. (2.44), Ref. 1, §2.4.1.1 - Utility Boilers, page 2-67 (p68-pdf).</t>
  </si>
  <si>
    <t>Eq. (2.43), Ref. 1, §2.4.1.1 - Utility Boilers, page 2-67 (p68-pdf). APHC is zero for units burning coal with SO₂ content less than 3 lb/MMBtu and for all other fuels' units.</t>
  </si>
  <si>
    <r>
      <t>Per eq. (1.26), Ref. 1  §1.4.1.1 - Utility Boilers, Coal-fired Units, page 1-46 
(p46-pdf). APHC</t>
    </r>
    <r>
      <rPr>
        <vertAlign val="subscript"/>
        <sz val="10"/>
        <color theme="1"/>
        <rFont val="Arial"/>
        <family val="2"/>
      </rPr>
      <t>cost</t>
    </r>
    <r>
      <rPr>
        <sz val="10"/>
        <color theme="1"/>
        <rFont val="Arial"/>
        <family val="2"/>
      </rPr>
      <t xml:space="preserve"> is zero for utility boilers burning coal with SO₂ content less than 3 lb/MMBtu and also "zero" for all other fuels' burning units.</t>
    </r>
  </si>
  <si>
    <t>AMC</t>
  </si>
  <si>
    <t>ARC</t>
  </si>
  <si>
    <t>AEC</t>
  </si>
  <si>
    <t>CRC</t>
  </si>
  <si>
    <t>CRC x FWF</t>
  </si>
  <si>
    <t>ACRC1</t>
  </si>
  <si>
    <t>ACRC2</t>
  </si>
  <si>
    <t>AWC</t>
  </si>
  <si>
    <r>
      <t>Based on the annual power consumption (P, Line 50), multiplied by the control operating time, t</t>
    </r>
    <r>
      <rPr>
        <vertAlign val="subscript"/>
        <sz val="10"/>
        <color theme="1"/>
        <rFont val="Arial"/>
        <family val="2"/>
      </rPr>
      <t>op,control</t>
    </r>
    <r>
      <rPr>
        <sz val="10"/>
        <color theme="1"/>
        <rFont val="Arial"/>
        <family val="2"/>
      </rPr>
      <t>, Line 3 (or equivalent CF</t>
    </r>
    <r>
      <rPr>
        <vertAlign val="subscript"/>
        <sz val="10"/>
        <color theme="1"/>
        <rFont val="Arial"/>
        <family val="2"/>
      </rPr>
      <t>Total</t>
    </r>
    <r>
      <rPr>
        <sz val="10"/>
        <color theme="1"/>
        <rFont val="Arial"/>
        <family val="2"/>
      </rPr>
      <t xml:space="preserve"> x 8,760) and electricity specific cost (</t>
    </r>
    <r>
      <rPr>
        <u/>
        <sz val="10"/>
        <color theme="1"/>
        <rFont val="Arial"/>
        <family val="2"/>
      </rPr>
      <t>Data Entry</t>
    </r>
    <r>
      <rPr>
        <sz val="10"/>
        <color theme="1"/>
        <rFont val="Arial"/>
        <family val="2"/>
      </rPr>
      <t>, Line 41), per eq (1.43), Ref. 1, § 1.4.2. - Total Annual Cost, page 1-53 (p53-pdf).</t>
    </r>
  </si>
  <si>
    <r>
      <t>0.03 x (t</t>
    </r>
    <r>
      <rPr>
        <vertAlign val="subscript"/>
        <sz val="10"/>
        <color rgb="FF0000FF"/>
        <rFont val="Arial"/>
        <family val="2"/>
      </rPr>
      <t>control</t>
    </r>
    <r>
      <rPr>
        <sz val="10"/>
        <color rgb="FF0000FF"/>
        <rFont val="Arial"/>
        <family val="2"/>
      </rPr>
      <t xml:space="preserve"> x t</t>
    </r>
    <r>
      <rPr>
        <vertAlign val="subscript"/>
        <sz val="10"/>
        <color rgb="FF0000FF"/>
        <rFont val="Arial"/>
        <family val="2"/>
      </rPr>
      <t>op,labor</t>
    </r>
    <r>
      <rPr>
        <sz val="10"/>
        <color rgb="FF0000FF"/>
        <rFont val="Arial"/>
        <family val="2"/>
      </rPr>
      <t xml:space="preserve"> x LR + 0.4 x AMC)</t>
    </r>
  </si>
  <si>
    <t>0.035 x AMC</t>
  </si>
  <si>
    <t>AC</t>
  </si>
  <si>
    <t>AC + CR</t>
  </si>
  <si>
    <t>Total of direct and indirect costs, per eq.(1.56), Ref. 1, §1.4.2-Total Annual Costs, page 1-57(p57-pdf).</t>
  </si>
  <si>
    <t>Cost Adjustment Multiplier 2012$/1990$</t>
  </si>
  <si>
    <t>Input from U.S. Energy Information Administration - EIA 2011-2012 data. In the web page below, select year in the Annual Emery Review archives and in Data Categories select fuel:</t>
  </si>
  <si>
    <t>Recommended by a HPWI system supplier, per Table 6-2, footnote [c], Ref. 4, §6.0 - Control Costs, page 6-211, (p302-pdf).</t>
  </si>
  <si>
    <t>Determined as water flow (Line 37) multiplied by the pumping factor (Line 41).</t>
  </si>
  <si>
    <r>
      <t>q</t>
    </r>
    <r>
      <rPr>
        <vertAlign val="subscript"/>
        <sz val="10"/>
        <color rgb="FF0000FF"/>
        <rFont val="Arial"/>
        <family val="2"/>
      </rPr>
      <t xml:space="preserve">water </t>
    </r>
    <r>
      <rPr>
        <sz val="10"/>
        <color rgb="FF0000FF"/>
        <rFont val="Arial"/>
        <family val="2"/>
      </rPr>
      <t>x 60min/hr x t</t>
    </r>
    <r>
      <rPr>
        <vertAlign val="subscript"/>
        <sz val="10"/>
        <color rgb="FF0000FF"/>
        <rFont val="Arial"/>
        <family val="2"/>
      </rPr>
      <t xml:space="preserve">op,control </t>
    </r>
    <r>
      <rPr>
        <sz val="10"/>
        <color rgb="FF0000FF"/>
        <rFont val="Arial"/>
        <family val="2"/>
      </rPr>
      <t>x WSF x WTC</t>
    </r>
    <r>
      <rPr>
        <vertAlign val="subscript"/>
        <sz val="10"/>
        <color rgb="FF0000FF"/>
        <rFont val="Arial"/>
        <family val="2"/>
      </rPr>
      <t>$/gal</t>
    </r>
  </si>
  <si>
    <r>
      <t>q</t>
    </r>
    <r>
      <rPr>
        <vertAlign val="subscript"/>
        <sz val="10"/>
        <color rgb="FF0000FF"/>
        <rFont val="Arial"/>
        <family val="2"/>
      </rPr>
      <t>water</t>
    </r>
    <r>
      <rPr>
        <sz val="10"/>
        <color rgb="FF0000FF"/>
        <rFont val="Arial"/>
        <family val="2"/>
      </rPr>
      <t>x 60min/hr x t</t>
    </r>
    <r>
      <rPr>
        <vertAlign val="subscript"/>
        <sz val="10"/>
        <color rgb="FF0000FF"/>
        <rFont val="Arial"/>
        <family val="2"/>
      </rPr>
      <t xml:space="preserve">op, control </t>
    </r>
    <r>
      <rPr>
        <sz val="10"/>
        <color rgb="FF0000FF"/>
        <rFont val="Arial"/>
        <family val="2"/>
      </rPr>
      <t>x WSFxWTLC</t>
    </r>
    <r>
      <rPr>
        <vertAlign val="subscript"/>
        <sz val="10"/>
        <color rgb="FF0000FF"/>
        <rFont val="Arial"/>
        <family val="2"/>
      </rPr>
      <t>$/gal</t>
    </r>
  </si>
  <si>
    <r>
      <t>q</t>
    </r>
    <r>
      <rPr>
        <vertAlign val="subscript"/>
        <sz val="10"/>
        <color rgb="FF0000FF"/>
        <rFont val="Arial"/>
        <family val="2"/>
      </rPr>
      <t>water</t>
    </r>
    <r>
      <rPr>
        <sz val="10"/>
        <color rgb="FF0000FF"/>
        <rFont val="Arial"/>
        <family val="2"/>
      </rPr>
      <t>x 60min/hr x t</t>
    </r>
    <r>
      <rPr>
        <vertAlign val="subscript"/>
        <sz val="10"/>
        <color rgb="FF0000FF"/>
        <rFont val="Arial"/>
        <family val="2"/>
      </rPr>
      <t xml:space="preserve">op, control </t>
    </r>
    <r>
      <rPr>
        <sz val="10"/>
        <color rgb="FF0000FF"/>
        <rFont val="Arial"/>
        <family val="2"/>
      </rPr>
      <t>x WSF xWDC</t>
    </r>
    <r>
      <rPr>
        <vertAlign val="subscript"/>
        <sz val="10"/>
        <color rgb="FF0000FF"/>
        <rFont val="Arial"/>
        <family val="2"/>
      </rPr>
      <t>$/gal</t>
    </r>
  </si>
  <si>
    <r>
      <t>TAC / NOx</t>
    </r>
    <r>
      <rPr>
        <vertAlign val="subscript"/>
        <sz val="10"/>
        <color rgb="FF0000FF"/>
        <rFont val="Arial"/>
        <family val="2"/>
      </rPr>
      <t>R</t>
    </r>
  </si>
  <si>
    <r>
      <rPr>
        <b/>
        <i/>
        <u/>
        <sz val="10"/>
        <color theme="1"/>
        <rFont val="Arial"/>
        <family val="2"/>
      </rPr>
      <t>Note:</t>
    </r>
    <r>
      <rPr>
        <sz val="10"/>
        <color theme="1"/>
        <rFont val="Arial"/>
        <family val="2"/>
      </rPr>
      <t xml:space="preserve"> HPWI Cost Effectiveness Calculation is disabled for emission units on coal, since no unit burning coal will install HPWI to control NOx emissions.</t>
    </r>
  </si>
  <si>
    <r>
      <t xml:space="preserve">Line 1, Col. 1, will display "HPWI", and control's cost effectiveness calculation down the column, only if on </t>
    </r>
    <r>
      <rPr>
        <u/>
        <sz val="10"/>
        <color theme="1"/>
        <rFont val="Arial"/>
        <family val="2"/>
      </rPr>
      <t>Data Entry</t>
    </r>
    <r>
      <rPr>
        <sz val="10"/>
        <color theme="1"/>
        <rFont val="Arial"/>
        <family val="2"/>
      </rPr>
      <t>: select "Yes" on Line 15, fuel on Line 19, enter NOx</t>
    </r>
    <r>
      <rPr>
        <vertAlign val="subscript"/>
        <sz val="10"/>
        <color theme="1"/>
        <rFont val="Arial"/>
        <family val="2"/>
      </rPr>
      <t>in</t>
    </r>
    <r>
      <rPr>
        <sz val="10"/>
        <color theme="1"/>
        <rFont val="Arial"/>
        <family val="2"/>
      </rPr>
      <t xml:space="preserve"> on Line 26 and NOx</t>
    </r>
    <r>
      <rPr>
        <vertAlign val="subscript"/>
        <sz val="10"/>
        <color theme="1"/>
        <rFont val="Arial"/>
        <family val="2"/>
      </rPr>
      <t>out</t>
    </r>
    <r>
      <rPr>
        <sz val="10"/>
        <color theme="1"/>
        <rFont val="Arial"/>
        <family val="2"/>
      </rPr>
      <t xml:space="preserve"> on Line 27.</t>
    </r>
  </si>
  <si>
    <r>
      <t xml:space="preserve">To show calculation on ''Limited Operation'' Colum (2), enter no. of hours on 
</t>
    </r>
    <r>
      <rPr>
        <u/>
        <sz val="10"/>
        <color theme="1"/>
        <rFont val="Arial"/>
        <family val="2"/>
      </rPr>
      <t>Data Entry</t>
    </r>
    <r>
      <rPr>
        <sz val="10"/>
        <color theme="1"/>
        <rFont val="Arial"/>
        <family val="2"/>
      </rPr>
      <t xml:space="preserve"> Line 33, Column 2, otherwise the entire column will be blank.</t>
    </r>
  </si>
  <si>
    <t>Selected design criteria: one HPWI system per emission unit.</t>
  </si>
  <si>
    <t>Per Ref. 4, §5.1.4 - Achievable NOx Emissions Using Wet Controls, page 5-53 
(p144-pdf), 0.17 lb/MMBtu approx. corresponds to 42 ppm (for both natural gas and oils) and is considered a practical achievable lowest NOx rate of a HPWI system.</t>
  </si>
  <si>
    <t>Defined in eq. (1.44), Ref. 1 (SNCR), §1.4.2-Total Annual Cost, p1-54 (p54-pdf).</t>
  </si>
  <si>
    <t>Multiplier defined by eq. (1.22), Ref. 1 (SNCR), §1.4.1 - TCI, p1-41 (p41-pdf) and by eq's. (2.39a) &amp; (2.39b), Ref. 2 (SCR), §2.4.1 - TCI, p2-64 &amp; p2-65 
(p65/p66-pdf), to be also applied to HPWI.</t>
  </si>
  <si>
    <r>
      <t>CPI</t>
    </r>
    <r>
      <rPr>
        <vertAlign val="subscript"/>
        <sz val="10"/>
        <color theme="1"/>
        <rFont val="Arial"/>
        <family val="2"/>
      </rPr>
      <t>Inflation</t>
    </r>
    <r>
      <rPr>
        <sz val="10"/>
        <color theme="1"/>
        <rFont val="Arial"/>
        <family val="2"/>
      </rPr>
      <t xml:space="preserve"> to convert 1990$ to 2012$ (base year of 2016 EPA's SNCR &amp; SCR Cost Manuals) - see Ref. 5 web link.</t>
    </r>
  </si>
  <si>
    <r>
      <t>Water Disposal Cost, WDC$/gal, in 1990$, published on Table 6-3, Ref. 4, p6-213 (p304-pdf), taken as default, times CPI</t>
    </r>
    <r>
      <rPr>
        <vertAlign val="subscript"/>
        <sz val="10"/>
        <color theme="1"/>
        <rFont val="Arial"/>
        <family val="2"/>
      </rPr>
      <t>Inflation</t>
    </r>
    <r>
      <rPr>
        <sz val="10"/>
        <color theme="1"/>
        <rFont val="Arial"/>
        <family val="2"/>
      </rPr>
      <t>., to convert in 2012$.</t>
    </r>
  </si>
  <si>
    <r>
      <t>Water Treatment Labor Cost, WTLC</t>
    </r>
    <r>
      <rPr>
        <vertAlign val="subscript"/>
        <sz val="10"/>
        <color theme="1"/>
        <rFont val="Arial"/>
        <family val="2"/>
      </rPr>
      <t>$/gal</t>
    </r>
    <r>
      <rPr>
        <sz val="10"/>
        <color theme="1"/>
        <rFont val="Arial"/>
        <family val="2"/>
      </rPr>
      <t>, in 1990$, published on Table 6-5, Ref. 4, p6-222 (p313-pdf), taken as default, times CPI</t>
    </r>
    <r>
      <rPr>
        <vertAlign val="subscript"/>
        <sz val="10"/>
        <color theme="1"/>
        <rFont val="Arial"/>
        <family val="2"/>
      </rPr>
      <t>Inflation</t>
    </r>
    <r>
      <rPr>
        <sz val="10"/>
        <color theme="1"/>
        <rFont val="Arial"/>
        <family val="2"/>
      </rPr>
      <t>, to convert in 2012$.</t>
    </r>
  </si>
  <si>
    <r>
      <t>Water Treatment Cost, WTC</t>
    </r>
    <r>
      <rPr>
        <vertAlign val="subscript"/>
        <sz val="10"/>
        <color theme="1"/>
        <rFont val="Arial"/>
        <family val="2"/>
      </rPr>
      <t>$/gal</t>
    </r>
    <r>
      <rPr>
        <sz val="10"/>
        <color theme="1"/>
        <rFont val="Arial"/>
        <family val="2"/>
      </rPr>
      <t>, in 1990$, published on Table 6-3, Ref. 4, p6-213 (p304-pdf), taken as default, times CPI</t>
    </r>
    <r>
      <rPr>
        <vertAlign val="subscript"/>
        <sz val="10"/>
        <color theme="1"/>
        <rFont val="Arial"/>
        <family val="2"/>
      </rPr>
      <t>Inflation</t>
    </r>
    <r>
      <rPr>
        <sz val="10"/>
        <color theme="1"/>
        <rFont val="Arial"/>
        <family val="2"/>
      </rPr>
      <t>, to convert in 2012$.</t>
    </r>
  </si>
  <si>
    <t>Water Treatment Cost, $/gal</t>
  </si>
  <si>
    <r>
      <t>WTC</t>
    </r>
    <r>
      <rPr>
        <vertAlign val="subscript"/>
        <sz val="10"/>
        <color theme="1"/>
        <rFont val="Arial"/>
        <family val="2"/>
      </rPr>
      <t>$/gal</t>
    </r>
  </si>
  <si>
    <t>Water Treatment Labor Cost, $/gal</t>
  </si>
  <si>
    <r>
      <t>WTLC</t>
    </r>
    <r>
      <rPr>
        <vertAlign val="subscript"/>
        <sz val="10"/>
        <color theme="1"/>
        <rFont val="Arial"/>
        <family val="2"/>
      </rPr>
      <t>$/gal</t>
    </r>
  </si>
  <si>
    <t>Water Disposal Cost, $/gal</t>
  </si>
  <si>
    <r>
      <t>WDC</t>
    </r>
    <r>
      <rPr>
        <vertAlign val="subscript"/>
        <sz val="10"/>
        <color theme="1"/>
        <rFont val="Arial"/>
        <family val="2"/>
      </rPr>
      <t>$/gal</t>
    </r>
  </si>
  <si>
    <t>HPWI systems, as SCR's systems require daily maintenance for repair and replacements, when necessary. Selected 4 hrs as default, same as SCR's suggested value, per Ref. 2, § 2.5 &amp; 2.6-Ex. Problem(s) 1 and 2, p2-80(p81-pdf) and p2-88(p89-pdf).</t>
  </si>
  <si>
    <r>
      <t xml:space="preserve">EPA suggested "Labor Rate" listed on </t>
    </r>
    <r>
      <rPr>
        <u/>
        <sz val="10"/>
        <color theme="1"/>
        <rFont val="Arial"/>
        <family val="2"/>
      </rPr>
      <t>Data Entry</t>
    </r>
    <r>
      <rPr>
        <sz val="10"/>
        <color theme="1"/>
        <rFont val="Arial"/>
        <family val="2"/>
      </rPr>
      <t>, Line 45.</t>
    </r>
  </si>
  <si>
    <r>
      <t xml:space="preserve">Input from </t>
    </r>
    <r>
      <rPr>
        <u/>
        <sz val="10"/>
        <color theme="1"/>
        <rFont val="Arial"/>
        <family val="2"/>
      </rPr>
      <t>Data Entry</t>
    </r>
    <r>
      <rPr>
        <sz val="10"/>
        <color theme="1"/>
        <rFont val="Arial"/>
        <family val="2"/>
      </rPr>
      <t>,</t>
    </r>
    <r>
      <rPr>
        <u/>
        <sz val="10"/>
        <color theme="1"/>
        <rFont val="Arial"/>
        <family val="2"/>
      </rPr>
      <t xml:space="preserve"> </t>
    </r>
    <r>
      <rPr>
        <sz val="10"/>
        <color theme="1"/>
        <rFont val="Arial"/>
        <family val="2"/>
      </rPr>
      <t>Line 17, if emission unit is a turbine, engine, or a boiler with a known MW output, otherwise is calculated as: [B</t>
    </r>
    <r>
      <rPr>
        <vertAlign val="subscript"/>
        <sz val="10"/>
        <color theme="1"/>
        <rFont val="Arial"/>
        <family val="2"/>
      </rPr>
      <t xml:space="preserve">MW </t>
    </r>
    <r>
      <rPr>
        <sz val="10"/>
        <color theme="1"/>
        <rFont val="Arial"/>
        <family val="2"/>
      </rPr>
      <t>= Q</t>
    </r>
    <r>
      <rPr>
        <vertAlign val="subscript"/>
        <sz val="10"/>
        <color theme="1"/>
        <rFont val="Arial"/>
        <family val="2"/>
      </rPr>
      <t>B</t>
    </r>
    <r>
      <rPr>
        <sz val="10"/>
        <color theme="1"/>
        <rFont val="Arial"/>
        <family val="2"/>
      </rPr>
      <t xml:space="preserve"> / NPHR].</t>
    </r>
  </si>
  <si>
    <r>
      <t xml:space="preserve">Emission unit Heat Rate listed on </t>
    </r>
    <r>
      <rPr>
        <u/>
        <sz val="10"/>
        <color theme="1"/>
        <rFont val="Arial"/>
        <family val="2"/>
      </rPr>
      <t>Data Entry</t>
    </r>
    <r>
      <rPr>
        <sz val="10"/>
        <color theme="1"/>
        <rFont val="Arial"/>
        <family val="2"/>
      </rPr>
      <t xml:space="preserve">, Line 18. 
</t>
    </r>
    <r>
      <rPr>
        <b/>
        <i/>
        <u/>
        <sz val="10"/>
        <color theme="1"/>
        <rFont val="Arial"/>
        <family val="2"/>
      </rPr>
      <t>Note</t>
    </r>
    <r>
      <rPr>
        <i/>
        <u/>
        <sz val="10"/>
        <color theme="1"/>
        <rFont val="Arial"/>
        <family val="2"/>
      </rPr>
      <t>:</t>
    </r>
    <r>
      <rPr>
        <sz val="10"/>
        <color theme="1"/>
        <rFont val="Arial"/>
        <family val="2"/>
      </rPr>
      <t xml:space="preserve"> Heat Rate listed value should be equal to the ratio of selected Q</t>
    </r>
    <r>
      <rPr>
        <vertAlign val="subscript"/>
        <sz val="10"/>
        <color theme="1"/>
        <rFont val="Arial"/>
        <family val="2"/>
      </rPr>
      <t>B</t>
    </r>
    <r>
      <rPr>
        <sz val="10"/>
        <color theme="1"/>
        <rFont val="Arial"/>
        <family val="2"/>
      </rPr>
      <t xml:space="preserve"> and B</t>
    </r>
    <r>
      <rPr>
        <vertAlign val="subscript"/>
        <sz val="10"/>
        <color theme="1"/>
        <rFont val="Arial"/>
        <family val="2"/>
      </rPr>
      <t>MW</t>
    </r>
    <r>
      <rPr>
        <sz val="10"/>
        <color theme="1"/>
        <rFont val="Arial"/>
        <family val="2"/>
      </rPr>
      <t xml:space="preserve"> values.</t>
    </r>
  </si>
  <si>
    <r>
      <t xml:space="preserve">Input from </t>
    </r>
    <r>
      <rPr>
        <u/>
        <sz val="10"/>
        <color theme="1"/>
        <rFont val="Arial"/>
        <family val="2"/>
      </rPr>
      <t>Data Entry</t>
    </r>
    <r>
      <rPr>
        <sz val="10"/>
        <color theme="1"/>
        <rFont val="Arial"/>
        <family val="2"/>
      </rPr>
      <t>, Line 16, if emission unit is a Combined Cycle or a Boiler with a known Heat Input, otherwise is calculated as: 
[Heat Input, Q</t>
    </r>
    <r>
      <rPr>
        <vertAlign val="subscript"/>
        <sz val="10"/>
        <color theme="1"/>
        <rFont val="Arial"/>
        <family val="2"/>
      </rPr>
      <t xml:space="preserve">B </t>
    </r>
    <r>
      <rPr>
        <sz val="10"/>
        <color theme="1"/>
        <rFont val="Arial"/>
        <family val="2"/>
      </rPr>
      <t>= NPHR x B</t>
    </r>
    <r>
      <rPr>
        <vertAlign val="subscript"/>
        <sz val="10"/>
        <color theme="1"/>
        <rFont val="Arial"/>
        <family val="2"/>
      </rPr>
      <t>MW</t>
    </r>
    <r>
      <rPr>
        <sz val="10"/>
        <color theme="1"/>
        <rFont val="Arial"/>
        <family val="2"/>
      </rPr>
      <t>].</t>
    </r>
  </si>
  <si>
    <r>
      <t>Calculated based on B</t>
    </r>
    <r>
      <rPr>
        <vertAlign val="subscript"/>
        <sz val="10"/>
        <color theme="1"/>
        <rFont val="Arial"/>
        <family val="2"/>
      </rPr>
      <t>MW</t>
    </r>
    <r>
      <rPr>
        <sz val="10"/>
        <color theme="1"/>
        <rFont val="Arial"/>
        <family val="2"/>
      </rPr>
      <t xml:space="preserve"> and NPHR, or Q</t>
    </r>
    <r>
      <rPr>
        <vertAlign val="subscript"/>
        <sz val="10"/>
        <color theme="1"/>
        <rFont val="Arial"/>
        <family val="2"/>
      </rPr>
      <t>B</t>
    </r>
    <r>
      <rPr>
        <sz val="10"/>
        <color theme="1"/>
        <rFont val="Arial"/>
        <family val="2"/>
      </rPr>
      <t>, multiplied by t</t>
    </r>
    <r>
      <rPr>
        <vertAlign val="subscript"/>
        <sz val="10"/>
        <color theme="1"/>
        <rFont val="Arial"/>
        <family val="2"/>
      </rPr>
      <t>op,ems unit</t>
    </r>
    <r>
      <rPr>
        <sz val="10"/>
        <color theme="1"/>
        <rFont val="Arial"/>
        <family val="2"/>
      </rPr>
      <t>.</t>
    </r>
  </si>
  <si>
    <r>
      <t>Power Output, B</t>
    </r>
    <r>
      <rPr>
        <vertAlign val="subscript"/>
        <sz val="10"/>
        <color theme="1"/>
        <rFont val="Arial"/>
        <family val="2"/>
      </rPr>
      <t>MW</t>
    </r>
    <r>
      <rPr>
        <sz val="10"/>
        <color theme="1"/>
        <rFont val="Arial"/>
        <family val="2"/>
      </rPr>
      <t>, (Line 17) multiplied by t</t>
    </r>
    <r>
      <rPr>
        <vertAlign val="subscript"/>
        <sz val="10"/>
        <color theme="1"/>
        <rFont val="Arial"/>
        <family val="2"/>
      </rPr>
      <t xml:space="preserve">op, ems unit </t>
    </r>
    <r>
      <rPr>
        <sz val="10"/>
        <color theme="1"/>
        <rFont val="Arial"/>
        <family val="2"/>
      </rPr>
      <t>(Line 19).</t>
    </r>
  </si>
  <si>
    <r>
      <rPr>
        <b/>
        <i/>
        <u/>
        <sz val="10"/>
        <color theme="1"/>
        <rFont val="Arial"/>
        <family val="2"/>
      </rPr>
      <t>Note:</t>
    </r>
    <r>
      <rPr>
        <sz val="10"/>
        <color theme="1"/>
        <rFont val="Arial"/>
        <family val="2"/>
      </rPr>
      <t xml:space="preserve"> Cost analysis in ACT (Ref. 4) is based on fuel LHV.</t>
    </r>
  </si>
  <si>
    <r>
      <t>Hourly heat input divided by the fuel LHV, or Maximum Heat Rate Input (Q</t>
    </r>
    <r>
      <rPr>
        <vertAlign val="subscript"/>
        <sz val="10"/>
        <color theme="1"/>
        <rFont val="Arial"/>
        <family val="2"/>
      </rPr>
      <t>B</t>
    </r>
    <r>
      <rPr>
        <sz val="10"/>
        <color theme="1"/>
        <rFont val="Arial"/>
        <family val="2"/>
      </rPr>
      <t xml:space="preserve">) divided by fuel LHV. </t>
    </r>
    <r>
      <rPr>
        <b/>
        <i/>
        <u/>
        <sz val="10"/>
        <color theme="1"/>
        <rFont val="Arial"/>
        <family val="2"/>
      </rPr>
      <t/>
    </r>
  </si>
  <si>
    <t>Equal to Max. Fuel Consumption Rate, Line 28, multiplied by Annual Hours of Operation, Line 19.</t>
  </si>
  <si>
    <t>Defined by either eq. (1.10) Ref. 1, § 1.3.1. - Design Parameters for Study-Level Estimates, NOx Removal Efficiency, p1-37 (p37-pdf) or eq. (2.10) Ref. 2, § 2.3.5 - NOx Removal Efficiency, p2-54 (p55-pdf), and determined based on NOxin on Line 30 and NOxout sel, on Line 32.</t>
  </si>
  <si>
    <t>Applied the SNCR's eq. (1.12), Ref. 1, §1.3.1 - Design Parameters for Study-Level, NOx Removal Rates, page 1-37 (p37-pdf).</t>
  </si>
  <si>
    <t>Defined either by SNCR's eq. (1.11), Ref. 1, §1.3 - Design Parameters for Study-Level, NOx Removal Rates, p1-37 (p37-pdf), or by SCR's eq. (2.11), Ref. 1, §2.3.6 - NOx Removal Rates, p2-54 (p55-pdf).</t>
  </si>
  <si>
    <t>Bulk average of the WFR data, HPWI control, in Table 6-2, Ref. 4, §6.0 - Control Costs, page 6-211, (p302-pdf).</t>
  </si>
  <si>
    <r>
      <t>Per Ref. 4, pages 6-224, 6-225, (p315-316, pdf), Pumping factor is based on: total pump head H = 200 psig (468 ft), pump efficiency, 60%, electric motor efficiency, 90%, feed water temperature 130ᵒF, water density 61.6 lb/ft³, water standard density 62.4 lb/ft³ (to determine Specific Gravity SG = 61.6/62.4), conversion factor 0.7457 kW equivalent to 1 hp, and 3,960 factor to covert units in feed water, q</t>
    </r>
    <r>
      <rPr>
        <vertAlign val="subscript"/>
        <sz val="10"/>
        <color theme="1"/>
        <rFont val="Arial"/>
        <family val="2"/>
      </rPr>
      <t>water</t>
    </r>
    <r>
      <rPr>
        <sz val="10"/>
        <color theme="1"/>
        <rFont val="Arial"/>
        <family val="2"/>
      </rPr>
      <t xml:space="preserve"> (gpm) and head, H(ft) to hp, hence: 
     468/3,960 x 61.6/62.4 x 1/0.6 x 0.7457 x 1/0.9 = 0.161.</t>
    </r>
  </si>
  <si>
    <r>
      <rPr>
        <b/>
        <i/>
        <u/>
        <sz val="10"/>
        <color theme="1"/>
        <rFont val="Arial"/>
        <family val="2"/>
      </rPr>
      <t>Note:</t>
    </r>
    <r>
      <rPr>
        <sz val="10"/>
        <color theme="1"/>
        <rFont val="Arial"/>
        <family val="2"/>
      </rPr>
      <t xml:space="preserve"> Direct Annual Elements Costs estimated below, are determined per Table 6-5, Ref. 4, §6.0 - Control Costs, page 6-222, (p313-pdf).</t>
    </r>
  </si>
  <si>
    <r>
      <t>2012$ HPWI suggested cost is: 1990$ HPWI Cost (TCI</t>
    </r>
    <r>
      <rPr>
        <vertAlign val="subscript"/>
        <sz val="10"/>
        <color theme="1"/>
        <rFont val="Arial"/>
        <family val="2"/>
      </rPr>
      <t>1990$</t>
    </r>
    <r>
      <rPr>
        <sz val="10"/>
        <color theme="1"/>
        <rFont val="Arial"/>
        <family val="2"/>
      </rPr>
      <t>, Line 47) x (CPI</t>
    </r>
    <r>
      <rPr>
        <vertAlign val="subscript"/>
        <sz val="10"/>
        <color theme="1"/>
        <rFont val="Arial"/>
        <family val="2"/>
      </rPr>
      <t>2012$/1990$</t>
    </r>
    <r>
      <rPr>
        <sz val="10"/>
        <color theme="1"/>
        <rFont val="Arial"/>
        <family val="2"/>
      </rPr>
      <t>, Line 9) x (ELEVF, Line 8) x (RF</t>
    </r>
    <r>
      <rPr>
        <vertAlign val="subscript"/>
        <sz val="10"/>
        <color theme="1"/>
        <rFont val="Arial"/>
        <family val="2"/>
      </rPr>
      <t>HPWI</t>
    </r>
    <r>
      <rPr>
        <sz val="10"/>
        <color theme="1"/>
        <rFont val="Arial"/>
        <family val="2"/>
      </rPr>
      <t>, Line 46).</t>
    </r>
  </si>
  <si>
    <r>
      <t xml:space="preserve">Water injection electricity annual consumption, on Line 43, times the 2012 kWh cost, listed on </t>
    </r>
    <r>
      <rPr>
        <u/>
        <sz val="10"/>
        <color theme="1"/>
        <rFont val="Arial"/>
        <family val="2"/>
      </rPr>
      <t>Data Entry</t>
    </r>
    <r>
      <rPr>
        <sz val="10"/>
        <color theme="1"/>
        <rFont val="Arial"/>
        <family val="2"/>
      </rPr>
      <t>, Line 41.</t>
    </r>
  </si>
  <si>
    <r>
      <t>E x Cost</t>
    </r>
    <r>
      <rPr>
        <vertAlign val="subscript"/>
        <sz val="10"/>
        <color rgb="FF0000FF"/>
        <rFont val="Arial"/>
        <family val="2"/>
      </rPr>
      <t xml:space="preserve">elec </t>
    </r>
    <r>
      <rPr>
        <sz val="10"/>
        <color rgb="FF0000FF"/>
        <rFont val="Arial"/>
        <family val="2"/>
      </rPr>
      <t>[</t>
    </r>
    <r>
      <rPr>
        <u/>
        <sz val="10"/>
        <color rgb="FF0000FF"/>
        <rFont val="Arial"/>
        <family val="2"/>
      </rPr>
      <t>Data Entry</t>
    </r>
    <r>
      <rPr>
        <sz val="10"/>
        <color rgb="FF0000FF"/>
        <rFont val="Arial"/>
        <family val="2"/>
      </rPr>
      <t>, Line 41]</t>
    </r>
  </si>
  <si>
    <r>
      <t>q</t>
    </r>
    <r>
      <rPr>
        <vertAlign val="subscript"/>
        <sz val="10"/>
        <color rgb="FF0000FF"/>
        <rFont val="Arial"/>
        <family val="2"/>
      </rPr>
      <t xml:space="preserve">water </t>
    </r>
    <r>
      <rPr>
        <sz val="10"/>
        <color rgb="FF0000FF"/>
        <rFont val="Arial"/>
        <family val="2"/>
      </rPr>
      <t>x 60 min/hr x t</t>
    </r>
    <r>
      <rPr>
        <vertAlign val="subscript"/>
        <sz val="10"/>
        <color rgb="FF0000FF"/>
        <rFont val="Arial"/>
        <family val="2"/>
      </rPr>
      <t xml:space="preserve">op, control </t>
    </r>
    <r>
      <rPr>
        <sz val="10"/>
        <color rgb="FF0000FF"/>
        <rFont val="Arial"/>
        <family val="2"/>
      </rPr>
      <t>x WSF x Cost</t>
    </r>
    <r>
      <rPr>
        <vertAlign val="subscript"/>
        <sz val="10"/>
        <color rgb="FF0000FF"/>
        <rFont val="Arial"/>
        <family val="2"/>
      </rPr>
      <t>water</t>
    </r>
    <r>
      <rPr>
        <sz val="10"/>
        <color rgb="FF0000FF"/>
        <rFont val="Arial"/>
        <family val="2"/>
      </rPr>
      <t xml:space="preserve"> [</t>
    </r>
    <r>
      <rPr>
        <u/>
        <sz val="10"/>
        <color rgb="FF0000FF"/>
        <rFont val="Arial"/>
        <family val="2"/>
      </rPr>
      <t>Data Entry</t>
    </r>
    <r>
      <rPr>
        <sz val="10"/>
        <color rgb="FF0000FF"/>
        <rFont val="Arial"/>
        <family val="2"/>
      </rPr>
      <t>, Line 41]</t>
    </r>
  </si>
  <si>
    <r>
      <t>Based on actual water injection flow, q</t>
    </r>
    <r>
      <rPr>
        <vertAlign val="subscript"/>
        <sz val="10"/>
        <color theme="1"/>
        <rFont val="Arial"/>
        <family val="2"/>
      </rPr>
      <t>water</t>
    </r>
    <r>
      <rPr>
        <sz val="10"/>
        <color theme="1"/>
        <rFont val="Arial"/>
        <family val="2"/>
      </rPr>
      <t xml:space="preserve"> (Line 37), control operating time, t</t>
    </r>
    <r>
      <rPr>
        <vertAlign val="subscript"/>
        <sz val="10"/>
        <color theme="1"/>
        <rFont val="Arial"/>
        <family val="2"/>
      </rPr>
      <t>op,control</t>
    </r>
    <r>
      <rPr>
        <sz val="10"/>
        <color theme="1"/>
        <rFont val="Arial"/>
        <family val="2"/>
      </rPr>
      <t xml:space="preserve"> (Line 3), waste stream factor (suggested by system suppliers), WSF (Line 39) and specific costs, water treatment cost, WTC</t>
    </r>
    <r>
      <rPr>
        <vertAlign val="subscript"/>
        <sz val="10"/>
        <color theme="1"/>
        <rFont val="Arial"/>
        <family val="2"/>
      </rPr>
      <t xml:space="preserve">$/gal </t>
    </r>
    <r>
      <rPr>
        <sz val="10"/>
        <color theme="1"/>
        <rFont val="Arial"/>
        <family val="2"/>
      </rPr>
      <t>(Line 10), or water treatment labor cost, WTLC</t>
    </r>
    <r>
      <rPr>
        <vertAlign val="subscript"/>
        <sz val="10"/>
        <color theme="1"/>
        <rFont val="Arial"/>
        <family val="2"/>
      </rPr>
      <t xml:space="preserve">$/gal </t>
    </r>
    <r>
      <rPr>
        <sz val="10"/>
        <color theme="1"/>
        <rFont val="Arial"/>
        <family val="2"/>
      </rPr>
      <t>(Line 11) and water disposal cost, WDC</t>
    </r>
    <r>
      <rPr>
        <vertAlign val="subscript"/>
        <sz val="10"/>
        <color theme="1"/>
        <rFont val="Arial"/>
        <family val="2"/>
      </rPr>
      <t>$/gal</t>
    </r>
    <r>
      <rPr>
        <sz val="10"/>
        <color theme="1"/>
        <rFont val="Arial"/>
        <family val="2"/>
      </rPr>
      <t xml:space="preserve"> (Line 12), respectively, per Table 6-5, Ref. 4, page 6-222, (p313-pdf).</t>
    </r>
  </si>
  <si>
    <t>Tons of NOx removed calculated above, on Line 41.</t>
  </si>
  <si>
    <t>AIR POLLUTION CONTROL 
COST EFFECTIVENESS ASSESSMENT FOR USE WITH 
RCSA SECTION 22a-174-22e(h)</t>
  </si>
  <si>
    <t>EXPLANATION</t>
  </si>
  <si>
    <t xml:space="preserve">AIR POLLUTION CONTROL COST EFFECTIVENESS ASSESSMENT 
FOR USE WITH RCSA SECTION 22a-174-22e(h)
</t>
  </si>
  <si>
    <t>→ User Input - Enter the full legal company / firm name.</t>
  </si>
  <si>
    <t>→ User Input - Enter common short formal name.</t>
  </si>
  <si>
    <t>→ User Input - Enter facility name.</t>
  </si>
  <si>
    <t>→ Select from the dropdown list: Combined Cycle Turbine, Combustion 
     Turbine, Engine or Boiler.</t>
  </si>
  <si>
    <r>
      <t xml:space="preserve">→ User Input - Enter number of identical units at the same location with the same 
     type of air pollution control. 
     </t>
    </r>
    <r>
      <rPr>
        <i/>
        <u/>
        <sz val="10"/>
        <color theme="1"/>
        <rFont val="Arial"/>
        <family val="2"/>
      </rPr>
      <t>Note:</t>
    </r>
    <r>
      <rPr>
        <sz val="10"/>
        <color theme="1"/>
        <rFont val="Arial"/>
        <family val="2"/>
      </rPr>
      <t xml:space="preserve"> Control Cost Effectiveness assessment performed for a single 
               emission unit.</t>
    </r>
  </si>
  <si>
    <t>→ Select the control(s) to be assessed by choosing ''Yes'' or ''No'' from the 
     corresponding adjacent drop down list.</t>
  </si>
  <si>
    <r>
      <rPr>
        <b/>
        <i/>
        <u/>
        <sz val="10"/>
        <color theme="1"/>
        <rFont val="Arial"/>
        <family val="2"/>
      </rPr>
      <t xml:space="preserve">Special Note (for emission units burning coal, only): </t>
    </r>
    <r>
      <rPr>
        <sz val="10"/>
        <color theme="1"/>
        <rFont val="Arial"/>
        <family val="2"/>
      </rPr>
      <t xml:space="preserve">
Connecticut has only one emission unit that burns coal and that unit burns a mix of bituminous and sub-bituminous coal.  
The calculation for coal is designed to address that unit's coal inputs. For other coal types, this calculator may require adjustment.</t>
    </r>
  </si>
  <si>
    <t>For the emission units listed in the dropdown list at Line 10, the following book life values have been selected:</t>
  </si>
  <si>
    <t>User has the option to enter the actual values, instead of the default values.</t>
  </si>
  <si>
    <t xml:space="preserve">Eq. (2.35), Ref. 1, §2.3.13 - Estimating Reagent Consumption and Tank Size, p2-61 (p62-pdf). </t>
  </si>
  <si>
    <t xml:space="preserve">Eq. (2.36), Ref. 1, §2.3.13 - Estimating Reagent Consumption and Tank Size, p2-61 (p62-pdf). </t>
  </si>
  <si>
    <r>
      <t xml:space="preserve">Eq. (2.37), Ref. 1, §2.3.13 - Estimating Reagent Consumption and Tank Size, p2-62 (p63-pdf). </t>
    </r>
    <r>
      <rPr>
        <b/>
        <i/>
        <u/>
        <sz val="10"/>
        <color theme="1"/>
        <rFont val="Arial"/>
        <family val="2"/>
      </rPr>
      <t>Note:</t>
    </r>
    <r>
      <rPr>
        <sz val="10"/>
        <color theme="1"/>
        <rFont val="Arial"/>
        <family val="2"/>
      </rPr>
      <t xml:space="preserve"> 7.4805 - conversion factor of 7.4805 gal/1 ft³.</t>
    </r>
  </si>
  <si>
    <t xml:space="preserve">Eq. (2.38), Ref. 1, §2.3.13 - Estimating Reagent Consumption and Tank Size, p2-62 (p63-pdf). </t>
  </si>
  <si>
    <r>
      <t xml:space="preserve">Emission unit fuel type selected on </t>
    </r>
    <r>
      <rPr>
        <u/>
        <sz val="10"/>
        <color theme="1"/>
        <rFont val="Arial"/>
        <family val="2"/>
      </rPr>
      <t>Data Entry</t>
    </r>
    <r>
      <rPr>
        <sz val="10"/>
        <color theme="1"/>
        <rFont val="Arial"/>
        <family val="2"/>
      </rPr>
      <t xml:space="preserve">, Line 19. 
</t>
    </r>
    <r>
      <rPr>
        <b/>
        <i/>
        <u/>
        <sz val="10"/>
        <color theme="1"/>
        <rFont val="Arial"/>
        <family val="2"/>
      </rPr>
      <t>Note:</t>
    </r>
    <r>
      <rPr>
        <sz val="10"/>
        <color theme="1"/>
        <rFont val="Arial"/>
        <family val="2"/>
      </rPr>
      <t xml:space="preserve"> Since Connecticut has only one coal-fired emission unit that burns a mix of bituminous and sub-bituminous coal only, all specifications of this calculation for emission units burning coal are selected for bituminous coal.</t>
    </r>
  </si>
  <si>
    <r>
      <t>NOx</t>
    </r>
    <r>
      <rPr>
        <vertAlign val="subscript"/>
        <sz val="10"/>
        <color theme="1"/>
        <rFont val="Arial"/>
        <family val="2"/>
      </rPr>
      <t>out,min</t>
    </r>
  </si>
  <si>
    <r>
      <t>MAX(NOx</t>
    </r>
    <r>
      <rPr>
        <vertAlign val="subscript"/>
        <sz val="10"/>
        <color rgb="FF0000FF"/>
        <rFont val="Arial"/>
        <family val="2"/>
      </rPr>
      <t>out</t>
    </r>
    <r>
      <rPr>
        <sz val="10"/>
        <color rgb="FF0000FF"/>
        <rFont val="Arial"/>
        <family val="2"/>
      </rPr>
      <t>, NOx</t>
    </r>
    <r>
      <rPr>
        <vertAlign val="subscript"/>
        <sz val="10"/>
        <color rgb="FF0000FF"/>
        <rFont val="Arial"/>
        <family val="2"/>
      </rPr>
      <t>min</t>
    </r>
    <r>
      <rPr>
        <sz val="10"/>
        <color rgb="FF0000FF"/>
        <rFont val="Arial"/>
        <family val="2"/>
      </rPr>
      <t>, NOx</t>
    </r>
    <r>
      <rPr>
        <vertAlign val="subscript"/>
        <sz val="10"/>
        <color rgb="FF0000FF"/>
        <rFont val="Arial"/>
        <family val="2"/>
      </rPr>
      <t>in</t>
    </r>
    <r>
      <rPr>
        <sz val="10"/>
        <color rgb="FF0000FF"/>
        <rFont val="Arial"/>
        <family val="2"/>
      </rPr>
      <t xml:space="preserve"> - </t>
    </r>
    <r>
      <rPr>
        <sz val="10"/>
        <color rgb="FF0000FF"/>
        <rFont val="Symbol"/>
        <family val="1"/>
        <charset val="2"/>
      </rPr>
      <t>h</t>
    </r>
    <r>
      <rPr>
        <vertAlign val="subscript"/>
        <sz val="10"/>
        <color rgb="FF0000FF"/>
        <rFont val="Arial"/>
        <family val="2"/>
      </rPr>
      <t>NOxR</t>
    </r>
    <r>
      <rPr>
        <sz val="10"/>
        <color rgb="FF0000FF"/>
        <rFont val="Arial"/>
        <family val="2"/>
      </rPr>
      <t xml:space="preserve"> x NOx</t>
    </r>
    <r>
      <rPr>
        <vertAlign val="subscript"/>
        <sz val="10"/>
        <color rgb="FF0000FF"/>
        <rFont val="Arial"/>
        <family val="2"/>
      </rPr>
      <t>in</t>
    </r>
    <r>
      <rPr>
        <sz val="10"/>
        <color rgb="FF0000FF"/>
        <rFont val="Arial"/>
        <family val="2"/>
      </rPr>
      <t>)</t>
    </r>
  </si>
  <si>
    <r>
      <t xml:space="preserve">Year control is effective (or current year), as entered on </t>
    </r>
    <r>
      <rPr>
        <u/>
        <sz val="10"/>
        <color theme="1"/>
        <rFont val="Arial"/>
        <family val="2"/>
      </rPr>
      <t>Data Entry</t>
    </r>
    <r>
      <rPr>
        <sz val="10"/>
        <color theme="1"/>
        <rFont val="Arial"/>
        <family val="2"/>
      </rPr>
      <t>, Line 28.</t>
    </r>
  </si>
  <si>
    <t>Control cost effectiveness adjusted for the year the air pollution control is effective (or current year), for either Method 1 or Method 2.</t>
  </si>
  <si>
    <t xml:space="preserve">Control cost effectiveness based on either TAC (method 1 or method 2) divided by the annual tons of NOx removed, per eq. (2.73), Ref. 1 §2.4.2. page 2-79 (p80-pdf). </t>
  </si>
  <si>
    <t>Control cost effectiveness based on TAC divided by the annual tons of NOx removed, per eq. (1.57), Ref. 1, §1.4.2.  - Total Annual Cost, p1-57 (p57-pdf).</t>
  </si>
  <si>
    <t>Control cost effectiveness adjusted for the year air pollution control is effective 
(or current year).</t>
  </si>
  <si>
    <t>Control cost effectiveness based on TAC divided by the annual tons of NOx removed, per eq. (1.57), Ref. 1 § 1.4.2 - Total Annual Costs, page 1-57 (p57-pdf) or per eq. (2.73), Ref. 2, §2.4.2. page 2-79 (p80-pdf).</t>
  </si>
  <si>
    <t>Control cost effectiveness adjusted for the year control is effective (or current year).</t>
  </si>
  <si>
    <t>The air pollution control is assumed to operate at all times the emission unit is operating. Therefore, the control and emission unit hrs of operation are equal.</t>
  </si>
  <si>
    <r>
      <t xml:space="preserve">Air Pollution Control Annual Hrs of Operation, as entered on </t>
    </r>
    <r>
      <rPr>
        <u/>
        <sz val="10"/>
        <color theme="1"/>
        <rFont val="Arial"/>
        <family val="2"/>
      </rPr>
      <t>Data Entry</t>
    </r>
    <r>
      <rPr>
        <sz val="10"/>
        <color theme="1"/>
        <rFont val="Arial"/>
        <family val="2"/>
      </rPr>
      <t xml:space="preserve">, Line 34. The SCR is assumed to operate at all times the emission unit is operating. </t>
    </r>
  </si>
  <si>
    <t xml:space="preserve">Data Entry - Annual Emission Control Operating Time, in hrs. The SNCR is assumed to operate at all times the emission unit is operating. </t>
  </si>
  <si>
    <t xml:space="preserve">Data Entry - Annual Emission Control Operating Time, in hrs. The HPWI is assumed to operate at all times the emission unit is operating. </t>
  </si>
  <si>
    <t>Annual maintenance labor and material (including nozzle tips for injectors) is assumed 1.5% of TCI, per Ref. 1, §1.4.2 -Total Annual Costs, Maintenance, eq. (1.39), page 1-52 (p52-pdf).</t>
  </si>
  <si>
    <t>Annual maintenance labor and material (including nozzle tips for injectors) is assumed 0.5% of TCI, per Ref. 1, §2.4.2 -Total Annual Costs, eq. (2.57), page 2-73 (p74-pdf).</t>
  </si>
  <si>
    <t>AIR POLLUTION CONTROL COST EFFECTIVENESS ASSESSMENT 
FOR USE WITH RCSA SECTION 22a-174-22e(h)
EXPLANATION</t>
  </si>
  <si>
    <r>
      <t xml:space="preserve">Typical SCR ammonia concentration, per Ref.1, </t>
    </r>
    <r>
      <rPr>
        <sz val="10"/>
        <color theme="1"/>
        <rFont val="Calibri"/>
        <family val="2"/>
      </rPr>
      <t>§</t>
    </r>
    <r>
      <rPr>
        <sz val="10"/>
        <color theme="1"/>
        <rFont val="Arial"/>
        <family val="2"/>
      </rPr>
      <t>2.2.1 - Reduction Chemistry, 
page 2-12 (p13-pdf).</t>
    </r>
  </si>
  <si>
    <r>
      <rPr>
        <u/>
        <sz val="10"/>
        <color theme="1"/>
        <rFont val="Arial"/>
        <family val="2"/>
      </rPr>
      <t>Data Entry</t>
    </r>
    <r>
      <rPr>
        <sz val="10"/>
        <color theme="1"/>
        <rFont val="Arial"/>
        <family val="2"/>
      </rPr>
      <t xml:space="preserve"> - Emission Unit Annual Hrs of Operation, Line 33,  Columns 1 &amp; 2. The air pollution control is assumed to operate at all times the emission unit is operating.</t>
    </r>
  </si>
  <si>
    <t>Data Entry - Emission Unit Annual Hrs of Operation, Line 33,  Columns 1 &amp; 2. The air pollution control is assumed to operate at all times the emission unit is operating.</t>
  </si>
  <si>
    <r>
      <rPr>
        <u/>
        <sz val="10"/>
        <color theme="1"/>
        <rFont val="Arial"/>
        <family val="2"/>
      </rPr>
      <t>Data Entry</t>
    </r>
    <r>
      <rPr>
        <sz val="10"/>
        <color theme="1"/>
        <rFont val="Arial"/>
        <family val="2"/>
      </rPr>
      <t xml:space="preserve"> page - Emission Unit Annual Hrs of Operation, Line 33,  Col's 1 &amp; 2. The air pollution control is assumed to operate at all times the emission unit is operating.</t>
    </r>
  </si>
  <si>
    <t>Oil- and gas burning boilers' SNCRcost is estimated per eq. (1.29), Ref. 1, §1.4.1.2 - Utility Boilers, Oil- and gas-fired units, p1-48 (p48-pdf). Since EPA has not provided a specific formula for all other emission units  (i.e., turbines and engines), the same eq. (1.29) is applied  adjusted with the CAF multiplier defined below at Line 57.</t>
  </si>
  <si>
    <t xml:space="preserve">CAF = 1.10 - for Natural Gas
        = 1.50 - for all oils
        = 0.00 - for coal
</t>
  </si>
  <si>
    <r>
      <t>Determined as the highest among: the required controlled NOx</t>
    </r>
    <r>
      <rPr>
        <vertAlign val="subscript"/>
        <sz val="10"/>
        <color theme="1"/>
        <rFont val="Arial"/>
        <family val="2"/>
      </rPr>
      <t>out</t>
    </r>
    <r>
      <rPr>
        <sz val="10"/>
        <color theme="1"/>
        <rFont val="Arial"/>
        <family val="2"/>
      </rPr>
      <t>, the SCR lowest attained NOx</t>
    </r>
    <r>
      <rPr>
        <vertAlign val="subscript"/>
        <sz val="10"/>
        <color theme="1"/>
        <rFont val="Arial"/>
        <family val="2"/>
      </rPr>
      <t>out</t>
    </r>
    <r>
      <rPr>
        <sz val="10"/>
        <color theme="1"/>
        <rFont val="Arial"/>
        <family val="2"/>
      </rPr>
      <t xml:space="preserve"> rate, or the NOx</t>
    </r>
    <r>
      <rPr>
        <vertAlign val="subscript"/>
        <sz val="10"/>
        <color theme="1"/>
        <rFont val="Arial"/>
        <family val="2"/>
      </rPr>
      <t>out</t>
    </r>
    <r>
      <rPr>
        <sz val="10"/>
        <color theme="1"/>
        <rFont val="Arial"/>
        <family val="2"/>
      </rPr>
      <t xml:space="preserve"> value based on the 90% default efficiency.</t>
    </r>
  </si>
  <si>
    <r>
      <rPr>
        <b/>
        <i/>
        <u/>
        <sz val="10"/>
        <color theme="1"/>
        <rFont val="Arial"/>
        <family val="2"/>
      </rPr>
      <t>Note:</t>
    </r>
    <r>
      <rPr>
        <sz val="10"/>
        <color theme="1"/>
        <rFont val="Arial"/>
        <family val="2"/>
      </rPr>
      <t xml:space="preserve"> If an entry is not applicable to the emission unit, leave the entry field blank. All fields marked with an asterisk 
           are required.</t>
    </r>
  </si>
  <si>
    <t>*</t>
  </si>
  <si>
    <t>Number of SCRs per Combustion Unit</t>
  </si>
  <si>
    <t>Number of SNCRs per Combustion Unit</t>
  </si>
  <si>
    <t>"1" HPWI per emission unit -  Default</t>
  </si>
  <si>
    <t>"1" SCR per emission unit -  Default</t>
  </si>
  <si>
    <t>"1" SNCR per emission unit -  Default</t>
  </si>
  <si>
    <t xml:space="preserve">See Ref. 1, § 1.3.1, eq. (1.8a), p1-36 (p36-pdf) and Ref. 2 §2.3.3,  eq. (2.8a), p2-53 (p54-pdf). </t>
  </si>
  <si>
    <t>See eq. (2.9), Ref. 2, §2.3.3 - System Capacity Factor, page 2-53 (p54-pdf)</t>
  </si>
  <si>
    <t>See Ref. 1, § 1.3.1, eq. (1.7), p1-35 (p35-pdf) and Ref. 2 §2.3.3,  eq. (2.7), p2-53 (p54-pdf).</t>
  </si>
  <si>
    <t>default or actual value</t>
  </si>
  <si>
    <t>"2016$"-Default</t>
  </si>
  <si>
    <t>"1.04" - Default</t>
  </si>
  <si>
    <t>"8,760" - Default</t>
  </si>
  <si>
    <t>"2012$' - Default</t>
  </si>
  <si>
    <t>'7%'' - Default</t>
  </si>
  <si>
    <t>'0.067''-Default</t>
  </si>
  <si>
    <t>'0.0065''-Default</t>
  </si>
  <si>
    <t>'0.475'' - Default</t>
  </si>
  <si>
    <t>"1.620" - Default</t>
  </si>
  <si>
    <t>"$60/hr" -Default</t>
  </si>
  <si>
    <t>"46.01" - Default</t>
  </si>
  <si>
    <t>"700 ºF" - Default</t>
  </si>
  <si>
    <t>"90%" - Default</t>
  </si>
  <si>
    <t>"0.040 lb/MMBtu" - Default</t>
  </si>
  <si>
    <t>Min. "2" - Default</t>
  </si>
  <si>
    <t>"16 ft/sec" - Default</t>
  </si>
  <si>
    <t>"2.5 - 5.0" - Default Range</t>
  </si>
  <si>
    <t>"3.1 ft" - Default</t>
  </si>
  <si>
    <t>"7 ft" - Default</t>
  </si>
  <si>
    <t>"9 ft" - Default</t>
  </si>
  <si>
    <t>"3 inches w.g." - Default</t>
  </si>
  <si>
    <t>"1 inch w.g." - Default</t>
  </si>
  <si>
    <r>
      <t>"17.03" (as NH</t>
    </r>
    <r>
      <rPr>
        <sz val="10"/>
        <color rgb="FF0000FF"/>
        <rFont val="Calibri"/>
        <family val="2"/>
      </rPr>
      <t>₃</t>
    </r>
    <r>
      <rPr>
        <sz val="10"/>
        <color rgb="FF0000FF"/>
        <rFont val="Arial"/>
        <family val="2"/>
      </rPr>
      <t>) - Default</t>
    </r>
  </si>
  <si>
    <t>"2.0 ppm" - Default</t>
  </si>
  <si>
    <t>"29.4%" - Default</t>
  </si>
  <si>
    <r>
      <t>"56.0 lb/ft³"</t>
    </r>
    <r>
      <rPr>
        <sz val="8"/>
        <color rgb="FF0000FF"/>
        <rFont val="Arial"/>
        <family val="2"/>
      </rPr>
      <t xml:space="preserve"> </t>
    </r>
    <r>
      <rPr>
        <sz val="10"/>
        <color rgb="FF0000FF"/>
        <rFont val="Arial"/>
        <family val="2"/>
      </rPr>
      <t>- Default</t>
    </r>
  </si>
  <si>
    <t>"14 days" - Default</t>
  </si>
  <si>
    <t>"$160/ft³"- Default</t>
  </si>
  <si>
    <t>"24,000 hrs" if coal - Default
"32,000 hrs" if oil or nat gas - Default</t>
  </si>
  <si>
    <t>"4.00" - Default</t>
  </si>
  <si>
    <t>"40%" - Default</t>
  </si>
  <si>
    <t>"0.100 lb/MMBtu"-Default non-FB boilers
"0.080 lb/MMBtu"-Default for all other units</t>
  </si>
  <si>
    <t>"60.06 lb/mole"-urea Molecular Weight</t>
  </si>
  <si>
    <t>"50%" - Default</t>
  </si>
  <si>
    <t>"8,345 lb/gal" - Default</t>
  </si>
  <si>
    <r>
      <t>"900 Btu/lb at 310º</t>
    </r>
    <r>
      <rPr>
        <sz val="8"/>
        <color rgb="FF0000FF"/>
        <rFont val="Arial"/>
        <family val="2"/>
      </rPr>
      <t>F</t>
    </r>
    <r>
      <rPr>
        <sz val="10"/>
        <color rgb="FF0000FF"/>
        <rFont val="Arial"/>
        <family val="2"/>
      </rPr>
      <t>" - Default</t>
    </r>
  </si>
  <si>
    <t>"71.0 lb/ft³ "- Default</t>
  </si>
  <si>
    <t>"10%"- Default</t>
  </si>
  <si>
    <t>"15.00 $/ton" - Default</t>
  </si>
  <si>
    <t>"60%" - Default</t>
  </si>
  <si>
    <t>"0.170" - Default</t>
  </si>
  <si>
    <t>"900 Btu/lb at 310ºF" - Default</t>
  </si>
  <si>
    <t xml:space="preserve">"0.176" - Default </t>
  </si>
  <si>
    <t>"0.70" - Default</t>
  </si>
  <si>
    <t>"1.30" - Default</t>
  </si>
  <si>
    <t>"1.29" - Default</t>
  </si>
  <si>
    <t>→ User Input - Per Ref. 1, §1.4.1-Total Capital Investment, p1-44 (p44-pdf) and 
     Ref. 2, §2.4-Cost Analysis, p2-63(p64-pdf), EPA suggests a retrofit factor for 
     SCR and SNCR systems, between 0.8 and 1.5 (value provided in the excel 
     spreadsheets attached to the documents). A "RF=1", is recommended for 
     projects of average retrofit difficulty. Any retrofit factor greater than "1" must 
     be documented with a justification. A value less than 1 denotes a new 
     construction. A retrofit factor has been applied to HPWI systems, too.</t>
  </si>
  <si>
    <t>m(fuel)</t>
  </si>
  <si>
    <t>lb/yr</t>
  </si>
  <si>
    <r>
      <rPr>
        <u/>
        <sz val="10"/>
        <color rgb="FF0000FF"/>
        <rFont val="Arial"/>
        <family val="2"/>
      </rPr>
      <t>For other oil- and gas-fired units (other than boilers)</t>
    </r>
    <r>
      <rPr>
        <sz val="10"/>
        <color rgb="FF0000FF"/>
        <rFont val="Arial"/>
        <family val="2"/>
      </rPr>
      <t xml:space="preserve">
    TCI = 1.3 x (SNCR</t>
    </r>
    <r>
      <rPr>
        <vertAlign val="subscript"/>
        <sz val="10"/>
        <color rgb="FF0000FF"/>
        <rFont val="Arial"/>
        <family val="2"/>
      </rPr>
      <t>cost</t>
    </r>
    <r>
      <rPr>
        <sz val="10"/>
        <color rgb="FF0000FF"/>
        <rFont val="Arial"/>
        <family val="2"/>
      </rPr>
      <t xml:space="preserve"> +BOP</t>
    </r>
    <r>
      <rPr>
        <vertAlign val="subscript"/>
        <sz val="10"/>
        <color rgb="FF0000FF"/>
        <rFont val="Arial"/>
        <family val="2"/>
      </rPr>
      <t>cost</t>
    </r>
    <r>
      <rPr>
        <sz val="10"/>
        <color rgb="FF0000FF"/>
        <rFont val="Arial"/>
        <family val="2"/>
      </rPr>
      <t>) x CAF</t>
    </r>
  </si>
  <si>
    <t>→ User Input - Enter altitude with respect to sea level. If elevation is not known 
     and is estimated to be less than 500 ft, assume sea level ''0'' ft.</t>
  </si>
  <si>
    <t>→ User Input-Enter DEEP permit or registration tag,if any. If none,assign an ID tag.</t>
  </si>
  <si>
    <t>See line 35 comment.</t>
  </si>
  <si>
    <r>
      <t xml:space="preserve">Emission unit Heat Rate listed on </t>
    </r>
    <r>
      <rPr>
        <u/>
        <sz val="10"/>
        <color theme="1"/>
        <rFont val="Arial"/>
        <family val="2"/>
      </rPr>
      <t>Data Entry</t>
    </r>
    <r>
      <rPr>
        <sz val="10"/>
        <color theme="1"/>
        <rFont val="Arial"/>
        <family val="2"/>
      </rPr>
      <t xml:space="preserve">, Line 18. 
</t>
    </r>
    <r>
      <rPr>
        <b/>
        <i/>
        <u/>
        <sz val="10"/>
        <color theme="1"/>
        <rFont val="Arial"/>
        <family val="2"/>
      </rPr>
      <t>Note</t>
    </r>
    <r>
      <rPr>
        <i/>
        <u/>
        <sz val="10"/>
        <color theme="1"/>
        <rFont val="Arial"/>
        <family val="2"/>
      </rPr>
      <t>:</t>
    </r>
    <r>
      <rPr>
        <sz val="10"/>
        <color theme="1"/>
        <rFont val="Arial"/>
        <family val="2"/>
      </rPr>
      <t xml:space="preserve"> Heat Rate listed value should be equal to the ratio of the selected 
Q</t>
    </r>
    <r>
      <rPr>
        <vertAlign val="subscript"/>
        <sz val="10"/>
        <color theme="1"/>
        <rFont val="Arial"/>
        <family val="2"/>
      </rPr>
      <t>B</t>
    </r>
    <r>
      <rPr>
        <sz val="10"/>
        <color theme="1"/>
        <rFont val="Arial"/>
        <family val="2"/>
      </rPr>
      <t xml:space="preserve"> and B</t>
    </r>
    <r>
      <rPr>
        <vertAlign val="subscript"/>
        <sz val="10"/>
        <color theme="1"/>
        <rFont val="Arial"/>
        <family val="2"/>
      </rPr>
      <t>MW</t>
    </r>
    <r>
      <rPr>
        <sz val="10"/>
        <color theme="1"/>
        <rFont val="Arial"/>
        <family val="2"/>
      </rPr>
      <t xml:space="preserve"> values.</t>
    </r>
  </si>
  <si>
    <t>Volcatalyst,(clc)</t>
  </si>
  <si>
    <t>Height of catalyst layer, hlayer,sel should be within standard industry range, between 2.5 - 5.0 ft. If the result is larger than 5.0 ft, select a new superficial (face) velocity, on Line 11 to re-calculate Volcatalyst and hlayer.</t>
  </si>
  <si>
    <t>hlayer, sel</t>
  </si>
  <si>
    <r>
      <t xml:space="preserve">Estimated for SCR equipment, ammonia vaporization, water vaporization, and additional ID fan power, using eq. (2.60) or eq. (2.61), Ref. 1, §2.4.2. Total Annual Costs, page 2-74, (p75-pdf). </t>
    </r>
    <r>
      <rPr>
        <b/>
        <i/>
        <u/>
        <sz val="10"/>
        <color theme="1"/>
        <rFont val="Arial"/>
        <family val="2"/>
      </rPr>
      <t>Note:</t>
    </r>
    <r>
      <rPr>
        <sz val="10"/>
        <color theme="1"/>
        <rFont val="Arial"/>
        <family val="2"/>
      </rPr>
      <t xml:space="preserve"> Eq's. (2.60) and (2.61), are equivalent since the first terms are equal, B</t>
    </r>
    <r>
      <rPr>
        <vertAlign val="subscript"/>
        <sz val="10"/>
        <color theme="1"/>
        <rFont val="Arial"/>
        <family val="2"/>
      </rPr>
      <t>MW</t>
    </r>
    <r>
      <rPr>
        <sz val="10"/>
        <color theme="1"/>
        <rFont val="Arial"/>
        <family val="2"/>
      </rPr>
      <t xml:space="preserve"> = Q</t>
    </r>
    <r>
      <rPr>
        <vertAlign val="subscript"/>
        <sz val="10"/>
        <color theme="1"/>
        <rFont val="Arial"/>
        <family val="2"/>
      </rPr>
      <t>B</t>
    </r>
    <r>
      <rPr>
        <sz val="10"/>
        <color theme="1"/>
        <rFont val="Arial"/>
        <family val="2"/>
      </rPr>
      <t>/NPHR.</t>
    </r>
  </si>
  <si>
    <r>
      <rPr>
        <b/>
        <i/>
        <u/>
        <sz val="10"/>
        <color theme="1"/>
        <rFont val="Arial"/>
        <family val="2"/>
      </rPr>
      <t xml:space="preserve">Note: </t>
    </r>
    <r>
      <rPr>
        <sz val="10"/>
        <color theme="1"/>
        <rFont val="Arial"/>
        <family val="2"/>
      </rPr>
      <t xml:space="preserve">
The SCR partial costs for coal-fired emission units are calculated using EPA's proposed formulas for utility boilers.</t>
    </r>
  </si>
  <si>
    <t>Multiplier used with the TCI for utility boilers so that it may be applied to all other units (i.e., engines and turbines).  EPA has not provided a specific formula for the turbines and engines in the 2016 referenced documents.</t>
  </si>
  <si>
    <r>
      <t>Calculated as follows:
   - with eq. (2.40), Ref. 1, §2.4.1.1 - Utility Boilers, p2-65(p66-pdf) for coal-fired 
      boilers, 
   - with eq. (2.45), Ref. 1, §2.4.1.1 - Utility Boilers, p2-68 (p69-pdf) for oil- and 
      gas-fired boilers (</t>
    </r>
    <r>
      <rPr>
        <sz val="10"/>
        <color theme="1"/>
        <rFont val="Calibri"/>
        <family val="2"/>
      </rPr>
      <t>≥</t>
    </r>
    <r>
      <rPr>
        <sz val="10"/>
        <color theme="1"/>
        <rFont val="Arial"/>
        <family val="2"/>
      </rPr>
      <t>25MW to 500 MW), and 
   - with eq. (2.45), Ref. 1, §2.4.1.1 - Utility Boilers, p2-68 (p69-pdf) for oil- and 
      gas-fired boilers multiplied with CAF on Line 83, for all other oil- and gas-fired 
      units (i.e., turbines and engines).</t>
    </r>
  </si>
  <si>
    <r>
      <t>Based on the annual power consumption (P, Line 77), multiplied by the control operating time, t</t>
    </r>
    <r>
      <rPr>
        <vertAlign val="subscript"/>
        <sz val="10"/>
        <color theme="1"/>
        <rFont val="Arial"/>
        <family val="2"/>
      </rPr>
      <t>op,control</t>
    </r>
    <r>
      <rPr>
        <sz val="10"/>
        <color theme="1"/>
        <rFont val="Arial"/>
        <family val="2"/>
      </rPr>
      <t>, Line 3 (or equivalent CF</t>
    </r>
    <r>
      <rPr>
        <vertAlign val="subscript"/>
        <sz val="10"/>
        <color theme="1"/>
        <rFont val="Arial"/>
        <family val="2"/>
      </rPr>
      <t>Total</t>
    </r>
    <r>
      <rPr>
        <sz val="10"/>
        <color theme="1"/>
        <rFont val="Arial"/>
        <family val="2"/>
      </rPr>
      <t xml:space="preserve"> x 8,760) and electricity specific cost (</t>
    </r>
    <r>
      <rPr>
        <u/>
        <sz val="10"/>
        <color theme="1"/>
        <rFont val="Arial"/>
        <family val="2"/>
      </rPr>
      <t>Data Entry</t>
    </r>
    <r>
      <rPr>
        <sz val="10"/>
        <color theme="1"/>
        <rFont val="Arial"/>
        <family val="2"/>
      </rPr>
      <t>, Line 41), per eq. (2.62),  Ref. 1 §2.4.2. - Total Annual Cost, page 2-74 (p75-pdf).</t>
    </r>
  </si>
  <si>
    <r>
      <t>460,000 x (B</t>
    </r>
    <r>
      <rPr>
        <vertAlign val="subscript"/>
        <sz val="10"/>
        <color rgb="FF0000FF"/>
        <rFont val="Arial"/>
        <family val="2"/>
      </rPr>
      <t>MW</t>
    </r>
    <r>
      <rPr>
        <sz val="10"/>
        <color rgb="FF0000FF"/>
        <rFont val="Arial"/>
        <family val="2"/>
      </rPr>
      <t xml:space="preserve"> x HRF x CoalF)</t>
    </r>
    <r>
      <rPr>
        <vertAlign val="superscript"/>
        <sz val="10"/>
        <color rgb="FF0000FF"/>
        <rFont val="Arial"/>
        <family val="2"/>
      </rPr>
      <t>0.42</t>
    </r>
    <r>
      <rPr>
        <sz val="10"/>
        <color rgb="FF0000FF"/>
        <rFont val="Arial"/>
        <family val="2"/>
      </rPr>
      <t xml:space="preserve"> x ELEVF x RF</t>
    </r>
  </si>
  <si>
    <t>CoalF = 1 - for bituminous coal - Default
FuelF = 1 - for lq and gas fuels - Default</t>
  </si>
  <si>
    <t>BMW x NPHR x top,ems unit, or 
QB x top,ems unit</t>
  </si>
  <si>
    <t>Input from U.S. Energy Information Administration - EIA 2011-2012 data. In the web page below, select year in the Annual Energy Review archives and in Data Categories select fuel:</t>
  </si>
  <si>
    <r>
      <t>NOx</t>
    </r>
    <r>
      <rPr>
        <vertAlign val="subscript"/>
        <sz val="10"/>
        <color rgb="FF0000FF"/>
        <rFont val="Arial"/>
        <family val="2"/>
      </rPr>
      <t>in</t>
    </r>
    <r>
      <rPr>
        <sz val="10"/>
        <color rgb="FF0000FF"/>
        <rFont val="Arial"/>
        <family val="2"/>
      </rPr>
      <t xml:space="preserve"> x </t>
    </r>
    <r>
      <rPr>
        <sz val="10"/>
        <color rgb="FF0000FF"/>
        <rFont val="Symbol"/>
        <family val="1"/>
        <charset val="2"/>
      </rPr>
      <t>h</t>
    </r>
    <r>
      <rPr>
        <vertAlign val="subscript"/>
        <sz val="10"/>
        <color rgb="FF0000FF"/>
        <rFont val="Arial"/>
        <family val="2"/>
      </rPr>
      <t>NOxR,sel</t>
    </r>
    <r>
      <rPr>
        <sz val="10"/>
        <color rgb="FF0000FF"/>
        <rFont val="Arial"/>
        <family val="2"/>
      </rPr>
      <t xml:space="preserve"> x Q</t>
    </r>
    <r>
      <rPr>
        <vertAlign val="subscript"/>
        <sz val="10"/>
        <color rgb="FF0000FF"/>
        <rFont val="Arial"/>
        <family val="2"/>
      </rPr>
      <t>B</t>
    </r>
    <r>
      <rPr>
        <sz val="10"/>
        <color rgb="FF0000FF"/>
        <rFont val="Arial"/>
        <family val="2"/>
      </rPr>
      <t xml:space="preserve"> x t</t>
    </r>
    <r>
      <rPr>
        <vertAlign val="subscript"/>
        <sz val="10"/>
        <color rgb="FF0000FF"/>
        <rFont val="Arial"/>
        <family val="2"/>
      </rPr>
      <t>op, control</t>
    </r>
    <r>
      <rPr>
        <sz val="10"/>
        <color rgb="FF0000FF"/>
        <rFont val="Arial"/>
        <family val="2"/>
      </rPr>
      <t xml:space="preserve"> / 2000, or
NOx</t>
    </r>
    <r>
      <rPr>
        <vertAlign val="subscript"/>
        <sz val="10"/>
        <color rgb="FF0000FF"/>
        <rFont val="Arial"/>
        <family val="2"/>
      </rPr>
      <t>in</t>
    </r>
    <r>
      <rPr>
        <sz val="10"/>
        <color rgb="FF0000FF"/>
        <rFont val="Arial"/>
        <family val="2"/>
      </rPr>
      <t xml:space="preserve"> x </t>
    </r>
    <r>
      <rPr>
        <sz val="10"/>
        <color rgb="FF0000FF"/>
        <rFont val="Symbol"/>
        <family val="1"/>
        <charset val="2"/>
      </rPr>
      <t>h</t>
    </r>
    <r>
      <rPr>
        <vertAlign val="subscript"/>
        <sz val="10"/>
        <color rgb="FF0000FF"/>
        <rFont val="Arial"/>
        <family val="2"/>
      </rPr>
      <t>NOxR,sel</t>
    </r>
    <r>
      <rPr>
        <sz val="10"/>
        <color rgb="FF0000FF"/>
        <rFont val="Arial"/>
        <family val="2"/>
      </rPr>
      <t xml:space="preserve"> x Q</t>
    </r>
    <r>
      <rPr>
        <vertAlign val="subscript"/>
        <sz val="10"/>
        <color rgb="FF0000FF"/>
        <rFont val="Arial"/>
        <family val="2"/>
      </rPr>
      <t>B</t>
    </r>
    <r>
      <rPr>
        <sz val="10"/>
        <color rgb="FF0000FF"/>
        <rFont val="Arial"/>
        <family val="2"/>
      </rPr>
      <t xml:space="preserve"> x CF</t>
    </r>
    <r>
      <rPr>
        <vertAlign val="subscript"/>
        <sz val="10"/>
        <color rgb="FF0000FF"/>
        <rFont val="Arial"/>
        <family val="2"/>
      </rPr>
      <t xml:space="preserve">Total </t>
    </r>
    <r>
      <rPr>
        <sz val="10"/>
        <color rgb="FF0000FF"/>
        <rFont val="Arial"/>
        <family val="2"/>
      </rPr>
      <t>x 8760/2000</t>
    </r>
  </si>
  <si>
    <r>
      <t>NOx</t>
    </r>
    <r>
      <rPr>
        <vertAlign val="subscript"/>
        <sz val="10"/>
        <color rgb="FF0000FF"/>
        <rFont val="Arial"/>
        <family val="2"/>
      </rPr>
      <t>in</t>
    </r>
    <r>
      <rPr>
        <sz val="10"/>
        <color rgb="FF0000FF"/>
        <rFont val="Arial"/>
        <family val="2"/>
      </rPr>
      <t xml:space="preserve"> x </t>
    </r>
    <r>
      <rPr>
        <sz val="10"/>
        <color rgb="FF0000FF"/>
        <rFont val="Symbol"/>
        <family val="1"/>
        <charset val="2"/>
      </rPr>
      <t>h</t>
    </r>
    <r>
      <rPr>
        <vertAlign val="subscript"/>
        <sz val="10"/>
        <color rgb="FF0000FF"/>
        <rFont val="Arial"/>
        <family val="2"/>
      </rPr>
      <t>NOxR,sel</t>
    </r>
    <r>
      <rPr>
        <sz val="10"/>
        <color rgb="FF0000FF"/>
        <rFont val="Arial"/>
        <family val="2"/>
      </rPr>
      <t xml:space="preserve"> x Q</t>
    </r>
    <r>
      <rPr>
        <vertAlign val="subscript"/>
        <sz val="10"/>
        <color rgb="FF0000FF"/>
        <rFont val="Arial"/>
        <family val="2"/>
      </rPr>
      <t>B</t>
    </r>
    <r>
      <rPr>
        <sz val="10"/>
        <color rgb="FF0000FF"/>
        <rFont val="Arial"/>
        <family val="2"/>
      </rPr>
      <t xml:space="preserve"> x t</t>
    </r>
    <r>
      <rPr>
        <vertAlign val="subscript"/>
        <sz val="10"/>
        <color rgb="FF0000FF"/>
        <rFont val="Arial"/>
        <family val="2"/>
      </rPr>
      <t>op, control</t>
    </r>
    <r>
      <rPr>
        <sz val="10"/>
        <color rgb="FF0000FF"/>
        <rFont val="Arial"/>
        <family val="2"/>
      </rPr>
      <t xml:space="preserve"> / 2,000, or
NOx</t>
    </r>
    <r>
      <rPr>
        <vertAlign val="subscript"/>
        <sz val="10"/>
        <color rgb="FF0000FF"/>
        <rFont val="Arial"/>
        <family val="2"/>
      </rPr>
      <t>in</t>
    </r>
    <r>
      <rPr>
        <sz val="10"/>
        <color rgb="FF0000FF"/>
        <rFont val="Arial"/>
        <family val="2"/>
      </rPr>
      <t xml:space="preserve"> x </t>
    </r>
    <r>
      <rPr>
        <sz val="10"/>
        <color rgb="FF0000FF"/>
        <rFont val="Symbol"/>
        <family val="1"/>
        <charset val="2"/>
      </rPr>
      <t>h</t>
    </r>
    <r>
      <rPr>
        <vertAlign val="subscript"/>
        <sz val="10"/>
        <color rgb="FF0000FF"/>
        <rFont val="Arial"/>
        <family val="2"/>
      </rPr>
      <t>NOxR,sel</t>
    </r>
    <r>
      <rPr>
        <sz val="10"/>
        <color rgb="FF0000FF"/>
        <rFont val="Arial"/>
        <family val="2"/>
      </rPr>
      <t xml:space="preserve"> x Q</t>
    </r>
    <r>
      <rPr>
        <vertAlign val="subscript"/>
        <sz val="10"/>
        <color rgb="FF0000FF"/>
        <rFont val="Arial"/>
        <family val="2"/>
      </rPr>
      <t>B</t>
    </r>
    <r>
      <rPr>
        <sz val="10"/>
        <color rgb="FF0000FF"/>
        <rFont val="Arial"/>
        <family val="2"/>
      </rPr>
      <t xml:space="preserve"> x CF</t>
    </r>
    <r>
      <rPr>
        <vertAlign val="subscript"/>
        <sz val="10"/>
        <color rgb="FF0000FF"/>
        <rFont val="Arial"/>
        <family val="2"/>
      </rPr>
      <t xml:space="preserve">Total </t>
    </r>
    <r>
      <rPr>
        <sz val="10"/>
        <color rgb="FF0000FF"/>
        <rFont val="Arial"/>
        <family val="2"/>
      </rPr>
      <t>x 8,760 / 2,000</t>
    </r>
  </si>
  <si>
    <r>
      <t>NOx</t>
    </r>
    <r>
      <rPr>
        <vertAlign val="subscript"/>
        <sz val="10"/>
        <color rgb="FF0000FF"/>
        <rFont val="Arial"/>
        <family val="2"/>
      </rPr>
      <t xml:space="preserve">in </t>
    </r>
    <r>
      <rPr>
        <sz val="10"/>
        <color rgb="FF0000FF"/>
        <rFont val="Arial"/>
        <family val="2"/>
      </rPr>
      <t xml:space="preserve">x QB x </t>
    </r>
    <r>
      <rPr>
        <sz val="10"/>
        <color rgb="FF0000FF"/>
        <rFont val="Symbol"/>
        <family val="1"/>
        <charset val="2"/>
      </rPr>
      <t>h</t>
    </r>
    <r>
      <rPr>
        <vertAlign val="subscript"/>
        <sz val="10"/>
        <color rgb="FF0000FF"/>
        <rFont val="Arial"/>
        <family val="2"/>
      </rPr>
      <t>NOxR,sel</t>
    </r>
    <r>
      <rPr>
        <sz val="10"/>
        <color rgb="FF0000FF"/>
        <rFont val="Arial"/>
        <family val="2"/>
      </rPr>
      <t xml:space="preserve"> x ASR x 
M</t>
    </r>
    <r>
      <rPr>
        <vertAlign val="subscript"/>
        <sz val="10"/>
        <color rgb="FF0000FF"/>
        <rFont val="Arial"/>
        <family val="2"/>
      </rPr>
      <t>reagent</t>
    </r>
    <r>
      <rPr>
        <sz val="10"/>
        <color rgb="FF0000FF"/>
        <rFont val="Arial"/>
        <family val="2"/>
      </rPr>
      <t xml:space="preserve"> / MNOx</t>
    </r>
  </si>
  <si>
    <r>
      <t>Vol</t>
    </r>
    <r>
      <rPr>
        <vertAlign val="subscript"/>
        <sz val="10"/>
        <color rgb="FF0000FF"/>
        <rFont val="Arial"/>
        <family val="2"/>
      </rPr>
      <t>catalyst,estm</t>
    </r>
    <r>
      <rPr>
        <sz val="10"/>
        <color rgb="FF0000FF"/>
        <rFont val="Arial"/>
        <family val="2"/>
      </rPr>
      <t>/(n</t>
    </r>
    <r>
      <rPr>
        <vertAlign val="subscript"/>
        <sz val="10"/>
        <color rgb="FF0000FF"/>
        <rFont val="Arial"/>
        <family val="2"/>
      </rPr>
      <t>layer,sel</t>
    </r>
    <r>
      <rPr>
        <sz val="10"/>
        <color rgb="FF0000FF"/>
        <rFont val="Arial"/>
        <family val="2"/>
      </rPr>
      <t xml:space="preserve"> x A</t>
    </r>
    <r>
      <rPr>
        <vertAlign val="subscript"/>
        <sz val="10"/>
        <color rgb="FF0000FF"/>
        <rFont val="Arial"/>
        <family val="2"/>
      </rPr>
      <t>catalyst</t>
    </r>
    <r>
      <rPr>
        <sz val="10"/>
        <color rgb="FF0000FF"/>
        <rFont val="Arial"/>
        <family val="2"/>
      </rPr>
      <t>) + 1</t>
    </r>
  </si>
  <si>
    <r>
      <t>n</t>
    </r>
    <r>
      <rPr>
        <vertAlign val="subscript"/>
        <sz val="10"/>
        <color rgb="FF0000FF"/>
        <rFont val="Arial"/>
        <family val="2"/>
      </rPr>
      <t xml:space="preserve">Total </t>
    </r>
    <r>
      <rPr>
        <sz val="10"/>
        <color rgb="FF0000FF"/>
        <rFont val="Arial"/>
        <family val="2"/>
      </rPr>
      <t>(c1 + h</t>
    </r>
    <r>
      <rPr>
        <vertAlign val="subscript"/>
        <sz val="10"/>
        <color rgb="FF0000FF"/>
        <rFont val="Arial"/>
        <family val="2"/>
      </rPr>
      <t>layer, sel</t>
    </r>
    <r>
      <rPr>
        <sz val="10"/>
        <color rgb="FF0000FF"/>
        <rFont val="Arial"/>
        <family val="2"/>
      </rPr>
      <t>) +c2</t>
    </r>
  </si>
  <si>
    <r>
      <t>(NOx</t>
    </r>
    <r>
      <rPr>
        <vertAlign val="subscript"/>
        <sz val="10"/>
        <color rgb="FF0000FF"/>
        <rFont val="Arial"/>
        <family val="2"/>
      </rPr>
      <t>in</t>
    </r>
    <r>
      <rPr>
        <sz val="10"/>
        <color rgb="FF0000FF"/>
        <rFont val="Arial"/>
        <family val="2"/>
      </rPr>
      <t xml:space="preserve"> x Q</t>
    </r>
    <r>
      <rPr>
        <vertAlign val="subscript"/>
        <sz val="10"/>
        <color rgb="FF0000FF"/>
        <rFont val="Arial"/>
        <family val="2"/>
      </rPr>
      <t>B</t>
    </r>
    <r>
      <rPr>
        <sz val="10"/>
        <color rgb="FF0000FF"/>
        <rFont val="Arial"/>
        <family val="2"/>
      </rPr>
      <t xml:space="preserve"> x h</t>
    </r>
    <r>
      <rPr>
        <vertAlign val="subscript"/>
        <sz val="10"/>
        <color rgb="FF0000FF"/>
        <rFont val="Arial"/>
        <family val="2"/>
      </rPr>
      <t>NOxR,sel</t>
    </r>
    <r>
      <rPr>
        <sz val="10"/>
        <color rgb="FF0000FF"/>
        <rFont val="Arial"/>
        <family val="2"/>
      </rPr>
      <t xml:space="preserve"> x SFR x M</t>
    </r>
    <r>
      <rPr>
        <vertAlign val="subscript"/>
        <sz val="10"/>
        <color rgb="FF0000FF"/>
        <rFont val="Arial"/>
        <family val="2"/>
      </rPr>
      <t>reagent</t>
    </r>
    <r>
      <rPr>
        <sz val="10"/>
        <color rgb="FF0000FF"/>
        <rFont val="Arial"/>
        <family val="2"/>
      </rPr>
      <t>) /M</t>
    </r>
    <r>
      <rPr>
        <vertAlign val="subscript"/>
        <sz val="10"/>
        <color rgb="FF0000FF"/>
        <rFont val="Arial"/>
        <family val="2"/>
      </rPr>
      <t>NOx</t>
    </r>
  </si>
  <si>
    <t>Determined as the highest among: the required controlled NOxout, the SCR lowest attained NOxout rate, or the NOxout value based on the 90% default efficiency.</t>
  </si>
  <si>
    <r>
      <t>Annual fuel penalty, is the reduction percent (FP</t>
    </r>
    <r>
      <rPr>
        <vertAlign val="subscript"/>
        <sz val="10"/>
        <color theme="1"/>
        <rFont val="Arial"/>
        <family val="2"/>
      </rPr>
      <t>percenrage</t>
    </r>
    <r>
      <rPr>
        <sz val="10"/>
        <color theme="1"/>
        <rFont val="Arial"/>
        <family val="2"/>
      </rPr>
      <t xml:space="preserve"> x WFR) of the  max. annual heat input, corrected for the actual WFR = 0.7 lb</t>
    </r>
    <r>
      <rPr>
        <vertAlign val="subscript"/>
        <sz val="10"/>
        <color theme="1"/>
        <rFont val="Arial"/>
        <family val="2"/>
      </rPr>
      <t>water</t>
    </r>
    <r>
      <rPr>
        <sz val="10"/>
        <color theme="1"/>
        <rFont val="Arial"/>
        <family val="2"/>
      </rPr>
      <t>/lb</t>
    </r>
    <r>
      <rPr>
        <vertAlign val="subscript"/>
        <sz val="10"/>
        <color theme="1"/>
        <rFont val="Arial"/>
        <family val="2"/>
      </rPr>
      <t>fuel</t>
    </r>
    <r>
      <rPr>
        <sz val="10"/>
        <color theme="1"/>
        <rFont val="Arial"/>
        <family val="2"/>
      </rPr>
      <t>.</t>
    </r>
  </si>
  <si>
    <r>
      <t>(NOx</t>
    </r>
    <r>
      <rPr>
        <vertAlign val="subscript"/>
        <sz val="10"/>
        <color rgb="FF0000FF"/>
        <rFont val="Arial"/>
        <family val="2"/>
      </rPr>
      <t xml:space="preserve">in - </t>
    </r>
    <r>
      <rPr>
        <sz val="10"/>
        <color rgb="FF0000FF"/>
        <rFont val="Arial"/>
        <family val="2"/>
      </rPr>
      <t>NOx</t>
    </r>
    <r>
      <rPr>
        <vertAlign val="subscript"/>
        <sz val="10"/>
        <color rgb="FF0000FF"/>
        <rFont val="Arial"/>
        <family val="2"/>
      </rPr>
      <t xml:space="preserve"> out se</t>
    </r>
    <r>
      <rPr>
        <sz val="10"/>
        <color rgb="FF0000FF"/>
        <rFont val="Arial"/>
        <family val="2"/>
      </rPr>
      <t>l)/NOx</t>
    </r>
    <r>
      <rPr>
        <vertAlign val="subscript"/>
        <sz val="10"/>
        <color rgb="FF0000FF"/>
        <rFont val="Arial"/>
        <family val="2"/>
      </rPr>
      <t xml:space="preserve">in </t>
    </r>
    <r>
      <rPr>
        <sz val="10"/>
        <color rgb="FF0000FF"/>
        <rFont val="Arial"/>
        <family val="2"/>
      </rPr>
      <t>x 100%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</si>
</sst>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164" formatCode="0.0"/>
    <numFmt numFmtId="165" formatCode="&quot;A&quot;#"/>
    <numFmt numFmtId="166" formatCode="mm/dd/yyyy"/>
    <numFmt numFmtId="167" formatCode="#,##0.000"/>
    <numFmt numFmtId="168" formatCode="#,##0.0"/>
    <numFmt numFmtId="169" formatCode="0.0000"/>
    <numFmt numFmtId="170" formatCode="0.000"/>
    <numFmt numFmtId="171" formatCode="&quot;[&quot;#&quot;]&quot;"/>
    <numFmt numFmtId="172" formatCode="0.0%"/>
    <numFmt numFmtId="173" formatCode="#,##0.0000"/>
    <numFmt numFmtId="174" formatCode="mm/dd/yyyy;@"/>
    <numFmt numFmtId="175" formatCode="#&quot;$&quot;"/>
    <numFmt numFmtId="176" formatCode="#&quot;.&quot;"/>
  </numFmts>
  <fonts count="45" x14ac:knownFonts="1">
    <font>
      <sz val="10"/>
      <color theme="1"/>
      <name val="Arial"/>
      <family val="2"/>
    </font>
    <font>
      <b/>
      <sz val="14"/>
      <name val="Arial"/>
      <family val="2"/>
    </font>
    <font>
      <b/>
      <sz val="14"/>
      <color rgb="FF0000FF"/>
      <name val="Arial"/>
      <family val="2"/>
    </font>
    <font>
      <u/>
      <sz val="10"/>
      <color indexed="12"/>
      <name val="Arial"/>
      <family val="2"/>
    </font>
    <font>
      <b/>
      <sz val="16"/>
      <name val="Arial"/>
      <family val="2"/>
    </font>
    <font>
      <sz val="10"/>
      <color rgb="FFFF0000"/>
      <name val="Arial"/>
      <family val="2"/>
    </font>
    <font>
      <b/>
      <sz val="10"/>
      <color theme="1"/>
      <name val="Arial"/>
      <family val="2"/>
    </font>
    <font>
      <b/>
      <sz val="10"/>
      <name val="Arial"/>
      <family val="2"/>
    </font>
    <font>
      <sz val="10"/>
      <color indexed="8"/>
      <name val="Arial"/>
      <family val="2"/>
    </font>
    <font>
      <b/>
      <sz val="10"/>
      <color indexed="8"/>
      <name val="Arial"/>
      <family val="2"/>
    </font>
    <font>
      <sz val="8"/>
      <color theme="1"/>
      <name val="Arial"/>
      <family val="2"/>
    </font>
    <font>
      <sz val="8"/>
      <color indexed="8"/>
      <name val="Arial"/>
      <family val="2"/>
    </font>
    <font>
      <sz val="10"/>
      <name val="Arial"/>
      <family val="2"/>
    </font>
    <font>
      <sz val="10"/>
      <color rgb="FF0000FF"/>
      <name val="Arial"/>
      <family val="2"/>
    </font>
    <font>
      <i/>
      <sz val="10"/>
      <color theme="1"/>
      <name val="Arial"/>
      <family val="2"/>
    </font>
    <font>
      <sz val="10"/>
      <color theme="1"/>
      <name val="Symbol"/>
      <family val="1"/>
      <charset val="2"/>
    </font>
    <font>
      <sz val="10"/>
      <color theme="1"/>
      <name val="Calibri"/>
      <family val="2"/>
    </font>
    <font>
      <vertAlign val="subscript"/>
      <sz val="10"/>
      <color theme="1"/>
      <name val="Arial"/>
      <family val="2"/>
    </font>
    <font>
      <vertAlign val="subscript"/>
      <sz val="12"/>
      <color theme="1"/>
      <name val="Arial"/>
      <family val="2"/>
    </font>
    <font>
      <b/>
      <sz val="14"/>
      <color theme="1"/>
      <name val="Arial"/>
      <family val="2"/>
    </font>
    <font>
      <b/>
      <u/>
      <sz val="10"/>
      <color theme="1"/>
      <name val="Arial"/>
      <family val="2"/>
    </font>
    <font>
      <u/>
      <sz val="10"/>
      <name val="Arial"/>
      <family val="2"/>
    </font>
    <font>
      <b/>
      <sz val="10"/>
      <color rgb="FF0000FF"/>
      <name val="Arial"/>
      <family val="2"/>
    </font>
    <font>
      <sz val="9"/>
      <color theme="1"/>
      <name val="Arial"/>
      <family val="2"/>
    </font>
    <font>
      <vertAlign val="subscript"/>
      <sz val="9"/>
      <color theme="1"/>
      <name val="Arial"/>
      <family val="2"/>
    </font>
    <font>
      <b/>
      <sz val="10"/>
      <color rgb="FFFF0000"/>
      <name val="Arial"/>
      <family val="2"/>
    </font>
    <font>
      <b/>
      <sz val="10"/>
      <color theme="1"/>
      <name val="Calibri"/>
      <family val="2"/>
    </font>
    <font>
      <sz val="10"/>
      <color rgb="FF0000FF"/>
      <name val="Calibri"/>
      <family val="2"/>
    </font>
    <font>
      <u/>
      <sz val="10"/>
      <color rgb="FF0000FF"/>
      <name val="Arial"/>
      <family val="2"/>
    </font>
    <font>
      <u/>
      <sz val="10"/>
      <color theme="1"/>
      <name val="Arial"/>
      <family val="2"/>
    </font>
    <font>
      <i/>
      <u/>
      <sz val="10"/>
      <color theme="1"/>
      <name val="Arial"/>
      <family val="2"/>
    </font>
    <font>
      <i/>
      <u/>
      <sz val="10"/>
      <name val="Arial"/>
      <family val="2"/>
    </font>
    <font>
      <b/>
      <i/>
      <u/>
      <sz val="10"/>
      <color theme="1"/>
      <name val="Arial"/>
      <family val="2"/>
    </font>
    <font>
      <sz val="8"/>
      <color rgb="FF0000FF"/>
      <name val="Arial"/>
      <family val="2"/>
    </font>
    <font>
      <vertAlign val="subscript"/>
      <sz val="10"/>
      <color rgb="FF0000FF"/>
      <name val="Arial"/>
      <family val="2"/>
    </font>
    <font>
      <vertAlign val="superscript"/>
      <sz val="10"/>
      <color rgb="FF0000FF"/>
      <name val="Arial"/>
      <family val="2"/>
    </font>
    <font>
      <sz val="10"/>
      <color theme="1"/>
      <name val="Arial"/>
      <family val="2"/>
    </font>
    <font>
      <b/>
      <vertAlign val="superscript"/>
      <sz val="8"/>
      <color rgb="FF0000FF"/>
      <name val="Arial"/>
      <family val="2"/>
    </font>
    <font>
      <sz val="10"/>
      <color rgb="FF0000FF"/>
      <name val="Symbol"/>
      <family val="1"/>
      <charset val="2"/>
    </font>
    <font>
      <vertAlign val="superscript"/>
      <sz val="10"/>
      <color rgb="FF0000FF"/>
      <name val="Symbol"/>
      <family val="1"/>
      <charset val="2"/>
    </font>
    <font>
      <vertAlign val="subscript"/>
      <sz val="8"/>
      <color rgb="FF0000FF"/>
      <name val="Arial"/>
      <family val="2"/>
    </font>
    <font>
      <sz val="9"/>
      <color rgb="FF0000FF"/>
      <name val="Arial"/>
      <family val="2"/>
    </font>
    <font>
      <u/>
      <vertAlign val="subscript"/>
      <sz val="10"/>
      <color rgb="FF0000FF"/>
      <name val="Arial"/>
      <family val="2"/>
    </font>
    <font>
      <u/>
      <sz val="9"/>
      <color rgb="FF0000FF"/>
      <name val="Arial"/>
      <family val="2"/>
    </font>
    <font>
      <vertAlign val="subscript"/>
      <sz val="10"/>
      <color rgb="FF0000FF"/>
      <name val="Calibri"/>
      <family val="2"/>
    </font>
  </fonts>
  <fills count="8">
    <fill>
      <patternFill patternType="none"/>
    </fill>
    <fill>
      <patternFill patternType="gray125"/>
    </fill>
    <fill>
      <patternFill patternType="solid">
        <fgColor rgb="FF82AAE6"/>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E7F1F9"/>
        <bgColor indexed="64"/>
      </patternFill>
    </fill>
    <fill>
      <patternFill patternType="solid">
        <fgColor rgb="FFE2FCD4"/>
        <bgColor indexed="64"/>
      </patternFill>
    </fill>
  </fills>
  <borders count="79">
    <border>
      <left/>
      <right/>
      <top/>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auto="1"/>
      </bottom>
      <diagonal/>
    </border>
    <border>
      <left/>
      <right style="thin">
        <color theme="0" tint="-0.2499465926084170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auto="1"/>
      </top>
      <bottom style="medium">
        <color auto="1"/>
      </bottom>
      <diagonal/>
    </border>
    <border>
      <left style="thin">
        <color indexed="64"/>
      </left>
      <right style="medium">
        <color indexed="64"/>
      </right>
      <top style="medium">
        <color auto="1"/>
      </top>
      <bottom style="medium">
        <color auto="1"/>
      </bottom>
      <diagonal/>
    </border>
    <border>
      <left/>
      <right/>
      <top style="thin">
        <color auto="1"/>
      </top>
      <bottom/>
      <diagonal/>
    </border>
    <border>
      <left/>
      <right style="thin">
        <color theme="0" tint="-0.24994659260841701"/>
      </right>
      <top style="thin">
        <color auto="1"/>
      </top>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right style="thin">
        <color rgb="FF0000FF"/>
      </right>
      <top style="thin">
        <color rgb="FF0000FF"/>
      </top>
      <bottom style="thin">
        <color rgb="FF0000FF"/>
      </bottom>
      <diagonal/>
    </border>
    <border>
      <left style="thin">
        <color theme="0" tint="-0.24994659260841701"/>
      </left>
      <right style="thin">
        <color auto="1"/>
      </right>
      <top style="thin">
        <color auto="1"/>
      </top>
      <bottom/>
      <diagonal/>
    </border>
    <border>
      <left style="thin">
        <color theme="0" tint="-0.24994659260841701"/>
      </left>
      <right style="thin">
        <color auto="1"/>
      </right>
      <top/>
      <bottom/>
      <diagonal/>
    </border>
    <border>
      <left style="thin">
        <color theme="0" tint="-0.24994659260841701"/>
      </left>
      <right style="thin">
        <color auto="1"/>
      </right>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auto="1"/>
      </left>
      <right/>
      <top/>
      <bottom style="thin">
        <color auto="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right/>
      <top style="thin">
        <color auto="1"/>
      </top>
      <bottom style="thin">
        <color auto="1"/>
      </bottom>
      <diagonal/>
    </border>
    <border>
      <left style="thin">
        <color theme="0" tint="-0.34998626667073579"/>
      </left>
      <right/>
      <top/>
      <bottom/>
      <diagonal/>
    </border>
    <border>
      <left/>
      <right style="thin">
        <color theme="0" tint="-0.34998626667073579"/>
      </right>
      <top/>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s>
  <cellStyleXfs count="3">
    <xf numFmtId="0" fontId="0" fillId="0" borderId="0"/>
    <xf numFmtId="0" fontId="3" fillId="0" borderId="0" applyNumberFormat="0" applyFill="0" applyBorder="0" applyAlignment="0" applyProtection="0">
      <alignment vertical="top"/>
      <protection locked="0"/>
    </xf>
    <xf numFmtId="44" fontId="36" fillId="0" borderId="0" applyFont="0" applyFill="0" applyBorder="0" applyAlignment="0" applyProtection="0"/>
  </cellStyleXfs>
  <cellXfs count="1084">
    <xf numFmtId="0" fontId="0" fillId="0" borderId="0" xfId="0"/>
    <xf numFmtId="0" fontId="0" fillId="3" borderId="0" xfId="0" applyFill="1" applyBorder="1" applyAlignment="1">
      <alignment horizontal="right" vertical="center"/>
    </xf>
    <xf numFmtId="0" fontId="3" fillId="3" borderId="0" xfId="1" applyFill="1" applyBorder="1" applyAlignment="1" applyProtection="1">
      <alignment horizontal="right" vertical="center" wrapText="1"/>
    </xf>
    <xf numFmtId="0" fontId="3" fillId="3" borderId="0" xfId="1" applyFill="1" applyBorder="1" applyAlignment="1" applyProtection="1">
      <alignment horizontal="right" vertical="top" wrapText="1"/>
    </xf>
    <xf numFmtId="0" fontId="8" fillId="0" borderId="0" xfId="0" applyFont="1" applyFill="1" applyBorder="1" applyAlignment="1">
      <alignment wrapText="1"/>
    </xf>
    <xf numFmtId="0" fontId="0" fillId="0" borderId="1" xfId="0" applyBorder="1" applyAlignment="1">
      <alignment horizontal="center" vertical="center"/>
    </xf>
    <xf numFmtId="0" fontId="9"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10" fillId="0" borderId="3" xfId="0" applyFont="1" applyBorder="1" applyAlignment="1">
      <alignment horizontal="center"/>
    </xf>
    <xf numFmtId="0" fontId="11" fillId="0" borderId="3" xfId="0" applyFont="1" applyFill="1" applyBorder="1" applyAlignment="1">
      <alignment horizontal="center" vertical="center" wrapText="1"/>
    </xf>
    <xf numFmtId="0" fontId="0" fillId="0" borderId="2" xfId="0" applyBorder="1" applyAlignment="1">
      <alignment horizontal="right" vertical="center" indent="1"/>
    </xf>
    <xf numFmtId="0" fontId="9" fillId="0" borderId="1" xfId="0" applyFont="1" applyFill="1" applyBorder="1" applyAlignment="1">
      <alignment horizontal="left" vertical="center" wrapText="1" indent="1"/>
    </xf>
    <xf numFmtId="0" fontId="9" fillId="0" borderId="1" xfId="0" applyFont="1" applyFill="1" applyBorder="1" applyAlignment="1">
      <alignment horizontal="center" vertical="center" wrapText="1"/>
    </xf>
    <xf numFmtId="0" fontId="6" fillId="0" borderId="1" xfId="0" applyFont="1" applyBorder="1" applyAlignment="1">
      <alignment vertical="center"/>
    </xf>
    <xf numFmtId="0" fontId="0" fillId="0" borderId="1" xfId="0" applyFont="1" applyBorder="1" applyAlignment="1">
      <alignment vertical="center"/>
    </xf>
    <xf numFmtId="0" fontId="0" fillId="0" borderId="0" xfId="0" applyFill="1" applyBorder="1" applyAlignment="1">
      <alignment horizontal="right" vertical="center" indent="1"/>
    </xf>
    <xf numFmtId="0" fontId="0" fillId="0" borderId="3" xfId="0" applyFill="1" applyBorder="1" applyAlignment="1">
      <alignment horizontal="left" vertical="center" indent="1"/>
    </xf>
    <xf numFmtId="3" fontId="8" fillId="0" borderId="3" xfId="0" applyNumberFormat="1" applyFont="1" applyFill="1" applyBorder="1" applyAlignment="1">
      <alignment horizontal="right" vertical="center" wrapText="1" indent="1"/>
    </xf>
    <xf numFmtId="167" fontId="8" fillId="0" borderId="3" xfId="0" applyNumberFormat="1" applyFont="1" applyFill="1" applyBorder="1" applyAlignment="1">
      <alignment horizontal="right" vertical="center" wrapText="1" indent="1"/>
    </xf>
    <xf numFmtId="0" fontId="8" fillId="0" borderId="3" xfId="0" applyFont="1" applyFill="1" applyBorder="1" applyAlignment="1">
      <alignment horizontal="right" vertical="center" wrapText="1" indent="1"/>
    </xf>
    <xf numFmtId="168" fontId="8" fillId="0" borderId="3" xfId="0" applyNumberFormat="1" applyFont="1" applyFill="1" applyBorder="1" applyAlignment="1">
      <alignment horizontal="right" vertical="center" wrapText="1" indent="1"/>
    </xf>
    <xf numFmtId="0" fontId="6" fillId="0" borderId="5" xfId="0" applyFont="1" applyFill="1" applyBorder="1" applyAlignment="1">
      <alignment horizontal="left" vertical="center" indent="1"/>
    </xf>
    <xf numFmtId="3" fontId="9" fillId="0" borderId="5" xfId="0" applyNumberFormat="1" applyFont="1" applyFill="1" applyBorder="1" applyAlignment="1">
      <alignment horizontal="right" vertical="center" wrapText="1"/>
    </xf>
    <xf numFmtId="167" fontId="9" fillId="0" borderId="5" xfId="0" applyNumberFormat="1" applyFont="1" applyFill="1" applyBorder="1" applyAlignment="1">
      <alignment horizontal="right" vertical="center" wrapText="1"/>
    </xf>
    <xf numFmtId="168" fontId="9" fillId="0" borderId="5" xfId="0" applyNumberFormat="1" applyFont="1" applyFill="1" applyBorder="1" applyAlignment="1">
      <alignment horizontal="right" vertical="center" wrapText="1"/>
    </xf>
    <xf numFmtId="0" fontId="8" fillId="0" borderId="5" xfId="0" applyFont="1" applyFill="1" applyBorder="1" applyAlignment="1">
      <alignment horizontal="right" wrapText="1" indent="1"/>
    </xf>
    <xf numFmtId="0" fontId="8" fillId="0" borderId="5" xfId="0" applyFont="1" applyFill="1" applyBorder="1" applyAlignment="1">
      <alignment wrapText="1"/>
    </xf>
    <xf numFmtId="3" fontId="8" fillId="0" borderId="5" xfId="0" applyNumberFormat="1" applyFont="1" applyFill="1" applyBorder="1" applyAlignment="1">
      <alignment horizontal="right" wrapText="1" indent="1"/>
    </xf>
    <xf numFmtId="0" fontId="0" fillId="0" borderId="0" xfId="0" applyFill="1" applyBorder="1" applyAlignment="1">
      <alignment horizontal="left" indent="1"/>
    </xf>
    <xf numFmtId="3" fontId="8" fillId="0" borderId="0" xfId="0" applyNumberFormat="1" applyFont="1" applyFill="1" applyBorder="1" applyAlignment="1">
      <alignment horizontal="right" wrapText="1" indent="1"/>
    </xf>
    <xf numFmtId="167" fontId="8" fillId="0" borderId="0" xfId="0" applyNumberFormat="1" applyFont="1" applyFill="1" applyBorder="1" applyAlignment="1">
      <alignment horizontal="right" wrapText="1" indent="1"/>
    </xf>
    <xf numFmtId="0" fontId="8" fillId="0" borderId="0" xfId="0" applyFont="1" applyFill="1" applyBorder="1" applyAlignment="1">
      <alignment horizontal="right" wrapText="1" indent="1"/>
    </xf>
    <xf numFmtId="169" fontId="8" fillId="0" borderId="0" xfId="0" applyNumberFormat="1" applyFont="1" applyFill="1" applyBorder="1" applyAlignment="1">
      <alignment horizontal="right" wrapText="1" indent="1"/>
    </xf>
    <xf numFmtId="3" fontId="8" fillId="5" borderId="0" xfId="0" applyNumberFormat="1" applyFont="1" applyFill="1" applyBorder="1" applyAlignment="1">
      <alignment horizontal="right" wrapText="1" indent="1"/>
    </xf>
    <xf numFmtId="167" fontId="8" fillId="5" borderId="0" xfId="0" applyNumberFormat="1" applyFont="1" applyFill="1" applyBorder="1" applyAlignment="1">
      <alignment horizontal="right" wrapText="1" indent="1"/>
    </xf>
    <xf numFmtId="169" fontId="8" fillId="5" borderId="0" xfId="0" applyNumberFormat="1" applyFont="1" applyFill="1" applyBorder="1" applyAlignment="1">
      <alignment horizontal="right" wrapText="1" indent="1"/>
    </xf>
    <xf numFmtId="0" fontId="0" fillId="0" borderId="4" xfId="0" applyFill="1" applyBorder="1" applyAlignment="1">
      <alignment horizontal="right" vertical="center" indent="1"/>
    </xf>
    <xf numFmtId="0" fontId="0" fillId="0" borderId="4" xfId="0" applyFill="1" applyBorder="1" applyAlignment="1">
      <alignment horizontal="left" vertical="center" indent="1"/>
    </xf>
    <xf numFmtId="3" fontId="5" fillId="0" borderId="4" xfId="0" applyNumberFormat="1" applyFont="1" applyFill="1" applyBorder="1" applyAlignment="1">
      <alignment horizontal="right" vertical="center" wrapText="1" indent="1"/>
    </xf>
    <xf numFmtId="167" fontId="5" fillId="0" borderId="4" xfId="0" applyNumberFormat="1" applyFont="1" applyFill="1" applyBorder="1" applyAlignment="1">
      <alignment horizontal="right" vertical="center" wrapText="1" indent="1"/>
    </xf>
    <xf numFmtId="0" fontId="5" fillId="0" borderId="4" xfId="0" applyFont="1" applyFill="1" applyBorder="1" applyAlignment="1">
      <alignment horizontal="right" vertical="center" wrapText="1" indent="1"/>
    </xf>
    <xf numFmtId="3" fontId="12" fillId="0" borderId="4" xfId="0" applyNumberFormat="1" applyFont="1" applyFill="1" applyBorder="1" applyAlignment="1">
      <alignment horizontal="right" vertical="center" wrapText="1" indent="1"/>
    </xf>
    <xf numFmtId="0" fontId="8" fillId="0" borderId="4" xfId="0" applyFont="1" applyFill="1" applyBorder="1" applyAlignment="1">
      <alignment wrapText="1"/>
    </xf>
    <xf numFmtId="3" fontId="8" fillId="0" borderId="4" xfId="0" applyNumberFormat="1" applyFont="1" applyFill="1" applyBorder="1" applyAlignment="1">
      <alignment horizontal="right" wrapText="1" indent="1"/>
    </xf>
    <xf numFmtId="0" fontId="0" fillId="0" borderId="0" xfId="0" applyAlignment="1"/>
    <xf numFmtId="0" fontId="3" fillId="0" borderId="0" xfId="1" applyAlignment="1" applyProtection="1"/>
    <xf numFmtId="0" fontId="12" fillId="0" borderId="0" xfId="1" applyFont="1" applyAlignment="1" applyProtection="1"/>
    <xf numFmtId="0" fontId="0" fillId="0" borderId="0" xfId="0" applyAlignment="1">
      <alignment horizontal="right"/>
    </xf>
    <xf numFmtId="171" fontId="0" fillId="0" borderId="0" xfId="0" applyNumberFormat="1" applyAlignment="1"/>
    <xf numFmtId="0" fontId="0" fillId="0" borderId="11" xfId="0" applyBorder="1" applyAlignment="1">
      <alignment horizontal="center" vertical="center"/>
    </xf>
    <xf numFmtId="0" fontId="10" fillId="0" borderId="12" xfId="0" applyFont="1" applyBorder="1" applyAlignment="1">
      <alignment horizontal="center"/>
    </xf>
    <xf numFmtId="0" fontId="10" fillId="0" borderId="0" xfId="0" applyFont="1" applyBorder="1" applyAlignment="1">
      <alignment horizontal="center"/>
    </xf>
    <xf numFmtId="0" fontId="10" fillId="0" borderId="13" xfId="0" applyFont="1" applyBorder="1" applyAlignment="1">
      <alignment horizontal="center"/>
    </xf>
    <xf numFmtId="0" fontId="10" fillId="0" borderId="6" xfId="0" applyFont="1" applyBorder="1" applyAlignment="1">
      <alignment horizontal="right" indent="1"/>
    </xf>
    <xf numFmtId="0" fontId="0" fillId="0" borderId="7" xfId="0" applyBorder="1" applyAlignment="1">
      <alignment horizontal="left" indent="1"/>
    </xf>
    <xf numFmtId="0" fontId="0" fillId="0" borderId="8" xfId="0" applyBorder="1" applyAlignment="1">
      <alignment horizontal="right" indent="1"/>
    </xf>
    <xf numFmtId="0" fontId="10" fillId="0" borderId="14" xfId="0" applyFont="1" applyBorder="1" applyAlignment="1">
      <alignment horizontal="right" indent="1"/>
    </xf>
    <xf numFmtId="0" fontId="0" fillId="0" borderId="15" xfId="0" applyBorder="1" applyAlignment="1">
      <alignment horizontal="left" indent="1"/>
    </xf>
    <xf numFmtId="0" fontId="0" fillId="0" borderId="16" xfId="0" applyBorder="1" applyAlignment="1">
      <alignment horizontal="right" indent="1"/>
    </xf>
    <xf numFmtId="0" fontId="10" fillId="0" borderId="9" xfId="0" applyFont="1" applyBorder="1" applyAlignment="1">
      <alignment horizontal="right" indent="1"/>
    </xf>
    <xf numFmtId="0" fontId="0" fillId="0" borderId="10" xfId="0" applyBorder="1" applyAlignment="1">
      <alignment horizontal="left" indent="1"/>
    </xf>
    <xf numFmtId="0" fontId="0" fillId="0" borderId="11" xfId="0" applyBorder="1" applyAlignment="1">
      <alignment horizontal="right" indent="1"/>
    </xf>
    <xf numFmtId="0" fontId="0" fillId="0" borderId="8" xfId="0" applyBorder="1" applyAlignment="1">
      <alignment horizontal="left" vertical="center" indent="1"/>
    </xf>
    <xf numFmtId="0" fontId="0" fillId="3" borderId="0" xfId="0" applyFill="1" applyAlignment="1">
      <alignment horizontal="left"/>
    </xf>
    <xf numFmtId="0" fontId="0" fillId="0" borderId="0" xfId="0" applyFont="1" applyFill="1" applyBorder="1" applyAlignment="1">
      <alignment vertical="center"/>
    </xf>
    <xf numFmtId="0" fontId="0" fillId="0" borderId="0" xfId="0" applyBorder="1" applyAlignment="1">
      <alignment horizontal="left" indent="1"/>
    </xf>
    <xf numFmtId="0" fontId="0" fillId="0" borderId="0" xfId="0" applyFont="1" applyBorder="1" applyAlignment="1">
      <alignment vertical="center"/>
    </xf>
    <xf numFmtId="0" fontId="0" fillId="2" borderId="0" xfId="0" applyFill="1" applyBorder="1"/>
    <xf numFmtId="0" fontId="0" fillId="3" borderId="0" xfId="0" applyFont="1" applyFill="1" applyBorder="1"/>
    <xf numFmtId="2" fontId="8" fillId="0" borderId="3" xfId="0" applyNumberFormat="1" applyFont="1" applyFill="1" applyBorder="1" applyAlignment="1">
      <alignment horizontal="right" vertical="center" wrapText="1" indent="1"/>
    </xf>
    <xf numFmtId="2" fontId="9" fillId="0" borderId="1" xfId="0" applyNumberFormat="1" applyFont="1" applyFill="1" applyBorder="1" applyAlignment="1">
      <alignment vertical="center" wrapText="1"/>
    </xf>
    <xf numFmtId="2" fontId="8" fillId="0" borderId="0" xfId="0" applyNumberFormat="1" applyFont="1" applyFill="1" applyBorder="1" applyAlignment="1">
      <alignment horizontal="right" wrapText="1" indent="1"/>
    </xf>
    <xf numFmtId="2" fontId="9" fillId="0" borderId="4" xfId="0" applyNumberFormat="1" applyFont="1" applyFill="1" applyBorder="1" applyAlignment="1">
      <alignment horizontal="right" wrapText="1" indent="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applyAlignment="1">
      <alignment vertical="center"/>
    </xf>
    <xf numFmtId="0" fontId="0" fillId="3" borderId="5" xfId="0" applyFill="1" applyBorder="1"/>
    <xf numFmtId="0" fontId="0" fillId="3" borderId="23" xfId="0" applyFill="1" applyBorder="1"/>
    <xf numFmtId="0" fontId="6" fillId="3" borderId="5" xfId="0" applyFont="1" applyFill="1" applyBorder="1" applyAlignment="1">
      <alignment horizontal="left" indent="1"/>
    </xf>
    <xf numFmtId="0" fontId="10" fillId="0" borderId="0" xfId="0" applyFont="1" applyBorder="1" applyAlignment="1">
      <alignment horizontal="right" indent="1"/>
    </xf>
    <xf numFmtId="0" fontId="0" fillId="0" borderId="0" xfId="0" applyBorder="1" applyAlignment="1">
      <alignment horizontal="right" indent="1"/>
    </xf>
    <xf numFmtId="0" fontId="0" fillId="0" borderId="9" xfId="0" applyBorder="1" applyAlignment="1">
      <alignment horizontal="center" vertical="center"/>
    </xf>
    <xf numFmtId="0" fontId="20" fillId="3" borderId="20" xfId="0" applyFont="1" applyFill="1" applyBorder="1"/>
    <xf numFmtId="0" fontId="3" fillId="3" borderId="0" xfId="1" applyFill="1" applyBorder="1" applyAlignment="1" applyProtection="1">
      <alignment vertical="center"/>
    </xf>
    <xf numFmtId="0" fontId="21" fillId="3" borderId="0" xfId="0" applyFont="1" applyFill="1" applyBorder="1" applyAlignment="1">
      <alignment vertical="center"/>
    </xf>
    <xf numFmtId="176" fontId="0" fillId="3" borderId="0" xfId="0" applyNumberFormat="1" applyFill="1" applyBorder="1"/>
    <xf numFmtId="0" fontId="12" fillId="3" borderId="0" xfId="0" applyFont="1" applyFill="1" applyBorder="1" applyAlignment="1">
      <alignment vertical="center"/>
    </xf>
    <xf numFmtId="0" fontId="6" fillId="3" borderId="20" xfId="0" applyFont="1" applyFill="1" applyBorder="1"/>
    <xf numFmtId="0" fontId="12" fillId="3" borderId="0" xfId="0" applyFont="1" applyFill="1" applyBorder="1" applyAlignment="1">
      <alignment vertical="top"/>
    </xf>
    <xf numFmtId="0" fontId="12" fillId="3" borderId="0" xfId="0" applyFont="1" applyFill="1" applyBorder="1"/>
    <xf numFmtId="0" fontId="12" fillId="3" borderId="0" xfId="0" applyFont="1" applyFill="1"/>
    <xf numFmtId="2" fontId="0" fillId="3" borderId="0" xfId="0" applyNumberFormat="1" applyFill="1" applyBorder="1"/>
    <xf numFmtId="0" fontId="20" fillId="3" borderId="0" xfId="0" applyFont="1" applyFill="1" applyBorder="1"/>
    <xf numFmtId="0" fontId="10" fillId="0" borderId="24" xfId="0" applyFont="1" applyBorder="1" applyAlignment="1">
      <alignment horizontal="center"/>
    </xf>
    <xf numFmtId="0" fontId="10" fillId="0" borderId="25" xfId="0" applyFont="1" applyBorder="1" applyAlignment="1">
      <alignment horizontal="center"/>
    </xf>
    <xf numFmtId="0" fontId="10" fillId="0" borderId="29" xfId="0" applyFont="1" applyBorder="1" applyAlignment="1">
      <alignment horizontal="center"/>
    </xf>
    <xf numFmtId="0" fontId="10" fillId="0" borderId="6" xfId="0" applyFont="1" applyBorder="1" applyAlignment="1">
      <alignment horizontal="left" vertical="center" indent="1"/>
    </xf>
    <xf numFmtId="0" fontId="0" fillId="0" borderId="26" xfId="0" applyBorder="1" applyAlignment="1">
      <alignment horizontal="left" vertical="center" indent="1"/>
    </xf>
    <xf numFmtId="0" fontId="0" fillId="0" borderId="6" xfId="0" applyBorder="1" applyAlignment="1">
      <alignment horizontal="left" vertical="center" indent="1"/>
    </xf>
    <xf numFmtId="0" fontId="10" fillId="0" borderId="14" xfId="0" applyFont="1" applyBorder="1" applyAlignment="1">
      <alignment horizontal="left" vertical="center" indent="1"/>
    </xf>
    <xf numFmtId="0" fontId="0" fillId="0" borderId="28" xfId="0" applyBorder="1" applyAlignment="1">
      <alignment horizontal="left" vertical="center" indent="1"/>
    </xf>
    <xf numFmtId="0" fontId="0" fillId="0" borderId="14" xfId="0" applyBorder="1" applyAlignment="1">
      <alignment horizontal="left" vertical="center" indent="1"/>
    </xf>
    <xf numFmtId="0" fontId="0" fillId="0" borderId="16" xfId="0" applyBorder="1" applyAlignment="1">
      <alignment horizontal="left" vertical="center" indent="1"/>
    </xf>
    <xf numFmtId="0" fontId="10" fillId="0" borderId="9" xfId="0" applyFont="1" applyBorder="1" applyAlignment="1">
      <alignment horizontal="left" vertical="center" indent="1"/>
    </xf>
    <xf numFmtId="0" fontId="0" fillId="0" borderId="27" xfId="0" applyBorder="1" applyAlignment="1">
      <alignment horizontal="left" vertical="center" indent="1"/>
    </xf>
    <xf numFmtId="0" fontId="0" fillId="0" borderId="9" xfId="0" applyBorder="1" applyAlignment="1">
      <alignment horizontal="left" vertical="center" indent="1"/>
    </xf>
    <xf numFmtId="0" fontId="0" fillId="0" borderId="11" xfId="0" applyBorder="1" applyAlignment="1">
      <alignment horizontal="left" vertical="center" indent="1"/>
    </xf>
    <xf numFmtId="0" fontId="0" fillId="3" borderId="5" xfId="0" applyFill="1" applyBorder="1" applyAlignment="1">
      <alignment vertical="center"/>
    </xf>
    <xf numFmtId="0" fontId="0" fillId="3" borderId="5" xfId="0" applyFill="1" applyBorder="1" applyAlignment="1">
      <alignment horizontal="left" vertical="center" indent="1"/>
    </xf>
    <xf numFmtId="0" fontId="0" fillId="3" borderId="5" xfId="0" applyFill="1" applyBorder="1" applyAlignment="1">
      <alignment horizontal="left" indent="1"/>
    </xf>
    <xf numFmtId="0" fontId="0" fillId="3" borderId="0" xfId="0" applyFill="1" applyAlignment="1">
      <alignment horizontal="left" indent="1"/>
    </xf>
    <xf numFmtId="0" fontId="13" fillId="3" borderId="0" xfId="0" applyFont="1" applyFill="1"/>
    <xf numFmtId="0" fontId="13" fillId="3" borderId="0" xfId="0" applyFont="1" applyFill="1" applyBorder="1" applyAlignment="1">
      <alignment horizontal="left" vertical="center"/>
    </xf>
    <xf numFmtId="3" fontId="6" fillId="3" borderId="0" xfId="0" applyNumberFormat="1" applyFont="1" applyFill="1" applyBorder="1" applyAlignment="1">
      <alignment horizontal="right" vertical="center" wrapText="1" inden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10" fillId="0" borderId="30" xfId="0" applyFont="1" applyBorder="1" applyAlignment="1">
      <alignment horizontal="left" vertical="center" indent="1"/>
    </xf>
    <xf numFmtId="0" fontId="0" fillId="0" borderId="31" xfId="0" applyBorder="1" applyAlignment="1">
      <alignment horizontal="left" vertical="center" indent="1"/>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right" vertical="center" indent="1"/>
    </xf>
    <xf numFmtId="0" fontId="0" fillId="0" borderId="39" xfId="0" applyBorder="1" applyAlignment="1">
      <alignment horizontal="right" vertical="center" indent="1"/>
    </xf>
    <xf numFmtId="0" fontId="0" fillId="0" borderId="40" xfId="0" applyBorder="1" applyAlignment="1">
      <alignment horizontal="right" vertical="center" indent="1"/>
    </xf>
    <xf numFmtId="0" fontId="0" fillId="0" borderId="37" xfId="0" applyBorder="1" applyAlignment="1">
      <alignment horizontal="right" vertical="center" indent="1"/>
    </xf>
    <xf numFmtId="0" fontId="0" fillId="0" borderId="41" xfId="0" applyBorder="1" applyAlignment="1">
      <alignment horizontal="center" vertical="center"/>
    </xf>
    <xf numFmtId="0" fontId="0" fillId="0" borderId="32" xfId="0" applyBorder="1" applyAlignment="1">
      <alignment horizontal="center" vertical="center"/>
    </xf>
    <xf numFmtId="0" fontId="10" fillId="0" borderId="42" xfId="0" applyFont="1" applyBorder="1" applyAlignment="1">
      <alignment horizontal="center"/>
    </xf>
    <xf numFmtId="0" fontId="10" fillId="0" borderId="43" xfId="0" applyFont="1" applyBorder="1" applyAlignment="1">
      <alignment horizontal="center"/>
    </xf>
    <xf numFmtId="3" fontId="0" fillId="0" borderId="8" xfId="0" applyNumberFormat="1" applyBorder="1" applyAlignment="1">
      <alignment horizontal="right" vertical="center" indent="1"/>
    </xf>
    <xf numFmtId="3" fontId="0" fillId="0" borderId="16" xfId="0" applyNumberFormat="1" applyBorder="1" applyAlignment="1">
      <alignment horizontal="right" vertical="center" indent="1"/>
    </xf>
    <xf numFmtId="3" fontId="0" fillId="0" borderId="32" xfId="0" applyNumberFormat="1" applyBorder="1" applyAlignment="1">
      <alignment horizontal="right" vertical="center" indent="1"/>
    </xf>
    <xf numFmtId="167" fontId="0" fillId="0" borderId="11" xfId="0" applyNumberFormat="1" applyBorder="1" applyAlignment="1">
      <alignment horizontal="right" vertical="center" indent="1"/>
    </xf>
    <xf numFmtId="0" fontId="0" fillId="3" borderId="0" xfId="0" quotePrefix="1" applyFill="1" applyBorder="1" applyAlignment="1">
      <alignment vertical="center"/>
    </xf>
    <xf numFmtId="3" fontId="13" fillId="3" borderId="0" xfId="0" applyNumberFormat="1" applyFont="1" applyFill="1" applyBorder="1" applyAlignment="1">
      <alignment horizontal="right" vertical="center" wrapText="1" indent="1"/>
    </xf>
    <xf numFmtId="1" fontId="13" fillId="3" borderId="0" xfId="0" applyNumberFormat="1" applyFont="1" applyFill="1" applyBorder="1" applyAlignment="1">
      <alignment horizontal="right" vertical="center" wrapText="1" indent="1"/>
    </xf>
    <xf numFmtId="172" fontId="13" fillId="3" borderId="0" xfId="0" applyNumberFormat="1" applyFont="1" applyFill="1" applyBorder="1" applyAlignment="1">
      <alignment horizontal="right" vertical="center" wrapText="1" indent="1"/>
    </xf>
    <xf numFmtId="2" fontId="13" fillId="3" borderId="0" xfId="0" applyNumberFormat="1" applyFont="1" applyFill="1" applyBorder="1" applyAlignment="1">
      <alignment horizontal="left" vertical="center" wrapText="1" indent="1"/>
    </xf>
    <xf numFmtId="2" fontId="13" fillId="3" borderId="0" xfId="0" applyNumberFormat="1" applyFont="1" applyFill="1" applyBorder="1" applyAlignment="1">
      <alignment horizontal="right" vertical="center" wrapText="1" indent="1"/>
    </xf>
    <xf numFmtId="0" fontId="6" fillId="0" borderId="0" xfId="0" applyFont="1"/>
    <xf numFmtId="0" fontId="0" fillId="3" borderId="44" xfId="0" applyFill="1" applyBorder="1"/>
    <xf numFmtId="0" fontId="20" fillId="3" borderId="17" xfId="0" applyFont="1" applyFill="1" applyBorder="1" applyAlignment="1">
      <alignment vertical="top"/>
    </xf>
    <xf numFmtId="0" fontId="20" fillId="3" borderId="18" xfId="0" applyFont="1" applyFill="1" applyBorder="1" applyAlignment="1">
      <alignment vertical="top"/>
    </xf>
    <xf numFmtId="0" fontId="20" fillId="3" borderId="20" xfId="0" applyFont="1" applyFill="1" applyBorder="1" applyAlignment="1">
      <alignment vertical="top"/>
    </xf>
    <xf numFmtId="0" fontId="20" fillId="3" borderId="0" xfId="0" applyFont="1" applyFill="1" applyBorder="1" applyAlignment="1">
      <alignment vertical="top"/>
    </xf>
    <xf numFmtId="2" fontId="22" fillId="3" borderId="0" xfId="0" applyNumberFormat="1" applyFont="1" applyFill="1" applyBorder="1" applyAlignment="1">
      <alignment horizontal="right" vertical="center" wrapText="1" indent="1"/>
    </xf>
    <xf numFmtId="2" fontId="0" fillId="0" borderId="7" xfId="0" applyNumberFormat="1" applyBorder="1" applyAlignment="1">
      <alignment horizontal="right" vertical="center" indent="1"/>
    </xf>
    <xf numFmtId="2" fontId="0" fillId="0" borderId="15" xfId="0" applyNumberFormat="1" applyBorder="1" applyAlignment="1">
      <alignment horizontal="right" vertical="center" indent="1"/>
    </xf>
    <xf numFmtId="2" fontId="0" fillId="0" borderId="41" xfId="0" applyNumberFormat="1" applyBorder="1" applyAlignment="1">
      <alignment horizontal="right" vertical="center" indent="1"/>
    </xf>
    <xf numFmtId="2" fontId="0" fillId="0" borderId="10" xfId="0" applyNumberFormat="1" applyBorder="1" applyAlignment="1">
      <alignment horizontal="right" vertical="center" indent="1"/>
    </xf>
    <xf numFmtId="0" fontId="0" fillId="0" borderId="8" xfId="0" applyBorder="1" applyAlignment="1">
      <alignment horizontal="right" vertical="center" indent="1"/>
    </xf>
    <xf numFmtId="0" fontId="0" fillId="0" borderId="16" xfId="0" applyBorder="1" applyAlignment="1">
      <alignment horizontal="right" vertical="center" indent="1"/>
    </xf>
    <xf numFmtId="0" fontId="0" fillId="0" borderId="32" xfId="0" applyBorder="1" applyAlignment="1">
      <alignment horizontal="right" vertical="center" indent="1"/>
    </xf>
    <xf numFmtId="0" fontId="0" fillId="0" borderId="11" xfId="0" applyBorder="1" applyAlignment="1">
      <alignment horizontal="right" vertical="center" indent="1"/>
    </xf>
    <xf numFmtId="2" fontId="13" fillId="3" borderId="0" xfId="0" applyNumberFormat="1" applyFont="1" applyFill="1" applyBorder="1" applyAlignment="1">
      <alignment horizontal="left" indent="1"/>
    </xf>
    <xf numFmtId="3" fontId="0" fillId="3" borderId="0" xfId="0" applyNumberFormat="1" applyFill="1" applyBorder="1" applyAlignment="1">
      <alignment horizontal="left" vertical="center" indent="1"/>
    </xf>
    <xf numFmtId="0" fontId="12" fillId="3" borderId="0" xfId="1" applyFont="1" applyFill="1" applyBorder="1" applyAlignment="1" applyProtection="1"/>
    <xf numFmtId="0" fontId="12" fillId="3" borderId="0" xfId="1" applyFont="1" applyFill="1" applyBorder="1" applyAlignment="1" applyProtection="1">
      <alignment wrapText="1"/>
    </xf>
    <xf numFmtId="0" fontId="12" fillId="3" borderId="21" xfId="1" applyFont="1" applyFill="1" applyBorder="1" applyAlignment="1" applyProtection="1">
      <alignment wrapText="1"/>
    </xf>
    <xf numFmtId="3" fontId="22" fillId="3" borderId="0" xfId="0" applyNumberFormat="1" applyFont="1" applyFill="1" applyBorder="1" applyAlignment="1">
      <alignment horizontal="right" vertical="center" wrapText="1" indent="1"/>
    </xf>
    <xf numFmtId="172" fontId="0" fillId="3" borderId="0" xfId="0" applyNumberFormat="1" applyFill="1" applyBorder="1"/>
    <xf numFmtId="0" fontId="15" fillId="3" borderId="0" xfId="0" applyFont="1" applyFill="1" applyBorder="1"/>
    <xf numFmtId="170" fontId="13" fillId="3" borderId="0" xfId="0" applyNumberFormat="1" applyFont="1" applyFill="1" applyBorder="1" applyAlignment="1">
      <alignment horizontal="left" indent="1"/>
    </xf>
    <xf numFmtId="170" fontId="0" fillId="3" borderId="0" xfId="0" applyNumberFormat="1" applyFill="1" applyBorder="1" applyAlignment="1">
      <alignment horizontal="left" vertical="center" indent="1"/>
    </xf>
    <xf numFmtId="0" fontId="0" fillId="3" borderId="21" xfId="0" applyFill="1" applyBorder="1" applyAlignment="1"/>
    <xf numFmtId="0" fontId="0" fillId="3" borderId="5" xfId="0" applyFill="1" applyBorder="1" applyAlignment="1">
      <alignment wrapText="1"/>
    </xf>
    <xf numFmtId="0" fontId="0" fillId="3" borderId="23" xfId="0" applyFill="1" applyBorder="1" applyAlignment="1">
      <alignment wrapText="1"/>
    </xf>
    <xf numFmtId="0" fontId="0" fillId="3" borderId="0" xfId="0" applyFont="1" applyFill="1" applyBorder="1" applyAlignment="1">
      <alignment horizontal="center" vertical="center"/>
    </xf>
    <xf numFmtId="0" fontId="3" fillId="0" borderId="0" xfId="1" applyAlignment="1" applyProtection="1">
      <alignment vertical="top"/>
    </xf>
    <xf numFmtId="0" fontId="0" fillId="3" borderId="0" xfId="0" applyFill="1" applyBorder="1" applyProtection="1"/>
    <xf numFmtId="0" fontId="0" fillId="2" borderId="0" xfId="0" applyFill="1" applyProtection="1"/>
    <xf numFmtId="0" fontId="0" fillId="3" borderId="0" xfId="0" applyFill="1" applyProtection="1"/>
    <xf numFmtId="0" fontId="0" fillId="0" borderId="0" xfId="0" applyProtection="1"/>
    <xf numFmtId="0" fontId="0" fillId="2" borderId="0" xfId="0" applyFill="1" applyBorder="1" applyProtection="1"/>
    <xf numFmtId="0" fontId="0" fillId="3" borderId="18" xfId="0" applyFill="1" applyBorder="1" applyProtection="1"/>
    <xf numFmtId="0" fontId="0" fillId="3" borderId="19" xfId="0" applyFill="1" applyBorder="1" applyProtection="1"/>
    <xf numFmtId="0" fontId="0" fillId="3" borderId="21" xfId="0" applyFill="1" applyBorder="1" applyProtection="1"/>
    <xf numFmtId="0" fontId="0" fillId="3" borderId="0" xfId="0" applyFill="1" applyBorder="1" applyAlignment="1" applyProtection="1">
      <alignment wrapText="1"/>
    </xf>
    <xf numFmtId="0" fontId="6" fillId="3" borderId="0" xfId="0" applyFont="1" applyFill="1" applyBorder="1" applyProtection="1"/>
    <xf numFmtId="0" fontId="0" fillId="3" borderId="0" xfId="0" applyFill="1" applyBorder="1" applyAlignment="1" applyProtection="1"/>
    <xf numFmtId="0" fontId="0" fillId="3" borderId="20" xfId="0" applyFill="1" applyBorder="1" applyProtection="1"/>
    <xf numFmtId="0" fontId="6" fillId="3" borderId="5" xfId="0" applyFont="1" applyFill="1" applyBorder="1" applyProtection="1"/>
    <xf numFmtId="0" fontId="0" fillId="3" borderId="5" xfId="0" applyFill="1" applyBorder="1" applyProtection="1"/>
    <xf numFmtId="0" fontId="0" fillId="3" borderId="23" xfId="0" applyFill="1" applyBorder="1" applyProtection="1"/>
    <xf numFmtId="0" fontId="0" fillId="3" borderId="0" xfId="0" applyFill="1" applyBorder="1" applyAlignment="1" applyProtection="1">
      <alignment vertical="center"/>
    </xf>
    <xf numFmtId="0" fontId="0" fillId="3" borderId="0" xfId="0" applyFill="1" applyBorder="1" applyAlignment="1" applyProtection="1">
      <alignment horizontal="left" vertical="center" indent="1"/>
    </xf>
    <xf numFmtId="0" fontId="0" fillId="3" borderId="0" xfId="0" applyFill="1" applyBorder="1" applyAlignment="1" applyProtection="1">
      <alignment horizontal="right" vertical="center" wrapText="1" indent="1"/>
    </xf>
    <xf numFmtId="0" fontId="0" fillId="3" borderId="21" xfId="0" applyFill="1" applyBorder="1" applyAlignment="1" applyProtection="1">
      <alignment vertical="center"/>
    </xf>
    <xf numFmtId="0" fontId="20"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3" fillId="3" borderId="0" xfId="1" applyFill="1" applyAlignment="1" applyProtection="1"/>
    <xf numFmtId="0" fontId="6" fillId="3" borderId="0" xfId="0" applyFont="1" applyFill="1" applyBorder="1" applyAlignment="1">
      <alignment horizontal="right"/>
    </xf>
    <xf numFmtId="0" fontId="0" fillId="3" borderId="44" xfId="0" applyFill="1" applyBorder="1" applyAlignment="1">
      <alignment horizontal="right"/>
    </xf>
    <xf numFmtId="0" fontId="6" fillId="3" borderId="5" xfId="0" applyFont="1" applyFill="1" applyBorder="1" applyAlignment="1">
      <alignment horizontal="right"/>
    </xf>
    <xf numFmtId="0" fontId="6" fillId="3" borderId="0" xfId="0" applyFont="1" applyFill="1" applyBorder="1" applyAlignment="1">
      <alignment horizontal="left" indent="1"/>
    </xf>
    <xf numFmtId="0" fontId="6" fillId="3" borderId="5" xfId="0" applyFont="1" applyFill="1" applyBorder="1" applyAlignment="1">
      <alignment vertical="center"/>
    </xf>
    <xf numFmtId="3" fontId="6" fillId="3" borderId="5" xfId="0" applyNumberFormat="1" applyFont="1" applyFill="1" applyBorder="1" applyAlignment="1">
      <alignment horizontal="right" vertical="center" wrapText="1" indent="1"/>
    </xf>
    <xf numFmtId="0" fontId="0" fillId="3" borderId="5" xfId="0" applyFill="1" applyBorder="1" applyAlignment="1">
      <alignment horizontal="center"/>
    </xf>
    <xf numFmtId="0" fontId="0" fillId="3" borderId="5" xfId="0" applyFill="1" applyBorder="1" applyAlignment="1">
      <alignment horizontal="right"/>
    </xf>
    <xf numFmtId="0" fontId="15" fillId="3" borderId="0" xfId="0" applyFont="1" applyFill="1" applyBorder="1" applyAlignment="1">
      <alignment horizontal="left" indent="1"/>
    </xf>
    <xf numFmtId="0" fontId="0" fillId="3" borderId="0" xfId="0" applyFill="1" applyBorder="1" applyAlignment="1">
      <alignment horizontal="right" vertical="center" indent="2"/>
    </xf>
    <xf numFmtId="0" fontId="0" fillId="3" borderId="5" xfId="0" applyFill="1" applyBorder="1" applyAlignment="1">
      <alignment horizontal="right" indent="2"/>
    </xf>
    <xf numFmtId="0" fontId="0" fillId="3" borderId="0" xfId="0" applyFill="1" applyBorder="1" applyAlignment="1">
      <alignment horizontal="right" indent="3"/>
    </xf>
    <xf numFmtId="0" fontId="8" fillId="3" borderId="0" xfId="0" applyFont="1" applyFill="1" applyBorder="1" applyAlignment="1">
      <alignment horizontal="left" indent="1"/>
    </xf>
    <xf numFmtId="0" fontId="12" fillId="3" borderId="0" xfId="0" applyFont="1" applyFill="1" applyBorder="1" applyAlignment="1">
      <alignment horizontal="left" indent="1"/>
    </xf>
    <xf numFmtId="0" fontId="0" fillId="3" borderId="44" xfId="0" applyFill="1" applyBorder="1" applyProtection="1"/>
    <xf numFmtId="0" fontId="0" fillId="3" borderId="0" xfId="0" applyFill="1" applyBorder="1" applyAlignment="1" applyProtection="1">
      <alignment horizontal="center" vertical="center" wrapText="1"/>
    </xf>
    <xf numFmtId="0" fontId="6" fillId="3" borderId="0" xfId="0" applyFont="1" applyFill="1" applyBorder="1" applyAlignment="1" applyProtection="1">
      <alignment horizontal="right" vertical="center"/>
    </xf>
    <xf numFmtId="0" fontId="0" fillId="3" borderId="49" xfId="0" applyFill="1" applyBorder="1" applyAlignment="1" applyProtection="1">
      <alignment horizontal="center" vertical="center" wrapText="1"/>
    </xf>
    <xf numFmtId="0" fontId="6" fillId="3" borderId="50" xfId="0" applyFont="1" applyFill="1" applyBorder="1" applyAlignment="1" applyProtection="1">
      <alignment horizontal="center" vertical="center"/>
    </xf>
    <xf numFmtId="0" fontId="6" fillId="3" borderId="50" xfId="0" applyFont="1" applyFill="1" applyBorder="1" applyAlignment="1" applyProtection="1">
      <alignment horizontal="right" vertical="center" indent="1"/>
    </xf>
    <xf numFmtId="0" fontId="0" fillId="3" borderId="17" xfId="0" applyFill="1" applyBorder="1" applyProtection="1"/>
    <xf numFmtId="0" fontId="0" fillId="3" borderId="21" xfId="0" quotePrefix="1" applyFill="1" applyBorder="1" applyAlignment="1" applyProtection="1">
      <alignment horizontal="left"/>
    </xf>
    <xf numFmtId="166" fontId="0" fillId="3" borderId="21" xfId="0" applyNumberFormat="1" applyFill="1" applyBorder="1" applyAlignment="1" applyProtection="1">
      <alignment horizontal="left"/>
    </xf>
    <xf numFmtId="0" fontId="0" fillId="3" borderId="22" xfId="0" applyFill="1" applyBorder="1" applyProtection="1"/>
    <xf numFmtId="0" fontId="25" fillId="3" borderId="5" xfId="0" applyFont="1" applyFill="1" applyBorder="1" applyProtection="1"/>
    <xf numFmtId="176" fontId="0" fillId="3" borderId="51" xfId="0" applyNumberFormat="1" applyFont="1" applyFill="1" applyBorder="1" applyAlignment="1">
      <alignment horizontal="right" indent="1"/>
    </xf>
    <xf numFmtId="176" fontId="0" fillId="3" borderId="50" xfId="0" applyNumberFormat="1" applyFill="1" applyBorder="1"/>
    <xf numFmtId="176" fontId="6" fillId="3" borderId="50" xfId="0" applyNumberFormat="1" applyFont="1" applyFill="1" applyBorder="1"/>
    <xf numFmtId="176" fontId="6" fillId="3" borderId="50" xfId="0" applyNumberFormat="1" applyFont="1" applyFill="1" applyBorder="1" applyAlignment="1">
      <alignment horizontal="center" vertical="center"/>
    </xf>
    <xf numFmtId="176" fontId="0" fillId="3" borderId="49" xfId="0" applyNumberFormat="1" applyFill="1" applyBorder="1"/>
    <xf numFmtId="0" fontId="0" fillId="2" borderId="0" xfId="0" applyFill="1" applyAlignment="1">
      <alignment vertical="center"/>
    </xf>
    <xf numFmtId="0" fontId="0" fillId="0" borderId="0" xfId="0" applyAlignment="1">
      <alignment vertical="center"/>
    </xf>
    <xf numFmtId="0" fontId="29" fillId="3" borderId="0" xfId="0" applyFont="1" applyFill="1" applyBorder="1"/>
    <xf numFmtId="0" fontId="29" fillId="3" borderId="5" xfId="0" applyFont="1" applyFill="1" applyBorder="1"/>
    <xf numFmtId="0" fontId="6" fillId="3" borderId="44" xfId="0" applyFont="1" applyFill="1" applyBorder="1" applyAlignment="1">
      <alignment horizontal="left" indent="2"/>
    </xf>
    <xf numFmtId="0" fontId="3" fillId="3" borderId="0" xfId="1" applyFill="1" applyBorder="1" applyAlignment="1" applyProtection="1">
      <alignment horizontal="left" vertical="top"/>
    </xf>
    <xf numFmtId="0" fontId="29" fillId="3" borderId="44" xfId="0" applyFont="1" applyFill="1" applyBorder="1" applyAlignment="1">
      <alignment horizontal="right"/>
    </xf>
    <xf numFmtId="0" fontId="29" fillId="3" borderId="44" xfId="0" applyFont="1" applyFill="1" applyBorder="1"/>
    <xf numFmtId="0" fontId="29" fillId="3" borderId="0" xfId="0" applyFont="1" applyFill="1" applyBorder="1" applyAlignment="1">
      <alignment horizontal="right"/>
    </xf>
    <xf numFmtId="0" fontId="20" fillId="3" borderId="5" xfId="0" applyFont="1" applyFill="1" applyBorder="1" applyAlignment="1">
      <alignment horizontal="right"/>
    </xf>
    <xf numFmtId="3" fontId="13" fillId="3" borderId="0" xfId="0" applyNumberFormat="1" applyFont="1" applyFill="1" applyBorder="1" applyAlignment="1">
      <alignment horizontal="right" vertical="center" wrapText="1"/>
    </xf>
    <xf numFmtId="0" fontId="0" fillId="3" borderId="66" xfId="0" applyFont="1" applyFill="1" applyBorder="1" applyAlignment="1">
      <alignment horizontal="right"/>
    </xf>
    <xf numFmtId="0" fontId="0" fillId="3" borderId="5" xfId="0" applyFill="1" applyBorder="1" applyAlignment="1">
      <alignment vertical="top"/>
    </xf>
    <xf numFmtId="2" fontId="13" fillId="3" borderId="5" xfId="0" applyNumberFormat="1" applyFont="1" applyFill="1" applyBorder="1" applyAlignment="1">
      <alignment horizontal="right" vertical="center" wrapText="1" indent="1"/>
    </xf>
    <xf numFmtId="2" fontId="13" fillId="3" borderId="5" xfId="0" applyNumberFormat="1" applyFont="1" applyFill="1" applyBorder="1" applyAlignment="1">
      <alignment horizontal="left" vertical="center" wrapText="1" indent="1"/>
    </xf>
    <xf numFmtId="0" fontId="0" fillId="3" borderId="5" xfId="0" applyFill="1" applyBorder="1" applyAlignment="1">
      <alignment vertical="top" wrapText="1"/>
    </xf>
    <xf numFmtId="0" fontId="0" fillId="3" borderId="23" xfId="0" applyFill="1" applyBorder="1" applyAlignment="1">
      <alignment vertical="top" wrapText="1"/>
    </xf>
    <xf numFmtId="0" fontId="32" fillId="3" borderId="0" xfId="0" applyFont="1" applyFill="1" applyBorder="1" applyAlignment="1">
      <alignment vertical="top" wrapText="1"/>
    </xf>
    <xf numFmtId="0" fontId="0" fillId="3" borderId="0" xfId="0" applyFill="1" applyBorder="1" applyAlignment="1">
      <alignment horizontal="left" indent="2"/>
    </xf>
    <xf numFmtId="0" fontId="12" fillId="3" borderId="0" xfId="0" applyFont="1" applyFill="1" applyBorder="1" applyAlignment="1">
      <alignment horizontal="left" vertical="center" indent="1"/>
    </xf>
    <xf numFmtId="2" fontId="13" fillId="6" borderId="69" xfId="0" applyNumberFormat="1" applyFont="1" applyFill="1" applyBorder="1" applyAlignment="1">
      <alignment horizontal="left" vertical="center" wrapText="1" indent="1"/>
    </xf>
    <xf numFmtId="2" fontId="22" fillId="6" borderId="54" xfId="0" applyNumberFormat="1" applyFont="1" applyFill="1" applyBorder="1" applyAlignment="1">
      <alignment horizontal="left" vertical="center" wrapText="1" indent="1"/>
    </xf>
    <xf numFmtId="0" fontId="6" fillId="3" borderId="0" xfId="0" applyFont="1" applyFill="1" applyBorder="1" applyAlignment="1">
      <alignment horizontal="left" indent="2"/>
    </xf>
    <xf numFmtId="3" fontId="13" fillId="3" borderId="0" xfId="0" applyNumberFormat="1" applyFont="1" applyFill="1" applyBorder="1" applyAlignment="1">
      <alignment horizontal="left" vertical="center" wrapText="1" indent="1"/>
    </xf>
    <xf numFmtId="0" fontId="0" fillId="3" borderId="5" xfId="0" applyFont="1" applyFill="1" applyBorder="1" applyAlignment="1">
      <alignment horizontal="left" indent="1"/>
    </xf>
    <xf numFmtId="3" fontId="13" fillId="3" borderId="5" xfId="0" applyNumberFormat="1" applyFont="1" applyFill="1" applyBorder="1" applyAlignment="1">
      <alignment horizontal="right" vertical="center" wrapText="1" indent="1"/>
    </xf>
    <xf numFmtId="0" fontId="6" fillId="3" borderId="70" xfId="0" applyFont="1" applyFill="1" applyBorder="1" applyAlignment="1">
      <alignment horizontal="left" vertical="center" wrapText="1" indent="1"/>
    </xf>
    <xf numFmtId="0" fontId="6" fillId="3" borderId="18" xfId="0" applyFont="1" applyFill="1" applyBorder="1" applyAlignment="1">
      <alignment vertical="top"/>
    </xf>
    <xf numFmtId="2" fontId="13" fillId="6" borderId="54" xfId="0" applyNumberFormat="1" applyFont="1" applyFill="1" applyBorder="1" applyAlignment="1">
      <alignment horizontal="left" vertical="center" wrapText="1" indent="1"/>
    </xf>
    <xf numFmtId="0" fontId="14" fillId="3" borderId="0" xfId="0" applyFont="1" applyFill="1" applyBorder="1" applyAlignment="1">
      <alignment horizontal="left" indent="1"/>
    </xf>
    <xf numFmtId="0" fontId="0" fillId="3" borderId="21" xfId="0" applyFill="1" applyBorder="1" applyAlignment="1">
      <alignment horizontal="left" vertical="top"/>
    </xf>
    <xf numFmtId="0" fontId="0" fillId="3" borderId="0" xfId="0" applyFill="1" applyBorder="1" applyAlignment="1"/>
    <xf numFmtId="172" fontId="0" fillId="3" borderId="0" xfId="0" applyNumberFormat="1" applyFill="1" applyBorder="1" applyAlignment="1">
      <alignment vertical="center"/>
    </xf>
    <xf numFmtId="0" fontId="0" fillId="3" borderId="0" xfId="0" applyFill="1" applyAlignment="1">
      <alignment vertical="center"/>
    </xf>
    <xf numFmtId="0" fontId="0" fillId="3" borderId="0" xfId="0" applyFill="1" applyBorder="1" applyAlignment="1">
      <alignment vertical="top"/>
    </xf>
    <xf numFmtId="0" fontId="0" fillId="3" borderId="0" xfId="0" applyFill="1" applyBorder="1" applyAlignment="1">
      <alignment horizontal="center" vertical="center"/>
    </xf>
    <xf numFmtId="2" fontId="13" fillId="3" borderId="0" xfId="0" applyNumberFormat="1" applyFont="1" applyFill="1" applyBorder="1" applyAlignment="1">
      <alignment horizontal="left" indent="2"/>
    </xf>
    <xf numFmtId="0" fontId="0" fillId="3" borderId="0" xfId="0" applyFill="1" applyBorder="1" applyAlignment="1">
      <alignment horizontal="right" vertical="center" indent="3"/>
    </xf>
    <xf numFmtId="0" fontId="0" fillId="3" borderId="0" xfId="0" applyFont="1" applyFill="1" applyBorder="1" applyAlignment="1">
      <alignment horizontal="right" indent="3"/>
    </xf>
    <xf numFmtId="0" fontId="0" fillId="3" borderId="0" xfId="0" applyFont="1" applyFill="1" applyBorder="1" applyAlignment="1">
      <alignment horizontal="right"/>
    </xf>
    <xf numFmtId="0" fontId="0" fillId="3" borderId="0" xfId="0" applyFill="1" applyBorder="1" applyAlignment="1">
      <alignment horizontal="left" vertical="center" indent="1"/>
    </xf>
    <xf numFmtId="0" fontId="13" fillId="3" borderId="0" xfId="0" applyFont="1" applyFill="1" applyBorder="1" applyAlignment="1">
      <alignment horizontal="left" vertical="center" indent="1"/>
    </xf>
    <xf numFmtId="0" fontId="13" fillId="3" borderId="0" xfId="0" applyFont="1" applyFill="1" applyBorder="1" applyAlignment="1">
      <alignment horizontal="left" indent="1"/>
    </xf>
    <xf numFmtId="0" fontId="0" fillId="3" borderId="0" xfId="0" applyFill="1" applyBorder="1" applyAlignment="1">
      <alignment horizontal="right" indent="2"/>
    </xf>
    <xf numFmtId="0" fontId="0" fillId="0" borderId="0" xfId="0"/>
    <xf numFmtId="0" fontId="0" fillId="2" borderId="0" xfId="0" applyFill="1"/>
    <xf numFmtId="0" fontId="0" fillId="3" borderId="0" xfId="0" applyFill="1"/>
    <xf numFmtId="0" fontId="0" fillId="3" borderId="0" xfId="0" applyFill="1" applyBorder="1"/>
    <xf numFmtId="0" fontId="0" fillId="3" borderId="0" xfId="0" applyFill="1" applyBorder="1" applyAlignment="1">
      <alignment horizontal="right"/>
    </xf>
    <xf numFmtId="0" fontId="0" fillId="3" borderId="0" xfId="0" applyFill="1" applyBorder="1" applyAlignment="1">
      <alignment vertical="center"/>
    </xf>
    <xf numFmtId="0" fontId="0" fillId="3" borderId="0" xfId="0" applyFont="1" applyFill="1" applyBorder="1" applyAlignment="1">
      <alignment vertical="center"/>
    </xf>
    <xf numFmtId="0" fontId="0" fillId="3" borderId="21" xfId="0" applyFill="1" applyBorder="1"/>
    <xf numFmtId="0" fontId="6" fillId="3" borderId="0" xfId="0" applyFont="1" applyFill="1" applyBorder="1" applyAlignment="1">
      <alignment vertical="center"/>
    </xf>
    <xf numFmtId="0" fontId="20" fillId="3" borderId="0" xfId="0" applyFont="1" applyFill="1" applyBorder="1" applyAlignment="1">
      <alignment vertical="center"/>
    </xf>
    <xf numFmtId="0" fontId="6" fillId="3" borderId="0" xfId="0" applyFont="1" applyFill="1" applyBorder="1"/>
    <xf numFmtId="0" fontId="0" fillId="3" borderId="0" xfId="0" applyFont="1" applyFill="1" applyBorder="1" applyAlignment="1">
      <alignment horizontal="left" vertical="center" indent="1"/>
    </xf>
    <xf numFmtId="0" fontId="0" fillId="3" borderId="0" xfId="0" applyFill="1" applyBorder="1" applyAlignment="1">
      <alignment horizontal="left" indent="1"/>
    </xf>
    <xf numFmtId="0" fontId="3" fillId="3" borderId="0" xfId="1" applyFill="1" applyBorder="1" applyAlignment="1" applyProtection="1"/>
    <xf numFmtId="0" fontId="0" fillId="3" borderId="0" xfId="0" applyFont="1" applyFill="1" applyBorder="1" applyAlignment="1">
      <alignment horizontal="left" indent="1"/>
    </xf>
    <xf numFmtId="0" fontId="6" fillId="3" borderId="0" xfId="0" applyFont="1" applyFill="1" applyBorder="1" applyAlignment="1">
      <alignment horizontal="right" vertical="center"/>
    </xf>
    <xf numFmtId="0" fontId="0" fillId="3" borderId="0" xfId="0" applyFill="1" applyBorder="1" applyAlignment="1">
      <alignment horizontal="center"/>
    </xf>
    <xf numFmtId="0" fontId="0" fillId="3" borderId="0" xfId="0" applyFont="1" applyFill="1" applyBorder="1" applyAlignment="1">
      <alignment horizontal="right" vertical="center" indent="3"/>
    </xf>
    <xf numFmtId="176" fontId="0" fillId="3" borderId="50" xfId="0" applyNumberFormat="1" applyFont="1" applyFill="1" applyBorder="1" applyAlignment="1">
      <alignment horizontal="right" indent="1"/>
    </xf>
    <xf numFmtId="176" fontId="0" fillId="3" borderId="50" xfId="0" applyNumberFormat="1" applyFont="1" applyFill="1" applyBorder="1" applyAlignment="1">
      <alignment horizontal="right" vertical="center" indent="1"/>
    </xf>
    <xf numFmtId="176" fontId="0" fillId="3" borderId="50" xfId="0" applyNumberFormat="1" applyFill="1" applyBorder="1" applyAlignment="1">
      <alignment horizontal="right" indent="1"/>
    </xf>
    <xf numFmtId="0" fontId="0" fillId="3" borderId="0" xfId="0" applyFill="1" applyBorder="1" applyAlignment="1">
      <alignment horizontal="left" vertical="top"/>
    </xf>
    <xf numFmtId="0" fontId="13" fillId="3" borderId="0" xfId="0" applyFont="1" applyFill="1" applyAlignment="1">
      <alignment horizontal="left" indent="1"/>
    </xf>
    <xf numFmtId="0" fontId="13" fillId="3" borderId="0" xfId="0" applyFont="1" applyFill="1" applyBorder="1" applyAlignment="1">
      <alignment horizontal="left" indent="2"/>
    </xf>
    <xf numFmtId="0" fontId="0" fillId="0" borderId="0" xfId="0" applyFont="1" applyFill="1" applyBorder="1" applyAlignment="1">
      <alignment horizontal="left" vertical="center" indent="1"/>
    </xf>
    <xf numFmtId="0" fontId="0" fillId="3" borderId="5" xfId="0" applyFill="1" applyBorder="1" applyAlignment="1"/>
    <xf numFmtId="0" fontId="0" fillId="3" borderId="23" xfId="0" applyFill="1" applyBorder="1" applyAlignment="1"/>
    <xf numFmtId="0" fontId="0" fillId="3" borderId="0" xfId="0" applyFont="1" applyFill="1" applyBorder="1" applyAlignment="1"/>
    <xf numFmtId="0" fontId="0" fillId="3" borderId="21" xfId="0" applyFont="1" applyFill="1" applyBorder="1" applyAlignment="1">
      <alignment vertical="center"/>
    </xf>
    <xf numFmtId="0" fontId="19" fillId="3" borderId="0" xfId="0" applyFont="1" applyFill="1" applyBorder="1" applyAlignment="1" applyProtection="1">
      <alignment vertical="center" wrapText="1"/>
    </xf>
    <xf numFmtId="0" fontId="19" fillId="3" borderId="0" xfId="0" applyFont="1" applyFill="1" applyBorder="1" applyAlignment="1" applyProtection="1">
      <alignment horizontal="center" vertical="center" wrapText="1"/>
    </xf>
    <xf numFmtId="0" fontId="12" fillId="3" borderId="0" xfId="1" applyFont="1" applyFill="1" applyBorder="1" applyAlignment="1" applyProtection="1">
      <alignment vertical="top"/>
    </xf>
    <xf numFmtId="0" fontId="3" fillId="3" borderId="72" xfId="1" applyFill="1" applyBorder="1" applyAlignment="1" applyProtection="1">
      <alignment vertical="center"/>
    </xf>
    <xf numFmtId="0" fontId="0" fillId="3" borderId="0" xfId="0" applyFill="1" applyBorder="1" applyAlignment="1">
      <alignment wrapText="1"/>
    </xf>
    <xf numFmtId="0" fontId="0" fillId="3" borderId="21" xfId="0" applyFill="1" applyBorder="1" applyAlignment="1">
      <alignment wrapText="1"/>
    </xf>
    <xf numFmtId="0" fontId="12" fillId="3" borderId="0" xfId="1" applyFont="1" applyFill="1" applyBorder="1" applyAlignment="1" applyProtection="1">
      <alignment vertical="center"/>
    </xf>
    <xf numFmtId="0" fontId="12" fillId="3" borderId="0" xfId="1" applyFont="1" applyFill="1" applyBorder="1" applyAlignment="1" applyProtection="1">
      <alignment horizontal="left" vertical="center"/>
    </xf>
    <xf numFmtId="0" fontId="12" fillId="3" borderId="72" xfId="1" applyFont="1" applyFill="1" applyBorder="1" applyAlignment="1" applyProtection="1">
      <alignment horizontal="left" vertical="center"/>
    </xf>
    <xf numFmtId="0" fontId="12" fillId="3" borderId="21" xfId="1" applyFont="1" applyFill="1" applyBorder="1" applyAlignment="1" applyProtection="1">
      <alignment horizontal="left" vertical="center"/>
    </xf>
    <xf numFmtId="0" fontId="0" fillId="3" borderId="0" xfId="0" applyFill="1" applyBorder="1" applyAlignment="1">
      <alignment horizontal="left" vertical="top" wrapText="1"/>
    </xf>
    <xf numFmtId="0" fontId="0" fillId="3" borderId="0" xfId="0" applyFill="1" applyBorder="1" applyAlignment="1">
      <alignment vertical="top" wrapText="1"/>
    </xf>
    <xf numFmtId="0" fontId="0" fillId="3" borderId="21" xfId="0" applyFill="1" applyBorder="1" applyAlignment="1">
      <alignment horizontal="left" vertical="top" wrapText="1"/>
    </xf>
    <xf numFmtId="0" fontId="0" fillId="3" borderId="0" xfId="0" applyFill="1" applyBorder="1" applyAlignment="1">
      <alignment horizontal="left" vertical="center" wrapText="1"/>
    </xf>
    <xf numFmtId="0" fontId="0" fillId="3" borderId="21" xfId="0" applyFill="1" applyBorder="1" applyAlignment="1">
      <alignment horizontal="left" vertical="center" wrapText="1"/>
    </xf>
    <xf numFmtId="0" fontId="0" fillId="3" borderId="0" xfId="0" applyFill="1" applyBorder="1" applyAlignment="1">
      <alignment horizontal="left" wrapText="1"/>
    </xf>
    <xf numFmtId="0" fontId="0" fillId="3" borderId="0" xfId="0" applyFill="1" applyBorder="1" applyAlignment="1" applyProtection="1">
      <alignment horizontal="left" wrapText="1" indent="2"/>
    </xf>
    <xf numFmtId="0" fontId="0" fillId="3" borderId="0" xfId="0" applyFill="1" applyBorder="1" applyAlignment="1" applyProtection="1">
      <alignment horizontal="left" indent="2"/>
    </xf>
    <xf numFmtId="0" fontId="6" fillId="3" borderId="0" xfId="0" applyFont="1" applyFill="1" applyBorder="1" applyAlignment="1" applyProtection="1">
      <alignment horizontal="center" vertical="center" wrapText="1"/>
    </xf>
    <xf numFmtId="0" fontId="0" fillId="3" borderId="21" xfId="0" applyFill="1" applyBorder="1" applyAlignment="1">
      <alignment horizontal="left" wrapText="1"/>
    </xf>
    <xf numFmtId="0" fontId="0" fillId="3" borderId="21" xfId="0" applyFill="1" applyBorder="1" applyAlignment="1">
      <alignment vertical="top" wrapText="1"/>
    </xf>
    <xf numFmtId="0" fontId="6" fillId="3" borderId="44" xfId="0" applyFont="1" applyFill="1" applyBorder="1" applyAlignment="1">
      <alignment horizontal="left" vertical="center" wrapText="1" indent="1"/>
    </xf>
    <xf numFmtId="0" fontId="0" fillId="3" borderId="0" xfId="0" applyFill="1" applyBorder="1" applyAlignment="1">
      <alignment horizontal="left" vertical="center"/>
    </xf>
    <xf numFmtId="0" fontId="0" fillId="3" borderId="0" xfId="0" applyFill="1" applyBorder="1" applyAlignment="1">
      <alignment vertical="center" wrapText="1"/>
    </xf>
    <xf numFmtId="0" fontId="0" fillId="3" borderId="21" xfId="0" applyFill="1" applyBorder="1" applyAlignment="1">
      <alignment vertical="center" wrapText="1"/>
    </xf>
    <xf numFmtId="0" fontId="19" fillId="3" borderId="0" xfId="0" applyFont="1" applyFill="1" applyBorder="1" applyAlignment="1" applyProtection="1">
      <alignment vertical="top" wrapText="1"/>
    </xf>
    <xf numFmtId="0" fontId="0" fillId="3" borderId="0" xfId="0" applyFill="1" applyBorder="1" applyAlignment="1" applyProtection="1">
      <alignment horizontal="center"/>
    </xf>
    <xf numFmtId="0" fontId="0" fillId="3" borderId="0" xfId="0" quotePrefix="1" applyFill="1" applyBorder="1" applyAlignment="1" applyProtection="1">
      <alignment horizontal="left"/>
    </xf>
    <xf numFmtId="166" fontId="0" fillId="3" borderId="0" xfId="0" applyNumberFormat="1" applyFill="1" applyBorder="1" applyAlignment="1" applyProtection="1">
      <alignment horizontal="left"/>
    </xf>
    <xf numFmtId="0" fontId="12" fillId="3" borderId="0" xfId="1" applyFont="1" applyFill="1" applyBorder="1" applyAlignment="1" applyProtection="1">
      <alignment horizontal="right" vertical="center"/>
    </xf>
    <xf numFmtId="0" fontId="0" fillId="2" borderId="0" xfId="0" applyFill="1" applyAlignment="1" applyProtection="1">
      <alignment vertical="top"/>
    </xf>
    <xf numFmtId="0" fontId="0" fillId="3" borderId="0" xfId="0" applyFill="1" applyAlignment="1" applyProtection="1">
      <alignment vertical="top"/>
    </xf>
    <xf numFmtId="0" fontId="0" fillId="3" borderId="0" xfId="0" applyFill="1" applyBorder="1" applyAlignment="1" applyProtection="1">
      <alignment vertical="top"/>
    </xf>
    <xf numFmtId="0" fontId="0" fillId="0" borderId="0" xfId="0" applyAlignment="1" applyProtection="1">
      <alignment vertical="top"/>
    </xf>
    <xf numFmtId="0" fontId="0" fillId="3" borderId="0" xfId="0" applyFill="1" applyBorder="1" applyAlignment="1" applyProtection="1">
      <alignment horizontal="right"/>
    </xf>
    <xf numFmtId="14" fontId="0" fillId="3" borderId="0" xfId="0" applyNumberFormat="1" applyFill="1" applyBorder="1" applyAlignment="1" applyProtection="1">
      <alignment horizontal="left"/>
    </xf>
    <xf numFmtId="0" fontId="1" fillId="3" borderId="0" xfId="0" applyFont="1" applyFill="1" applyBorder="1" applyAlignment="1" applyProtection="1">
      <alignment horizontal="left" vertical="center" indent="3"/>
    </xf>
    <xf numFmtId="0" fontId="2" fillId="3" borderId="0" xfId="0" applyFont="1" applyFill="1" applyBorder="1" applyAlignment="1" applyProtection="1">
      <alignment vertical="center"/>
    </xf>
    <xf numFmtId="0" fontId="0" fillId="3" borderId="0" xfId="0" applyFill="1" applyBorder="1" applyAlignment="1" applyProtection="1">
      <alignment horizontal="left" vertical="center" indent="2"/>
    </xf>
    <xf numFmtId="0" fontId="0" fillId="3" borderId="0" xfId="0" applyFill="1" applyBorder="1" applyAlignment="1" applyProtection="1">
      <alignment horizontal="left" vertical="center" indent="3"/>
    </xf>
    <xf numFmtId="0" fontId="0" fillId="3" borderId="0" xfId="0" applyFill="1" applyBorder="1" applyAlignment="1" applyProtection="1">
      <alignment horizontal="right" vertical="center"/>
    </xf>
    <xf numFmtId="164" fontId="0" fillId="3" borderId="0" xfId="0" applyNumberFormat="1" applyFill="1" applyBorder="1" applyAlignment="1" applyProtection="1">
      <alignment vertical="top"/>
    </xf>
    <xf numFmtId="164" fontId="0" fillId="3" borderId="0" xfId="0" applyNumberFormat="1" applyFill="1" applyBorder="1" applyAlignment="1" applyProtection="1">
      <alignment horizontal="center" vertical="top"/>
    </xf>
    <xf numFmtId="164" fontId="0" fillId="3" borderId="0" xfId="0" applyNumberFormat="1" applyFill="1" applyBorder="1" applyAlignment="1" applyProtection="1">
      <alignment horizontal="right" vertical="top"/>
    </xf>
    <xf numFmtId="0" fontId="0" fillId="3" borderId="0" xfId="0" applyFill="1" applyBorder="1" applyAlignment="1" applyProtection="1">
      <alignment vertical="top" wrapText="1"/>
    </xf>
    <xf numFmtId="0" fontId="0" fillId="3" borderId="0" xfId="0" applyFill="1" applyBorder="1" applyAlignment="1" applyProtection="1">
      <alignment vertical="center" wrapText="1"/>
    </xf>
    <xf numFmtId="164" fontId="0" fillId="3" borderId="0" xfId="0" applyNumberFormat="1" applyFill="1" applyBorder="1" applyAlignment="1" applyProtection="1">
      <alignment horizontal="left" vertical="top"/>
    </xf>
    <xf numFmtId="165" fontId="0" fillId="3" borderId="0" xfId="0" applyNumberFormat="1" applyFill="1" applyBorder="1" applyAlignment="1" applyProtection="1">
      <alignment horizontal="right" vertical="top"/>
    </xf>
    <xf numFmtId="165" fontId="0" fillId="3" borderId="0" xfId="0" applyNumberFormat="1" applyFill="1" applyBorder="1" applyAlignment="1" applyProtection="1">
      <alignment horizontal="right" vertical="center"/>
    </xf>
    <xf numFmtId="176" fontId="0" fillId="3" borderId="50" xfId="0" applyNumberFormat="1" applyFont="1" applyFill="1" applyBorder="1" applyAlignment="1" applyProtection="1">
      <alignment horizontal="right" vertical="center" wrapText="1" indent="1"/>
    </xf>
    <xf numFmtId="0" fontId="0" fillId="3" borderId="0" xfId="0" applyFill="1" applyBorder="1" applyAlignment="1" applyProtection="1">
      <alignment horizontal="right" vertical="center" wrapText="1"/>
    </xf>
    <xf numFmtId="0" fontId="0" fillId="3" borderId="0" xfId="0" applyFill="1" applyBorder="1" applyAlignment="1" applyProtection="1">
      <alignment horizontal="center" vertical="center"/>
    </xf>
    <xf numFmtId="0" fontId="0" fillId="3" borderId="0" xfId="0" applyFill="1" applyBorder="1" applyAlignment="1" applyProtection="1">
      <alignment horizontal="left" indent="1"/>
    </xf>
    <xf numFmtId="0" fontId="0" fillId="7" borderId="54" xfId="0" applyFill="1" applyBorder="1" applyAlignment="1" applyProtection="1">
      <alignment horizontal="left" vertical="center" wrapText="1" indent="1"/>
    </xf>
    <xf numFmtId="0" fontId="0" fillId="3" borderId="0" xfId="0" applyFill="1" applyBorder="1" applyAlignment="1" applyProtection="1">
      <alignment horizontal="left" vertical="center" wrapText="1" indent="1"/>
    </xf>
    <xf numFmtId="0" fontId="0" fillId="7" borderId="54" xfId="0" applyFill="1" applyBorder="1" applyAlignment="1" applyProtection="1">
      <alignment horizontal="left" vertical="center" indent="1"/>
    </xf>
    <xf numFmtId="0" fontId="0" fillId="3" borderId="0" xfId="0" applyFont="1" applyFill="1" applyBorder="1" applyAlignment="1" applyProtection="1">
      <alignment horizontal="left" indent="1"/>
    </xf>
    <xf numFmtId="3" fontId="0" fillId="7" borderId="54" xfId="0" applyNumberFormat="1" applyFill="1" applyBorder="1" applyAlignment="1" applyProtection="1">
      <alignment horizontal="right" vertical="center" wrapText="1" indent="1"/>
    </xf>
    <xf numFmtId="3" fontId="0" fillId="3" borderId="0" xfId="0" applyNumberFormat="1" applyFill="1" applyBorder="1" applyAlignment="1" applyProtection="1">
      <alignment horizontal="right" vertical="center" wrapText="1" indent="1"/>
    </xf>
    <xf numFmtId="0" fontId="0" fillId="7" borderId="54" xfId="0" applyFill="1" applyBorder="1" applyAlignment="1" applyProtection="1">
      <alignment horizontal="right" vertical="center" wrapText="1" indent="1"/>
    </xf>
    <xf numFmtId="0" fontId="0" fillId="7" borderId="54" xfId="0" applyFill="1" applyBorder="1" applyAlignment="1" applyProtection="1">
      <alignment horizontal="right" vertical="center" indent="1"/>
    </xf>
    <xf numFmtId="0" fontId="0" fillId="3" borderId="0" xfId="0" applyFill="1" applyBorder="1" applyAlignment="1" applyProtection="1">
      <alignment horizontal="right" vertical="center" indent="1"/>
    </xf>
    <xf numFmtId="0" fontId="0" fillId="3" borderId="0" xfId="0" quotePrefix="1" applyFill="1" applyBorder="1" applyAlignment="1" applyProtection="1">
      <alignment vertical="center"/>
    </xf>
    <xf numFmtId="0" fontId="12" fillId="3" borderId="0" xfId="0" applyFont="1" applyFill="1" applyBorder="1" applyAlignment="1" applyProtection="1">
      <alignment vertical="center"/>
    </xf>
    <xf numFmtId="0" fontId="12" fillId="3" borderId="21" xfId="0" applyFont="1" applyFill="1" applyBorder="1" applyAlignment="1" applyProtection="1">
      <alignment vertical="center"/>
    </xf>
    <xf numFmtId="0" fontId="8" fillId="3" borderId="0" xfId="0" applyFont="1" applyFill="1" applyBorder="1" applyAlignment="1" applyProtection="1">
      <alignment horizontal="left" indent="1"/>
    </xf>
    <xf numFmtId="168" fontId="0" fillId="7" borderId="54" xfId="0" applyNumberFormat="1" applyFill="1" applyBorder="1" applyAlignment="1" applyProtection="1">
      <alignment horizontal="right" vertical="center" indent="1"/>
    </xf>
    <xf numFmtId="0" fontId="0" fillId="3" borderId="0" xfId="0" applyFill="1" applyBorder="1" applyAlignment="1" applyProtection="1">
      <alignment horizontal="left" vertical="top" wrapText="1"/>
    </xf>
    <xf numFmtId="2" fontId="12" fillId="7" borderId="54" xfId="0" applyNumberFormat="1" applyFont="1" applyFill="1" applyBorder="1" applyAlignment="1" applyProtection="1">
      <alignment horizontal="right" vertical="center" wrapText="1" indent="1"/>
    </xf>
    <xf numFmtId="0" fontId="0" fillId="3" borderId="21" xfId="0" applyFill="1" applyBorder="1" applyAlignment="1" applyProtection="1">
      <alignment horizontal="left" vertical="top" wrapText="1"/>
    </xf>
    <xf numFmtId="0" fontId="6" fillId="3" borderId="0" xfId="0" applyFont="1" applyFill="1" applyBorder="1" applyAlignment="1" applyProtection="1">
      <alignment vertical="top"/>
    </xf>
    <xf numFmtId="9" fontId="12" fillId="7" borderId="54" xfId="0" applyNumberFormat="1" applyFont="1" applyFill="1" applyBorder="1" applyAlignment="1" applyProtection="1">
      <alignment horizontal="right" vertical="center" wrapText="1" indent="1"/>
    </xf>
    <xf numFmtId="1" fontId="12" fillId="7" borderId="54" xfId="0" applyNumberFormat="1" applyFont="1" applyFill="1" applyBorder="1" applyAlignment="1" applyProtection="1">
      <alignment horizontal="right" vertical="center" wrapText="1" indent="1"/>
    </xf>
    <xf numFmtId="172" fontId="12" fillId="7" borderId="54" xfId="0" applyNumberFormat="1" applyFont="1" applyFill="1" applyBorder="1" applyAlignment="1" applyProtection="1">
      <alignment horizontal="right" vertical="center" wrapText="1" indent="1"/>
    </xf>
    <xf numFmtId="174" fontId="0" fillId="7" borderId="54" xfId="0" applyNumberFormat="1" applyFill="1" applyBorder="1" applyAlignment="1" applyProtection="1">
      <alignment horizontal="right" indent="1"/>
    </xf>
    <xf numFmtId="174" fontId="0" fillId="3" borderId="0" xfId="0" applyNumberFormat="1" applyFill="1" applyBorder="1" applyAlignment="1" applyProtection="1">
      <alignment horizontal="right" indent="1"/>
    </xf>
    <xf numFmtId="0" fontId="0" fillId="3" borderId="0" xfId="0" applyFill="1" applyBorder="1" applyAlignment="1" applyProtection="1">
      <alignment horizontal="left" vertical="center" wrapText="1"/>
    </xf>
    <xf numFmtId="0" fontId="0" fillId="3" borderId="21" xfId="0" applyFill="1" applyBorder="1" applyAlignment="1" applyProtection="1">
      <alignment horizontal="left" vertical="center" wrapText="1"/>
    </xf>
    <xf numFmtId="176" fontId="0" fillId="3" borderId="50" xfId="0" applyNumberFormat="1" applyFont="1" applyFill="1" applyBorder="1" applyAlignment="1" applyProtection="1">
      <alignment horizontal="right" indent="1"/>
    </xf>
    <xf numFmtId="0" fontId="14" fillId="3" borderId="0" xfId="0" applyFont="1" applyFill="1" applyBorder="1" applyAlignment="1" applyProtection="1">
      <alignment horizontal="left" indent="1"/>
    </xf>
    <xf numFmtId="170" fontId="0" fillId="7" borderId="54" xfId="0" applyNumberFormat="1" applyFill="1" applyBorder="1" applyAlignment="1" applyProtection="1">
      <alignment horizontal="right" vertical="center" wrapText="1" indent="1"/>
    </xf>
    <xf numFmtId="0" fontId="0" fillId="3" borderId="0" xfId="0" applyFill="1" applyBorder="1" applyAlignment="1" applyProtection="1">
      <alignment horizontal="left" wrapText="1"/>
    </xf>
    <xf numFmtId="176" fontId="0" fillId="3" borderId="51" xfId="0" applyNumberFormat="1" applyFont="1" applyFill="1" applyBorder="1" applyAlignment="1" applyProtection="1">
      <alignment horizontal="right" indent="1"/>
    </xf>
    <xf numFmtId="0" fontId="0" fillId="3" borderId="5" xfId="0" applyFill="1" applyBorder="1" applyAlignment="1" applyProtection="1">
      <alignment horizontal="right"/>
    </xf>
    <xf numFmtId="0" fontId="0" fillId="3" borderId="5" xfId="0" applyFill="1" applyBorder="1" applyAlignment="1" applyProtection="1">
      <alignment vertical="center"/>
    </xf>
    <xf numFmtId="0" fontId="0" fillId="3" borderId="5" xfId="0" applyFill="1" applyBorder="1" applyAlignment="1" applyProtection="1">
      <alignment horizontal="left" indent="1"/>
    </xf>
    <xf numFmtId="0" fontId="0" fillId="3" borderId="5" xfId="0" applyFill="1" applyBorder="1" applyAlignment="1" applyProtection="1">
      <alignment horizontal="left" vertical="center" indent="1"/>
    </xf>
    <xf numFmtId="0" fontId="0" fillId="3" borderId="45" xfId="0" applyFill="1" applyBorder="1" applyProtection="1"/>
    <xf numFmtId="176" fontId="0" fillId="3" borderId="50" xfId="0" applyNumberFormat="1" applyFont="1" applyFill="1" applyBorder="1" applyAlignment="1" applyProtection="1">
      <alignment horizontal="right" vertical="center" indent="1"/>
    </xf>
    <xf numFmtId="176" fontId="0" fillId="3" borderId="0" xfId="0" applyNumberFormat="1" applyFill="1" applyBorder="1" applyProtection="1"/>
    <xf numFmtId="176" fontId="12" fillId="3" borderId="0" xfId="0" applyNumberFormat="1" applyFont="1" applyFill="1" applyAlignment="1" applyProtection="1">
      <alignment vertical="top" wrapText="1"/>
    </xf>
    <xf numFmtId="0" fontId="6" fillId="3" borderId="5" xfId="0" applyFont="1" applyFill="1" applyBorder="1" applyAlignment="1" applyProtection="1">
      <alignment horizontal="left" indent="1"/>
    </xf>
    <xf numFmtId="0" fontId="6" fillId="3" borderId="0" xfId="0" applyFont="1" applyFill="1" applyBorder="1" applyAlignment="1" applyProtection="1">
      <alignment horizontal="left" indent="1"/>
    </xf>
    <xf numFmtId="0" fontId="21" fillId="3" borderId="0" xfId="0" applyFont="1" applyFill="1" applyBorder="1" applyAlignment="1" applyProtection="1">
      <alignment vertical="center"/>
    </xf>
    <xf numFmtId="176" fontId="0" fillId="3" borderId="50" xfId="0" applyNumberFormat="1" applyFont="1" applyFill="1" applyBorder="1" applyAlignment="1" applyProtection="1">
      <alignment horizontal="right" vertical="top" indent="1"/>
    </xf>
    <xf numFmtId="0" fontId="6" fillId="3" borderId="0" xfId="0" applyFont="1" applyFill="1" applyBorder="1" applyAlignment="1" applyProtection="1">
      <alignment horizontal="right" vertical="top"/>
    </xf>
    <xf numFmtId="0" fontId="20" fillId="3" borderId="0" xfId="0" applyFont="1" applyFill="1" applyBorder="1" applyAlignment="1" applyProtection="1">
      <alignment vertical="top"/>
    </xf>
    <xf numFmtId="176" fontId="0" fillId="3" borderId="50" xfId="0" applyNumberFormat="1" applyFont="1" applyFill="1" applyBorder="1" applyAlignment="1" applyProtection="1">
      <alignment vertical="top"/>
    </xf>
    <xf numFmtId="0" fontId="6" fillId="0" borderId="0" xfId="0" applyFont="1" applyFill="1" applyBorder="1" applyAlignment="1" applyProtection="1">
      <alignment vertical="center"/>
    </xf>
    <xf numFmtId="0" fontId="0" fillId="3" borderId="0" xfId="0" applyFill="1" applyAlignment="1" applyProtection="1">
      <alignment vertical="center"/>
    </xf>
    <xf numFmtId="3" fontId="12" fillId="7" borderId="54" xfId="0" applyNumberFormat="1" applyFont="1" applyFill="1" applyBorder="1" applyAlignment="1" applyProtection="1">
      <alignment horizontal="right" vertical="center" wrapText="1" indent="1"/>
    </xf>
    <xf numFmtId="0" fontId="0" fillId="3" borderId="0" xfId="0" applyFill="1" applyBorder="1" applyAlignment="1" applyProtection="1">
      <alignment horizontal="left" vertical="top" indent="1"/>
    </xf>
    <xf numFmtId="2" fontId="13" fillId="6" borderId="52" xfId="0" quotePrefix="1" applyNumberFormat="1" applyFont="1" applyFill="1" applyBorder="1" applyAlignment="1" applyProtection="1">
      <alignment horizontal="left" vertical="center" wrapText="1" indent="1"/>
    </xf>
    <xf numFmtId="0" fontId="0" fillId="3" borderId="21" xfId="0" applyFill="1" applyBorder="1" applyAlignment="1" applyProtection="1">
      <alignment vertical="top" wrapText="1"/>
    </xf>
    <xf numFmtId="0" fontId="0" fillId="3" borderId="0" xfId="0" applyFont="1" applyFill="1" applyBorder="1" applyAlignment="1" applyProtection="1">
      <alignment horizontal="left" vertical="top" indent="1"/>
    </xf>
    <xf numFmtId="0" fontId="13" fillId="6" borderId="54" xfId="0" applyFont="1" applyFill="1" applyBorder="1" applyAlignment="1" applyProtection="1">
      <alignment horizontal="left" vertical="center" wrapText="1" indent="1"/>
    </xf>
    <xf numFmtId="0" fontId="13" fillId="3" borderId="0" xfId="0" applyFont="1" applyFill="1" applyBorder="1" applyAlignment="1" applyProtection="1">
      <alignment horizontal="right" vertical="center" wrapText="1" indent="1"/>
    </xf>
    <xf numFmtId="0" fontId="0" fillId="3" borderId="0" xfId="0" applyFill="1" applyBorder="1" applyAlignment="1" applyProtection="1">
      <alignment horizontal="left" vertical="center"/>
    </xf>
    <xf numFmtId="0" fontId="0" fillId="3" borderId="0" xfId="0" applyFont="1" applyFill="1" applyBorder="1" applyAlignment="1" applyProtection="1">
      <alignment horizontal="left" vertical="center" indent="1"/>
    </xf>
    <xf numFmtId="0" fontId="6" fillId="3" borderId="0" xfId="0" applyFont="1" applyFill="1" applyBorder="1" applyAlignment="1" applyProtection="1">
      <alignment vertical="top" wrapText="1"/>
    </xf>
    <xf numFmtId="0" fontId="0" fillId="3" borderId="72" xfId="0" applyFill="1" applyBorder="1" applyAlignment="1" applyProtection="1">
      <alignment vertical="top" wrapText="1"/>
    </xf>
    <xf numFmtId="0" fontId="0" fillId="3" borderId="0" xfId="0" applyFill="1" applyBorder="1" applyAlignment="1" applyProtection="1">
      <alignment horizontal="left" indent="3"/>
    </xf>
    <xf numFmtId="0" fontId="0" fillId="3" borderId="0" xfId="0" applyFont="1" applyFill="1" applyBorder="1" applyAlignment="1" applyProtection="1">
      <alignment horizontal="left" vertical="center" wrapText="1"/>
    </xf>
    <xf numFmtId="0" fontId="0" fillId="3" borderId="21" xfId="0" applyFont="1" applyFill="1" applyBorder="1" applyAlignment="1" applyProtection="1">
      <alignment horizontal="left" vertical="center" wrapText="1"/>
    </xf>
    <xf numFmtId="0" fontId="0" fillId="3" borderId="0" xfId="0" applyFont="1" applyFill="1" applyBorder="1" applyAlignment="1" applyProtection="1">
      <alignment vertical="center"/>
    </xf>
    <xf numFmtId="44" fontId="0" fillId="2" borderId="0" xfId="2" applyFont="1" applyFill="1" applyProtection="1"/>
    <xf numFmtId="44" fontId="0" fillId="3" borderId="0" xfId="2" applyFont="1" applyFill="1" applyProtection="1"/>
    <xf numFmtId="44" fontId="0" fillId="3" borderId="50" xfId="2" applyFont="1" applyFill="1" applyBorder="1" applyAlignment="1" applyProtection="1">
      <alignment horizontal="right" indent="1"/>
    </xf>
    <xf numFmtId="44" fontId="0" fillId="3" borderId="0" xfId="2" applyFont="1" applyFill="1" applyBorder="1" applyAlignment="1" applyProtection="1">
      <alignment horizontal="right"/>
    </xf>
    <xf numFmtId="44" fontId="0" fillId="3" borderId="0" xfId="2" applyFont="1" applyFill="1" applyBorder="1" applyProtection="1"/>
    <xf numFmtId="44" fontId="0" fillId="3" borderId="0" xfId="2" applyFont="1" applyFill="1" applyBorder="1" applyAlignment="1" applyProtection="1">
      <alignment vertical="center"/>
    </xf>
    <xf numFmtId="44" fontId="0" fillId="3" borderId="0" xfId="2" applyFont="1" applyFill="1" applyBorder="1" applyAlignment="1" applyProtection="1">
      <alignment horizontal="left" indent="1"/>
    </xf>
    <xf numFmtId="44" fontId="0" fillId="3" borderId="0" xfId="2" applyFont="1" applyFill="1" applyBorder="1" applyAlignment="1" applyProtection="1">
      <alignment horizontal="center"/>
    </xf>
    <xf numFmtId="44" fontId="0" fillId="0" borderId="0" xfId="2" applyFont="1" applyProtection="1"/>
    <xf numFmtId="0" fontId="0" fillId="0" borderId="0" xfId="0" quotePrefix="1" applyAlignment="1" applyProtection="1">
      <alignment horizontal="left"/>
    </xf>
    <xf numFmtId="0" fontId="0" fillId="3" borderId="0" xfId="0" applyFill="1" applyBorder="1" applyAlignment="1" applyProtection="1">
      <alignment horizontal="left"/>
    </xf>
    <xf numFmtId="0" fontId="0" fillId="3" borderId="0" xfId="0" applyFont="1" applyFill="1" applyBorder="1" applyAlignment="1" applyProtection="1">
      <alignment horizontal="left" vertical="top" wrapText="1"/>
    </xf>
    <xf numFmtId="0" fontId="0" fillId="3" borderId="21" xfId="0" applyFont="1" applyFill="1" applyBorder="1" applyAlignment="1" applyProtection="1">
      <alignment horizontal="left" vertical="top" wrapText="1"/>
    </xf>
    <xf numFmtId="0" fontId="0" fillId="2" borderId="0" xfId="0" applyFill="1" applyBorder="1" applyAlignment="1" applyProtection="1">
      <alignment horizontal="right"/>
    </xf>
    <xf numFmtId="0" fontId="20" fillId="3" borderId="17" xfId="0" applyFont="1" applyFill="1" applyBorder="1" applyAlignment="1" applyProtection="1">
      <alignment vertical="top"/>
    </xf>
    <xf numFmtId="0" fontId="20" fillId="3" borderId="18" xfId="0" applyFont="1" applyFill="1" applyBorder="1" applyAlignment="1" applyProtection="1">
      <alignment horizontal="right" vertical="top"/>
    </xf>
    <xf numFmtId="0" fontId="20" fillId="3" borderId="18" xfId="0" applyFont="1" applyFill="1" applyBorder="1" applyAlignment="1" applyProtection="1">
      <alignment vertical="top"/>
    </xf>
    <xf numFmtId="0" fontId="6" fillId="3" borderId="18" xfId="0" applyFont="1" applyFill="1" applyBorder="1" applyAlignment="1" applyProtection="1">
      <alignment vertical="top"/>
    </xf>
    <xf numFmtId="0" fontId="6" fillId="3" borderId="18" xfId="0" applyFont="1" applyFill="1" applyBorder="1" applyAlignment="1" applyProtection="1">
      <alignment vertical="top" wrapText="1"/>
    </xf>
    <xf numFmtId="0" fontId="20" fillId="3" borderId="20" xfId="0" applyFont="1" applyFill="1" applyBorder="1" applyAlignment="1" applyProtection="1">
      <alignment vertical="top"/>
    </xf>
    <xf numFmtId="0" fontId="20" fillId="3" borderId="0" xfId="0" applyFont="1" applyFill="1" applyBorder="1" applyAlignment="1" applyProtection="1">
      <alignment horizontal="right" vertical="top"/>
    </xf>
    <xf numFmtId="0" fontId="20" fillId="3" borderId="20" xfId="0" applyFont="1" applyFill="1" applyBorder="1" applyProtection="1"/>
    <xf numFmtId="0" fontId="20" fillId="3" borderId="0" xfId="0" applyFont="1" applyFill="1" applyBorder="1" applyAlignment="1" applyProtection="1">
      <alignment horizontal="right"/>
    </xf>
    <xf numFmtId="0" fontId="6" fillId="3" borderId="20" xfId="0" applyFont="1" applyFill="1" applyBorder="1" applyProtection="1"/>
    <xf numFmtId="0" fontId="6" fillId="3" borderId="0" xfId="0" applyFont="1" applyFill="1" applyBorder="1" applyAlignment="1" applyProtection="1">
      <alignment horizontal="right"/>
    </xf>
    <xf numFmtId="0" fontId="0" fillId="2" borderId="0" xfId="0" applyFill="1" applyAlignment="1" applyProtection="1">
      <alignment vertical="center"/>
    </xf>
    <xf numFmtId="0" fontId="0" fillId="3" borderId="44" xfId="0" applyFill="1" applyBorder="1" applyAlignment="1" applyProtection="1">
      <alignment horizontal="right" vertical="center"/>
    </xf>
    <xf numFmtId="0" fontId="29" fillId="3" borderId="44" xfId="0" applyFont="1" applyFill="1" applyBorder="1" applyAlignment="1" applyProtection="1">
      <alignment vertical="center"/>
    </xf>
    <xf numFmtId="0" fontId="0" fillId="3" borderId="44" xfId="0" applyFill="1" applyBorder="1" applyAlignment="1" applyProtection="1">
      <alignment vertical="center"/>
    </xf>
    <xf numFmtId="0" fontId="0" fillId="0" borderId="0" xfId="0" applyAlignment="1" applyProtection="1">
      <alignment vertical="center"/>
    </xf>
    <xf numFmtId="0" fontId="29" fillId="3" borderId="0" xfId="0" applyFont="1" applyFill="1" applyBorder="1" applyAlignment="1" applyProtection="1">
      <alignment vertical="center"/>
    </xf>
    <xf numFmtId="0" fontId="6" fillId="3" borderId="44" xfId="0" applyFont="1" applyFill="1" applyBorder="1" applyAlignment="1" applyProtection="1">
      <alignment horizontal="left" vertical="center" wrapText="1" indent="1"/>
    </xf>
    <xf numFmtId="0" fontId="6" fillId="3" borderId="44" xfId="0" applyFont="1" applyFill="1" applyBorder="1" applyAlignment="1" applyProtection="1">
      <alignment horizontal="left" indent="2"/>
    </xf>
    <xf numFmtId="0" fontId="29" fillId="3" borderId="0" xfId="0" applyFont="1" applyFill="1" applyBorder="1" applyProtection="1"/>
    <xf numFmtId="0" fontId="6" fillId="3" borderId="5" xfId="0" applyFont="1" applyFill="1" applyBorder="1" applyAlignment="1" applyProtection="1">
      <alignment horizontal="right"/>
    </xf>
    <xf numFmtId="0" fontId="29" fillId="3" borderId="5" xfId="0" applyFont="1" applyFill="1" applyBorder="1" applyProtection="1"/>
    <xf numFmtId="176" fontId="0" fillId="3" borderId="50" xfId="0" applyNumberFormat="1" applyFill="1" applyBorder="1" applyProtection="1"/>
    <xf numFmtId="176" fontId="6" fillId="3" borderId="50" xfId="0" applyNumberFormat="1" applyFont="1" applyFill="1" applyBorder="1" applyProtection="1"/>
    <xf numFmtId="176" fontId="6" fillId="3" borderId="50" xfId="0" applyNumberFormat="1" applyFont="1" applyFill="1" applyBorder="1" applyAlignment="1" applyProtection="1">
      <alignment horizontal="center" vertical="center"/>
    </xf>
    <xf numFmtId="0" fontId="0" fillId="2" borderId="0" xfId="0" applyFill="1" applyAlignment="1" applyProtection="1">
      <alignment horizontal="left" vertical="top"/>
    </xf>
    <xf numFmtId="0" fontId="0" fillId="3" borderId="0" xfId="0" applyFill="1" applyBorder="1" applyAlignment="1" applyProtection="1">
      <alignment horizontal="left" vertical="top"/>
    </xf>
    <xf numFmtId="176" fontId="0" fillId="3" borderId="50" xfId="0" applyNumberFormat="1" applyFill="1" applyBorder="1" applyAlignment="1" applyProtection="1">
      <alignment horizontal="right" indent="1"/>
    </xf>
    <xf numFmtId="0" fontId="0" fillId="3" borderId="0" xfId="0" applyFont="1" applyFill="1" applyBorder="1" applyAlignment="1" applyProtection="1">
      <alignment horizontal="left" vertical="top"/>
    </xf>
    <xf numFmtId="2" fontId="22" fillId="6" borderId="52" xfId="0" applyNumberFormat="1" applyFont="1" applyFill="1" applyBorder="1" applyAlignment="1" applyProtection="1">
      <alignment horizontal="left" vertical="top" wrapText="1" indent="1"/>
    </xf>
    <xf numFmtId="2" fontId="22" fillId="3" borderId="0" xfId="0" applyNumberFormat="1" applyFont="1" applyFill="1" applyBorder="1" applyAlignment="1" applyProtection="1">
      <alignment horizontal="left" vertical="top" wrapText="1" indent="1"/>
    </xf>
    <xf numFmtId="0" fontId="0" fillId="0" borderId="0" xfId="0" applyAlignment="1" applyProtection="1">
      <alignment horizontal="left" vertical="top"/>
    </xf>
    <xf numFmtId="0" fontId="0" fillId="3" borderId="0" xfId="0" applyFont="1" applyFill="1" applyBorder="1" applyAlignment="1" applyProtection="1">
      <alignment horizontal="right"/>
    </xf>
    <xf numFmtId="0" fontId="0" fillId="3" borderId="21" xfId="0" applyFill="1" applyBorder="1" applyAlignment="1" applyProtection="1">
      <alignment horizontal="left" vertical="top"/>
    </xf>
    <xf numFmtId="176" fontId="0" fillId="3" borderId="50" xfId="0" applyNumberFormat="1" applyFill="1" applyBorder="1" applyAlignment="1" applyProtection="1">
      <alignment horizontal="right" vertical="center" indent="1"/>
    </xf>
    <xf numFmtId="0" fontId="0" fillId="3" borderId="34" xfId="0" applyFont="1" applyFill="1" applyBorder="1" applyAlignment="1" applyProtection="1">
      <alignment horizontal="right" vertical="center"/>
    </xf>
    <xf numFmtId="2" fontId="13" fillId="6" borderId="52" xfId="0" applyNumberFormat="1" applyFont="1" applyFill="1" applyBorder="1" applyAlignment="1" applyProtection="1">
      <alignment horizontal="left" vertical="center" wrapText="1" indent="1"/>
    </xf>
    <xf numFmtId="3" fontId="13" fillId="3" borderId="0" xfId="0" applyNumberFormat="1" applyFont="1" applyFill="1" applyBorder="1" applyAlignment="1" applyProtection="1">
      <alignment horizontal="right" vertical="center" wrapText="1"/>
    </xf>
    <xf numFmtId="0" fontId="0" fillId="3" borderId="66" xfId="0" applyFont="1" applyFill="1" applyBorder="1" applyAlignment="1" applyProtection="1">
      <alignment horizontal="right"/>
    </xf>
    <xf numFmtId="0" fontId="0" fillId="3" borderId="5" xfId="0" applyFill="1" applyBorder="1" applyAlignment="1" applyProtection="1">
      <alignment vertical="top"/>
    </xf>
    <xf numFmtId="2" fontId="13" fillId="3" borderId="5" xfId="0" applyNumberFormat="1" applyFont="1" applyFill="1" applyBorder="1" applyAlignment="1" applyProtection="1">
      <alignment horizontal="right" vertical="center" wrapText="1" indent="1"/>
    </xf>
    <xf numFmtId="2" fontId="13" fillId="3" borderId="5" xfId="0" applyNumberFormat="1" applyFont="1" applyFill="1" applyBorder="1" applyAlignment="1" applyProtection="1">
      <alignment horizontal="left" vertical="center" wrapText="1" indent="1"/>
    </xf>
    <xf numFmtId="0" fontId="0" fillId="3" borderId="5" xfId="0" applyFill="1" applyBorder="1" applyAlignment="1" applyProtection="1">
      <alignment horizontal="center"/>
    </xf>
    <xf numFmtId="0" fontId="0" fillId="3" borderId="5" xfId="0" applyFill="1" applyBorder="1" applyAlignment="1" applyProtection="1">
      <alignment vertical="top" wrapText="1"/>
    </xf>
    <xf numFmtId="0" fontId="0" fillId="3" borderId="23" xfId="0" applyFill="1" applyBorder="1" applyAlignment="1" applyProtection="1">
      <alignment vertical="top" wrapText="1"/>
    </xf>
    <xf numFmtId="2" fontId="13" fillId="3" borderId="0" xfId="0" applyNumberFormat="1" applyFont="1" applyFill="1" applyBorder="1" applyAlignment="1" applyProtection="1">
      <alignment horizontal="right" vertical="center" wrapText="1" indent="1"/>
    </xf>
    <xf numFmtId="2" fontId="13" fillId="3" borderId="0" xfId="0" applyNumberFormat="1" applyFont="1" applyFill="1" applyBorder="1" applyAlignment="1" applyProtection="1">
      <alignment horizontal="left" vertical="center" wrapText="1" indent="1"/>
    </xf>
    <xf numFmtId="0" fontId="32" fillId="3" borderId="0" xfId="0" applyFont="1" applyFill="1" applyBorder="1" applyAlignment="1" applyProtection="1">
      <alignment vertical="top" wrapText="1"/>
    </xf>
    <xf numFmtId="0" fontId="0" fillId="2" borderId="0" xfId="0" applyFill="1" applyAlignment="1" applyProtection="1">
      <alignment horizontal="left"/>
    </xf>
    <xf numFmtId="0" fontId="0" fillId="3" borderId="0" xfId="0" applyFont="1" applyFill="1" applyBorder="1" applyAlignment="1" applyProtection="1">
      <alignment horizontal="left"/>
    </xf>
    <xf numFmtId="0" fontId="0" fillId="0" borderId="0" xfId="0" applyAlignment="1" applyProtection="1">
      <alignment horizontal="left"/>
    </xf>
    <xf numFmtId="3" fontId="13" fillId="3" borderId="0" xfId="0" applyNumberFormat="1" applyFont="1" applyFill="1" applyBorder="1" applyAlignment="1" applyProtection="1">
      <alignment horizontal="left" vertical="center" wrapText="1" indent="1"/>
    </xf>
    <xf numFmtId="0" fontId="0" fillId="3" borderId="0" xfId="0" applyFill="1" applyAlignment="1" applyProtection="1">
      <alignment horizontal="left"/>
    </xf>
    <xf numFmtId="0" fontId="15" fillId="3" borderId="0" xfId="0" applyFont="1" applyFill="1" applyBorder="1" applyAlignment="1" applyProtection="1">
      <alignment horizontal="left" indent="1"/>
    </xf>
    <xf numFmtId="176" fontId="0" fillId="3" borderId="50" xfId="0" applyNumberFormat="1" applyFill="1" applyBorder="1" applyAlignment="1" applyProtection="1">
      <alignment horizontal="right" vertical="top"/>
    </xf>
    <xf numFmtId="0" fontId="0" fillId="3" borderId="0" xfId="0" applyFont="1" applyFill="1" applyBorder="1" applyAlignment="1" applyProtection="1">
      <alignment horizontal="right" vertical="top"/>
    </xf>
    <xf numFmtId="0" fontId="15" fillId="3" borderId="0" xfId="0" applyFont="1" applyFill="1" applyBorder="1" applyAlignment="1" applyProtection="1">
      <alignment horizontal="left" vertical="top"/>
    </xf>
    <xf numFmtId="0" fontId="0" fillId="3" borderId="0" xfId="0" applyFill="1" applyBorder="1" applyAlignment="1" applyProtection="1">
      <alignment horizontal="center" vertical="top"/>
    </xf>
    <xf numFmtId="170" fontId="13" fillId="3" borderId="0" xfId="0" applyNumberFormat="1" applyFont="1" applyFill="1" applyBorder="1" applyAlignment="1" applyProtection="1">
      <alignment horizontal="left" indent="1"/>
    </xf>
    <xf numFmtId="0" fontId="0" fillId="3" borderId="0" xfId="0" applyFont="1" applyFill="1" applyBorder="1" applyAlignment="1" applyProtection="1">
      <alignment horizontal="center"/>
    </xf>
    <xf numFmtId="0" fontId="0" fillId="3" borderId="0" xfId="0" applyFill="1" applyAlignment="1" applyProtection="1">
      <alignment horizontal="left" indent="1"/>
    </xf>
    <xf numFmtId="176" fontId="6" fillId="3" borderId="50" xfId="0" applyNumberFormat="1" applyFont="1" applyFill="1" applyBorder="1" applyAlignment="1" applyProtection="1">
      <alignment horizontal="right" vertical="center" indent="1"/>
    </xf>
    <xf numFmtId="0" fontId="0" fillId="3" borderId="0" xfId="0" applyFont="1" applyFill="1" applyBorder="1" applyAlignment="1" applyProtection="1">
      <alignment horizontal="right" vertical="center"/>
    </xf>
    <xf numFmtId="0" fontId="0" fillId="3" borderId="0" xfId="0" applyFont="1" applyFill="1" applyBorder="1" applyProtection="1"/>
    <xf numFmtId="176" fontId="0" fillId="3" borderId="51" xfId="0" applyNumberFormat="1" applyFill="1" applyBorder="1" applyAlignment="1" applyProtection="1">
      <alignment horizontal="right" indent="1"/>
    </xf>
    <xf numFmtId="0" fontId="0" fillId="3" borderId="5" xfId="0" applyFont="1" applyFill="1" applyBorder="1" applyAlignment="1" applyProtection="1">
      <alignment horizontal="right"/>
    </xf>
    <xf numFmtId="0" fontId="0" fillId="3" borderId="5" xfId="0" applyFill="1" applyBorder="1" applyAlignment="1" applyProtection="1">
      <alignment horizontal="left" vertical="top"/>
    </xf>
    <xf numFmtId="0" fontId="0" fillId="3" borderId="23" xfId="0" applyFill="1" applyBorder="1" applyAlignment="1" applyProtection="1">
      <alignment horizontal="left" vertical="top"/>
    </xf>
    <xf numFmtId="176" fontId="6" fillId="3" borderId="50" xfId="0" applyNumberFormat="1" applyFont="1" applyFill="1" applyBorder="1" applyAlignment="1" applyProtection="1">
      <alignment horizontal="right" indent="1"/>
    </xf>
    <xf numFmtId="0" fontId="20" fillId="3" borderId="0" xfId="0" applyFont="1" applyFill="1" applyBorder="1" applyProtection="1"/>
    <xf numFmtId="176" fontId="0" fillId="3" borderId="50" xfId="0" applyNumberFormat="1" applyFill="1" applyBorder="1" applyAlignment="1" applyProtection="1">
      <alignment horizontal="left" vertical="center" indent="1"/>
    </xf>
    <xf numFmtId="0" fontId="12" fillId="3" borderId="0" xfId="0" applyFont="1" applyFill="1" applyBorder="1" applyAlignment="1" applyProtection="1">
      <alignment horizontal="left" vertical="center" indent="1"/>
    </xf>
    <xf numFmtId="0" fontId="12" fillId="3" borderId="0" xfId="0" applyFont="1" applyFill="1" applyProtection="1"/>
    <xf numFmtId="2" fontId="13" fillId="6" borderId="69" xfId="0" applyNumberFormat="1" applyFont="1" applyFill="1" applyBorder="1" applyAlignment="1" applyProtection="1">
      <alignment horizontal="left" vertical="center" wrapText="1" indent="1"/>
    </xf>
    <xf numFmtId="0" fontId="0" fillId="3" borderId="21" xfId="0" applyFill="1" applyBorder="1" applyAlignment="1" applyProtection="1">
      <alignment vertical="center" wrapText="1"/>
    </xf>
    <xf numFmtId="0" fontId="0" fillId="2" borderId="0" xfId="0" applyFill="1" applyAlignment="1" applyProtection="1">
      <alignment horizontal="center"/>
    </xf>
    <xf numFmtId="176" fontId="0" fillId="3" borderId="50" xfId="0" applyNumberFormat="1" applyFill="1" applyBorder="1" applyAlignment="1" applyProtection="1">
      <alignment horizontal="center"/>
    </xf>
    <xf numFmtId="0" fontId="0" fillId="0" borderId="0" xfId="0" applyAlignment="1" applyProtection="1">
      <alignment horizontal="center"/>
    </xf>
    <xf numFmtId="0" fontId="0" fillId="0" borderId="0" xfId="0" applyAlignment="1" applyProtection="1">
      <alignment horizontal="left" indent="1"/>
    </xf>
    <xf numFmtId="172" fontId="0" fillId="3" borderId="0" xfId="0" applyNumberFormat="1" applyFill="1" applyBorder="1" applyAlignment="1" applyProtection="1">
      <alignment vertical="center"/>
    </xf>
    <xf numFmtId="2" fontId="0" fillId="3" borderId="0" xfId="0" applyNumberFormat="1" applyFill="1" applyBorder="1" applyAlignment="1" applyProtection="1">
      <alignment vertical="center"/>
    </xf>
    <xf numFmtId="172" fontId="0" fillId="3" borderId="0" xfId="0" applyNumberFormat="1" applyFill="1" applyBorder="1" applyAlignment="1" applyProtection="1">
      <alignment horizontal="left" vertical="top"/>
    </xf>
    <xf numFmtId="2" fontId="0" fillId="3" borderId="0" xfId="0" applyNumberFormat="1" applyFill="1" applyBorder="1" applyAlignment="1" applyProtection="1">
      <alignment horizontal="left" vertical="top"/>
    </xf>
    <xf numFmtId="176" fontId="0" fillId="3" borderId="50" xfId="0" applyNumberFormat="1" applyFill="1" applyBorder="1" applyAlignment="1" applyProtection="1">
      <alignment horizontal="left" indent="1"/>
    </xf>
    <xf numFmtId="0" fontId="6" fillId="3" borderId="0" xfId="0" applyFont="1" applyFill="1" applyBorder="1" applyAlignment="1" applyProtection="1">
      <alignment horizontal="left"/>
    </xf>
    <xf numFmtId="0" fontId="0" fillId="3" borderId="0" xfId="0" applyFont="1" applyFill="1" applyBorder="1" applyAlignment="1" applyProtection="1">
      <alignment vertical="top" wrapText="1"/>
    </xf>
    <xf numFmtId="0" fontId="0" fillId="3" borderId="21" xfId="0" applyFont="1" applyFill="1" applyBorder="1" applyAlignment="1" applyProtection="1">
      <alignment vertical="top" wrapText="1"/>
    </xf>
    <xf numFmtId="0" fontId="0" fillId="3" borderId="71" xfId="0" applyFill="1" applyBorder="1" applyAlignment="1" applyProtection="1">
      <alignment horizontal="center"/>
    </xf>
    <xf numFmtId="0" fontId="13" fillId="3" borderId="0" xfId="0" applyFont="1" applyFill="1" applyProtection="1"/>
    <xf numFmtId="0" fontId="13" fillId="3" borderId="0" xfId="0" applyFont="1" applyFill="1" applyBorder="1" applyAlignment="1" applyProtection="1">
      <alignment horizontal="left" vertical="center"/>
    </xf>
    <xf numFmtId="176" fontId="0" fillId="3" borderId="50" xfId="0" applyNumberFormat="1" applyFill="1" applyBorder="1" applyAlignment="1" applyProtection="1">
      <alignment horizontal="center" vertical="center"/>
    </xf>
    <xf numFmtId="0" fontId="0" fillId="3" borderId="72" xfId="0" applyFill="1" applyBorder="1" applyProtection="1"/>
    <xf numFmtId="176" fontId="0" fillId="3" borderId="0" xfId="0" applyNumberFormat="1" applyFill="1" applyBorder="1" applyAlignment="1" applyProtection="1">
      <alignment horizontal="center" vertical="center"/>
    </xf>
    <xf numFmtId="0" fontId="12" fillId="3" borderId="72" xfId="0" applyFont="1" applyFill="1" applyBorder="1" applyAlignment="1" applyProtection="1">
      <alignment vertical="center"/>
    </xf>
    <xf numFmtId="0" fontId="0" fillId="3" borderId="72" xfId="0" applyFill="1" applyBorder="1" applyAlignment="1" applyProtection="1">
      <alignment horizontal="left" wrapText="1"/>
    </xf>
    <xf numFmtId="0" fontId="0" fillId="3" borderId="72" xfId="0" applyFill="1" applyBorder="1" applyAlignment="1" applyProtection="1">
      <alignment horizontal="left" vertical="top" wrapText="1"/>
    </xf>
    <xf numFmtId="0" fontId="0" fillId="2" borderId="0" xfId="0" applyFill="1" applyAlignment="1" applyProtection="1">
      <alignment horizontal="right"/>
    </xf>
    <xf numFmtId="0" fontId="0" fillId="3" borderId="21" xfId="0" applyFill="1" applyBorder="1" applyAlignment="1" applyProtection="1">
      <alignment horizontal="left" wrapText="1"/>
    </xf>
    <xf numFmtId="3" fontId="13" fillId="6" borderId="58" xfId="0" applyNumberFormat="1" applyFont="1" applyFill="1" applyBorder="1" applyAlignment="1" applyProtection="1">
      <alignment horizontal="left" vertical="center" indent="1"/>
    </xf>
    <xf numFmtId="3" fontId="13" fillId="6" borderId="56" xfId="0" applyNumberFormat="1" applyFont="1" applyFill="1" applyBorder="1" applyAlignment="1" applyProtection="1">
      <alignment vertical="center"/>
    </xf>
    <xf numFmtId="3" fontId="13" fillId="6" borderId="59" xfId="0" applyNumberFormat="1" applyFont="1" applyFill="1" applyBorder="1" applyAlignment="1" applyProtection="1">
      <alignment vertical="center"/>
    </xf>
    <xf numFmtId="3" fontId="6" fillId="3" borderId="0" xfId="0" applyNumberFormat="1" applyFont="1" applyFill="1" applyBorder="1" applyAlignment="1" applyProtection="1">
      <alignment horizontal="right" vertical="center" wrapText="1" indent="1"/>
    </xf>
    <xf numFmtId="0" fontId="6" fillId="3" borderId="5" xfId="0" applyFont="1" applyFill="1" applyBorder="1" applyAlignment="1" applyProtection="1">
      <alignment vertical="center"/>
    </xf>
    <xf numFmtId="3" fontId="6" fillId="3" borderId="5" xfId="0" applyNumberFormat="1" applyFont="1" applyFill="1" applyBorder="1" applyAlignment="1" applyProtection="1">
      <alignment horizontal="right" vertical="center" wrapText="1" indent="1"/>
    </xf>
    <xf numFmtId="0" fontId="0" fillId="0" borderId="0" xfId="0" applyAlignment="1" applyProtection="1">
      <alignment horizontal="right"/>
    </xf>
    <xf numFmtId="0" fontId="0" fillId="3" borderId="0" xfId="0" applyFill="1" applyBorder="1" applyAlignment="1" applyProtection="1">
      <alignment horizontal="left" vertical="top" wrapText="1"/>
    </xf>
    <xf numFmtId="166" fontId="0" fillId="3" borderId="0" xfId="0" applyNumberFormat="1" applyFill="1" applyBorder="1" applyAlignment="1" applyProtection="1">
      <alignment horizontal="left"/>
    </xf>
    <xf numFmtId="0" fontId="0" fillId="3" borderId="0" xfId="0" quotePrefix="1" applyFill="1" applyAlignment="1" applyProtection="1">
      <alignment horizontal="left"/>
    </xf>
    <xf numFmtId="175" fontId="13" fillId="7" borderId="54" xfId="0" applyNumberFormat="1" applyFont="1" applyFill="1" applyBorder="1" applyAlignment="1" applyProtection="1">
      <alignment horizontal="right" vertical="center" wrapText="1"/>
    </xf>
    <xf numFmtId="0" fontId="13" fillId="7" borderId="54" xfId="0" applyFont="1" applyFill="1" applyBorder="1" applyAlignment="1" applyProtection="1">
      <alignment horizontal="right" vertical="center"/>
    </xf>
    <xf numFmtId="0" fontId="13" fillId="7" borderId="54" xfId="0" applyFont="1" applyFill="1" applyBorder="1" applyAlignment="1" applyProtection="1">
      <alignment horizontal="left" vertical="center" indent="1"/>
    </xf>
    <xf numFmtId="3" fontId="13" fillId="6" borderId="54" xfId="0" applyNumberFormat="1" applyFont="1" applyFill="1" applyBorder="1" applyAlignment="1" applyProtection="1">
      <alignment vertical="center" wrapText="1"/>
    </xf>
    <xf numFmtId="170" fontId="13" fillId="7" borderId="54" xfId="0" quotePrefix="1" applyNumberFormat="1" applyFont="1" applyFill="1" applyBorder="1" applyAlignment="1" applyProtection="1">
      <alignment horizontal="left" vertical="center" wrapText="1" indent="1"/>
    </xf>
    <xf numFmtId="169" fontId="13" fillId="7" borderId="54" xfId="0" quotePrefix="1" applyNumberFormat="1" applyFont="1" applyFill="1" applyBorder="1" applyAlignment="1" applyProtection="1">
      <alignment vertical="center" wrapText="1"/>
    </xf>
    <xf numFmtId="168" fontId="13" fillId="6" borderId="58" xfId="0" applyNumberFormat="1" applyFont="1" applyFill="1" applyBorder="1" applyAlignment="1" applyProtection="1">
      <alignment horizontal="left" vertical="center" indent="1"/>
    </xf>
    <xf numFmtId="168" fontId="13" fillId="6" borderId="56" xfId="0" applyNumberFormat="1" applyFont="1" applyFill="1" applyBorder="1" applyAlignment="1" applyProtection="1">
      <alignment horizontal="left" vertical="center" indent="1"/>
    </xf>
    <xf numFmtId="168" fontId="13" fillId="6" borderId="59" xfId="0" applyNumberFormat="1" applyFont="1" applyFill="1" applyBorder="1" applyAlignment="1" applyProtection="1">
      <alignment horizontal="left" vertical="center" indent="1"/>
    </xf>
    <xf numFmtId="0" fontId="4" fillId="3" borderId="0" xfId="0" applyFont="1" applyFill="1" applyBorder="1" applyAlignment="1" applyProtection="1">
      <alignment horizontal="center" vertical="center" wrapText="1"/>
    </xf>
    <xf numFmtId="0" fontId="0" fillId="3" borderId="0" xfId="0" applyFill="1" applyBorder="1" applyAlignment="1" applyProtection="1">
      <alignment horizontal="left" vertical="top" wrapText="1"/>
    </xf>
    <xf numFmtId="166" fontId="0" fillId="3" borderId="0" xfId="0" applyNumberFormat="1" applyFill="1" applyBorder="1" applyAlignment="1" applyProtection="1">
      <alignment horizontal="left"/>
    </xf>
    <xf numFmtId="0" fontId="0" fillId="3" borderId="0" xfId="0" applyFill="1" applyBorder="1" applyAlignment="1" applyProtection="1">
      <alignment vertical="top" wrapText="1"/>
    </xf>
    <xf numFmtId="0" fontId="6" fillId="0" borderId="4" xfId="0" applyFont="1" applyBorder="1" applyAlignment="1">
      <alignment horizont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wrapText="1"/>
    </xf>
    <xf numFmtId="0" fontId="9" fillId="4" borderId="1" xfId="0" applyFont="1" applyFill="1" applyBorder="1" applyAlignment="1">
      <alignment horizontal="center" vertical="center" wrapText="1"/>
    </xf>
    <xf numFmtId="0" fontId="7" fillId="0" borderId="0" xfId="0" applyFont="1" applyAlignment="1">
      <alignment horizontal="center"/>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0" fillId="0" borderId="27" xfId="0"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0" fontId="6" fillId="3" borderId="49" xfId="0" applyFont="1" applyFill="1" applyBorder="1" applyAlignment="1" applyProtection="1">
      <alignment horizontal="center" vertical="center" wrapText="1"/>
    </xf>
    <xf numFmtId="0" fontId="6" fillId="3" borderId="50" xfId="0" applyFont="1" applyFill="1" applyBorder="1" applyAlignment="1" applyProtection="1">
      <alignment horizontal="center" vertical="center" wrapText="1"/>
    </xf>
    <xf numFmtId="0" fontId="6" fillId="3" borderId="51" xfId="0" applyFont="1" applyFill="1" applyBorder="1" applyAlignment="1" applyProtection="1">
      <alignment horizontal="center" vertical="center" wrapText="1"/>
    </xf>
    <xf numFmtId="0" fontId="6" fillId="3" borderId="44"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3" fillId="3" borderId="0" xfId="1" applyFill="1" applyBorder="1" applyAlignment="1" applyProtection="1">
      <alignment horizontal="left" vertical="center" wrapText="1"/>
    </xf>
    <xf numFmtId="0" fontId="3" fillId="3" borderId="72" xfId="1" applyFill="1" applyBorder="1" applyAlignment="1" applyProtection="1">
      <alignment horizontal="left" vertical="center" wrapText="1"/>
    </xf>
    <xf numFmtId="3" fontId="13" fillId="6" borderId="58" xfId="0" applyNumberFormat="1" applyFont="1" applyFill="1" applyBorder="1" applyAlignment="1" applyProtection="1">
      <alignment horizontal="left" vertical="center" wrapText="1" indent="1"/>
    </xf>
    <xf numFmtId="3" fontId="13" fillId="6" borderId="56" xfId="0" applyNumberFormat="1" applyFont="1" applyFill="1" applyBorder="1" applyAlignment="1" applyProtection="1">
      <alignment horizontal="left" vertical="center" wrapText="1" indent="1"/>
    </xf>
    <xf numFmtId="3" fontId="13" fillId="6" borderId="59" xfId="0" applyNumberFormat="1" applyFont="1" applyFill="1" applyBorder="1" applyAlignment="1" applyProtection="1">
      <alignment horizontal="left" vertical="center" wrapText="1" indent="1"/>
    </xf>
    <xf numFmtId="0" fontId="0" fillId="3" borderId="34" xfId="0" applyFill="1" applyBorder="1" applyAlignment="1" applyProtection="1">
      <alignment horizontal="left" vertical="center" wrapText="1"/>
    </xf>
    <xf numFmtId="0" fontId="0" fillId="3" borderId="0" xfId="0" applyFill="1" applyBorder="1" applyAlignment="1" applyProtection="1">
      <alignment horizontal="left" vertical="center" wrapText="1"/>
    </xf>
    <xf numFmtId="0" fontId="0" fillId="3" borderId="21" xfId="0" applyFill="1" applyBorder="1" applyAlignment="1" applyProtection="1">
      <alignment horizontal="left" vertical="center" wrapText="1"/>
    </xf>
    <xf numFmtId="0" fontId="0" fillId="3" borderId="0" xfId="0" applyFill="1" applyBorder="1" applyAlignment="1" applyProtection="1">
      <alignment horizontal="left" wrapText="1"/>
    </xf>
    <xf numFmtId="0" fontId="0" fillId="3" borderId="21" xfId="0" applyFill="1" applyBorder="1" applyAlignment="1" applyProtection="1">
      <alignment horizontal="left" wrapText="1"/>
    </xf>
    <xf numFmtId="0" fontId="0" fillId="3" borderId="21" xfId="0" applyFill="1" applyBorder="1" applyAlignment="1" applyProtection="1">
      <alignment horizontal="left" vertical="top" wrapText="1"/>
    </xf>
    <xf numFmtId="0" fontId="0" fillId="3" borderId="72" xfId="0" applyFill="1" applyBorder="1" applyAlignment="1" applyProtection="1">
      <alignment horizontal="left" vertical="top" wrapText="1"/>
    </xf>
    <xf numFmtId="0" fontId="0" fillId="3" borderId="0" xfId="0" applyFont="1" applyFill="1" applyBorder="1" applyAlignment="1" applyProtection="1">
      <alignment horizontal="left" vertical="center" wrapText="1"/>
    </xf>
    <xf numFmtId="0" fontId="0" fillId="3" borderId="72" xfId="0" applyFont="1" applyFill="1" applyBorder="1" applyAlignment="1" applyProtection="1">
      <alignment horizontal="left" vertical="center" wrapText="1"/>
    </xf>
    <xf numFmtId="0" fontId="3" fillId="3" borderId="0" xfId="1" applyFill="1" applyBorder="1" applyAlignment="1" applyProtection="1">
      <alignment horizontal="left" vertical="top" wrapText="1"/>
    </xf>
    <xf numFmtId="0" fontId="3" fillId="3" borderId="21" xfId="1" applyFill="1" applyBorder="1" applyAlignment="1" applyProtection="1">
      <alignment horizontal="left" vertical="top" wrapText="1"/>
    </xf>
    <xf numFmtId="0" fontId="0" fillId="3" borderId="0" xfId="0" applyFill="1" applyBorder="1" applyAlignment="1" applyProtection="1">
      <alignment horizontal="left" vertical="center" wrapText="1" indent="1"/>
    </xf>
    <xf numFmtId="0" fontId="0" fillId="3" borderId="5" xfId="0" applyFill="1" applyBorder="1" applyAlignment="1" applyProtection="1">
      <alignment horizontal="left" vertical="center" wrapText="1" indent="1"/>
    </xf>
    <xf numFmtId="0" fontId="0" fillId="3" borderId="0" xfId="0" applyFill="1" applyBorder="1" applyAlignment="1" applyProtection="1">
      <alignment horizontal="left" wrapText="1" indent="1"/>
    </xf>
    <xf numFmtId="0" fontId="0" fillId="3" borderId="5" xfId="0" applyFill="1" applyBorder="1" applyAlignment="1" applyProtection="1">
      <alignment horizontal="left" wrapText="1" indent="1"/>
    </xf>
    <xf numFmtId="0" fontId="12" fillId="3" borderId="0" xfId="0" applyFont="1" applyFill="1" applyBorder="1" applyAlignment="1" applyProtection="1">
      <alignment horizontal="left" vertical="top" wrapText="1"/>
    </xf>
    <xf numFmtId="0" fontId="12" fillId="3" borderId="21" xfId="0" applyFont="1" applyFill="1" applyBorder="1" applyAlignment="1" applyProtection="1">
      <alignment horizontal="left" vertical="top" wrapText="1"/>
    </xf>
    <xf numFmtId="0" fontId="6" fillId="3" borderId="44" xfId="0" applyFont="1" applyFill="1" applyBorder="1" applyAlignment="1" applyProtection="1">
      <alignment horizontal="left" vertical="center" wrapText="1" indent="2"/>
    </xf>
    <xf numFmtId="0" fontId="6" fillId="3" borderId="0" xfId="0" applyFont="1" applyFill="1" applyBorder="1" applyAlignment="1" applyProtection="1">
      <alignment horizontal="left" vertical="center" wrapText="1" indent="2"/>
    </xf>
    <xf numFmtId="0" fontId="6" fillId="3" borderId="5" xfId="0" applyFont="1" applyFill="1" applyBorder="1" applyAlignment="1" applyProtection="1">
      <alignment horizontal="left" vertical="center" wrapText="1" indent="2"/>
    </xf>
    <xf numFmtId="0" fontId="0" fillId="3" borderId="0" xfId="0" applyFill="1" applyBorder="1" applyAlignment="1" applyProtection="1">
      <alignment horizontal="left"/>
    </xf>
    <xf numFmtId="0" fontId="0" fillId="3" borderId="21" xfId="0" applyFill="1" applyBorder="1" applyAlignment="1" applyProtection="1">
      <alignment horizontal="left"/>
    </xf>
    <xf numFmtId="0" fontId="12" fillId="3" borderId="34"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2" fillId="3" borderId="21" xfId="0" applyFont="1" applyFill="1" applyBorder="1" applyAlignment="1" applyProtection="1">
      <alignment horizontal="left" vertical="center" wrapText="1"/>
    </xf>
    <xf numFmtId="0" fontId="0" fillId="7" borderId="55" xfId="0" applyFill="1" applyBorder="1" applyAlignment="1" applyProtection="1">
      <alignment horizontal="center" vertical="center"/>
    </xf>
    <xf numFmtId="0" fontId="0" fillId="7" borderId="56" xfId="0" applyFill="1" applyBorder="1" applyAlignment="1" applyProtection="1">
      <alignment horizontal="center" vertical="center"/>
    </xf>
    <xf numFmtId="0" fontId="0" fillId="7" borderId="57" xfId="0" applyFill="1" applyBorder="1" applyAlignment="1" applyProtection="1">
      <alignment horizontal="center" vertical="center"/>
    </xf>
    <xf numFmtId="0" fontId="0" fillId="7" borderId="55" xfId="0" applyFill="1" applyBorder="1" applyAlignment="1" applyProtection="1">
      <alignment horizontal="left" vertical="center" wrapText="1" indent="1"/>
    </xf>
    <xf numFmtId="0" fontId="0" fillId="7" borderId="56" xfId="0" applyFill="1" applyBorder="1" applyAlignment="1" applyProtection="1">
      <alignment horizontal="left" vertical="center" wrapText="1" indent="1"/>
    </xf>
    <xf numFmtId="0" fontId="0" fillId="7" borderId="57" xfId="0" applyFill="1" applyBorder="1" applyAlignment="1" applyProtection="1">
      <alignment horizontal="left" vertical="center" wrapText="1" indent="1"/>
    </xf>
    <xf numFmtId="0" fontId="6" fillId="3" borderId="44"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0" fillId="7" borderId="55" xfId="0" applyFill="1" applyBorder="1" applyAlignment="1" applyProtection="1">
      <alignment horizontal="left" vertical="center" indent="1"/>
    </xf>
    <xf numFmtId="0" fontId="0" fillId="7" borderId="56" xfId="0" applyFill="1" applyBorder="1" applyAlignment="1" applyProtection="1">
      <alignment horizontal="left" vertical="center" indent="1"/>
    </xf>
    <xf numFmtId="0" fontId="0" fillId="7" borderId="57" xfId="0" applyFill="1" applyBorder="1" applyAlignment="1" applyProtection="1">
      <alignment horizontal="left" vertical="center" indent="1"/>
    </xf>
    <xf numFmtId="0" fontId="0" fillId="3" borderId="21" xfId="0" applyFont="1" applyFill="1" applyBorder="1" applyAlignment="1" applyProtection="1">
      <alignment horizontal="left" vertical="center" wrapText="1"/>
    </xf>
    <xf numFmtId="168" fontId="13" fillId="6" borderId="58" xfId="0" applyNumberFormat="1" applyFont="1" applyFill="1" applyBorder="1" applyAlignment="1" applyProtection="1">
      <alignment horizontal="left" wrapText="1" indent="1"/>
    </xf>
    <xf numFmtId="168" fontId="13" fillId="6" borderId="56" xfId="0" applyNumberFormat="1" applyFont="1" applyFill="1" applyBorder="1" applyAlignment="1" applyProtection="1">
      <alignment horizontal="left" wrapText="1" indent="1"/>
    </xf>
    <xf numFmtId="168" fontId="13" fillId="6" borderId="59" xfId="0" applyNumberFormat="1" applyFont="1" applyFill="1" applyBorder="1" applyAlignment="1" applyProtection="1">
      <alignment horizontal="left" wrapText="1" indent="1"/>
    </xf>
    <xf numFmtId="9" fontId="13" fillId="6" borderId="58" xfId="0" quotePrefix="1" applyNumberFormat="1" applyFont="1" applyFill="1" applyBorder="1" applyAlignment="1" applyProtection="1">
      <alignment horizontal="left" vertical="center" wrapText="1" indent="1"/>
    </xf>
    <xf numFmtId="9" fontId="13" fillId="6" borderId="56" xfId="0" applyNumberFormat="1" applyFont="1" applyFill="1" applyBorder="1" applyAlignment="1" applyProtection="1">
      <alignment horizontal="left" vertical="center" wrapText="1" indent="1"/>
    </xf>
    <xf numFmtId="9" fontId="13" fillId="6" borderId="59" xfId="0" applyNumberFormat="1" applyFont="1" applyFill="1" applyBorder="1" applyAlignment="1" applyProtection="1">
      <alignment horizontal="left" vertical="center" wrapText="1" indent="1"/>
    </xf>
    <xf numFmtId="0" fontId="12" fillId="3" borderId="0" xfId="1" applyFont="1" applyFill="1" applyBorder="1" applyAlignment="1" applyProtection="1">
      <alignment horizontal="left" vertical="center" wrapText="1"/>
    </xf>
    <xf numFmtId="0" fontId="12" fillId="3" borderId="72" xfId="1" applyFont="1" applyFill="1" applyBorder="1" applyAlignment="1" applyProtection="1">
      <alignment horizontal="left" vertical="center" wrapText="1"/>
    </xf>
    <xf numFmtId="0" fontId="12" fillId="3" borderId="0" xfId="1" applyFont="1" applyFill="1" applyBorder="1" applyAlignment="1" applyProtection="1">
      <alignment horizontal="left" vertical="center" indent="2"/>
    </xf>
    <xf numFmtId="0" fontId="3" fillId="3" borderId="21" xfId="1" applyFill="1" applyBorder="1" applyAlignment="1" applyProtection="1">
      <alignment horizontal="left" vertical="center" wrapText="1"/>
    </xf>
    <xf numFmtId="0" fontId="0" fillId="7" borderId="58" xfId="0" applyFill="1" applyBorder="1" applyAlignment="1" applyProtection="1">
      <alignment horizontal="left" vertical="center" wrapText="1" indent="1"/>
    </xf>
    <xf numFmtId="0" fontId="0" fillId="7" borderId="59" xfId="0" applyFill="1" applyBorder="1" applyAlignment="1" applyProtection="1">
      <alignment horizontal="left" vertical="center" wrapText="1" indent="1"/>
    </xf>
    <xf numFmtId="0" fontId="3" fillId="0" borderId="0" xfId="1" applyBorder="1" applyAlignment="1" applyProtection="1">
      <alignment horizontal="left" vertical="center" wrapText="1"/>
    </xf>
    <xf numFmtId="0" fontId="3" fillId="0" borderId="21" xfId="1" applyBorder="1" applyAlignment="1" applyProtection="1">
      <alignment horizontal="left" vertical="center" wrapText="1"/>
    </xf>
    <xf numFmtId="0" fontId="0" fillId="3" borderId="34" xfId="0" applyFill="1" applyBorder="1" applyAlignment="1" applyProtection="1">
      <alignment horizontal="left" vertical="top" wrapText="1"/>
    </xf>
    <xf numFmtId="0" fontId="0" fillId="3" borderId="0" xfId="0" applyFont="1" applyFill="1" applyBorder="1" applyAlignment="1" applyProtection="1">
      <alignment horizontal="left" vertical="top" wrapText="1"/>
    </xf>
    <xf numFmtId="0" fontId="0" fillId="3" borderId="72" xfId="0" applyFont="1" applyFill="1" applyBorder="1" applyAlignment="1" applyProtection="1">
      <alignment horizontal="left" vertical="top" wrapText="1"/>
    </xf>
    <xf numFmtId="0" fontId="0" fillId="3" borderId="21" xfId="0" applyFont="1" applyFill="1" applyBorder="1" applyAlignment="1" applyProtection="1">
      <alignment horizontal="left" vertical="top" wrapText="1"/>
    </xf>
    <xf numFmtId="0" fontId="19" fillId="3" borderId="0" xfId="0" applyFont="1" applyFill="1" applyBorder="1" applyAlignment="1" applyProtection="1">
      <alignment horizontal="center" vertical="top" wrapText="1"/>
    </xf>
    <xf numFmtId="0" fontId="19" fillId="3" borderId="0" xfId="0" applyFont="1" applyFill="1" applyBorder="1" applyAlignment="1" applyProtection="1">
      <alignment horizontal="center" vertical="center" wrapText="1"/>
    </xf>
    <xf numFmtId="0" fontId="0" fillId="3" borderId="0" xfId="0" applyFill="1" applyBorder="1" applyAlignment="1" applyProtection="1">
      <alignment horizontal="left" wrapText="1" indent="2"/>
    </xf>
    <xf numFmtId="0" fontId="0" fillId="3" borderId="0" xfId="0" applyFill="1" applyBorder="1" applyAlignment="1" applyProtection="1">
      <alignment horizontal="left" indent="2"/>
    </xf>
    <xf numFmtId="170" fontId="13" fillId="6" borderId="58" xfId="0" quotePrefix="1" applyNumberFormat="1" applyFont="1" applyFill="1" applyBorder="1" applyAlignment="1" applyProtection="1">
      <alignment horizontal="center" vertical="center" wrapText="1"/>
    </xf>
    <xf numFmtId="170" fontId="13" fillId="6" borderId="59" xfId="0" quotePrefix="1" applyNumberFormat="1" applyFont="1" applyFill="1" applyBorder="1" applyAlignment="1" applyProtection="1">
      <alignment horizontal="center" vertical="center" wrapText="1"/>
    </xf>
    <xf numFmtId="170" fontId="13" fillId="6" borderId="58" xfId="0" applyNumberFormat="1" applyFont="1" applyFill="1" applyBorder="1" applyAlignment="1" applyProtection="1">
      <alignment horizontal="center" vertical="center" wrapText="1"/>
    </xf>
    <xf numFmtId="170" fontId="13" fillId="6" borderId="59" xfId="0" applyNumberFormat="1" applyFont="1" applyFill="1" applyBorder="1" applyAlignment="1" applyProtection="1">
      <alignment horizontal="center" vertical="center" wrapText="1"/>
    </xf>
    <xf numFmtId="0" fontId="13" fillId="6" borderId="58" xfId="0" applyFont="1" applyFill="1" applyBorder="1" applyAlignment="1" applyProtection="1">
      <alignment horizontal="center"/>
    </xf>
    <xf numFmtId="0" fontId="13" fillId="6" borderId="59" xfId="0" applyFont="1" applyFill="1" applyBorder="1" applyAlignment="1" applyProtection="1">
      <alignment horizontal="center"/>
    </xf>
    <xf numFmtId="0" fontId="13" fillId="6" borderId="58" xfId="0" applyFont="1" applyFill="1" applyBorder="1" applyAlignment="1" applyProtection="1">
      <alignment horizontal="left" vertical="center" wrapText="1" indent="1"/>
    </xf>
    <xf numFmtId="0" fontId="13" fillId="6" borderId="59" xfId="0" applyFont="1" applyFill="1" applyBorder="1" applyAlignment="1" applyProtection="1">
      <alignment horizontal="left" vertical="center" wrapText="1" indent="1"/>
    </xf>
    <xf numFmtId="3" fontId="13" fillId="6" borderId="46" xfId="0" applyNumberFormat="1" applyFont="1" applyFill="1" applyBorder="1" applyAlignment="1" applyProtection="1">
      <alignment horizontal="left" vertical="center" wrapText="1" indent="1"/>
    </xf>
    <xf numFmtId="3" fontId="13" fillId="6" borderId="47" xfId="0" applyNumberFormat="1" applyFont="1" applyFill="1" applyBorder="1" applyAlignment="1" applyProtection="1">
      <alignment horizontal="left" vertical="center" wrapText="1" indent="1"/>
    </xf>
    <xf numFmtId="3" fontId="13" fillId="6" borderId="48" xfId="0" applyNumberFormat="1" applyFont="1" applyFill="1" applyBorder="1" applyAlignment="1" applyProtection="1">
      <alignment horizontal="left" vertical="center" wrapText="1" indent="1"/>
    </xf>
    <xf numFmtId="168" fontId="13" fillId="6" borderId="60" xfId="0" applyNumberFormat="1" applyFont="1" applyFill="1" applyBorder="1" applyAlignment="1" applyProtection="1">
      <alignment horizontal="left" vertical="top" wrapText="1" indent="1"/>
    </xf>
    <xf numFmtId="168" fontId="13" fillId="6" borderId="61" xfId="0" applyNumberFormat="1" applyFont="1" applyFill="1" applyBorder="1" applyAlignment="1" applyProtection="1">
      <alignment horizontal="left" vertical="top" wrapText="1" indent="1"/>
    </xf>
    <xf numFmtId="168" fontId="13" fillId="6" borderId="62" xfId="0" applyNumberFormat="1" applyFont="1" applyFill="1" applyBorder="1" applyAlignment="1" applyProtection="1">
      <alignment horizontal="left" vertical="top" wrapText="1" indent="1"/>
    </xf>
    <xf numFmtId="168" fontId="13" fillId="6" borderId="71" xfId="0" applyNumberFormat="1" applyFont="1" applyFill="1" applyBorder="1" applyAlignment="1" applyProtection="1">
      <alignment horizontal="left" vertical="top" wrapText="1" indent="1"/>
    </xf>
    <xf numFmtId="168" fontId="13" fillId="6" borderId="0" xfId="0" applyNumberFormat="1" applyFont="1" applyFill="1" applyBorder="1" applyAlignment="1" applyProtection="1">
      <alignment horizontal="left" vertical="top" wrapText="1" indent="1"/>
    </xf>
    <xf numFmtId="168" fontId="13" fillId="6" borderId="72" xfId="0" applyNumberFormat="1" applyFont="1" applyFill="1" applyBorder="1" applyAlignment="1" applyProtection="1">
      <alignment horizontal="left" vertical="top" wrapText="1" indent="1"/>
    </xf>
    <xf numFmtId="168" fontId="13" fillId="6" borderId="63" xfId="0" applyNumberFormat="1" applyFont="1" applyFill="1" applyBorder="1" applyAlignment="1" applyProtection="1">
      <alignment horizontal="left" vertical="top" wrapText="1" indent="1"/>
    </xf>
    <xf numFmtId="168" fontId="13" fillId="6" borderId="64" xfId="0" applyNumberFormat="1" applyFont="1" applyFill="1" applyBorder="1" applyAlignment="1" applyProtection="1">
      <alignment horizontal="left" vertical="top" wrapText="1" indent="1"/>
    </xf>
    <xf numFmtId="168" fontId="13" fillId="6" borderId="65" xfId="0" applyNumberFormat="1" applyFont="1" applyFill="1" applyBorder="1" applyAlignment="1" applyProtection="1">
      <alignment horizontal="left" vertical="top" wrapText="1" indent="1"/>
    </xf>
    <xf numFmtId="0" fontId="0" fillId="3" borderId="72" xfId="0" applyFill="1" applyBorder="1" applyAlignment="1" applyProtection="1">
      <alignment horizontal="left" vertical="center" wrapText="1"/>
    </xf>
    <xf numFmtId="167" fontId="13" fillId="6" borderId="58" xfId="0" applyNumberFormat="1" applyFont="1" applyFill="1" applyBorder="1" applyAlignment="1" applyProtection="1">
      <alignment horizontal="left" vertical="center" wrapText="1" indent="1"/>
    </xf>
    <xf numFmtId="167" fontId="13" fillId="6" borderId="56" xfId="0" applyNumberFormat="1" applyFont="1" applyFill="1" applyBorder="1" applyAlignment="1" applyProtection="1">
      <alignment horizontal="left" vertical="center" wrapText="1" indent="1"/>
    </xf>
    <xf numFmtId="167" fontId="13" fillId="6" borderId="59" xfId="0" applyNumberFormat="1" applyFont="1" applyFill="1" applyBorder="1" applyAlignment="1" applyProtection="1">
      <alignment horizontal="left" vertical="center" wrapText="1" indent="1"/>
    </xf>
    <xf numFmtId="3" fontId="13" fillId="6" borderId="60" xfId="0" applyNumberFormat="1" applyFont="1" applyFill="1" applyBorder="1" applyAlignment="1" applyProtection="1">
      <alignment vertical="center" wrapText="1"/>
    </xf>
    <xf numFmtId="3" fontId="13" fillId="6" borderId="61" xfId="0" applyNumberFormat="1" applyFont="1" applyFill="1" applyBorder="1" applyAlignment="1" applyProtection="1">
      <alignment vertical="center" wrapText="1"/>
    </xf>
    <xf numFmtId="3" fontId="13" fillId="6" borderId="62" xfId="0" applyNumberFormat="1" applyFont="1" applyFill="1" applyBorder="1" applyAlignment="1" applyProtection="1">
      <alignment vertical="center" wrapText="1"/>
    </xf>
    <xf numFmtId="3" fontId="13" fillId="6" borderId="63" xfId="0" applyNumberFormat="1" applyFont="1" applyFill="1" applyBorder="1" applyAlignment="1" applyProtection="1">
      <alignment vertical="center" wrapText="1"/>
    </xf>
    <xf numFmtId="3" fontId="13" fillId="6" borderId="64" xfId="0" applyNumberFormat="1" applyFont="1" applyFill="1" applyBorder="1" applyAlignment="1" applyProtection="1">
      <alignment vertical="center" wrapText="1"/>
    </xf>
    <xf numFmtId="3" fontId="13" fillId="6" borderId="65" xfId="0" applyNumberFormat="1" applyFont="1" applyFill="1" applyBorder="1" applyAlignment="1" applyProtection="1">
      <alignment vertical="center" wrapText="1"/>
    </xf>
    <xf numFmtId="3" fontId="13" fillId="6" borderId="60" xfId="0" applyNumberFormat="1" applyFont="1" applyFill="1" applyBorder="1" applyAlignment="1" applyProtection="1">
      <alignment horizontal="left" vertical="center" wrapText="1" indent="1"/>
    </xf>
    <xf numFmtId="3" fontId="13" fillId="6" borderId="61" xfId="0" applyNumberFormat="1" applyFont="1" applyFill="1" applyBorder="1" applyAlignment="1" applyProtection="1">
      <alignment horizontal="left" vertical="center" wrapText="1" indent="1"/>
    </xf>
    <xf numFmtId="3" fontId="13" fillId="6" borderId="62" xfId="0" applyNumberFormat="1" applyFont="1" applyFill="1" applyBorder="1" applyAlignment="1" applyProtection="1">
      <alignment horizontal="left" vertical="center" wrapText="1" indent="1"/>
    </xf>
    <xf numFmtId="3" fontId="13" fillId="6" borderId="63" xfId="0" applyNumberFormat="1" applyFont="1" applyFill="1" applyBorder="1" applyAlignment="1" applyProtection="1">
      <alignment horizontal="left" vertical="center" wrapText="1" indent="1"/>
    </xf>
    <xf numFmtId="3" fontId="13" fillId="6" borderId="64" xfId="0" applyNumberFormat="1" applyFont="1" applyFill="1" applyBorder="1" applyAlignment="1" applyProtection="1">
      <alignment horizontal="left" vertical="center" wrapText="1" indent="1"/>
    </xf>
    <xf numFmtId="3" fontId="13" fillId="6" borderId="65" xfId="0" applyNumberFormat="1" applyFont="1" applyFill="1" applyBorder="1" applyAlignment="1" applyProtection="1">
      <alignment horizontal="left" vertical="center" wrapText="1" indent="1"/>
    </xf>
    <xf numFmtId="2" fontId="13" fillId="6" borderId="58" xfId="0" applyNumberFormat="1" applyFont="1" applyFill="1" applyBorder="1" applyAlignment="1" applyProtection="1">
      <alignment horizontal="left" vertical="center" wrapText="1" indent="1"/>
    </xf>
    <xf numFmtId="2" fontId="13" fillId="6" borderId="56" xfId="0" applyNumberFormat="1" applyFont="1" applyFill="1" applyBorder="1" applyAlignment="1" applyProtection="1">
      <alignment horizontal="left" vertical="center" wrapText="1" indent="1"/>
    </xf>
    <xf numFmtId="2" fontId="13" fillId="6" borderId="59" xfId="0" applyNumberFormat="1" applyFont="1" applyFill="1" applyBorder="1" applyAlignment="1" applyProtection="1">
      <alignment horizontal="left" vertical="center" wrapText="1" indent="1"/>
    </xf>
    <xf numFmtId="0" fontId="13" fillId="6" borderId="58" xfId="0" applyFont="1" applyFill="1" applyBorder="1" applyAlignment="1" applyProtection="1">
      <alignment horizontal="left" vertical="center" indent="1"/>
    </xf>
    <xf numFmtId="0" fontId="13" fillId="6" borderId="56" xfId="0" applyFont="1" applyFill="1" applyBorder="1" applyAlignment="1" applyProtection="1">
      <alignment horizontal="left" vertical="center" indent="1"/>
    </xf>
    <xf numFmtId="0" fontId="13" fillId="6" borderId="59" xfId="0" applyFont="1" applyFill="1" applyBorder="1" applyAlignment="1" applyProtection="1">
      <alignment horizontal="left" vertical="center" indent="1"/>
    </xf>
    <xf numFmtId="2" fontId="13" fillId="6" borderId="60" xfId="0" applyNumberFormat="1" applyFont="1" applyFill="1" applyBorder="1" applyAlignment="1" applyProtection="1">
      <alignment horizontal="left" vertical="center" wrapText="1" indent="1"/>
    </xf>
    <xf numFmtId="2" fontId="13" fillId="6" borderId="61" xfId="0" applyNumberFormat="1" applyFont="1" applyFill="1" applyBorder="1" applyAlignment="1" applyProtection="1">
      <alignment horizontal="left" vertical="center" wrapText="1" indent="1"/>
    </xf>
    <xf numFmtId="2" fontId="13" fillId="6" borderId="62" xfId="0" applyNumberFormat="1" applyFont="1" applyFill="1" applyBorder="1" applyAlignment="1" applyProtection="1">
      <alignment horizontal="left" vertical="center" wrapText="1" indent="1"/>
    </xf>
    <xf numFmtId="2" fontId="13" fillId="6" borderId="60" xfId="0" applyNumberFormat="1" applyFont="1" applyFill="1" applyBorder="1" applyAlignment="1" applyProtection="1">
      <alignment horizontal="left" vertical="center" wrapText="1"/>
    </xf>
    <xf numFmtId="2" fontId="13" fillId="6" borderId="61" xfId="0" applyNumberFormat="1" applyFont="1" applyFill="1" applyBorder="1" applyAlignment="1" applyProtection="1">
      <alignment horizontal="left" vertical="center" wrapText="1"/>
    </xf>
    <xf numFmtId="2" fontId="13" fillId="6" borderId="62" xfId="0" applyNumberFormat="1" applyFont="1" applyFill="1" applyBorder="1" applyAlignment="1" applyProtection="1">
      <alignment horizontal="left" vertical="center" wrapText="1"/>
    </xf>
    <xf numFmtId="2" fontId="13" fillId="6" borderId="63" xfId="0" applyNumberFormat="1" applyFont="1" applyFill="1" applyBorder="1" applyAlignment="1" applyProtection="1">
      <alignment horizontal="left" vertical="center" wrapText="1"/>
    </xf>
    <xf numFmtId="2" fontId="13" fillId="6" borderId="64" xfId="0" applyNumberFormat="1" applyFont="1" applyFill="1" applyBorder="1" applyAlignment="1" applyProtection="1">
      <alignment horizontal="left" vertical="center" wrapText="1"/>
    </xf>
    <xf numFmtId="2" fontId="13" fillId="6" borderId="65" xfId="0" applyNumberFormat="1" applyFont="1" applyFill="1" applyBorder="1" applyAlignment="1" applyProtection="1">
      <alignment horizontal="left" vertical="center" wrapText="1"/>
    </xf>
    <xf numFmtId="1" fontId="13" fillId="6" borderId="58" xfId="0" applyNumberFormat="1" applyFont="1" applyFill="1" applyBorder="1" applyAlignment="1" applyProtection="1">
      <alignment horizontal="left" vertical="center" wrapText="1" indent="1"/>
    </xf>
    <xf numFmtId="1" fontId="13" fillId="6" borderId="56" xfId="0" applyNumberFormat="1" applyFont="1" applyFill="1" applyBorder="1" applyAlignment="1" applyProtection="1">
      <alignment horizontal="left" vertical="center" wrapText="1" indent="1"/>
    </xf>
    <xf numFmtId="1" fontId="13" fillId="6" borderId="59" xfId="0" applyNumberFormat="1" applyFont="1" applyFill="1" applyBorder="1" applyAlignment="1" applyProtection="1">
      <alignment horizontal="left" vertical="center" wrapText="1" indent="1"/>
    </xf>
    <xf numFmtId="2" fontId="13" fillId="6" borderId="60" xfId="0" applyNumberFormat="1" applyFont="1" applyFill="1" applyBorder="1" applyAlignment="1" applyProtection="1">
      <alignment horizontal="left" vertical="top" wrapText="1" indent="1"/>
    </xf>
    <xf numFmtId="2" fontId="13" fillId="6" borderId="61" xfId="0" applyNumberFormat="1" applyFont="1" applyFill="1" applyBorder="1" applyAlignment="1" applyProtection="1">
      <alignment horizontal="left" vertical="top" wrapText="1" indent="1"/>
    </xf>
    <xf numFmtId="2" fontId="13" fillId="6" borderId="62" xfId="0" applyNumberFormat="1" applyFont="1" applyFill="1" applyBorder="1" applyAlignment="1" applyProtection="1">
      <alignment horizontal="left" vertical="top" wrapText="1" indent="1"/>
    </xf>
    <xf numFmtId="2" fontId="13" fillId="6" borderId="63" xfId="0" applyNumberFormat="1" applyFont="1" applyFill="1" applyBorder="1" applyAlignment="1" applyProtection="1">
      <alignment horizontal="left" vertical="top" wrapText="1" indent="1"/>
    </xf>
    <xf numFmtId="2" fontId="13" fillId="6" borderId="64" xfId="0" applyNumberFormat="1" applyFont="1" applyFill="1" applyBorder="1" applyAlignment="1" applyProtection="1">
      <alignment horizontal="left" vertical="top" wrapText="1" indent="1"/>
    </xf>
    <xf numFmtId="2" fontId="13" fillId="6" borderId="65" xfId="0" applyNumberFormat="1" applyFont="1" applyFill="1" applyBorder="1" applyAlignment="1" applyProtection="1">
      <alignment horizontal="left" vertical="top" wrapText="1" indent="1"/>
    </xf>
    <xf numFmtId="4" fontId="13" fillId="6" borderId="58" xfId="0" applyNumberFormat="1" applyFont="1" applyFill="1" applyBorder="1" applyAlignment="1" applyProtection="1">
      <alignment horizontal="left" vertical="center" wrapText="1" indent="1"/>
    </xf>
    <xf numFmtId="4" fontId="13" fillId="6" borderId="56" xfId="0" applyNumberFormat="1" applyFont="1" applyFill="1" applyBorder="1" applyAlignment="1" applyProtection="1">
      <alignment horizontal="left" vertical="center" wrapText="1" indent="1"/>
    </xf>
    <xf numFmtId="4" fontId="13" fillId="6" borderId="59" xfId="0" applyNumberFormat="1" applyFont="1" applyFill="1" applyBorder="1" applyAlignment="1" applyProtection="1">
      <alignment horizontal="left" vertical="center" wrapText="1" indent="1"/>
    </xf>
    <xf numFmtId="0" fontId="0" fillId="3" borderId="72" xfId="0" applyFill="1" applyBorder="1" applyAlignment="1" applyProtection="1">
      <alignment horizontal="left" wrapText="1" indent="1"/>
    </xf>
    <xf numFmtId="1" fontId="13" fillId="6" borderId="60" xfId="0" applyNumberFormat="1" applyFont="1" applyFill="1" applyBorder="1" applyAlignment="1" applyProtection="1">
      <alignment horizontal="left" vertical="center" wrapText="1" indent="1"/>
    </xf>
    <xf numFmtId="1" fontId="13" fillId="6" borderId="61" xfId="0" applyNumberFormat="1" applyFont="1" applyFill="1" applyBorder="1" applyAlignment="1" applyProtection="1">
      <alignment horizontal="left" vertical="center" wrapText="1" indent="1"/>
    </xf>
    <xf numFmtId="1" fontId="13" fillId="6" borderId="62" xfId="0" applyNumberFormat="1" applyFont="1" applyFill="1" applyBorder="1" applyAlignment="1" applyProtection="1">
      <alignment horizontal="left" vertical="center" wrapText="1" indent="1"/>
    </xf>
    <xf numFmtId="1" fontId="13" fillId="6" borderId="63" xfId="0" applyNumberFormat="1" applyFont="1" applyFill="1" applyBorder="1" applyAlignment="1" applyProtection="1">
      <alignment horizontal="left" vertical="center" wrapText="1" indent="1"/>
    </xf>
    <xf numFmtId="1" fontId="13" fillId="6" borderId="64" xfId="0" applyNumberFormat="1" applyFont="1" applyFill="1" applyBorder="1" applyAlignment="1" applyProtection="1">
      <alignment horizontal="left" vertical="center" wrapText="1" indent="1"/>
    </xf>
    <xf numFmtId="1" fontId="13" fillId="6" borderId="65" xfId="0" applyNumberFormat="1" applyFont="1" applyFill="1" applyBorder="1" applyAlignment="1" applyProtection="1">
      <alignment horizontal="left" vertical="center" wrapText="1" indent="1"/>
    </xf>
    <xf numFmtId="0" fontId="28" fillId="6" borderId="60" xfId="0" applyFont="1" applyFill="1" applyBorder="1" applyAlignment="1" applyProtection="1">
      <alignment horizontal="left" vertical="center" wrapText="1" indent="1"/>
    </xf>
    <xf numFmtId="0" fontId="28" fillId="6" borderId="61" xfId="0" applyFont="1" applyFill="1" applyBorder="1" applyAlignment="1" applyProtection="1">
      <alignment horizontal="left" vertical="center" wrapText="1" indent="1"/>
    </xf>
    <xf numFmtId="0" fontId="28" fillId="6" borderId="62" xfId="0" applyFont="1" applyFill="1" applyBorder="1" applyAlignment="1" applyProtection="1">
      <alignment horizontal="left" vertical="center" wrapText="1" indent="1"/>
    </xf>
    <xf numFmtId="0" fontId="28" fillId="6" borderId="63" xfId="0" applyFont="1" applyFill="1" applyBorder="1" applyAlignment="1" applyProtection="1">
      <alignment horizontal="left" vertical="center" wrapText="1" indent="1"/>
    </xf>
    <xf numFmtId="0" fontId="28" fillId="6" borderId="64" xfId="0" applyFont="1" applyFill="1" applyBorder="1" applyAlignment="1" applyProtection="1">
      <alignment horizontal="left" vertical="center" wrapText="1" indent="1"/>
    </xf>
    <xf numFmtId="0" fontId="28" fillId="6" borderId="65" xfId="0" applyFont="1" applyFill="1" applyBorder="1" applyAlignment="1" applyProtection="1">
      <alignment horizontal="left" vertical="center" wrapText="1" indent="1"/>
    </xf>
    <xf numFmtId="0" fontId="13" fillId="6" borderId="58" xfId="0" applyFont="1" applyFill="1" applyBorder="1" applyAlignment="1" applyProtection="1">
      <alignment horizontal="center" vertical="center"/>
    </xf>
    <xf numFmtId="0" fontId="13" fillId="6" borderId="56" xfId="0" applyFont="1" applyFill="1" applyBorder="1" applyAlignment="1" applyProtection="1">
      <alignment horizontal="center" vertical="center"/>
    </xf>
    <xf numFmtId="0" fontId="13" fillId="6" borderId="59" xfId="0" applyFont="1" applyFill="1" applyBorder="1" applyAlignment="1" applyProtection="1">
      <alignment horizontal="center" vertical="center"/>
    </xf>
    <xf numFmtId="0" fontId="13" fillId="6" borderId="60" xfId="0" applyFont="1" applyFill="1" applyBorder="1" applyAlignment="1" applyProtection="1">
      <alignment horizontal="left" wrapText="1" indent="1"/>
    </xf>
    <xf numFmtId="0" fontId="13" fillId="6" borderId="61" xfId="0" applyFont="1" applyFill="1" applyBorder="1" applyAlignment="1" applyProtection="1">
      <alignment horizontal="left" wrapText="1" indent="1"/>
    </xf>
    <xf numFmtId="0" fontId="13" fillId="6" borderId="62" xfId="0" applyFont="1" applyFill="1" applyBorder="1" applyAlignment="1" applyProtection="1">
      <alignment horizontal="left" wrapText="1" indent="1"/>
    </xf>
    <xf numFmtId="0" fontId="13" fillId="6" borderId="63" xfId="0" applyFont="1" applyFill="1" applyBorder="1" applyAlignment="1" applyProtection="1">
      <alignment horizontal="left" wrapText="1" indent="1"/>
    </xf>
    <xf numFmtId="0" fontId="13" fillId="6" borderId="64" xfId="0" applyFont="1" applyFill="1" applyBorder="1" applyAlignment="1" applyProtection="1">
      <alignment horizontal="left" wrapText="1" indent="1"/>
    </xf>
    <xf numFmtId="0" fontId="13" fillId="6" borderId="65" xfId="0" applyFont="1" applyFill="1" applyBorder="1" applyAlignment="1" applyProtection="1">
      <alignment horizontal="left" wrapText="1" indent="1"/>
    </xf>
    <xf numFmtId="0" fontId="6" fillId="3" borderId="0" xfId="0" applyFont="1" applyFill="1" applyBorder="1" applyAlignment="1" applyProtection="1">
      <alignment horizontal="left" vertical="top" wrapText="1"/>
    </xf>
    <xf numFmtId="2" fontId="12" fillId="0" borderId="0" xfId="0" applyNumberFormat="1" applyFont="1" applyFill="1" applyBorder="1" applyAlignment="1" applyProtection="1">
      <alignment horizontal="left" vertical="top" wrapText="1"/>
    </xf>
    <xf numFmtId="2" fontId="12" fillId="0" borderId="21" xfId="0" applyNumberFormat="1" applyFont="1" applyFill="1" applyBorder="1" applyAlignment="1" applyProtection="1">
      <alignment horizontal="left" vertical="top" wrapText="1"/>
    </xf>
    <xf numFmtId="2" fontId="13" fillId="7" borderId="67" xfId="0" applyNumberFormat="1" applyFont="1" applyFill="1" applyBorder="1" applyAlignment="1" applyProtection="1">
      <alignment horizontal="left" vertical="center" wrapText="1" indent="1"/>
    </xf>
    <xf numFmtId="2" fontId="13" fillId="7" borderId="53" xfId="0" applyNumberFormat="1" applyFont="1" applyFill="1" applyBorder="1" applyAlignment="1" applyProtection="1">
      <alignment horizontal="left" vertical="center" wrapText="1" indent="1"/>
    </xf>
    <xf numFmtId="2" fontId="13" fillId="7" borderId="68" xfId="0" applyNumberFormat="1" applyFont="1" applyFill="1" applyBorder="1" applyAlignment="1" applyProtection="1">
      <alignment horizontal="left" vertical="center" wrapText="1" indent="1"/>
    </xf>
    <xf numFmtId="0" fontId="20" fillId="3" borderId="49" xfId="0" applyFont="1" applyFill="1" applyBorder="1" applyAlignment="1" applyProtection="1">
      <alignment horizontal="center" vertical="center" wrapText="1"/>
    </xf>
    <xf numFmtId="0" fontId="20" fillId="3" borderId="50" xfId="0" applyFont="1" applyFill="1" applyBorder="1" applyAlignment="1" applyProtection="1">
      <alignment horizontal="center" vertical="center" wrapText="1"/>
    </xf>
    <xf numFmtId="0" fontId="20" fillId="3" borderId="51" xfId="0" applyFont="1" applyFill="1" applyBorder="1" applyAlignment="1" applyProtection="1">
      <alignment horizontal="center" vertical="center" wrapText="1"/>
    </xf>
    <xf numFmtId="0" fontId="6" fillId="3" borderId="44" xfId="0" applyFont="1" applyFill="1" applyBorder="1" applyAlignment="1" applyProtection="1">
      <alignment horizontal="left" vertical="center" wrapText="1" indent="1"/>
    </xf>
    <xf numFmtId="0" fontId="6" fillId="3" borderId="5" xfId="0" applyFont="1" applyFill="1" applyBorder="1" applyAlignment="1" applyProtection="1">
      <alignment horizontal="left" vertical="center" wrapText="1" indent="1"/>
    </xf>
    <xf numFmtId="0" fontId="6" fillId="3" borderId="44" xfId="0" applyFont="1" applyFill="1" applyBorder="1" applyAlignment="1" applyProtection="1">
      <alignment horizontal="left" wrapText="1" indent="1"/>
    </xf>
    <xf numFmtId="0" fontId="6" fillId="3" borderId="5" xfId="0" applyFont="1" applyFill="1" applyBorder="1" applyAlignment="1" applyProtection="1">
      <alignment horizontal="left" wrapText="1" indent="1"/>
    </xf>
    <xf numFmtId="0" fontId="20" fillId="3" borderId="44" xfId="0" applyFont="1" applyFill="1" applyBorder="1" applyAlignment="1" applyProtection="1">
      <alignment horizontal="left" vertical="center" indent="2"/>
    </xf>
    <xf numFmtId="0" fontId="20" fillId="3" borderId="0" xfId="0" applyFont="1" applyFill="1" applyBorder="1" applyAlignment="1" applyProtection="1">
      <alignment horizontal="left" vertical="center" indent="2"/>
    </xf>
    <xf numFmtId="0" fontId="20" fillId="3" borderId="5" xfId="0" applyFont="1" applyFill="1" applyBorder="1" applyAlignment="1" applyProtection="1">
      <alignment horizontal="left" vertical="center" indent="2"/>
    </xf>
    <xf numFmtId="0" fontId="20" fillId="3" borderId="44" xfId="0" applyFont="1" applyFill="1" applyBorder="1" applyAlignment="1" applyProtection="1">
      <alignment horizontal="left" vertical="center" indent="1"/>
    </xf>
    <xf numFmtId="0" fontId="20" fillId="3" borderId="0" xfId="0" applyFont="1" applyFill="1" applyBorder="1" applyAlignment="1" applyProtection="1">
      <alignment horizontal="left" vertical="center" indent="1"/>
    </xf>
    <xf numFmtId="0" fontId="20" fillId="3" borderId="5" xfId="0" applyFont="1" applyFill="1" applyBorder="1" applyAlignment="1" applyProtection="1">
      <alignment horizontal="left" vertical="center" indent="1"/>
    </xf>
    <xf numFmtId="0" fontId="20" fillId="3" borderId="44" xfId="0" applyFont="1" applyFill="1" applyBorder="1" applyAlignment="1" applyProtection="1">
      <alignment horizontal="center" vertical="center"/>
    </xf>
    <xf numFmtId="0" fontId="20" fillId="3" borderId="45" xfId="0" applyFont="1" applyFill="1" applyBorder="1" applyAlignment="1" applyProtection="1">
      <alignment horizontal="center" vertical="center"/>
    </xf>
    <xf numFmtId="0" fontId="20" fillId="3" borderId="0" xfId="0" applyFont="1" applyFill="1" applyBorder="1" applyAlignment="1" applyProtection="1">
      <alignment horizontal="center" vertical="center"/>
    </xf>
    <xf numFmtId="0" fontId="20" fillId="3" borderId="21" xfId="0" applyFont="1" applyFill="1" applyBorder="1" applyAlignment="1" applyProtection="1">
      <alignment horizontal="center" vertical="center"/>
    </xf>
    <xf numFmtId="0" fontId="20" fillId="3" borderId="5" xfId="0" applyFont="1" applyFill="1" applyBorder="1" applyAlignment="1" applyProtection="1">
      <alignment horizontal="center" vertical="center"/>
    </xf>
    <xf numFmtId="0" fontId="20" fillId="3" borderId="23" xfId="0" applyFont="1" applyFill="1" applyBorder="1" applyAlignment="1" applyProtection="1">
      <alignment horizontal="center" vertical="center"/>
    </xf>
    <xf numFmtId="0" fontId="13" fillId="6" borderId="55" xfId="0" applyFont="1" applyFill="1" applyBorder="1" applyAlignment="1" applyProtection="1">
      <alignment horizontal="left" vertical="center" indent="1"/>
    </xf>
    <xf numFmtId="0" fontId="13" fillId="6" borderId="57" xfId="0" applyFont="1" applyFill="1" applyBorder="1" applyAlignment="1" applyProtection="1">
      <alignment horizontal="left" vertical="center" indent="1"/>
    </xf>
    <xf numFmtId="172" fontId="0" fillId="3" borderId="0" xfId="0" applyNumberFormat="1" applyFill="1" applyBorder="1" applyAlignment="1" applyProtection="1">
      <alignment horizontal="left" vertical="center" wrapText="1"/>
    </xf>
    <xf numFmtId="172" fontId="0" fillId="3" borderId="21" xfId="0" applyNumberFormat="1" applyFill="1" applyBorder="1" applyAlignment="1" applyProtection="1">
      <alignment horizontal="left" vertical="center" wrapText="1"/>
    </xf>
    <xf numFmtId="169" fontId="13" fillId="6" borderId="60" xfId="0" applyNumberFormat="1" applyFont="1" applyFill="1" applyBorder="1" applyAlignment="1" applyProtection="1">
      <alignment horizontal="left" vertical="center" wrapText="1" indent="1"/>
    </xf>
    <xf numFmtId="169" fontId="13" fillId="6" borderId="61" xfId="0" applyNumberFormat="1" applyFont="1" applyFill="1" applyBorder="1" applyAlignment="1" applyProtection="1">
      <alignment horizontal="left" vertical="center" wrapText="1" indent="1"/>
    </xf>
    <xf numFmtId="169" fontId="13" fillId="6" borderId="62" xfId="0" applyNumberFormat="1" applyFont="1" applyFill="1" applyBorder="1" applyAlignment="1" applyProtection="1">
      <alignment horizontal="left" vertical="center" wrapText="1" indent="1"/>
    </xf>
    <xf numFmtId="169" fontId="13" fillId="6" borderId="63" xfId="0" applyNumberFormat="1" applyFont="1" applyFill="1" applyBorder="1" applyAlignment="1" applyProtection="1">
      <alignment horizontal="left" vertical="center" wrapText="1" indent="1"/>
    </xf>
    <xf numFmtId="169" fontId="13" fillId="6" borderId="64" xfId="0" applyNumberFormat="1" applyFont="1" applyFill="1" applyBorder="1" applyAlignment="1" applyProtection="1">
      <alignment horizontal="left" vertical="center" wrapText="1" indent="1"/>
    </xf>
    <xf numFmtId="169" fontId="13" fillId="6" borderId="65" xfId="0" applyNumberFormat="1" applyFont="1" applyFill="1" applyBorder="1" applyAlignment="1" applyProtection="1">
      <alignment horizontal="left" vertical="center" wrapText="1" indent="1"/>
    </xf>
    <xf numFmtId="168" fontId="13" fillId="6" borderId="73" xfId="0" applyNumberFormat="1" applyFont="1" applyFill="1" applyBorder="1" applyAlignment="1" applyProtection="1">
      <alignment horizontal="left" vertical="center" wrapText="1"/>
    </xf>
    <xf numFmtId="168" fontId="13" fillId="6" borderId="74" xfId="0" applyNumberFormat="1" applyFont="1" applyFill="1" applyBorder="1" applyAlignment="1" applyProtection="1">
      <alignment horizontal="left" vertical="center" wrapText="1"/>
    </xf>
    <xf numFmtId="168" fontId="13" fillId="6" borderId="75" xfId="0" applyNumberFormat="1" applyFont="1" applyFill="1" applyBorder="1" applyAlignment="1" applyProtection="1">
      <alignment horizontal="left" vertical="center" wrapText="1"/>
    </xf>
    <xf numFmtId="168" fontId="13" fillId="6" borderId="76" xfId="0" applyNumberFormat="1" applyFont="1" applyFill="1" applyBorder="1" applyAlignment="1" applyProtection="1">
      <alignment horizontal="left" vertical="center" wrapText="1"/>
    </xf>
    <xf numFmtId="168" fontId="13" fillId="6" borderId="77" xfId="0" applyNumberFormat="1" applyFont="1" applyFill="1" applyBorder="1" applyAlignment="1" applyProtection="1">
      <alignment horizontal="left" vertical="center" wrapText="1"/>
    </xf>
    <xf numFmtId="168" fontId="13" fillId="6" borderId="78" xfId="0" applyNumberFormat="1" applyFont="1" applyFill="1" applyBorder="1" applyAlignment="1" applyProtection="1">
      <alignment horizontal="left" vertical="center" wrapText="1"/>
    </xf>
    <xf numFmtId="173" fontId="13" fillId="6" borderId="58" xfId="0" applyNumberFormat="1" applyFont="1" applyFill="1" applyBorder="1" applyAlignment="1" applyProtection="1">
      <alignment horizontal="left" vertical="center" wrapText="1" indent="1"/>
    </xf>
    <xf numFmtId="173" fontId="13" fillId="6" borderId="56" xfId="0" applyNumberFormat="1" applyFont="1" applyFill="1" applyBorder="1" applyAlignment="1" applyProtection="1">
      <alignment horizontal="left" vertical="center" wrapText="1" indent="1"/>
    </xf>
    <xf numFmtId="173" fontId="13" fillId="6" borderId="59" xfId="0" applyNumberFormat="1" applyFont="1" applyFill="1" applyBorder="1" applyAlignment="1" applyProtection="1">
      <alignment horizontal="left" vertical="center" wrapText="1" indent="1"/>
    </xf>
    <xf numFmtId="170" fontId="13" fillId="6" borderId="46" xfId="0" applyNumberFormat="1" applyFont="1" applyFill="1" applyBorder="1" applyAlignment="1" applyProtection="1">
      <alignment horizontal="left" vertical="center" wrapText="1" indent="1"/>
    </xf>
    <xf numFmtId="170" fontId="13" fillId="6" borderId="47" xfId="0" applyNumberFormat="1" applyFont="1" applyFill="1" applyBorder="1" applyAlignment="1" applyProtection="1">
      <alignment horizontal="left" vertical="center" wrapText="1" indent="1"/>
    </xf>
    <xf numFmtId="170" fontId="13" fillId="6" borderId="48" xfId="0" applyNumberFormat="1" applyFont="1" applyFill="1" applyBorder="1" applyAlignment="1" applyProtection="1">
      <alignment horizontal="left" vertical="center" wrapText="1" indent="1"/>
    </xf>
    <xf numFmtId="1" fontId="13" fillId="6" borderId="46" xfId="0" applyNumberFormat="1" applyFont="1" applyFill="1" applyBorder="1" applyAlignment="1" applyProtection="1">
      <alignment horizontal="left" indent="1"/>
    </xf>
    <xf numFmtId="1" fontId="13" fillId="6" borderId="47" xfId="0" applyNumberFormat="1" applyFont="1" applyFill="1" applyBorder="1" applyAlignment="1" applyProtection="1">
      <alignment horizontal="left" indent="1"/>
    </xf>
    <xf numFmtId="1" fontId="13" fillId="6" borderId="48" xfId="0" applyNumberFormat="1" applyFont="1" applyFill="1" applyBorder="1" applyAlignment="1" applyProtection="1">
      <alignment horizontal="left" indent="1"/>
    </xf>
    <xf numFmtId="1" fontId="13" fillId="6" borderId="46" xfId="0" applyNumberFormat="1" applyFont="1" applyFill="1" applyBorder="1" applyAlignment="1" applyProtection="1">
      <alignment horizontal="center" vertical="center" wrapText="1"/>
    </xf>
    <xf numFmtId="1" fontId="13" fillId="6" borderId="47" xfId="0" applyNumberFormat="1" applyFont="1" applyFill="1" applyBorder="1" applyAlignment="1" applyProtection="1">
      <alignment horizontal="center" vertical="center" wrapText="1"/>
    </xf>
    <xf numFmtId="1" fontId="13" fillId="6" borderId="48" xfId="0" applyNumberFormat="1" applyFont="1" applyFill="1" applyBorder="1" applyAlignment="1" applyProtection="1">
      <alignment horizontal="center" vertical="center" wrapText="1"/>
    </xf>
    <xf numFmtId="168" fontId="13" fillId="6" borderId="58" xfId="0" applyNumberFormat="1" applyFont="1" applyFill="1" applyBorder="1" applyAlignment="1" applyProtection="1">
      <alignment horizontal="left" vertical="center" wrapText="1" indent="1"/>
    </xf>
    <xf numFmtId="168" fontId="13" fillId="6" borderId="56" xfId="0" applyNumberFormat="1" applyFont="1" applyFill="1" applyBorder="1" applyAlignment="1" applyProtection="1">
      <alignment horizontal="left" vertical="center" wrapText="1" indent="1"/>
    </xf>
    <xf numFmtId="168" fontId="13" fillId="6" borderId="59" xfId="0" applyNumberFormat="1" applyFont="1" applyFill="1" applyBorder="1" applyAlignment="1" applyProtection="1">
      <alignment horizontal="left" vertical="center" wrapText="1" indent="1"/>
    </xf>
    <xf numFmtId="168" fontId="13" fillId="6" borderId="73" xfId="0" applyNumberFormat="1" applyFont="1" applyFill="1" applyBorder="1" applyAlignment="1" applyProtection="1">
      <alignment horizontal="left" vertical="center" wrapText="1" indent="1"/>
    </xf>
    <xf numFmtId="168" fontId="13" fillId="6" borderId="74" xfId="0" applyNumberFormat="1" applyFont="1" applyFill="1" applyBorder="1" applyAlignment="1" applyProtection="1">
      <alignment horizontal="left" vertical="center" wrapText="1" indent="1"/>
    </xf>
    <xf numFmtId="168" fontId="13" fillId="6" borderId="75" xfId="0" applyNumberFormat="1" applyFont="1" applyFill="1" applyBorder="1" applyAlignment="1" applyProtection="1">
      <alignment horizontal="left" vertical="center" wrapText="1" indent="1"/>
    </xf>
    <xf numFmtId="168" fontId="13" fillId="6" borderId="76" xfId="0" applyNumberFormat="1" applyFont="1" applyFill="1" applyBorder="1" applyAlignment="1" applyProtection="1">
      <alignment horizontal="left" vertical="center" wrapText="1" indent="1"/>
    </xf>
    <xf numFmtId="168" fontId="13" fillId="6" borderId="77" xfId="0" applyNumberFormat="1" applyFont="1" applyFill="1" applyBorder="1" applyAlignment="1" applyProtection="1">
      <alignment horizontal="left" vertical="center" wrapText="1" indent="1"/>
    </xf>
    <xf numFmtId="168" fontId="13" fillId="6" borderId="78" xfId="0" applyNumberFormat="1" applyFont="1" applyFill="1" applyBorder="1" applyAlignment="1" applyProtection="1">
      <alignment horizontal="left" vertical="center" wrapText="1" indent="1"/>
    </xf>
    <xf numFmtId="3" fontId="13" fillId="6" borderId="60" xfId="0" applyNumberFormat="1" applyFont="1" applyFill="1" applyBorder="1" applyAlignment="1" applyProtection="1">
      <alignment horizontal="left" vertical="center" wrapText="1"/>
    </xf>
    <xf numFmtId="3" fontId="13" fillId="6" borderId="61" xfId="0" applyNumberFormat="1" applyFont="1" applyFill="1" applyBorder="1" applyAlignment="1" applyProtection="1">
      <alignment horizontal="left" vertical="center" wrapText="1"/>
    </xf>
    <xf numFmtId="3" fontId="13" fillId="6" borderId="62" xfId="0" applyNumberFormat="1" applyFont="1" applyFill="1" applyBorder="1" applyAlignment="1" applyProtection="1">
      <alignment horizontal="left" vertical="center" wrapText="1"/>
    </xf>
    <xf numFmtId="3" fontId="13" fillId="6" borderId="63" xfId="0" applyNumberFormat="1" applyFont="1" applyFill="1" applyBorder="1" applyAlignment="1" applyProtection="1">
      <alignment horizontal="left" vertical="center" wrapText="1"/>
    </xf>
    <xf numFmtId="3" fontId="13" fillId="6" borderId="64" xfId="0" applyNumberFormat="1" applyFont="1" applyFill="1" applyBorder="1" applyAlignment="1" applyProtection="1">
      <alignment horizontal="left" vertical="center" wrapText="1"/>
    </xf>
    <xf numFmtId="3" fontId="13" fillId="6" borderId="65" xfId="0" applyNumberFormat="1" applyFont="1" applyFill="1" applyBorder="1" applyAlignment="1" applyProtection="1">
      <alignment horizontal="left" vertical="center" wrapText="1"/>
    </xf>
    <xf numFmtId="173" fontId="13" fillId="6" borderId="60" xfId="0" applyNumberFormat="1" applyFont="1" applyFill="1" applyBorder="1" applyAlignment="1" applyProtection="1">
      <alignment horizontal="left" vertical="center" wrapText="1" indent="1"/>
    </xf>
    <xf numFmtId="173" fontId="13" fillId="6" borderId="61" xfId="0" applyNumberFormat="1" applyFont="1" applyFill="1" applyBorder="1" applyAlignment="1" applyProtection="1">
      <alignment horizontal="left" vertical="center" wrapText="1" indent="1"/>
    </xf>
    <xf numFmtId="173" fontId="13" fillId="6" borderId="62" xfId="0" applyNumberFormat="1" applyFont="1" applyFill="1" applyBorder="1" applyAlignment="1" applyProtection="1">
      <alignment horizontal="left" vertical="center" wrapText="1" indent="1"/>
    </xf>
    <xf numFmtId="173" fontId="13" fillId="6" borderId="63" xfId="0" applyNumberFormat="1" applyFont="1" applyFill="1" applyBorder="1" applyAlignment="1" applyProtection="1">
      <alignment horizontal="left" vertical="center" wrapText="1" indent="1"/>
    </xf>
    <xf numFmtId="173" fontId="13" fillId="6" borderId="64" xfId="0" applyNumberFormat="1" applyFont="1" applyFill="1" applyBorder="1" applyAlignment="1" applyProtection="1">
      <alignment horizontal="left" vertical="center" wrapText="1" indent="1"/>
    </xf>
    <xf numFmtId="173" fontId="13" fillId="6" borderId="65" xfId="0" applyNumberFormat="1" applyFont="1" applyFill="1" applyBorder="1" applyAlignment="1" applyProtection="1">
      <alignment horizontal="left" vertical="center" wrapText="1" indent="1"/>
    </xf>
    <xf numFmtId="168" fontId="13" fillId="6" borderId="60" xfId="0" applyNumberFormat="1" applyFont="1" applyFill="1" applyBorder="1" applyAlignment="1" applyProtection="1">
      <alignment horizontal="left" vertical="center" wrapText="1" indent="1"/>
    </xf>
    <xf numFmtId="168" fontId="13" fillId="6" borderId="61" xfId="0" applyNumberFormat="1" applyFont="1" applyFill="1" applyBorder="1" applyAlignment="1" applyProtection="1">
      <alignment horizontal="left" vertical="center" wrapText="1" indent="1"/>
    </xf>
    <xf numFmtId="168" fontId="13" fillId="6" borderId="62" xfId="0" applyNumberFormat="1" applyFont="1" applyFill="1" applyBorder="1" applyAlignment="1" applyProtection="1">
      <alignment horizontal="left" vertical="center" wrapText="1" indent="1"/>
    </xf>
    <xf numFmtId="168" fontId="13" fillId="6" borderId="63" xfId="0" applyNumberFormat="1" applyFont="1" applyFill="1" applyBorder="1" applyAlignment="1" applyProtection="1">
      <alignment horizontal="left" vertical="center" wrapText="1" indent="1"/>
    </xf>
    <xf numFmtId="168" fontId="13" fillId="6" borderId="64" xfId="0" applyNumberFormat="1" applyFont="1" applyFill="1" applyBorder="1" applyAlignment="1" applyProtection="1">
      <alignment horizontal="left" vertical="center" wrapText="1" indent="1"/>
    </xf>
    <xf numFmtId="168" fontId="13" fillId="6" borderId="65" xfId="0" applyNumberFormat="1" applyFont="1" applyFill="1" applyBorder="1" applyAlignment="1" applyProtection="1">
      <alignment horizontal="left" vertical="center" wrapText="1" indent="1"/>
    </xf>
    <xf numFmtId="0" fontId="0" fillId="3" borderId="21" xfId="0" applyFill="1" applyBorder="1" applyAlignment="1" applyProtection="1">
      <alignment vertical="top" wrapText="1"/>
    </xf>
    <xf numFmtId="4" fontId="13" fillId="6" borderId="58" xfId="0" applyNumberFormat="1" applyFont="1" applyFill="1" applyBorder="1" applyAlignment="1" applyProtection="1">
      <alignment horizontal="left" wrapText="1" indent="1"/>
    </xf>
    <xf numFmtId="4" fontId="28" fillId="6" borderId="56" xfId="0" applyNumberFormat="1" applyFont="1" applyFill="1" applyBorder="1" applyAlignment="1" applyProtection="1">
      <alignment horizontal="left" wrapText="1" indent="1"/>
    </xf>
    <xf numFmtId="4" fontId="28" fillId="6" borderId="59" xfId="0" applyNumberFormat="1" applyFont="1" applyFill="1" applyBorder="1" applyAlignment="1" applyProtection="1">
      <alignment horizontal="left" wrapText="1" indent="1"/>
    </xf>
    <xf numFmtId="0" fontId="28" fillId="6" borderId="71" xfId="0" applyFont="1" applyFill="1" applyBorder="1" applyAlignment="1" applyProtection="1">
      <alignment horizontal="left" vertical="center" wrapText="1" indent="1"/>
    </xf>
    <xf numFmtId="0" fontId="28" fillId="6" borderId="0" xfId="0" applyFont="1" applyFill="1" applyBorder="1" applyAlignment="1" applyProtection="1">
      <alignment horizontal="left" vertical="center" wrapText="1" indent="1"/>
    </xf>
    <xf numFmtId="0" fontId="28" fillId="6" borderId="72" xfId="0" applyFont="1" applyFill="1" applyBorder="1" applyAlignment="1" applyProtection="1">
      <alignment horizontal="left" vertical="center" wrapText="1" indent="1"/>
    </xf>
    <xf numFmtId="11" fontId="13" fillId="6" borderId="60" xfId="0" applyNumberFormat="1" applyFont="1" applyFill="1" applyBorder="1" applyAlignment="1" applyProtection="1">
      <alignment horizontal="left" vertical="center" wrapText="1" indent="1"/>
    </xf>
    <xf numFmtId="11" fontId="13" fillId="6" borderId="61" xfId="0" applyNumberFormat="1" applyFont="1" applyFill="1" applyBorder="1" applyAlignment="1" applyProtection="1">
      <alignment horizontal="left" vertical="center" wrapText="1" indent="1"/>
    </xf>
    <xf numFmtId="11" fontId="13" fillId="6" borderId="62" xfId="0" applyNumberFormat="1" applyFont="1" applyFill="1" applyBorder="1" applyAlignment="1" applyProtection="1">
      <alignment horizontal="left" vertical="center" wrapText="1" indent="1"/>
    </xf>
    <xf numFmtId="11" fontId="13" fillId="6" borderId="63" xfId="0" applyNumberFormat="1" applyFont="1" applyFill="1" applyBorder="1" applyAlignment="1" applyProtection="1">
      <alignment horizontal="left" vertical="center" wrapText="1" indent="1"/>
    </xf>
    <xf numFmtId="11" fontId="13" fillId="6" borderId="64" xfId="0" applyNumberFormat="1" applyFont="1" applyFill="1" applyBorder="1" applyAlignment="1" applyProtection="1">
      <alignment horizontal="left" vertical="center" wrapText="1" indent="1"/>
    </xf>
    <xf numFmtId="11" fontId="13" fillId="6" borderId="65" xfId="0" applyNumberFormat="1" applyFont="1" applyFill="1" applyBorder="1" applyAlignment="1" applyProtection="1">
      <alignment horizontal="left" vertical="center" wrapText="1" indent="1"/>
    </xf>
    <xf numFmtId="3" fontId="13" fillId="6" borderId="58" xfId="0" applyNumberFormat="1" applyFont="1" applyFill="1" applyBorder="1" applyAlignment="1" applyProtection="1">
      <alignment horizontal="center" vertical="center" wrapText="1"/>
    </xf>
    <xf numFmtId="3" fontId="13" fillId="6" borderId="56" xfId="0" applyNumberFormat="1" applyFont="1" applyFill="1" applyBorder="1" applyAlignment="1" applyProtection="1">
      <alignment horizontal="center" vertical="center" wrapText="1"/>
    </xf>
    <xf numFmtId="3" fontId="13" fillId="6" borderId="59" xfId="0" applyNumberFormat="1" applyFont="1" applyFill="1" applyBorder="1" applyAlignment="1" applyProtection="1">
      <alignment horizontal="center" vertical="center" wrapText="1"/>
    </xf>
    <xf numFmtId="0" fontId="13" fillId="6" borderId="58" xfId="0" applyFont="1" applyFill="1" applyBorder="1" applyAlignment="1" applyProtection="1">
      <alignment horizontal="left" vertical="center"/>
    </xf>
    <xf numFmtId="0" fontId="13" fillId="6" borderId="56" xfId="0" applyFont="1" applyFill="1" applyBorder="1" applyAlignment="1" applyProtection="1">
      <alignment horizontal="left" vertical="center"/>
    </xf>
    <xf numFmtId="0" fontId="13" fillId="6" borderId="59" xfId="0" applyFont="1" applyFill="1" applyBorder="1" applyAlignment="1" applyProtection="1">
      <alignment horizontal="left" vertical="center"/>
    </xf>
    <xf numFmtId="172" fontId="13" fillId="6" borderId="46" xfId="0" applyNumberFormat="1" applyFont="1" applyFill="1" applyBorder="1" applyAlignment="1" applyProtection="1">
      <alignment horizontal="left" vertical="center" wrapText="1" indent="1"/>
    </xf>
    <xf numFmtId="172" fontId="13" fillId="6" borderId="47" xfId="0" applyNumberFormat="1" applyFont="1" applyFill="1" applyBorder="1" applyAlignment="1" applyProtection="1">
      <alignment horizontal="left" vertical="center" wrapText="1" indent="1"/>
    </xf>
    <xf numFmtId="172" fontId="13" fillId="6" borderId="48" xfId="0" applyNumberFormat="1" applyFont="1" applyFill="1" applyBorder="1" applyAlignment="1" applyProtection="1">
      <alignment horizontal="left" vertical="center" wrapText="1" indent="1"/>
    </xf>
    <xf numFmtId="4" fontId="13" fillId="6" borderId="46" xfId="0" applyNumberFormat="1" applyFont="1" applyFill="1" applyBorder="1" applyAlignment="1" applyProtection="1">
      <alignment horizontal="left" vertical="center" wrapText="1" indent="1"/>
    </xf>
    <xf numFmtId="4" fontId="13" fillId="6" borderId="47" xfId="0" applyNumberFormat="1" applyFont="1" applyFill="1" applyBorder="1" applyAlignment="1" applyProtection="1">
      <alignment horizontal="left" vertical="center" wrapText="1" indent="1"/>
    </xf>
    <xf numFmtId="4" fontId="13" fillId="6" borderId="48" xfId="0" applyNumberFormat="1" applyFont="1" applyFill="1" applyBorder="1" applyAlignment="1" applyProtection="1">
      <alignment horizontal="left" vertical="center" wrapText="1" indent="1"/>
    </xf>
    <xf numFmtId="1" fontId="13" fillId="6" borderId="76" xfId="0" applyNumberFormat="1" applyFont="1" applyFill="1" applyBorder="1" applyAlignment="1" applyProtection="1">
      <alignment horizontal="left" vertical="center" wrapText="1" indent="1"/>
    </xf>
    <xf numFmtId="1" fontId="13" fillId="6" borderId="77" xfId="0" applyNumberFormat="1" applyFont="1" applyFill="1" applyBorder="1" applyAlignment="1" applyProtection="1">
      <alignment horizontal="left" vertical="center" wrapText="1" indent="1"/>
    </xf>
    <xf numFmtId="1" fontId="13" fillId="6" borderId="78" xfId="0" applyNumberFormat="1" applyFont="1" applyFill="1" applyBorder="1" applyAlignment="1" applyProtection="1">
      <alignment horizontal="left" vertical="center" wrapText="1" indent="1"/>
    </xf>
    <xf numFmtId="3" fontId="13" fillId="6" borderId="58" xfId="0" applyNumberFormat="1" applyFont="1" applyFill="1" applyBorder="1" applyAlignment="1" applyProtection="1">
      <alignment vertical="top" wrapText="1"/>
    </xf>
    <xf numFmtId="3" fontId="13" fillId="6" borderId="56" xfId="0" applyNumberFormat="1" applyFont="1" applyFill="1" applyBorder="1" applyAlignment="1" applyProtection="1">
      <alignment vertical="top" wrapText="1"/>
    </xf>
    <xf numFmtId="3" fontId="13" fillId="6" borderId="59" xfId="0" applyNumberFormat="1" applyFont="1" applyFill="1" applyBorder="1" applyAlignment="1" applyProtection="1">
      <alignment vertical="top" wrapText="1"/>
    </xf>
    <xf numFmtId="3" fontId="13" fillId="6" borderId="58" xfId="0" applyNumberFormat="1" applyFont="1" applyFill="1" applyBorder="1" applyAlignment="1" applyProtection="1">
      <alignment horizontal="left" vertical="top" wrapText="1"/>
    </xf>
    <xf numFmtId="3" fontId="13" fillId="6" borderId="56" xfId="0" applyNumberFormat="1" applyFont="1" applyFill="1" applyBorder="1" applyAlignment="1" applyProtection="1">
      <alignment horizontal="left" vertical="top" wrapText="1"/>
    </xf>
    <xf numFmtId="3" fontId="13" fillId="6" borderId="59" xfId="0" applyNumberFormat="1" applyFont="1" applyFill="1" applyBorder="1" applyAlignment="1" applyProtection="1">
      <alignment horizontal="left" vertical="top" wrapText="1"/>
    </xf>
    <xf numFmtId="168" fontId="13" fillId="6" borderId="46" xfId="0" applyNumberFormat="1" applyFont="1" applyFill="1" applyBorder="1" applyAlignment="1" applyProtection="1">
      <alignment horizontal="left" vertical="center" wrapText="1" indent="1"/>
    </xf>
    <xf numFmtId="168" fontId="13" fillId="6" borderId="47" xfId="0" applyNumberFormat="1" applyFont="1" applyFill="1" applyBorder="1" applyAlignment="1" applyProtection="1">
      <alignment horizontal="left" vertical="center" wrapText="1" indent="1"/>
    </xf>
    <xf numFmtId="168" fontId="13" fillId="6" borderId="48" xfId="0" applyNumberFormat="1" applyFont="1" applyFill="1" applyBorder="1" applyAlignment="1" applyProtection="1">
      <alignment horizontal="left" vertical="center" wrapText="1" indent="1"/>
    </xf>
    <xf numFmtId="164" fontId="13" fillId="6" borderId="60" xfId="0" applyNumberFormat="1" applyFont="1" applyFill="1" applyBorder="1" applyAlignment="1" applyProtection="1">
      <alignment horizontal="left" vertical="center" wrapText="1" indent="1"/>
    </xf>
    <xf numFmtId="164" fontId="13" fillId="6" borderId="61" xfId="0" applyNumberFormat="1" applyFont="1" applyFill="1" applyBorder="1" applyAlignment="1" applyProtection="1">
      <alignment horizontal="left" vertical="center" wrapText="1" indent="1"/>
    </xf>
    <xf numFmtId="164" fontId="13" fillId="6" borderId="62" xfId="0" applyNumberFormat="1" applyFont="1" applyFill="1" applyBorder="1" applyAlignment="1" applyProtection="1">
      <alignment horizontal="left" vertical="center" wrapText="1" indent="1"/>
    </xf>
    <xf numFmtId="173" fontId="13" fillId="6" borderId="60" xfId="0" applyNumberFormat="1" applyFont="1" applyFill="1" applyBorder="1" applyAlignment="1" applyProtection="1">
      <alignment horizontal="left" vertical="center" wrapText="1"/>
    </xf>
    <xf numFmtId="173" fontId="13" fillId="6" borderId="61" xfId="0" applyNumberFormat="1" applyFont="1" applyFill="1" applyBorder="1" applyAlignment="1" applyProtection="1">
      <alignment horizontal="left" vertical="center" wrapText="1"/>
    </xf>
    <xf numFmtId="173" fontId="13" fillId="6" borderId="62" xfId="0" applyNumberFormat="1" applyFont="1" applyFill="1" applyBorder="1" applyAlignment="1" applyProtection="1">
      <alignment horizontal="left" vertical="center" wrapText="1"/>
    </xf>
    <xf numFmtId="173" fontId="13" fillId="6" borderId="71" xfId="0" applyNumberFormat="1" applyFont="1" applyFill="1" applyBorder="1" applyAlignment="1" applyProtection="1">
      <alignment horizontal="left" vertical="center" wrapText="1"/>
    </xf>
    <xf numFmtId="173" fontId="13" fillId="6" borderId="0" xfId="0" applyNumberFormat="1" applyFont="1" applyFill="1" applyBorder="1" applyAlignment="1" applyProtection="1">
      <alignment horizontal="left" vertical="center" wrapText="1"/>
    </xf>
    <xf numFmtId="173" fontId="13" fillId="6" borderId="72" xfId="0" applyNumberFormat="1" applyFont="1" applyFill="1" applyBorder="1" applyAlignment="1" applyProtection="1">
      <alignment horizontal="left" vertical="center" wrapText="1"/>
    </xf>
    <xf numFmtId="173" fontId="13" fillId="6" borderId="63" xfId="0" applyNumberFormat="1" applyFont="1" applyFill="1" applyBorder="1" applyAlignment="1" applyProtection="1">
      <alignment horizontal="left" vertical="center" wrapText="1"/>
    </xf>
    <xf numFmtId="173" fontId="13" fillId="6" borderId="64" xfId="0" applyNumberFormat="1" applyFont="1" applyFill="1" applyBorder="1" applyAlignment="1" applyProtection="1">
      <alignment horizontal="left" vertical="center" wrapText="1"/>
    </xf>
    <xf numFmtId="173" fontId="13" fillId="6" borderId="65" xfId="0" applyNumberFormat="1" applyFont="1" applyFill="1" applyBorder="1" applyAlignment="1" applyProtection="1">
      <alignment horizontal="left" vertical="center" wrapText="1"/>
    </xf>
    <xf numFmtId="4" fontId="13" fillId="6" borderId="58" xfId="0" applyNumberFormat="1" applyFont="1" applyFill="1" applyBorder="1" applyAlignment="1" applyProtection="1">
      <alignment horizontal="center" vertical="center" wrapText="1"/>
    </xf>
    <xf numFmtId="4" fontId="13" fillId="6" borderId="56" xfId="0" applyNumberFormat="1" applyFont="1" applyFill="1" applyBorder="1" applyAlignment="1" applyProtection="1">
      <alignment horizontal="center" vertical="center" wrapText="1"/>
    </xf>
    <xf numFmtId="4" fontId="13" fillId="6" borderId="59" xfId="0" applyNumberFormat="1" applyFont="1" applyFill="1" applyBorder="1" applyAlignment="1" applyProtection="1">
      <alignment horizontal="center" vertical="center" wrapText="1"/>
    </xf>
    <xf numFmtId="0" fontId="0" fillId="0" borderId="0" xfId="0" applyFill="1" applyBorder="1" applyAlignment="1" applyProtection="1">
      <alignment horizontal="left" vertical="top" wrapText="1"/>
    </xf>
    <xf numFmtId="0" fontId="0" fillId="0" borderId="72" xfId="0" applyFill="1" applyBorder="1" applyAlignment="1" applyProtection="1">
      <alignment horizontal="left" vertical="top" wrapText="1"/>
    </xf>
    <xf numFmtId="0" fontId="0" fillId="3" borderId="0" xfId="0" applyFill="1" applyBorder="1" applyAlignment="1">
      <alignment horizontal="left" vertical="center" wrapText="1"/>
    </xf>
    <xf numFmtId="0" fontId="0" fillId="3" borderId="21" xfId="0" applyFill="1" applyBorder="1" applyAlignment="1">
      <alignment horizontal="left" vertical="center" wrapText="1"/>
    </xf>
    <xf numFmtId="0" fontId="0" fillId="0" borderId="0" xfId="0" applyFill="1" applyBorder="1" applyAlignment="1">
      <alignment horizontal="left" wrapText="1"/>
    </xf>
    <xf numFmtId="0" fontId="0" fillId="0" borderId="21" xfId="0" applyFill="1" applyBorder="1" applyAlignment="1">
      <alignment horizontal="left" wrapText="1"/>
    </xf>
    <xf numFmtId="2" fontId="13" fillId="6" borderId="58" xfId="0" applyNumberFormat="1" applyFont="1" applyFill="1" applyBorder="1" applyAlignment="1">
      <alignment horizontal="left" vertical="center" wrapText="1" indent="1"/>
    </xf>
    <xf numFmtId="2" fontId="13" fillId="6" borderId="56" xfId="0" applyNumberFormat="1" applyFont="1" applyFill="1" applyBorder="1" applyAlignment="1">
      <alignment horizontal="left" vertical="center" wrapText="1" indent="1"/>
    </xf>
    <xf numFmtId="2" fontId="13" fillId="6" borderId="59" xfId="0" applyNumberFormat="1" applyFont="1" applyFill="1" applyBorder="1" applyAlignment="1">
      <alignment horizontal="left" vertical="center" wrapText="1" indent="1"/>
    </xf>
    <xf numFmtId="0" fontId="0" fillId="3" borderId="0" xfId="0" applyFill="1" applyBorder="1" applyAlignment="1">
      <alignment horizontal="left" vertical="top" wrapText="1"/>
    </xf>
    <xf numFmtId="0" fontId="0" fillId="3" borderId="21" xfId="0" applyFill="1" applyBorder="1" applyAlignment="1">
      <alignment horizontal="left" vertical="top" wrapText="1"/>
    </xf>
    <xf numFmtId="2" fontId="13" fillId="6" borderId="60" xfId="0" applyNumberFormat="1" applyFont="1" applyFill="1" applyBorder="1" applyAlignment="1">
      <alignment horizontal="left" vertical="top" wrapText="1" indent="1"/>
    </xf>
    <xf numFmtId="2" fontId="13" fillId="6" borderId="61" xfId="0" applyNumberFormat="1" applyFont="1" applyFill="1" applyBorder="1" applyAlignment="1">
      <alignment horizontal="left" vertical="top" wrapText="1" indent="1"/>
    </xf>
    <xf numFmtId="2" fontId="13" fillId="6" borderId="62" xfId="0" applyNumberFormat="1" applyFont="1" applyFill="1" applyBorder="1" applyAlignment="1">
      <alignment horizontal="left" vertical="top" wrapText="1" indent="1"/>
    </xf>
    <xf numFmtId="2" fontId="13" fillId="6" borderId="63" xfId="0" applyNumberFormat="1" applyFont="1" applyFill="1" applyBorder="1" applyAlignment="1">
      <alignment horizontal="left" vertical="top" wrapText="1" indent="1"/>
    </xf>
    <xf numFmtId="2" fontId="13" fillId="6" borderId="64" xfId="0" applyNumberFormat="1" applyFont="1" applyFill="1" applyBorder="1" applyAlignment="1">
      <alignment horizontal="left" vertical="top" wrapText="1" indent="1"/>
    </xf>
    <xf numFmtId="2" fontId="13" fillId="6" borderId="65" xfId="0" applyNumberFormat="1" applyFont="1" applyFill="1" applyBorder="1" applyAlignment="1">
      <alignment horizontal="left" vertical="top" wrapText="1" indent="1"/>
    </xf>
    <xf numFmtId="0" fontId="0" fillId="3" borderId="71" xfId="0" applyFill="1" applyBorder="1" applyAlignment="1">
      <alignment horizontal="left" vertical="center" wrapText="1"/>
    </xf>
    <xf numFmtId="3" fontId="13" fillId="6" borderId="58" xfId="0" applyNumberFormat="1" applyFont="1" applyFill="1" applyBorder="1" applyAlignment="1">
      <alignment horizontal="left" vertical="center" wrapText="1" indent="1"/>
    </xf>
    <xf numFmtId="3" fontId="13" fillId="6" borderId="56" xfId="0" applyNumberFormat="1" applyFont="1" applyFill="1" applyBorder="1" applyAlignment="1">
      <alignment horizontal="left" vertical="center" wrapText="1" indent="1"/>
    </xf>
    <xf numFmtId="3" fontId="13" fillId="6" borderId="59" xfId="0" applyNumberFormat="1" applyFont="1" applyFill="1" applyBorder="1" applyAlignment="1">
      <alignment horizontal="left" vertical="center" wrapText="1" indent="1"/>
    </xf>
    <xf numFmtId="168" fontId="13" fillId="6" borderId="73" xfId="0" applyNumberFormat="1" applyFont="1" applyFill="1" applyBorder="1" applyAlignment="1">
      <alignment horizontal="left" vertical="center" wrapText="1"/>
    </xf>
    <xf numFmtId="168" fontId="13" fillId="6" borderId="74" xfId="0" applyNumberFormat="1" applyFont="1" applyFill="1" applyBorder="1" applyAlignment="1">
      <alignment horizontal="left" vertical="center" wrapText="1"/>
    </xf>
    <xf numFmtId="168" fontId="13" fillId="6" borderId="75" xfId="0" applyNumberFormat="1" applyFont="1" applyFill="1" applyBorder="1" applyAlignment="1">
      <alignment horizontal="left" vertical="center" wrapText="1"/>
    </xf>
    <xf numFmtId="168" fontId="13" fillId="6" borderId="76" xfId="0" applyNumberFormat="1" applyFont="1" applyFill="1" applyBorder="1" applyAlignment="1">
      <alignment horizontal="left" vertical="center" wrapText="1"/>
    </xf>
    <xf numFmtId="168" fontId="13" fillId="6" borderId="77" xfId="0" applyNumberFormat="1" applyFont="1" applyFill="1" applyBorder="1" applyAlignment="1">
      <alignment horizontal="left" vertical="center" wrapText="1"/>
    </xf>
    <xf numFmtId="168" fontId="13" fillId="6" borderId="78" xfId="0" applyNumberFormat="1" applyFont="1" applyFill="1" applyBorder="1" applyAlignment="1">
      <alignment horizontal="left" vertical="center" wrapText="1"/>
    </xf>
    <xf numFmtId="0" fontId="13" fillId="6" borderId="58" xfId="0" applyFont="1" applyFill="1" applyBorder="1" applyAlignment="1">
      <alignment horizontal="left" vertical="center" indent="1"/>
    </xf>
    <xf numFmtId="0" fontId="13" fillId="6" borderId="56" xfId="0" applyFont="1" applyFill="1" applyBorder="1" applyAlignment="1">
      <alignment horizontal="left" vertical="center" indent="1"/>
    </xf>
    <xf numFmtId="0" fontId="13" fillId="6" borderId="59" xfId="0" applyFont="1" applyFill="1" applyBorder="1" applyAlignment="1">
      <alignment horizontal="left" vertical="center" indent="1"/>
    </xf>
    <xf numFmtId="0" fontId="13" fillId="6" borderId="58" xfId="0" applyFont="1" applyFill="1" applyBorder="1" applyAlignment="1">
      <alignment horizontal="left" vertical="top" wrapText="1" indent="1"/>
    </xf>
    <xf numFmtId="0" fontId="13" fillId="6" borderId="56" xfId="0" applyFont="1" applyFill="1" applyBorder="1" applyAlignment="1">
      <alignment horizontal="left" vertical="top" wrapText="1" indent="1"/>
    </xf>
    <xf numFmtId="0" fontId="13" fillId="6" borderId="59" xfId="0" applyFont="1" applyFill="1" applyBorder="1" applyAlignment="1">
      <alignment horizontal="left" vertical="top" wrapText="1" indent="1"/>
    </xf>
    <xf numFmtId="1" fontId="13" fillId="6" borderId="60" xfId="0" applyNumberFormat="1" applyFont="1" applyFill="1" applyBorder="1" applyAlignment="1">
      <alignment horizontal="left" vertical="center" wrapText="1" indent="1"/>
    </xf>
    <xf numFmtId="1" fontId="13" fillId="6" borderId="61" xfId="0" applyNumberFormat="1" applyFont="1" applyFill="1" applyBorder="1" applyAlignment="1">
      <alignment horizontal="left" vertical="center" wrapText="1" indent="1"/>
    </xf>
    <xf numFmtId="1" fontId="13" fillId="6" borderId="62" xfId="0" applyNumberFormat="1" applyFont="1" applyFill="1" applyBorder="1" applyAlignment="1">
      <alignment horizontal="left" vertical="center" wrapText="1" indent="1"/>
    </xf>
    <xf numFmtId="1" fontId="13" fillId="6" borderId="63" xfId="0" applyNumberFormat="1" applyFont="1" applyFill="1" applyBorder="1" applyAlignment="1">
      <alignment horizontal="left" vertical="center" wrapText="1" indent="1"/>
    </xf>
    <xf numFmtId="1" fontId="13" fillId="6" borderId="64" xfId="0" applyNumberFormat="1" applyFont="1" applyFill="1" applyBorder="1" applyAlignment="1">
      <alignment horizontal="left" vertical="center" wrapText="1" indent="1"/>
    </xf>
    <xf numFmtId="1" fontId="13" fillId="6" borderId="65" xfId="0" applyNumberFormat="1" applyFont="1" applyFill="1" applyBorder="1" applyAlignment="1">
      <alignment horizontal="left" vertical="center" wrapText="1" indent="1"/>
    </xf>
    <xf numFmtId="0" fontId="28" fillId="6" borderId="60" xfId="0" applyFont="1" applyFill="1" applyBorder="1" applyAlignment="1">
      <alignment horizontal="left" vertical="center" wrapText="1" indent="1"/>
    </xf>
    <xf numFmtId="0" fontId="28" fillId="6" borderId="61" xfId="0" applyFont="1" applyFill="1" applyBorder="1" applyAlignment="1">
      <alignment horizontal="left" vertical="center" wrapText="1" indent="1"/>
    </xf>
    <xf numFmtId="0" fontId="28" fillId="6" borderId="62" xfId="0" applyFont="1" applyFill="1" applyBorder="1" applyAlignment="1">
      <alignment horizontal="left" vertical="center" wrapText="1" indent="1"/>
    </xf>
    <xf numFmtId="0" fontId="28" fillId="6" borderId="71" xfId="0" applyFont="1" applyFill="1" applyBorder="1" applyAlignment="1">
      <alignment horizontal="left" vertical="center" wrapText="1" indent="1"/>
    </xf>
    <xf numFmtId="0" fontId="28" fillId="6" borderId="0" xfId="0" applyFont="1" applyFill="1" applyBorder="1" applyAlignment="1">
      <alignment horizontal="left" vertical="center" wrapText="1" indent="1"/>
    </xf>
    <xf numFmtId="0" fontId="28" fillId="6" borderId="72" xfId="0" applyFont="1" applyFill="1" applyBorder="1" applyAlignment="1">
      <alignment horizontal="left" vertical="center" wrapText="1" indent="1"/>
    </xf>
    <xf numFmtId="0" fontId="28" fillId="6" borderId="63" xfId="0" applyFont="1" applyFill="1" applyBorder="1" applyAlignment="1">
      <alignment horizontal="left" vertical="center" wrapText="1" indent="1"/>
    </xf>
    <xf numFmtId="0" fontId="28" fillId="6" borderId="64" xfId="0" applyFont="1" applyFill="1" applyBorder="1" applyAlignment="1">
      <alignment horizontal="left" vertical="center" wrapText="1" indent="1"/>
    </xf>
    <xf numFmtId="0" fontId="28" fillId="6" borderId="65" xfId="0" applyFont="1" applyFill="1" applyBorder="1" applyAlignment="1">
      <alignment horizontal="left" vertical="center" wrapText="1" indent="1"/>
    </xf>
    <xf numFmtId="0" fontId="0" fillId="3" borderId="0" xfId="0" applyFill="1" applyBorder="1" applyAlignment="1">
      <alignment horizontal="left" wrapText="1"/>
    </xf>
    <xf numFmtId="0" fontId="0" fillId="3" borderId="21" xfId="0" applyFill="1" applyBorder="1" applyAlignment="1">
      <alignment horizontal="left" wrapText="1"/>
    </xf>
    <xf numFmtId="2" fontId="13" fillId="6" borderId="58" xfId="0" applyNumberFormat="1" applyFont="1" applyFill="1" applyBorder="1" applyAlignment="1">
      <alignment horizontal="left" wrapText="1" indent="1"/>
    </xf>
    <xf numFmtId="2" fontId="13" fillId="6" borderId="56" xfId="0" applyNumberFormat="1" applyFont="1" applyFill="1" applyBorder="1" applyAlignment="1">
      <alignment horizontal="left" wrapText="1" indent="1"/>
    </xf>
    <xf numFmtId="2" fontId="13" fillId="6" borderId="59" xfId="0" applyNumberFormat="1" applyFont="1" applyFill="1" applyBorder="1" applyAlignment="1">
      <alignment horizontal="left" wrapText="1" indent="1"/>
    </xf>
    <xf numFmtId="0" fontId="6" fillId="3" borderId="0" xfId="0" applyFont="1" applyFill="1" applyBorder="1" applyAlignment="1">
      <alignment horizontal="left" vertical="top" wrapText="1"/>
    </xf>
    <xf numFmtId="0" fontId="20" fillId="3" borderId="44" xfId="0" applyFont="1" applyFill="1" applyBorder="1" applyAlignment="1">
      <alignment horizontal="center" vertical="center"/>
    </xf>
    <xf numFmtId="0" fontId="20" fillId="3" borderId="45" xfId="0" applyFont="1" applyFill="1" applyBorder="1" applyAlignment="1">
      <alignment horizontal="center" vertical="center"/>
    </xf>
    <xf numFmtId="0" fontId="20" fillId="3" borderId="0" xfId="0" applyFont="1" applyFill="1" applyBorder="1" applyAlignment="1">
      <alignment horizontal="center" vertical="center"/>
    </xf>
    <xf numFmtId="0" fontId="20" fillId="3" borderId="21"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23" xfId="0" applyFont="1" applyFill="1" applyBorder="1" applyAlignment="1">
      <alignment horizontal="center" vertical="center"/>
    </xf>
    <xf numFmtId="2" fontId="12" fillId="0" borderId="0" xfId="0" applyNumberFormat="1" applyFont="1" applyFill="1" applyBorder="1" applyAlignment="1">
      <alignment horizontal="left" vertical="top" wrapText="1"/>
    </xf>
    <xf numFmtId="2" fontId="12" fillId="0" borderId="21" xfId="0" applyNumberFormat="1" applyFont="1" applyFill="1" applyBorder="1" applyAlignment="1">
      <alignment horizontal="left" vertical="top" wrapText="1"/>
    </xf>
    <xf numFmtId="2" fontId="13" fillId="6" borderId="58" xfId="0" applyNumberFormat="1" applyFont="1" applyFill="1" applyBorder="1" applyAlignment="1">
      <alignment horizontal="left" vertical="center" wrapText="1"/>
    </xf>
    <xf numFmtId="2" fontId="13" fillId="6" borderId="56" xfId="0" applyNumberFormat="1" applyFont="1" applyFill="1" applyBorder="1" applyAlignment="1">
      <alignment horizontal="left" vertical="center" wrapText="1"/>
    </xf>
    <xf numFmtId="2" fontId="13" fillId="6" borderId="59" xfId="0" applyNumberFormat="1" applyFont="1" applyFill="1" applyBorder="1" applyAlignment="1">
      <alignment horizontal="left" vertical="center" wrapText="1"/>
    </xf>
    <xf numFmtId="0" fontId="20" fillId="3" borderId="44" xfId="0" applyFont="1" applyFill="1" applyBorder="1" applyAlignment="1">
      <alignment horizontal="left" vertical="center" indent="2"/>
    </xf>
    <xf numFmtId="0" fontId="20" fillId="3" borderId="0" xfId="0" applyFont="1" applyFill="1" applyBorder="1" applyAlignment="1">
      <alignment horizontal="left" vertical="center" indent="2"/>
    </xf>
    <xf numFmtId="0" fontId="20" fillId="3" borderId="5" xfId="0" applyFont="1" applyFill="1" applyBorder="1" applyAlignment="1">
      <alignment horizontal="left" vertical="center" indent="2"/>
    </xf>
    <xf numFmtId="0" fontId="6" fillId="3" borderId="70" xfId="0" applyFont="1" applyFill="1" applyBorder="1" applyAlignment="1">
      <alignment horizontal="center" vertical="center" wrapText="1"/>
    </xf>
    <xf numFmtId="0" fontId="13" fillId="6" borderId="55" xfId="0" applyFont="1" applyFill="1" applyBorder="1" applyAlignment="1">
      <alignment horizontal="left" vertical="center" indent="1"/>
    </xf>
    <xf numFmtId="0" fontId="13" fillId="6" borderId="57" xfId="0" applyFont="1" applyFill="1" applyBorder="1" applyAlignment="1">
      <alignment horizontal="left" vertical="center" indent="1"/>
    </xf>
    <xf numFmtId="0" fontId="20" fillId="3" borderId="49" xfId="0" applyFont="1" applyFill="1" applyBorder="1" applyAlignment="1">
      <alignment horizontal="center" vertical="center" wrapText="1"/>
    </xf>
    <xf numFmtId="0" fontId="20" fillId="3" borderId="50"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6" fillId="3" borderId="0" xfId="0" applyFont="1" applyFill="1" applyBorder="1" applyAlignment="1">
      <alignment horizontal="left" vertical="center" wrapText="1" indent="1"/>
    </xf>
    <xf numFmtId="0" fontId="6" fillId="3" borderId="5" xfId="0" applyFont="1" applyFill="1" applyBorder="1" applyAlignment="1">
      <alignment horizontal="left" vertical="center" wrapText="1" indent="1"/>
    </xf>
    <xf numFmtId="0" fontId="6" fillId="3" borderId="0" xfId="0" applyFont="1" applyFill="1" applyBorder="1" applyAlignment="1">
      <alignment horizontal="left" wrapText="1" indent="1"/>
    </xf>
    <xf numFmtId="0" fontId="6" fillId="3" borderId="5" xfId="0" applyFont="1" applyFill="1" applyBorder="1" applyAlignment="1">
      <alignment horizontal="left" wrapText="1" indent="1"/>
    </xf>
    <xf numFmtId="1" fontId="13" fillId="6" borderId="58" xfId="0" applyNumberFormat="1" applyFont="1" applyFill="1" applyBorder="1" applyAlignment="1">
      <alignment horizontal="center" vertical="center" wrapText="1"/>
    </xf>
    <xf numFmtId="1" fontId="13" fillId="6" borderId="56" xfId="0" applyNumberFormat="1" applyFont="1" applyFill="1" applyBorder="1" applyAlignment="1">
      <alignment horizontal="center" vertical="center" wrapText="1"/>
    </xf>
    <xf numFmtId="1" fontId="13" fillId="6" borderId="59" xfId="0" applyNumberFormat="1" applyFont="1" applyFill="1" applyBorder="1" applyAlignment="1">
      <alignment horizontal="center" vertical="center" wrapText="1"/>
    </xf>
    <xf numFmtId="2" fontId="13" fillId="6" borderId="58" xfId="0" applyNumberFormat="1" applyFont="1" applyFill="1" applyBorder="1" applyAlignment="1">
      <alignment horizontal="center" vertical="center" wrapText="1"/>
    </xf>
    <xf numFmtId="2" fontId="13" fillId="6" borderId="56" xfId="0" applyNumberFormat="1" applyFont="1" applyFill="1" applyBorder="1" applyAlignment="1">
      <alignment horizontal="center" vertical="center" wrapText="1"/>
    </xf>
    <xf numFmtId="2" fontId="13" fillId="6" borderId="59" xfId="0" applyNumberFormat="1" applyFont="1" applyFill="1" applyBorder="1" applyAlignment="1">
      <alignment horizontal="center" vertical="center" wrapText="1"/>
    </xf>
    <xf numFmtId="0" fontId="20" fillId="3" borderId="44" xfId="0" applyFont="1" applyFill="1" applyBorder="1" applyAlignment="1">
      <alignment horizontal="left" vertical="center" indent="1"/>
    </xf>
    <xf numFmtId="0" fontId="20" fillId="3" borderId="0" xfId="0" applyFont="1" applyFill="1" applyBorder="1" applyAlignment="1">
      <alignment horizontal="left" vertical="center" indent="1"/>
    </xf>
    <xf numFmtId="0" fontId="20" fillId="3" borderId="5" xfId="0" applyFont="1" applyFill="1" applyBorder="1" applyAlignment="1">
      <alignment horizontal="left" vertical="center" indent="1"/>
    </xf>
    <xf numFmtId="0" fontId="0" fillId="3" borderId="34" xfId="0" applyFill="1" applyBorder="1" applyAlignment="1">
      <alignment horizontal="left" vertical="top" wrapText="1"/>
    </xf>
    <xf numFmtId="0" fontId="0" fillId="3" borderId="0" xfId="0" applyFill="1" applyBorder="1" applyAlignment="1">
      <alignment vertical="top" wrapText="1"/>
    </xf>
    <xf numFmtId="0" fontId="0" fillId="3" borderId="21" xfId="0" applyFill="1" applyBorder="1" applyAlignment="1">
      <alignment vertical="top" wrapText="1"/>
    </xf>
    <xf numFmtId="0" fontId="13" fillId="6" borderId="60" xfId="0" applyFont="1" applyFill="1" applyBorder="1" applyAlignment="1">
      <alignment horizontal="left" wrapText="1" indent="1"/>
    </xf>
    <xf numFmtId="0" fontId="13" fillId="6" borderId="61" xfId="0" applyFont="1" applyFill="1" applyBorder="1" applyAlignment="1">
      <alignment horizontal="left" wrapText="1" indent="1"/>
    </xf>
    <xf numFmtId="0" fontId="13" fillId="6" borderId="62" xfId="0" applyFont="1" applyFill="1" applyBorder="1" applyAlignment="1">
      <alignment horizontal="left" wrapText="1" indent="1"/>
    </xf>
    <xf numFmtId="0" fontId="13" fillId="6" borderId="63" xfId="0" applyFont="1" applyFill="1" applyBorder="1" applyAlignment="1">
      <alignment horizontal="left" wrapText="1" indent="1"/>
    </xf>
    <xf numFmtId="0" fontId="13" fillId="6" borderId="64" xfId="0" applyFont="1" applyFill="1" applyBorder="1" applyAlignment="1">
      <alignment horizontal="left" wrapText="1" indent="1"/>
    </xf>
    <xf numFmtId="0" fontId="13" fillId="6" borderId="65" xfId="0" applyFont="1" applyFill="1" applyBorder="1" applyAlignment="1">
      <alignment horizontal="left" wrapText="1" indent="1"/>
    </xf>
    <xf numFmtId="4" fontId="13" fillId="6" borderId="58" xfId="0" applyNumberFormat="1" applyFont="1" applyFill="1" applyBorder="1" applyAlignment="1">
      <alignment horizontal="left" wrapText="1" indent="1"/>
    </xf>
    <xf numFmtId="4" fontId="28" fillId="6" borderId="56" xfId="0" applyNumberFormat="1" applyFont="1" applyFill="1" applyBorder="1" applyAlignment="1">
      <alignment horizontal="left" wrapText="1" indent="1"/>
    </xf>
    <xf numFmtId="4" fontId="28" fillId="6" borderId="59" xfId="0" applyNumberFormat="1" applyFont="1" applyFill="1" applyBorder="1" applyAlignment="1">
      <alignment horizontal="left" wrapText="1" indent="1"/>
    </xf>
    <xf numFmtId="0" fontId="0" fillId="3" borderId="34" xfId="0" applyFill="1" applyBorder="1" applyAlignment="1">
      <alignment horizontal="left" vertical="center" wrapText="1"/>
    </xf>
    <xf numFmtId="170" fontId="13" fillId="6" borderId="46" xfId="0" applyNumberFormat="1" applyFont="1" applyFill="1" applyBorder="1" applyAlignment="1">
      <alignment horizontal="left" vertical="center" wrapText="1" indent="1"/>
    </xf>
    <xf numFmtId="170" fontId="13" fillId="6" borderId="47" xfId="0" applyNumberFormat="1" applyFont="1" applyFill="1" applyBorder="1" applyAlignment="1">
      <alignment horizontal="left" vertical="center" wrapText="1" indent="1"/>
    </xf>
    <xf numFmtId="170" fontId="13" fillId="6" borderId="48" xfId="0" applyNumberFormat="1" applyFont="1" applyFill="1" applyBorder="1" applyAlignment="1">
      <alignment horizontal="left" vertical="center" wrapText="1" indent="1"/>
    </xf>
    <xf numFmtId="172" fontId="13" fillId="6" borderId="46" xfId="0" applyNumberFormat="1" applyFont="1" applyFill="1" applyBorder="1" applyAlignment="1">
      <alignment horizontal="left" vertical="center" wrapText="1" indent="1"/>
    </xf>
    <xf numFmtId="172" fontId="13" fillId="6" borderId="47" xfId="0" applyNumberFormat="1" applyFont="1" applyFill="1" applyBorder="1" applyAlignment="1">
      <alignment horizontal="left" vertical="center" wrapText="1" indent="1"/>
    </xf>
    <xf numFmtId="172" fontId="13" fillId="6" borderId="48" xfId="0" applyNumberFormat="1" applyFont="1" applyFill="1" applyBorder="1" applyAlignment="1">
      <alignment horizontal="left" vertical="center" wrapText="1" indent="1"/>
    </xf>
    <xf numFmtId="3" fontId="13" fillId="6" borderId="58" xfId="0" applyNumberFormat="1" applyFont="1" applyFill="1" applyBorder="1" applyAlignment="1">
      <alignment horizontal="left" vertical="top" wrapText="1"/>
    </xf>
    <xf numFmtId="3" fontId="13" fillId="6" borderId="56" xfId="0" applyNumberFormat="1" applyFont="1" applyFill="1" applyBorder="1" applyAlignment="1">
      <alignment horizontal="left" vertical="top" wrapText="1"/>
    </xf>
    <xf numFmtId="3" fontId="13" fillId="6" borderId="59" xfId="0" applyNumberFormat="1" applyFont="1" applyFill="1" applyBorder="1" applyAlignment="1">
      <alignment horizontal="left" vertical="top" wrapText="1"/>
    </xf>
    <xf numFmtId="9" fontId="13" fillId="6" borderId="58" xfId="0" applyNumberFormat="1" applyFont="1" applyFill="1" applyBorder="1" applyAlignment="1">
      <alignment horizontal="left" vertical="center" wrapText="1" indent="1"/>
    </xf>
    <xf numFmtId="9" fontId="13" fillId="6" borderId="56" xfId="0" applyNumberFormat="1" applyFont="1" applyFill="1" applyBorder="1" applyAlignment="1">
      <alignment horizontal="left" vertical="center" wrapText="1" indent="1"/>
    </xf>
    <xf numFmtId="9" fontId="13" fillId="6" borderId="59" xfId="0" applyNumberFormat="1" applyFont="1" applyFill="1" applyBorder="1" applyAlignment="1">
      <alignment horizontal="left" vertical="center" wrapText="1" indent="1"/>
    </xf>
    <xf numFmtId="4" fontId="13" fillId="6" borderId="58" xfId="0" applyNumberFormat="1" applyFont="1" applyFill="1" applyBorder="1" applyAlignment="1">
      <alignment horizontal="left" vertical="center" wrapText="1" indent="1"/>
    </xf>
    <xf numFmtId="4" fontId="13" fillId="6" borderId="56" xfId="0" applyNumberFormat="1" applyFont="1" applyFill="1" applyBorder="1" applyAlignment="1">
      <alignment horizontal="left" vertical="center" wrapText="1" indent="1"/>
    </xf>
    <xf numFmtId="4" fontId="13" fillId="6" borderId="59" xfId="0" applyNumberFormat="1" applyFont="1" applyFill="1" applyBorder="1" applyAlignment="1">
      <alignment horizontal="left" vertical="center" wrapText="1" indent="1"/>
    </xf>
    <xf numFmtId="3" fontId="13" fillId="6" borderId="46" xfId="0" applyNumberFormat="1" applyFont="1" applyFill="1" applyBorder="1" applyAlignment="1">
      <alignment horizontal="left" vertical="center" wrapText="1" indent="1"/>
    </xf>
    <xf numFmtId="3" fontId="13" fillId="6" borderId="47" xfId="0" applyNumberFormat="1" applyFont="1" applyFill="1" applyBorder="1" applyAlignment="1">
      <alignment horizontal="left" vertical="center" wrapText="1" indent="1"/>
    </xf>
    <xf numFmtId="3" fontId="13" fillId="6" borderId="48" xfId="0" applyNumberFormat="1" applyFont="1" applyFill="1" applyBorder="1" applyAlignment="1">
      <alignment horizontal="left" vertical="center" wrapText="1" indent="1"/>
    </xf>
    <xf numFmtId="168" fontId="13" fillId="6" borderId="60" xfId="0" applyNumberFormat="1" applyFont="1" applyFill="1" applyBorder="1" applyAlignment="1">
      <alignment horizontal="left" vertical="center" wrapText="1" indent="1"/>
    </xf>
    <xf numFmtId="168" fontId="13" fillId="6" borderId="61" xfId="0" applyNumberFormat="1" applyFont="1" applyFill="1" applyBorder="1" applyAlignment="1">
      <alignment horizontal="left" vertical="center" wrapText="1" indent="1"/>
    </xf>
    <xf numFmtId="168" fontId="13" fillId="6" borderId="62" xfId="0" applyNumberFormat="1" applyFont="1" applyFill="1" applyBorder="1" applyAlignment="1">
      <alignment horizontal="left" vertical="center" wrapText="1" indent="1"/>
    </xf>
    <xf numFmtId="168" fontId="13" fillId="6" borderId="63" xfId="0" applyNumberFormat="1" applyFont="1" applyFill="1" applyBorder="1" applyAlignment="1">
      <alignment horizontal="left" vertical="center" wrapText="1" indent="1"/>
    </xf>
    <xf numFmtId="168" fontId="13" fillId="6" borderId="64" xfId="0" applyNumberFormat="1" applyFont="1" applyFill="1" applyBorder="1" applyAlignment="1">
      <alignment horizontal="left" vertical="center" wrapText="1" indent="1"/>
    </xf>
    <xf numFmtId="168" fontId="13" fillId="6" borderId="65" xfId="0" applyNumberFormat="1" applyFont="1" applyFill="1" applyBorder="1" applyAlignment="1">
      <alignment horizontal="left" vertical="center" wrapText="1" indent="1"/>
    </xf>
    <xf numFmtId="3" fontId="13" fillId="6" borderId="58" xfId="0" applyNumberFormat="1" applyFont="1" applyFill="1" applyBorder="1" applyAlignment="1">
      <alignment horizontal="left" vertical="center" wrapText="1"/>
    </xf>
    <xf numFmtId="3" fontId="13" fillId="6" borderId="56" xfId="0" applyNumberFormat="1" applyFont="1" applyFill="1" applyBorder="1" applyAlignment="1">
      <alignment horizontal="left" vertical="center" wrapText="1"/>
    </xf>
    <xf numFmtId="3" fontId="13" fillId="6" borderId="59" xfId="0" applyNumberFormat="1" applyFont="1" applyFill="1" applyBorder="1" applyAlignment="1">
      <alignment horizontal="left" vertical="center" wrapText="1"/>
    </xf>
    <xf numFmtId="3" fontId="13" fillId="6" borderId="60" xfId="0" applyNumberFormat="1" applyFont="1" applyFill="1" applyBorder="1" applyAlignment="1">
      <alignment horizontal="left" vertical="center" wrapText="1" indent="1"/>
    </xf>
    <xf numFmtId="3" fontId="13" fillId="6" borderId="61" xfId="0" applyNumberFormat="1" applyFont="1" applyFill="1" applyBorder="1" applyAlignment="1">
      <alignment horizontal="left" vertical="center" wrapText="1" indent="1"/>
    </xf>
    <xf numFmtId="3" fontId="13" fillId="6" borderId="62" xfId="0" applyNumberFormat="1" applyFont="1" applyFill="1" applyBorder="1" applyAlignment="1">
      <alignment horizontal="left" vertical="center" wrapText="1" indent="1"/>
    </xf>
    <xf numFmtId="3" fontId="13" fillId="6" borderId="63" xfId="0" applyNumberFormat="1" applyFont="1" applyFill="1" applyBorder="1" applyAlignment="1">
      <alignment horizontal="left" vertical="center" wrapText="1" indent="1"/>
    </xf>
    <xf numFmtId="3" fontId="13" fillId="6" borderId="64" xfId="0" applyNumberFormat="1" applyFont="1" applyFill="1" applyBorder="1" applyAlignment="1">
      <alignment horizontal="left" vertical="center" wrapText="1" indent="1"/>
    </xf>
    <xf numFmtId="3" fontId="13" fillId="6" borderId="65" xfId="0" applyNumberFormat="1" applyFont="1" applyFill="1" applyBorder="1" applyAlignment="1">
      <alignment horizontal="left" vertical="center" wrapText="1" indent="1"/>
    </xf>
    <xf numFmtId="168" fontId="13" fillId="6" borderId="60" xfId="0" applyNumberFormat="1" applyFont="1" applyFill="1" applyBorder="1" applyAlignment="1">
      <alignment vertical="top" wrapText="1"/>
    </xf>
    <xf numFmtId="168" fontId="13" fillId="6" borderId="61" xfId="0" applyNumberFormat="1" applyFont="1" applyFill="1" applyBorder="1" applyAlignment="1">
      <alignment vertical="top" wrapText="1"/>
    </xf>
    <xf numFmtId="168" fontId="13" fillId="6" borderId="62" xfId="0" applyNumberFormat="1" applyFont="1" applyFill="1" applyBorder="1" applyAlignment="1">
      <alignment vertical="top" wrapText="1"/>
    </xf>
    <xf numFmtId="168" fontId="13" fillId="6" borderId="63" xfId="0" applyNumberFormat="1" applyFont="1" applyFill="1" applyBorder="1" applyAlignment="1">
      <alignment vertical="top" wrapText="1"/>
    </xf>
    <xf numFmtId="168" fontId="13" fillId="6" borderId="64" xfId="0" applyNumberFormat="1" applyFont="1" applyFill="1" applyBorder="1" applyAlignment="1">
      <alignment vertical="top" wrapText="1"/>
    </xf>
    <xf numFmtId="168" fontId="13" fillId="6" borderId="65" xfId="0" applyNumberFormat="1" applyFont="1" applyFill="1" applyBorder="1" applyAlignment="1">
      <alignment vertical="top" wrapText="1"/>
    </xf>
    <xf numFmtId="4" fontId="13" fillId="6" borderId="60" xfId="0" applyNumberFormat="1" applyFont="1" applyFill="1" applyBorder="1" applyAlignment="1">
      <alignment horizontal="center" vertical="center" wrapText="1"/>
    </xf>
    <xf numFmtId="4" fontId="13" fillId="6" borderId="61" xfId="0" applyNumberFormat="1" applyFont="1" applyFill="1" applyBorder="1" applyAlignment="1">
      <alignment horizontal="center" vertical="center" wrapText="1"/>
    </xf>
    <xf numFmtId="4" fontId="13" fillId="6" borderId="62" xfId="0" applyNumberFormat="1" applyFont="1" applyFill="1" applyBorder="1" applyAlignment="1">
      <alignment horizontal="center" vertical="center" wrapText="1"/>
    </xf>
    <xf numFmtId="4" fontId="13" fillId="6" borderId="63" xfId="0" applyNumberFormat="1" applyFont="1" applyFill="1" applyBorder="1" applyAlignment="1">
      <alignment horizontal="center" vertical="center" wrapText="1"/>
    </xf>
    <xf numFmtId="4" fontId="13" fillId="6" borderId="64" xfId="0" applyNumberFormat="1" applyFont="1" applyFill="1" applyBorder="1" applyAlignment="1">
      <alignment horizontal="center" vertical="center" wrapText="1"/>
    </xf>
    <xf numFmtId="4" fontId="13" fillId="6" borderId="65" xfId="0" applyNumberFormat="1" applyFont="1" applyFill="1" applyBorder="1" applyAlignment="1">
      <alignment horizontal="center" vertical="center" wrapText="1"/>
    </xf>
    <xf numFmtId="168" fontId="13" fillId="6" borderId="58" xfId="0" applyNumberFormat="1" applyFont="1" applyFill="1" applyBorder="1" applyAlignment="1">
      <alignment horizontal="left" vertical="center" wrapText="1" indent="1"/>
    </xf>
    <xf numFmtId="168" fontId="13" fillId="6" borderId="56" xfId="0" applyNumberFormat="1" applyFont="1" applyFill="1" applyBorder="1" applyAlignment="1">
      <alignment horizontal="left" vertical="center" wrapText="1" indent="1"/>
    </xf>
    <xf numFmtId="168" fontId="13" fillId="6" borderId="59" xfId="0" applyNumberFormat="1" applyFont="1" applyFill="1" applyBorder="1" applyAlignment="1">
      <alignment horizontal="left" vertical="center" wrapText="1" indent="1"/>
    </xf>
    <xf numFmtId="3" fontId="13" fillId="6" borderId="58" xfId="0" applyNumberFormat="1" applyFont="1" applyFill="1" applyBorder="1" applyAlignment="1">
      <alignment horizontal="center" vertical="center" wrapText="1"/>
    </xf>
    <xf numFmtId="3" fontId="13" fillId="6" borderId="56" xfId="0" applyNumberFormat="1" applyFont="1" applyFill="1" applyBorder="1" applyAlignment="1">
      <alignment horizontal="center" vertical="center" wrapText="1"/>
    </xf>
    <xf numFmtId="3" fontId="13" fillId="6" borderId="59" xfId="0" applyNumberFormat="1" applyFont="1" applyFill="1" applyBorder="1" applyAlignment="1">
      <alignment horizontal="center" vertical="center" wrapText="1"/>
    </xf>
    <xf numFmtId="11" fontId="13" fillId="6" borderId="60" xfId="0" applyNumberFormat="1" applyFont="1" applyFill="1" applyBorder="1" applyAlignment="1">
      <alignment horizontal="left" vertical="center" wrapText="1" indent="1"/>
    </xf>
    <xf numFmtId="11" fontId="13" fillId="6" borderId="61" xfId="0" applyNumberFormat="1" applyFont="1" applyFill="1" applyBorder="1" applyAlignment="1">
      <alignment horizontal="left" vertical="center" wrapText="1" indent="1"/>
    </xf>
    <xf numFmtId="11" fontId="13" fillId="6" borderId="62" xfId="0" applyNumberFormat="1" applyFont="1" applyFill="1" applyBorder="1" applyAlignment="1">
      <alignment horizontal="left" vertical="center" wrapText="1" indent="1"/>
    </xf>
    <xf numFmtId="11" fontId="13" fillId="6" borderId="63" xfId="0" applyNumberFormat="1" applyFont="1" applyFill="1" applyBorder="1" applyAlignment="1">
      <alignment horizontal="left" vertical="center" wrapText="1" indent="1"/>
    </xf>
    <xf numFmtId="11" fontId="13" fillId="6" borderId="64" xfId="0" applyNumberFormat="1" applyFont="1" applyFill="1" applyBorder="1" applyAlignment="1">
      <alignment horizontal="left" vertical="center" wrapText="1" indent="1"/>
    </xf>
    <xf numFmtId="11" fontId="13" fillId="6" borderId="65" xfId="0" applyNumberFormat="1" applyFont="1" applyFill="1" applyBorder="1" applyAlignment="1">
      <alignment horizontal="left" vertical="center" wrapText="1" indent="1"/>
    </xf>
    <xf numFmtId="0" fontId="0" fillId="3" borderId="0" xfId="0" applyFill="1" applyBorder="1" applyAlignment="1">
      <alignment vertical="center" wrapText="1"/>
    </xf>
    <xf numFmtId="0" fontId="0" fillId="3" borderId="21" xfId="0" applyFill="1" applyBorder="1" applyAlignment="1">
      <alignment vertical="center" wrapText="1"/>
    </xf>
    <xf numFmtId="0" fontId="13" fillId="6" borderId="58" xfId="0" applyFont="1" applyFill="1" applyBorder="1" applyAlignment="1">
      <alignment horizontal="left" vertical="center"/>
    </xf>
    <xf numFmtId="0" fontId="13" fillId="6" borderId="56" xfId="0" applyFont="1" applyFill="1" applyBorder="1" applyAlignment="1">
      <alignment horizontal="left" vertical="center"/>
    </xf>
    <xf numFmtId="0" fontId="13" fillId="6" borderId="59" xfId="0" applyFont="1" applyFill="1" applyBorder="1" applyAlignment="1">
      <alignment horizontal="left" vertical="center"/>
    </xf>
    <xf numFmtId="3" fontId="13" fillId="6" borderId="60" xfId="0" applyNumberFormat="1" applyFont="1" applyFill="1" applyBorder="1" applyAlignment="1">
      <alignment horizontal="center" vertical="center" wrapText="1"/>
    </xf>
    <xf numFmtId="3" fontId="13" fillId="6" borderId="61" xfId="0" applyNumberFormat="1" applyFont="1" applyFill="1" applyBorder="1" applyAlignment="1">
      <alignment horizontal="center" vertical="center" wrapText="1"/>
    </xf>
    <xf numFmtId="3" fontId="13" fillId="6" borderId="62" xfId="0" applyNumberFormat="1" applyFont="1" applyFill="1" applyBorder="1" applyAlignment="1">
      <alignment horizontal="center" vertical="center" wrapText="1"/>
    </xf>
    <xf numFmtId="3" fontId="13" fillId="6" borderId="63" xfId="0" applyNumberFormat="1" applyFont="1" applyFill="1" applyBorder="1" applyAlignment="1">
      <alignment horizontal="center" vertical="center" wrapText="1"/>
    </xf>
    <xf numFmtId="3" fontId="13" fillId="6" borderId="64" xfId="0" applyNumberFormat="1" applyFont="1" applyFill="1" applyBorder="1" applyAlignment="1">
      <alignment horizontal="center" vertical="center" wrapText="1"/>
    </xf>
    <xf numFmtId="3" fontId="13" fillId="6" borderId="65" xfId="0" applyNumberFormat="1" applyFont="1" applyFill="1" applyBorder="1" applyAlignment="1">
      <alignment horizontal="center" vertical="center" wrapText="1"/>
    </xf>
    <xf numFmtId="0" fontId="32" fillId="3" borderId="0" xfId="0" applyFont="1" applyFill="1" applyBorder="1" applyAlignment="1">
      <alignment horizontal="left" vertical="top" wrapText="1"/>
    </xf>
    <xf numFmtId="0" fontId="13" fillId="6" borderId="58" xfId="0" applyFont="1" applyFill="1" applyBorder="1" applyAlignment="1">
      <alignment horizontal="center" vertical="center"/>
    </xf>
    <xf numFmtId="0" fontId="13" fillId="6" borderId="56" xfId="0" applyFont="1" applyFill="1" applyBorder="1" applyAlignment="1">
      <alignment horizontal="center" vertical="center"/>
    </xf>
    <xf numFmtId="0" fontId="13" fillId="6" borderId="59" xfId="0" applyFont="1" applyFill="1" applyBorder="1" applyAlignment="1">
      <alignment horizontal="center" vertical="center"/>
    </xf>
    <xf numFmtId="172" fontId="0" fillId="3" borderId="0" xfId="0" applyNumberFormat="1" applyFill="1" applyBorder="1" applyAlignment="1">
      <alignment horizontal="left" vertical="center" wrapText="1"/>
    </xf>
    <xf numFmtId="172" fontId="0" fillId="3" borderId="21" xfId="0" applyNumberFormat="1" applyFill="1" applyBorder="1" applyAlignment="1">
      <alignment horizontal="left" vertical="center" wrapText="1"/>
    </xf>
    <xf numFmtId="0" fontId="0" fillId="3" borderId="0" xfId="0" applyFill="1" applyBorder="1" applyAlignment="1">
      <alignment horizontal="left" vertical="center"/>
    </xf>
    <xf numFmtId="0" fontId="0" fillId="3" borderId="21" xfId="0" applyFill="1" applyBorder="1" applyAlignment="1">
      <alignment horizontal="left" vertical="center"/>
    </xf>
    <xf numFmtId="0" fontId="0" fillId="3" borderId="34" xfId="0" applyFill="1" applyBorder="1" applyAlignment="1">
      <alignment horizontal="left" vertical="center"/>
    </xf>
    <xf numFmtId="164" fontId="13" fillId="6" borderId="58" xfId="0" applyNumberFormat="1" applyFont="1" applyFill="1" applyBorder="1" applyAlignment="1">
      <alignment horizontal="left" vertical="center" wrapText="1" indent="1"/>
    </xf>
    <xf numFmtId="164" fontId="13" fillId="6" borderId="56" xfId="0" applyNumberFormat="1" applyFont="1" applyFill="1" applyBorder="1" applyAlignment="1">
      <alignment horizontal="left" vertical="center" wrapText="1" indent="1"/>
    </xf>
    <xf numFmtId="164" fontId="13" fillId="6" borderId="59" xfId="0" applyNumberFormat="1" applyFont="1" applyFill="1" applyBorder="1" applyAlignment="1">
      <alignment horizontal="left" vertical="center" wrapText="1" indent="1"/>
    </xf>
    <xf numFmtId="3" fontId="22" fillId="6" borderId="47" xfId="0" applyNumberFormat="1" applyFont="1" applyFill="1" applyBorder="1" applyAlignment="1">
      <alignment horizontal="left" vertical="center" wrapText="1" indent="1"/>
    </xf>
    <xf numFmtId="3" fontId="22" fillId="6" borderId="48" xfId="0" applyNumberFormat="1" applyFont="1" applyFill="1" applyBorder="1" applyAlignment="1">
      <alignment horizontal="left" vertical="center" wrapText="1" indent="1"/>
    </xf>
    <xf numFmtId="3" fontId="13" fillId="6" borderId="60" xfId="0" applyNumberFormat="1" applyFont="1" applyFill="1" applyBorder="1" applyAlignment="1">
      <alignment horizontal="left" vertical="top" wrapText="1"/>
    </xf>
    <xf numFmtId="3" fontId="13" fillId="6" borderId="61" xfId="0" applyNumberFormat="1" applyFont="1" applyFill="1" applyBorder="1" applyAlignment="1">
      <alignment horizontal="left" vertical="top" wrapText="1"/>
    </xf>
    <xf numFmtId="3" fontId="13" fillId="6" borderId="71" xfId="0" applyNumberFormat="1" applyFont="1" applyFill="1" applyBorder="1" applyAlignment="1">
      <alignment horizontal="left" vertical="top" wrapText="1"/>
    </xf>
    <xf numFmtId="3" fontId="13" fillId="6" borderId="0" xfId="0" applyNumberFormat="1" applyFont="1" applyFill="1" applyBorder="1" applyAlignment="1">
      <alignment horizontal="left" vertical="top" wrapText="1"/>
    </xf>
    <xf numFmtId="3" fontId="13" fillId="6" borderId="63" xfId="0" applyNumberFormat="1" applyFont="1" applyFill="1" applyBorder="1" applyAlignment="1">
      <alignment horizontal="left" vertical="top" wrapText="1"/>
    </xf>
    <xf numFmtId="3" fontId="13" fillId="6" borderId="64" xfId="0" applyNumberFormat="1" applyFont="1" applyFill="1" applyBorder="1" applyAlignment="1">
      <alignment horizontal="left" vertical="top" wrapText="1"/>
    </xf>
    <xf numFmtId="3" fontId="28" fillId="6" borderId="73" xfId="0" applyNumberFormat="1" applyFont="1" applyFill="1" applyBorder="1" applyAlignment="1">
      <alignment horizontal="left" vertical="center" wrapText="1" indent="1"/>
    </xf>
    <xf numFmtId="3" fontId="13" fillId="6" borderId="74" xfId="0" applyNumberFormat="1" applyFont="1" applyFill="1" applyBorder="1" applyAlignment="1">
      <alignment horizontal="left" vertical="center" wrapText="1" indent="1"/>
    </xf>
    <xf numFmtId="3" fontId="13" fillId="6" borderId="75" xfId="0" applyNumberFormat="1" applyFont="1" applyFill="1" applyBorder="1" applyAlignment="1">
      <alignment horizontal="left" vertical="center" wrapText="1" indent="1"/>
    </xf>
    <xf numFmtId="172" fontId="13" fillId="6" borderId="58" xfId="0" applyNumberFormat="1" applyFont="1" applyFill="1" applyBorder="1" applyAlignment="1">
      <alignment horizontal="left" vertical="center" wrapText="1" indent="1"/>
    </xf>
    <xf numFmtId="172" fontId="13" fillId="6" borderId="56" xfId="0" applyNumberFormat="1" applyFont="1" applyFill="1" applyBorder="1" applyAlignment="1">
      <alignment horizontal="left" vertical="center" wrapText="1" indent="1"/>
    </xf>
    <xf numFmtId="172" fontId="13" fillId="6" borderId="59" xfId="0" applyNumberFormat="1" applyFont="1" applyFill="1" applyBorder="1" applyAlignment="1">
      <alignment horizontal="left" vertical="center" wrapText="1" indent="1"/>
    </xf>
    <xf numFmtId="169" fontId="13" fillId="6" borderId="58" xfId="0" applyNumberFormat="1" applyFont="1" applyFill="1" applyBorder="1" applyAlignment="1">
      <alignment horizontal="center" vertical="center" wrapText="1"/>
    </xf>
    <xf numFmtId="169" fontId="13" fillId="6" borderId="56" xfId="0" applyNumberFormat="1" applyFont="1" applyFill="1" applyBorder="1" applyAlignment="1">
      <alignment horizontal="center" vertical="center" wrapText="1"/>
    </xf>
    <xf numFmtId="169" fontId="13" fillId="6" borderId="59" xfId="0" applyNumberFormat="1" applyFont="1" applyFill="1" applyBorder="1" applyAlignment="1">
      <alignment horizontal="center" vertical="center" wrapText="1"/>
    </xf>
    <xf numFmtId="0" fontId="13" fillId="6" borderId="60" xfId="0" applyFont="1" applyFill="1" applyBorder="1" applyAlignment="1">
      <alignment horizontal="left" vertical="center" wrapText="1" indent="1"/>
    </xf>
    <xf numFmtId="0" fontId="13" fillId="6" borderId="61" xfId="0" applyFont="1" applyFill="1" applyBorder="1" applyAlignment="1">
      <alignment horizontal="left" vertical="center" wrapText="1" indent="1"/>
    </xf>
    <xf numFmtId="0" fontId="13" fillId="6" borderId="62" xfId="0" applyFont="1" applyFill="1" applyBorder="1" applyAlignment="1">
      <alignment horizontal="left" vertical="center" wrapText="1" indent="1"/>
    </xf>
    <xf numFmtId="0" fontId="13" fillId="6" borderId="63" xfId="0" applyFont="1" applyFill="1" applyBorder="1" applyAlignment="1">
      <alignment horizontal="left" vertical="center" wrapText="1" indent="1"/>
    </xf>
    <xf numFmtId="0" fontId="13" fillId="6" borderId="64" xfId="0" applyFont="1" applyFill="1" applyBorder="1" applyAlignment="1">
      <alignment horizontal="left" vertical="center" wrapText="1" indent="1"/>
    </xf>
    <xf numFmtId="0" fontId="13" fillId="6" borderId="65" xfId="0" applyFont="1" applyFill="1" applyBorder="1" applyAlignment="1">
      <alignment horizontal="left" vertical="center" wrapText="1" indent="1"/>
    </xf>
    <xf numFmtId="0" fontId="6" fillId="3" borderId="44" xfId="0" applyFont="1" applyFill="1" applyBorder="1" applyAlignment="1">
      <alignment horizontal="left" vertical="center" wrapText="1" indent="1"/>
    </xf>
    <xf numFmtId="0" fontId="6" fillId="3" borderId="44" xfId="0" applyFont="1" applyFill="1" applyBorder="1" applyAlignment="1">
      <alignment horizontal="left" wrapText="1" indent="1"/>
    </xf>
    <xf numFmtId="0" fontId="6" fillId="3" borderId="44" xfId="0" applyFont="1" applyFill="1" applyBorder="1" applyAlignment="1">
      <alignment horizontal="center" vertical="center" wrapText="1"/>
    </xf>
    <xf numFmtId="170" fontId="13" fillId="6" borderId="58" xfId="0" applyNumberFormat="1" applyFont="1" applyFill="1" applyBorder="1" applyAlignment="1">
      <alignment horizontal="left" vertical="center" indent="1"/>
    </xf>
    <xf numFmtId="170" fontId="13" fillId="6" borderId="56" xfId="0" applyNumberFormat="1" applyFont="1" applyFill="1" applyBorder="1" applyAlignment="1">
      <alignment horizontal="left" vertical="center" indent="1"/>
    </xf>
    <xf numFmtId="170" fontId="13" fillId="6" borderId="59" xfId="0" applyNumberFormat="1" applyFont="1" applyFill="1" applyBorder="1" applyAlignment="1">
      <alignment horizontal="left" vertical="center" indent="1"/>
    </xf>
    <xf numFmtId="0" fontId="13" fillId="6" borderId="52" xfId="0" applyFont="1" applyFill="1" applyBorder="1" applyAlignment="1">
      <alignment horizontal="left" vertical="center" indent="1"/>
    </xf>
    <xf numFmtId="0" fontId="13" fillId="6" borderId="53" xfId="0" applyFont="1" applyFill="1" applyBorder="1" applyAlignment="1">
      <alignment horizontal="left" vertical="center" indent="1"/>
    </xf>
    <xf numFmtId="4" fontId="13" fillId="6" borderId="58" xfId="0" applyNumberFormat="1" applyFont="1" applyFill="1" applyBorder="1" applyAlignment="1">
      <alignment horizontal="center" vertical="center" wrapText="1"/>
    </xf>
    <xf numFmtId="4" fontId="13" fillId="6" borderId="56" xfId="0" applyNumberFormat="1" applyFont="1" applyFill="1" applyBorder="1" applyAlignment="1">
      <alignment horizontal="center" vertical="center" wrapText="1"/>
    </xf>
    <xf numFmtId="4" fontId="13" fillId="6" borderId="59" xfId="0" applyNumberFormat="1" applyFont="1" applyFill="1" applyBorder="1" applyAlignment="1">
      <alignment horizontal="center" vertical="center" wrapText="1"/>
    </xf>
    <xf numFmtId="168" fontId="13" fillId="6" borderId="60" xfId="0" applyNumberFormat="1" applyFont="1" applyFill="1" applyBorder="1" applyAlignment="1">
      <alignment horizontal="left" vertical="top" wrapText="1" indent="1"/>
    </xf>
    <xf numFmtId="168" fontId="13" fillId="6" borderId="61" xfId="0" applyNumberFormat="1" applyFont="1" applyFill="1" applyBorder="1" applyAlignment="1">
      <alignment horizontal="left" vertical="top" wrapText="1" indent="1"/>
    </xf>
    <xf numFmtId="168" fontId="13" fillId="6" borderId="62" xfId="0" applyNumberFormat="1" applyFont="1" applyFill="1" applyBorder="1" applyAlignment="1">
      <alignment horizontal="left" vertical="top" wrapText="1" indent="1"/>
    </xf>
    <xf numFmtId="168" fontId="13" fillId="6" borderId="63" xfId="0" applyNumberFormat="1" applyFont="1" applyFill="1" applyBorder="1" applyAlignment="1">
      <alignment horizontal="left" vertical="top" wrapText="1" indent="1"/>
    </xf>
    <xf numFmtId="168" fontId="13" fillId="6" borderId="64" xfId="0" applyNumberFormat="1" applyFont="1" applyFill="1" applyBorder="1" applyAlignment="1">
      <alignment horizontal="left" vertical="top" wrapText="1" indent="1"/>
    </xf>
    <xf numFmtId="168" fontId="13" fillId="6" borderId="65" xfId="0" applyNumberFormat="1" applyFont="1" applyFill="1" applyBorder="1" applyAlignment="1">
      <alignment horizontal="left" vertical="top" wrapText="1" indent="1"/>
    </xf>
    <xf numFmtId="3" fontId="13" fillId="6" borderId="58" xfId="0" applyNumberFormat="1" applyFont="1" applyFill="1" applyBorder="1" applyAlignment="1">
      <alignment vertical="center" wrapText="1"/>
    </xf>
    <xf numFmtId="3" fontId="13" fillId="6" borderId="56" xfId="0" applyNumberFormat="1" applyFont="1" applyFill="1" applyBorder="1" applyAlignment="1">
      <alignment vertical="center" wrapText="1"/>
    </xf>
    <xf numFmtId="2" fontId="13" fillId="6" borderId="58" xfId="0" applyNumberFormat="1" applyFont="1" applyFill="1" applyBorder="1" applyAlignment="1">
      <alignment horizontal="left" vertical="top" wrapText="1" indent="1"/>
    </xf>
    <xf numFmtId="2" fontId="13" fillId="6" borderId="56" xfId="0" applyNumberFormat="1" applyFont="1" applyFill="1" applyBorder="1" applyAlignment="1">
      <alignment horizontal="left" vertical="top" wrapText="1" indent="1"/>
    </xf>
    <xf numFmtId="2" fontId="13" fillId="6" borderId="59" xfId="0" applyNumberFormat="1" applyFont="1" applyFill="1" applyBorder="1" applyAlignment="1">
      <alignment horizontal="left" vertical="top" wrapText="1" indent="1"/>
    </xf>
    <xf numFmtId="3" fontId="13" fillId="6" borderId="46" xfId="0" applyNumberFormat="1" applyFont="1" applyFill="1" applyBorder="1" applyAlignment="1">
      <alignment horizontal="center" vertical="center" wrapText="1"/>
    </xf>
    <xf numFmtId="3" fontId="13" fillId="6" borderId="47" xfId="0" applyNumberFormat="1" applyFont="1" applyFill="1" applyBorder="1" applyAlignment="1">
      <alignment horizontal="center" vertical="center" wrapText="1"/>
    </xf>
    <xf numFmtId="3" fontId="13" fillId="6" borderId="48" xfId="0" applyNumberFormat="1" applyFont="1" applyFill="1" applyBorder="1" applyAlignment="1">
      <alignment horizontal="center" vertical="center" wrapText="1"/>
    </xf>
    <xf numFmtId="170" fontId="13" fillId="6" borderId="58" xfId="0" applyNumberFormat="1" applyFont="1" applyFill="1" applyBorder="1" applyAlignment="1">
      <alignment horizontal="left" vertical="center" wrapText="1" indent="1"/>
    </xf>
    <xf numFmtId="170" fontId="13" fillId="6" borderId="56" xfId="0" applyNumberFormat="1" applyFont="1" applyFill="1" applyBorder="1" applyAlignment="1">
      <alignment horizontal="left" vertical="center" wrapText="1" indent="1"/>
    </xf>
    <xf numFmtId="170" fontId="13" fillId="6" borderId="59" xfId="0" applyNumberFormat="1" applyFont="1" applyFill="1" applyBorder="1" applyAlignment="1">
      <alignment horizontal="left" vertical="center" wrapText="1" indent="1"/>
    </xf>
  </cellXfs>
  <cellStyles count="3">
    <cellStyle name="Currency" xfId="2" builtinId="4"/>
    <cellStyle name="Hyperlink" xfId="1" builtinId="8"/>
    <cellStyle name="Normal" xfId="0" builtinId="0"/>
  </cellStyles>
  <dxfs count="8">
    <dxf>
      <font>
        <color theme="0"/>
      </font>
    </dxf>
    <dxf>
      <font>
        <color theme="0"/>
      </font>
    </dxf>
    <dxf>
      <font>
        <b/>
        <i val="0"/>
        <color rgb="FFFF0000"/>
      </font>
    </dxf>
    <dxf>
      <font>
        <color theme="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FF"/>
      <color rgb="FFE7F1F9"/>
      <color rgb="FFFFFF8B"/>
      <color rgb="FFE2FCD4"/>
      <color rgb="FFDDFBCD"/>
      <color rgb="FFD0FAB8"/>
      <color rgb="FFDBFBC9"/>
      <color rgb="FFEFFDE7"/>
      <color rgb="FFE5FCD8"/>
      <color rgb="FFD2FA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33075</xdr:colOff>
      <xdr:row>6</xdr:row>
      <xdr:rowOff>34397</xdr:rowOff>
    </xdr:from>
    <xdr:to>
      <xdr:col>8</xdr:col>
      <xdr:colOff>185231</xdr:colOff>
      <xdr:row>11</xdr:row>
      <xdr:rowOff>99241</xdr:rowOff>
    </xdr:to>
    <xdr:pic>
      <xdr:nvPicPr>
        <xdr:cNvPr id="2" name="Picture 1" descr="C:\Documents and Settings\VesaD\My Documents\My Pictures\deepcirclejpeg.jpg"/>
        <xdr:cNvPicPr>
          <a:picLocks noChangeAspect="1"/>
        </xdr:cNvPicPr>
      </xdr:nvPicPr>
      <xdr:blipFill>
        <a:blip xmlns:r="http://schemas.openxmlformats.org/officeDocument/2006/relationships" r:embed="rId1" cstate="print"/>
        <a:srcRect/>
        <a:stretch>
          <a:fillRect/>
        </a:stretch>
      </xdr:blipFill>
      <xdr:spPr bwMode="auto">
        <a:xfrm>
          <a:off x="2086242" y="1939397"/>
          <a:ext cx="1063645" cy="10808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28315</xdr:colOff>
      <xdr:row>6</xdr:row>
      <xdr:rowOff>20110</xdr:rowOff>
    </xdr:from>
    <xdr:to>
      <xdr:col>9</xdr:col>
      <xdr:colOff>1348</xdr:colOff>
      <xdr:row>12</xdr:row>
      <xdr:rowOff>92098</xdr:rowOff>
    </xdr:to>
    <xdr:pic>
      <xdr:nvPicPr>
        <xdr:cNvPr id="2" name="Picture 1" descr="C:\Documents and Settings\VesaD\My Documents\My Pictures\deepcirclejpeg.jpg"/>
        <xdr:cNvPicPr>
          <a:picLocks noChangeAspect="1"/>
        </xdr:cNvPicPr>
      </xdr:nvPicPr>
      <xdr:blipFill>
        <a:blip xmlns:r="http://schemas.openxmlformats.org/officeDocument/2006/relationships" r:embed="rId1" cstate="print"/>
        <a:srcRect/>
        <a:stretch>
          <a:fillRect/>
        </a:stretch>
      </xdr:blipFill>
      <xdr:spPr bwMode="auto">
        <a:xfrm>
          <a:off x="2085715" y="1963210"/>
          <a:ext cx="1077933" cy="104353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24617</xdr:colOff>
      <xdr:row>6</xdr:row>
      <xdr:rowOff>17202</xdr:rowOff>
    </xdr:from>
    <xdr:to>
      <xdr:col>9</xdr:col>
      <xdr:colOff>9026</xdr:colOff>
      <xdr:row>12</xdr:row>
      <xdr:rowOff>93952</xdr:rowOff>
    </xdr:to>
    <xdr:pic>
      <xdr:nvPicPr>
        <xdr:cNvPr id="2" name="Picture 1" descr="C:\Documents and Settings\VesaD\My Documents\My Pictures\deepcirclejpeg.jpg"/>
        <xdr:cNvPicPr>
          <a:picLocks noChangeAspect="1"/>
        </xdr:cNvPicPr>
      </xdr:nvPicPr>
      <xdr:blipFill>
        <a:blip xmlns:r="http://schemas.openxmlformats.org/officeDocument/2006/relationships" r:embed="rId1" cstate="print"/>
        <a:srcRect/>
        <a:stretch>
          <a:fillRect/>
        </a:stretch>
      </xdr:blipFill>
      <xdr:spPr bwMode="auto">
        <a:xfrm>
          <a:off x="2082017" y="1960302"/>
          <a:ext cx="1089309" cy="10483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11910</xdr:colOff>
      <xdr:row>6</xdr:row>
      <xdr:rowOff>23814</xdr:rowOff>
    </xdr:from>
    <xdr:to>
      <xdr:col>7</xdr:col>
      <xdr:colOff>34419</xdr:colOff>
      <xdr:row>6</xdr:row>
      <xdr:rowOff>23814</xdr:rowOff>
    </xdr:to>
    <xdr:pic>
      <xdr:nvPicPr>
        <xdr:cNvPr id="2" name="Picture 1" descr="C:\Documents and Settings\VesaD\My Documents\My Pictures\deepcirclejpeg.jpg"/>
        <xdr:cNvPicPr>
          <a:picLocks noChangeAspect="1"/>
        </xdr:cNvPicPr>
      </xdr:nvPicPr>
      <xdr:blipFill>
        <a:blip xmlns:r="http://schemas.openxmlformats.org/officeDocument/2006/relationships" r:embed="rId1" cstate="print"/>
        <a:srcRect/>
        <a:stretch>
          <a:fillRect/>
        </a:stretch>
      </xdr:blipFill>
      <xdr:spPr bwMode="auto">
        <a:xfrm>
          <a:off x="1621635" y="1966914"/>
          <a:ext cx="1085076" cy="1048300"/>
        </a:xfrm>
        <a:prstGeom prst="rect">
          <a:avLst/>
        </a:prstGeom>
        <a:noFill/>
        <a:ln w="9525">
          <a:noFill/>
          <a:miter lim="800000"/>
          <a:headEnd/>
          <a:tailEnd/>
        </a:ln>
      </xdr:spPr>
    </xdr:pic>
    <xdr:clientData/>
  </xdr:twoCellAnchor>
  <xdr:twoCellAnchor editAs="oneCell">
    <xdr:from>
      <xdr:col>4</xdr:col>
      <xdr:colOff>7418</xdr:colOff>
      <xdr:row>6</xdr:row>
      <xdr:rowOff>36778</xdr:rowOff>
    </xdr:from>
    <xdr:to>
      <xdr:col>8</xdr:col>
      <xdr:colOff>244770</xdr:colOff>
      <xdr:row>13</xdr:row>
      <xdr:rowOff>19052</xdr:rowOff>
    </xdr:to>
    <xdr:pic>
      <xdr:nvPicPr>
        <xdr:cNvPr id="5" name="Picture 4" descr="C:\Documents and Settings\VesaD\My Documents\My Pictures\deepcirclejpeg.jpg"/>
        <xdr:cNvPicPr>
          <a:picLocks noChangeAspect="1"/>
        </xdr:cNvPicPr>
      </xdr:nvPicPr>
      <xdr:blipFill>
        <a:blip xmlns:r="http://schemas.openxmlformats.org/officeDocument/2006/relationships" r:embed="rId1" cstate="print"/>
        <a:srcRect/>
        <a:stretch>
          <a:fillRect/>
        </a:stretch>
      </xdr:blipFill>
      <xdr:spPr bwMode="auto">
        <a:xfrm>
          <a:off x="2060585" y="1941778"/>
          <a:ext cx="1072640" cy="10109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cta.ornl.gov/bedb/appendix_a.shtml" TargetMode="External"/><Relationship Id="rId2" Type="http://schemas.openxmlformats.org/officeDocument/2006/relationships/hyperlink" Target="http://cta.ornl.gov/bedb" TargetMode="External"/><Relationship Id="rId1" Type="http://schemas.openxmlformats.org/officeDocument/2006/relationships/hyperlink" Target="http://greet.es.anl.gov/"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epa.gov/sites/production/files/2015-08/documents/chapter_8_financial_assumptions.pdf" TargetMode="External"/><Relationship Id="rId3" Type="http://schemas.openxmlformats.org/officeDocument/2006/relationships/hyperlink" Target="https://www3.epa.gov/airquality/ctg_act/199301_nox_epa453_r-93-007_gas_turbines.pdf" TargetMode="External"/><Relationship Id="rId7" Type="http://schemas.openxmlformats.org/officeDocument/2006/relationships/hyperlink" Target="https://www.epa.gov/sites/production/files/2015-08/documents/chapter_8_financial_assumptions.pdf" TargetMode="External"/><Relationship Id="rId2" Type="http://schemas.openxmlformats.org/officeDocument/2006/relationships/hyperlink" Target="http://www2.epa.gov/airmarkets/power-sector-modeling-platform-v513" TargetMode="External"/><Relationship Id="rId1" Type="http://schemas.openxmlformats.org/officeDocument/2006/relationships/hyperlink" Target="http://www3.epa.gov/ttn/catc/dir1/c_allchs.pdf" TargetMode="External"/><Relationship Id="rId6" Type="http://schemas.openxmlformats.org/officeDocument/2006/relationships/hyperlink" Target="https://www3.epa.gov/ttn/ecas/docs/SCRCostManualchapter7thEdition_2016.pdf" TargetMode="External"/><Relationship Id="rId5" Type="http://schemas.openxmlformats.org/officeDocument/2006/relationships/hyperlink" Target="https://www3.epa.gov/ttn/ecas/docs/SNCRCostManualchapter7thEdition2016.pdf" TargetMode="External"/><Relationship Id="rId10" Type="http://schemas.openxmlformats.org/officeDocument/2006/relationships/drawing" Target="../drawings/drawing1.xml"/><Relationship Id="rId4" Type="http://schemas.openxmlformats.org/officeDocument/2006/relationships/hyperlink" Target="http://www.bls.gov/data/inflation_calculator.htm"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3.epa.gov/ttn/catc/dir1/c_allchs.pdf" TargetMode="External"/><Relationship Id="rId7" Type="http://schemas.openxmlformats.org/officeDocument/2006/relationships/drawing" Target="../drawings/drawing2.xml"/><Relationship Id="rId2" Type="http://schemas.openxmlformats.org/officeDocument/2006/relationships/hyperlink" Target="http://www.bls.gov/data/inflation_calculator.htm" TargetMode="External"/><Relationship Id="rId1" Type="http://schemas.openxmlformats.org/officeDocument/2006/relationships/hyperlink" Target="https://www3.epa.gov/ttn/ecas/docs/SCRCostManualchapter7thEdition_2016.pdf" TargetMode="External"/><Relationship Id="rId6" Type="http://schemas.openxmlformats.org/officeDocument/2006/relationships/printerSettings" Target="../printerSettings/printerSettings4.bin"/><Relationship Id="rId5" Type="http://schemas.openxmlformats.org/officeDocument/2006/relationships/hyperlink" Target="http://cta.ornl.gov/bedb/appendix_a.shtml" TargetMode="External"/><Relationship Id="rId4" Type="http://schemas.openxmlformats.org/officeDocument/2006/relationships/hyperlink" Target="https://www3.epa.gov/airquality/ctg_act/199301_nox_epa453_r-93-007_gas_turbines.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3.epa.gov/ttn/ecas/docs/SCRCostManualchapter7thEdition_2016.pdf" TargetMode="External"/><Relationship Id="rId7" Type="http://schemas.openxmlformats.org/officeDocument/2006/relationships/hyperlink" Target="http://cta.ornl.gov/bedb/appendix_a.shtml" TargetMode="External"/><Relationship Id="rId2" Type="http://schemas.openxmlformats.org/officeDocument/2006/relationships/hyperlink" Target="https://www3.epa.gov/ttn/ecas/docs/SNCRCostManualchapter7thEdition2016.pdf" TargetMode="External"/><Relationship Id="rId1" Type="http://schemas.openxmlformats.org/officeDocument/2006/relationships/hyperlink" Target="http://www.eia.gov/totalenergy/data/annual/index.cfm" TargetMode="External"/><Relationship Id="rId6" Type="http://schemas.openxmlformats.org/officeDocument/2006/relationships/hyperlink" Target="http://www.bls.gov/data/inflation_calculator.htm" TargetMode="External"/><Relationship Id="rId5" Type="http://schemas.openxmlformats.org/officeDocument/2006/relationships/hyperlink" Target="https://www3.epa.gov/airquality/ctg_act/199301_nox_epa453_r-93-007_gas_turbines.pdf" TargetMode="External"/><Relationship Id="rId4" Type="http://schemas.openxmlformats.org/officeDocument/2006/relationships/hyperlink" Target="http://www3.epa.gov/ttn/catc/dir1/c_allchs.pdf" TargetMode="External"/><Relationship Id="rId9"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3.epa.gov/ttn/ecas/docs/SCRCostManualchapter7thEdition_2016.pdf" TargetMode="External"/><Relationship Id="rId7" Type="http://schemas.openxmlformats.org/officeDocument/2006/relationships/hyperlink" Target="http://cta.ornl.gov/bedb/appendix_a.shtml" TargetMode="External"/><Relationship Id="rId2" Type="http://schemas.openxmlformats.org/officeDocument/2006/relationships/hyperlink" Target="https://www3.epa.gov/ttn/ecas/docs/SNCRCostManualchapter7thEdition2016.pdf" TargetMode="External"/><Relationship Id="rId1" Type="http://schemas.openxmlformats.org/officeDocument/2006/relationships/hyperlink" Target="http://www.eia.gov/totalenergy/data/annual/index.cfm" TargetMode="External"/><Relationship Id="rId6" Type="http://schemas.openxmlformats.org/officeDocument/2006/relationships/hyperlink" Target="http://www.bls.gov/data/inflation_calculator.htm" TargetMode="External"/><Relationship Id="rId5" Type="http://schemas.openxmlformats.org/officeDocument/2006/relationships/hyperlink" Target="https://www3.epa.gov/airquality/ctg_act/199301_nox_epa453_r-93-007_gas_turbines.pdf" TargetMode="External"/><Relationship Id="rId4" Type="http://schemas.openxmlformats.org/officeDocument/2006/relationships/hyperlink" Target="http://www3.epa.gov/ttn/catc/dir1/c_allchs.pdf" TargetMode="Externa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59"/>
  <sheetViews>
    <sheetView tabSelected="1" workbookViewId="0"/>
  </sheetViews>
  <sheetFormatPr defaultColWidth="0" defaultRowHeight="12.75" zeroHeight="1" x14ac:dyDescent="0.2"/>
  <cols>
    <col min="1" max="1" width="3.7109375" style="172" customWidth="1"/>
    <col min="2" max="2" width="40.7109375" style="172" customWidth="1"/>
    <col min="3" max="4" width="3.7109375" style="174" customWidth="1"/>
    <col min="5" max="5" width="10.7109375" style="174" customWidth="1"/>
    <col min="6" max="6" width="2.85546875" style="174" customWidth="1"/>
    <col min="7" max="7" width="4.42578125" style="174" customWidth="1"/>
    <col min="8" max="8" width="2.7109375" style="174" customWidth="1"/>
    <col min="9" max="13" width="10.7109375" style="174" customWidth="1"/>
    <col min="14" max="14" width="13.140625" style="174" customWidth="1"/>
    <col min="15" max="15" width="9.7109375" style="174" customWidth="1"/>
    <col min="16" max="16" width="6.7109375" style="174" customWidth="1"/>
    <col min="17" max="17" width="3.7109375" style="174" customWidth="1"/>
    <col min="18" max="21" width="40.7109375" style="172" customWidth="1"/>
    <col min="22" max="22" width="0" style="174" hidden="1" customWidth="1"/>
    <col min="23" max="16384" width="9.140625" style="174" hidden="1"/>
  </cols>
  <sheetData>
    <row r="1" spans="1:21" s="172" customFormat="1" ht="19.5" customHeight="1" x14ac:dyDescent="0.2"/>
    <row r="2" spans="1:21" ht="12.75" customHeight="1" x14ac:dyDescent="0.2">
      <c r="C2" s="173"/>
      <c r="D2" s="173"/>
      <c r="E2" s="173"/>
      <c r="F2" s="173"/>
      <c r="G2" s="173"/>
      <c r="H2" s="173"/>
      <c r="I2" s="173"/>
      <c r="J2" s="173"/>
      <c r="K2" s="173"/>
      <c r="L2" s="173"/>
      <c r="M2" s="173"/>
      <c r="N2" s="173"/>
      <c r="O2" s="173"/>
      <c r="P2" s="173"/>
      <c r="Q2" s="173"/>
    </row>
    <row r="3" spans="1:21" ht="19.5" customHeight="1" x14ac:dyDescent="0.2">
      <c r="C3" s="173"/>
      <c r="D3" s="173"/>
      <c r="E3" s="171"/>
      <c r="F3" s="171"/>
      <c r="G3" s="171"/>
      <c r="H3" s="171"/>
      <c r="I3" s="171"/>
      <c r="J3" s="171"/>
      <c r="K3" s="171"/>
      <c r="L3" s="171"/>
      <c r="M3" s="171"/>
      <c r="N3" s="171"/>
      <c r="O3" s="171"/>
      <c r="P3" s="171"/>
      <c r="Q3" s="173"/>
    </row>
    <row r="4" spans="1:21" ht="19.5" customHeight="1" x14ac:dyDescent="0.2">
      <c r="C4" s="173"/>
      <c r="D4" s="173"/>
      <c r="E4" s="171"/>
      <c r="F4" s="171"/>
      <c r="G4" s="171"/>
      <c r="H4" s="171"/>
      <c r="I4" s="171"/>
      <c r="J4" s="171"/>
      <c r="K4" s="171"/>
      <c r="L4" s="171"/>
      <c r="M4" s="171"/>
      <c r="N4" s="171"/>
      <c r="O4" s="171"/>
      <c r="P4" s="171"/>
      <c r="Q4" s="173"/>
    </row>
    <row r="5" spans="1:21" ht="19.5" customHeight="1" x14ac:dyDescent="0.2">
      <c r="C5" s="173"/>
      <c r="D5" s="173"/>
      <c r="E5" s="542" t="s">
        <v>1025</v>
      </c>
      <c r="F5" s="542"/>
      <c r="G5" s="542"/>
      <c r="H5" s="542"/>
      <c r="I5" s="542"/>
      <c r="J5" s="542"/>
      <c r="K5" s="542"/>
      <c r="L5" s="542"/>
      <c r="M5" s="542"/>
      <c r="N5" s="542"/>
      <c r="O5" s="542"/>
      <c r="P5" s="171"/>
      <c r="Q5" s="173"/>
    </row>
    <row r="6" spans="1:21" s="329" customFormat="1" ht="19.5" customHeight="1" x14ac:dyDescent="0.2">
      <c r="A6" s="326"/>
      <c r="B6" s="326"/>
      <c r="C6" s="327"/>
      <c r="D6" s="327"/>
      <c r="E6" s="542"/>
      <c r="F6" s="542"/>
      <c r="G6" s="542"/>
      <c r="H6" s="542"/>
      <c r="I6" s="542"/>
      <c r="J6" s="542"/>
      <c r="K6" s="542"/>
      <c r="L6" s="542"/>
      <c r="M6" s="542"/>
      <c r="N6" s="542"/>
      <c r="O6" s="542"/>
      <c r="P6" s="328"/>
      <c r="Q6" s="327"/>
      <c r="R6" s="326"/>
      <c r="S6" s="326"/>
      <c r="T6" s="326"/>
      <c r="U6" s="326"/>
    </row>
    <row r="7" spans="1:21" ht="19.5" customHeight="1" x14ac:dyDescent="0.2">
      <c r="C7" s="173"/>
      <c r="D7" s="173"/>
      <c r="E7" s="542"/>
      <c r="F7" s="542"/>
      <c r="G7" s="542"/>
      <c r="H7" s="542"/>
      <c r="I7" s="542"/>
      <c r="J7" s="542"/>
      <c r="K7" s="542"/>
      <c r="L7" s="542"/>
      <c r="M7" s="542"/>
      <c r="N7" s="542"/>
      <c r="O7" s="542"/>
      <c r="P7" s="171"/>
      <c r="Q7" s="173"/>
    </row>
    <row r="8" spans="1:21" ht="19.5" customHeight="1" x14ac:dyDescent="0.2">
      <c r="C8" s="173"/>
      <c r="D8" s="173"/>
      <c r="E8" s="542" t="s">
        <v>1026</v>
      </c>
      <c r="F8" s="542"/>
      <c r="G8" s="542"/>
      <c r="H8" s="542"/>
      <c r="I8" s="542"/>
      <c r="J8" s="542"/>
      <c r="K8" s="542"/>
      <c r="L8" s="542"/>
      <c r="M8" s="542"/>
      <c r="N8" s="542"/>
      <c r="O8" s="542"/>
      <c r="P8" s="171"/>
      <c r="Q8" s="173"/>
    </row>
    <row r="9" spans="1:21" ht="12.75" customHeight="1" x14ac:dyDescent="0.2">
      <c r="C9" s="173"/>
      <c r="D9" s="173"/>
      <c r="E9" s="173"/>
      <c r="F9" s="173"/>
      <c r="G9" s="173"/>
      <c r="H9" s="173"/>
      <c r="I9" s="173"/>
      <c r="J9" s="173"/>
      <c r="K9" s="173"/>
      <c r="L9" s="173"/>
      <c r="M9" s="173"/>
      <c r="N9" s="173"/>
      <c r="O9" s="173"/>
      <c r="P9" s="173"/>
      <c r="Q9" s="173"/>
    </row>
    <row r="10" spans="1:21" x14ac:dyDescent="0.2">
      <c r="C10" s="173"/>
      <c r="D10" s="173"/>
      <c r="E10" s="171"/>
      <c r="F10" s="171"/>
      <c r="G10" s="171"/>
      <c r="H10" s="171"/>
      <c r="I10" s="171"/>
      <c r="J10" s="171"/>
      <c r="K10" s="171"/>
      <c r="L10" s="171"/>
      <c r="M10" s="171"/>
      <c r="N10" s="330" t="s">
        <v>0</v>
      </c>
      <c r="O10" s="544">
        <v>42613</v>
      </c>
      <c r="P10" s="544"/>
      <c r="Q10" s="173"/>
    </row>
    <row r="11" spans="1:21" x14ac:dyDescent="0.2">
      <c r="C11" s="173"/>
      <c r="D11" s="173"/>
      <c r="E11" s="171"/>
      <c r="F11" s="171"/>
      <c r="G11" s="171"/>
      <c r="H11" s="171"/>
      <c r="I11" s="171"/>
      <c r="J11" s="171"/>
      <c r="K11" s="171"/>
      <c r="L11" s="171"/>
      <c r="M11" s="171"/>
      <c r="N11" s="330"/>
      <c r="O11" s="331"/>
      <c r="P11" s="331"/>
      <c r="Q11" s="173"/>
    </row>
    <row r="12" spans="1:21" x14ac:dyDescent="0.2">
      <c r="C12" s="173"/>
      <c r="D12" s="173"/>
      <c r="E12" s="171"/>
      <c r="F12" s="171"/>
      <c r="G12" s="171"/>
      <c r="H12" s="171"/>
      <c r="I12" s="171"/>
      <c r="J12" s="171"/>
      <c r="K12" s="171"/>
      <c r="L12" s="171"/>
      <c r="M12" s="171"/>
      <c r="N12" s="330"/>
      <c r="O12" s="331"/>
      <c r="P12" s="331"/>
      <c r="Q12" s="173"/>
    </row>
    <row r="13" spans="1:21" x14ac:dyDescent="0.2">
      <c r="C13" s="173"/>
      <c r="D13" s="173"/>
      <c r="E13" s="171"/>
      <c r="F13" s="171"/>
      <c r="G13" s="171"/>
      <c r="H13" s="171"/>
      <c r="I13" s="171"/>
      <c r="J13" s="171"/>
      <c r="K13" s="171"/>
      <c r="L13" s="171"/>
      <c r="M13" s="171"/>
      <c r="N13" s="330"/>
      <c r="O13" s="331"/>
      <c r="P13" s="331"/>
      <c r="Q13" s="173"/>
    </row>
    <row r="14" spans="1:21" ht="18" x14ac:dyDescent="0.2">
      <c r="C14" s="173"/>
      <c r="D14" s="173"/>
      <c r="E14" s="332" t="s">
        <v>1</v>
      </c>
      <c r="F14" s="333"/>
      <c r="G14" s="186"/>
      <c r="H14" s="186"/>
      <c r="I14" s="186"/>
      <c r="J14" s="186"/>
      <c r="K14" s="186"/>
      <c r="L14" s="186"/>
      <c r="M14" s="186"/>
      <c r="N14" s="186"/>
      <c r="O14" s="186"/>
      <c r="P14" s="186"/>
      <c r="Q14" s="173"/>
    </row>
    <row r="15" spans="1:21" ht="18" x14ac:dyDescent="0.2">
      <c r="C15" s="173"/>
      <c r="D15" s="173"/>
      <c r="E15" s="332"/>
      <c r="F15" s="333"/>
      <c r="G15" s="186"/>
      <c r="H15" s="186"/>
      <c r="I15" s="186"/>
      <c r="J15" s="186"/>
      <c r="K15" s="186"/>
      <c r="L15" s="186"/>
      <c r="M15" s="186"/>
      <c r="N15" s="186"/>
      <c r="O15" s="186"/>
      <c r="P15" s="186"/>
      <c r="Q15" s="173"/>
    </row>
    <row r="16" spans="1:21" x14ac:dyDescent="0.2">
      <c r="C16" s="173"/>
      <c r="D16" s="173"/>
      <c r="E16" s="334"/>
      <c r="F16" s="186"/>
      <c r="G16" s="186"/>
      <c r="H16" s="186"/>
      <c r="I16" s="186"/>
      <c r="J16" s="186"/>
      <c r="K16" s="186"/>
      <c r="L16" s="186"/>
      <c r="M16" s="186"/>
      <c r="N16" s="186"/>
      <c r="O16" s="186"/>
      <c r="P16" s="186"/>
      <c r="Q16" s="173"/>
    </row>
    <row r="17" spans="3:17" x14ac:dyDescent="0.2">
      <c r="C17" s="173"/>
      <c r="D17" s="173"/>
      <c r="E17" s="335" t="s">
        <v>2</v>
      </c>
      <c r="F17" s="186"/>
      <c r="G17" s="186"/>
      <c r="H17" s="186"/>
      <c r="I17" s="186"/>
      <c r="J17" s="186"/>
      <c r="K17" s="186"/>
      <c r="L17" s="186"/>
      <c r="M17" s="186"/>
      <c r="N17" s="186"/>
      <c r="O17" s="336" t="s">
        <v>3</v>
      </c>
      <c r="P17" s="186"/>
      <c r="Q17" s="173"/>
    </row>
    <row r="18" spans="3:17" x14ac:dyDescent="0.2">
      <c r="C18" s="173"/>
      <c r="D18" s="173"/>
      <c r="E18" s="186"/>
      <c r="F18" s="186"/>
      <c r="G18" s="186"/>
      <c r="H18" s="186"/>
      <c r="I18" s="186"/>
      <c r="J18" s="186"/>
      <c r="K18" s="186"/>
      <c r="L18" s="186"/>
      <c r="M18" s="186"/>
      <c r="N18" s="186"/>
      <c r="O18" s="186"/>
      <c r="P18" s="186"/>
      <c r="Q18" s="173"/>
    </row>
    <row r="19" spans="3:17" ht="27.95" customHeight="1" x14ac:dyDescent="0.2">
      <c r="C19" s="173"/>
      <c r="D19" s="173"/>
      <c r="E19" s="337">
        <v>1</v>
      </c>
      <c r="F19" s="338"/>
      <c r="G19" s="543" t="s">
        <v>189</v>
      </c>
      <c r="H19" s="543"/>
      <c r="I19" s="543"/>
      <c r="J19" s="543"/>
      <c r="K19" s="543"/>
      <c r="L19" s="543"/>
      <c r="M19" s="543"/>
      <c r="N19" s="543"/>
      <c r="O19" s="3">
        <v>1</v>
      </c>
      <c r="P19" s="186"/>
      <c r="Q19" s="173"/>
    </row>
    <row r="20" spans="3:17" ht="30" customHeight="1" x14ac:dyDescent="0.2">
      <c r="C20" s="173"/>
      <c r="D20" s="173"/>
      <c r="E20" s="339">
        <v>2</v>
      </c>
      <c r="F20" s="337"/>
      <c r="G20" s="543" t="s">
        <v>433</v>
      </c>
      <c r="H20" s="543"/>
      <c r="I20" s="543"/>
      <c r="J20" s="543"/>
      <c r="K20" s="543"/>
      <c r="L20" s="543"/>
      <c r="M20" s="543"/>
      <c r="N20" s="543"/>
      <c r="O20" s="170">
        <v>2</v>
      </c>
      <c r="P20" s="186"/>
      <c r="Q20" s="173"/>
    </row>
    <row r="21" spans="3:17" ht="24.95" customHeight="1" x14ac:dyDescent="0.2">
      <c r="C21" s="173"/>
      <c r="D21" s="173"/>
      <c r="E21" s="337">
        <v>3</v>
      </c>
      <c r="F21" s="337"/>
      <c r="G21" s="545" t="s">
        <v>434</v>
      </c>
      <c r="H21" s="545"/>
      <c r="I21" s="545"/>
      <c r="J21" s="545"/>
      <c r="K21" s="545"/>
      <c r="L21" s="545"/>
      <c r="M21" s="545"/>
      <c r="N21" s="545"/>
      <c r="O21" s="3">
        <v>3</v>
      </c>
      <c r="P21" s="186"/>
      <c r="Q21" s="173"/>
    </row>
    <row r="22" spans="3:17" ht="24.95" customHeight="1" x14ac:dyDescent="0.2">
      <c r="C22" s="173"/>
      <c r="D22" s="173"/>
      <c r="E22" s="337">
        <v>4</v>
      </c>
      <c r="F22" s="340"/>
      <c r="G22" s="328" t="s">
        <v>435</v>
      </c>
      <c r="H22" s="328"/>
      <c r="I22" s="328"/>
      <c r="J22" s="328"/>
      <c r="K22" s="328"/>
      <c r="L22" s="328"/>
      <c r="M22" s="328"/>
      <c r="N22" s="328"/>
      <c r="O22" s="3">
        <v>4</v>
      </c>
      <c r="P22" s="341"/>
      <c r="Q22" s="173"/>
    </row>
    <row r="23" spans="3:17" ht="23.1" customHeight="1" x14ac:dyDescent="0.2">
      <c r="C23" s="173"/>
      <c r="D23" s="173"/>
      <c r="E23" s="337"/>
      <c r="F23" s="340"/>
      <c r="G23" s="328"/>
      <c r="H23" s="328"/>
      <c r="I23" s="328"/>
      <c r="J23" s="328"/>
      <c r="K23" s="328"/>
      <c r="L23" s="328"/>
      <c r="M23" s="328"/>
      <c r="N23" s="328"/>
      <c r="O23" s="3"/>
      <c r="P23" s="341"/>
      <c r="Q23" s="173"/>
    </row>
    <row r="24" spans="3:17" ht="30" customHeight="1" x14ac:dyDescent="0.2">
      <c r="C24" s="173"/>
      <c r="D24" s="173"/>
      <c r="E24" s="337"/>
      <c r="F24" s="340"/>
      <c r="G24" s="543"/>
      <c r="H24" s="543"/>
      <c r="I24" s="543"/>
      <c r="J24" s="543"/>
      <c r="K24" s="543"/>
      <c r="L24" s="543"/>
      <c r="M24" s="543"/>
      <c r="N24" s="543"/>
      <c r="O24" s="3"/>
      <c r="P24" s="341"/>
      <c r="Q24" s="173"/>
    </row>
    <row r="25" spans="3:17" ht="24.95" customHeight="1" x14ac:dyDescent="0.2">
      <c r="C25" s="173"/>
      <c r="D25" s="173"/>
      <c r="E25" s="337"/>
      <c r="F25" s="340"/>
      <c r="G25" s="543"/>
      <c r="H25" s="543"/>
      <c r="I25" s="543"/>
      <c r="J25" s="543"/>
      <c r="K25" s="543"/>
      <c r="L25" s="543"/>
      <c r="M25" s="543"/>
      <c r="N25" s="543"/>
      <c r="O25" s="3"/>
      <c r="P25" s="341"/>
      <c r="Q25" s="173"/>
    </row>
    <row r="26" spans="3:17" ht="23.1" customHeight="1" x14ac:dyDescent="0.2">
      <c r="C26" s="173"/>
      <c r="D26" s="173"/>
      <c r="E26" s="337"/>
      <c r="F26" s="328"/>
      <c r="G26" s="328"/>
      <c r="H26" s="328"/>
      <c r="I26" s="328"/>
      <c r="J26" s="328"/>
      <c r="K26" s="328"/>
      <c r="L26" s="328"/>
      <c r="M26" s="328"/>
      <c r="N26" s="328"/>
      <c r="O26" s="3"/>
      <c r="P26" s="186"/>
      <c r="Q26" s="173"/>
    </row>
    <row r="27" spans="3:17" ht="23.1" customHeight="1" x14ac:dyDescent="0.2">
      <c r="C27" s="173"/>
      <c r="D27" s="173"/>
      <c r="E27" s="337"/>
      <c r="F27" s="328"/>
      <c r="G27" s="328"/>
      <c r="H27" s="328"/>
      <c r="I27" s="328"/>
      <c r="J27" s="328"/>
      <c r="K27" s="328"/>
      <c r="L27" s="328"/>
      <c r="M27" s="328"/>
      <c r="N27" s="328"/>
      <c r="O27" s="3"/>
      <c r="P27" s="186"/>
      <c r="Q27" s="173"/>
    </row>
    <row r="28" spans="3:17" ht="30" customHeight="1" x14ac:dyDescent="0.2">
      <c r="C28" s="173"/>
      <c r="D28" s="173"/>
      <c r="E28" s="337"/>
      <c r="F28" s="340"/>
      <c r="G28" s="543"/>
      <c r="H28" s="543"/>
      <c r="I28" s="543"/>
      <c r="J28" s="543"/>
      <c r="K28" s="543"/>
      <c r="L28" s="543"/>
      <c r="M28" s="543"/>
      <c r="N28" s="543"/>
      <c r="O28" s="3"/>
      <c r="P28" s="341"/>
      <c r="Q28" s="173"/>
    </row>
    <row r="29" spans="3:17" ht="23.1" customHeight="1" x14ac:dyDescent="0.2">
      <c r="C29" s="173"/>
      <c r="D29" s="173"/>
      <c r="E29" s="337"/>
      <c r="F29" s="328"/>
      <c r="G29" s="328"/>
      <c r="H29" s="328"/>
      <c r="I29" s="328"/>
      <c r="J29" s="328"/>
      <c r="K29" s="328"/>
      <c r="L29" s="328"/>
      <c r="M29" s="328"/>
      <c r="N29" s="328"/>
      <c r="O29" s="3"/>
      <c r="P29" s="186"/>
      <c r="Q29" s="173"/>
    </row>
    <row r="30" spans="3:17" ht="23.1" customHeight="1" x14ac:dyDescent="0.2">
      <c r="C30" s="173"/>
      <c r="D30" s="173"/>
      <c r="E30" s="337"/>
      <c r="F30" s="328"/>
      <c r="G30" s="328"/>
      <c r="H30" s="328"/>
      <c r="I30" s="328"/>
      <c r="J30" s="328"/>
      <c r="K30" s="328"/>
      <c r="L30" s="328"/>
      <c r="M30" s="328"/>
      <c r="N30" s="328"/>
      <c r="O30" s="3"/>
      <c r="P30" s="186"/>
      <c r="Q30" s="173"/>
    </row>
    <row r="31" spans="3:17" ht="12.75" customHeight="1" x14ac:dyDescent="0.2">
      <c r="C31" s="173"/>
      <c r="D31" s="173"/>
      <c r="E31" s="337"/>
      <c r="F31" s="328"/>
      <c r="G31" s="328"/>
      <c r="H31" s="328"/>
      <c r="I31" s="328"/>
      <c r="J31" s="328"/>
      <c r="K31" s="328"/>
      <c r="L31" s="328"/>
      <c r="M31" s="328"/>
      <c r="N31" s="328"/>
      <c r="O31" s="328"/>
      <c r="P31" s="186"/>
      <c r="Q31" s="173"/>
    </row>
    <row r="32" spans="3:17" ht="12.75" customHeight="1" x14ac:dyDescent="0.2">
      <c r="C32" s="173"/>
      <c r="D32" s="173"/>
      <c r="E32" s="342"/>
      <c r="F32" s="328"/>
      <c r="G32" s="328"/>
      <c r="H32" s="328"/>
      <c r="I32" s="328"/>
      <c r="J32" s="328"/>
      <c r="K32" s="328"/>
      <c r="L32" s="328"/>
      <c r="M32" s="328"/>
      <c r="N32" s="328"/>
      <c r="O32" s="328"/>
      <c r="P32" s="186"/>
      <c r="Q32" s="173"/>
    </row>
    <row r="33" spans="3:17" ht="23.1" customHeight="1" x14ac:dyDescent="0.2">
      <c r="C33" s="173"/>
      <c r="D33" s="173"/>
      <c r="E33" s="343"/>
      <c r="F33" s="328"/>
      <c r="G33" s="328"/>
      <c r="H33" s="328"/>
      <c r="I33" s="328"/>
      <c r="J33" s="328"/>
      <c r="K33" s="328"/>
      <c r="L33" s="328"/>
      <c r="M33" s="328"/>
      <c r="N33" s="328"/>
      <c r="O33" s="3"/>
      <c r="P33" s="186"/>
      <c r="Q33" s="173"/>
    </row>
    <row r="34" spans="3:17" ht="23.1" customHeight="1" x14ac:dyDescent="0.2">
      <c r="C34" s="173"/>
      <c r="D34" s="173"/>
      <c r="E34" s="343"/>
      <c r="F34" s="328"/>
      <c r="G34" s="328"/>
      <c r="H34" s="328"/>
      <c r="I34" s="328"/>
      <c r="J34" s="328"/>
      <c r="K34" s="328"/>
      <c r="L34" s="328"/>
      <c r="M34" s="328"/>
      <c r="N34" s="328"/>
      <c r="O34" s="3"/>
      <c r="P34" s="186"/>
      <c r="Q34" s="173"/>
    </row>
    <row r="35" spans="3:17" ht="23.1" customHeight="1" x14ac:dyDescent="0.2">
      <c r="C35" s="173"/>
      <c r="D35" s="173"/>
      <c r="E35" s="344"/>
      <c r="F35" s="186"/>
      <c r="G35" s="186"/>
      <c r="H35" s="186"/>
      <c r="I35" s="186"/>
      <c r="J35" s="186"/>
      <c r="K35" s="186"/>
      <c r="L35" s="186"/>
      <c r="M35" s="186"/>
      <c r="N35" s="186"/>
      <c r="O35" s="2"/>
      <c r="P35" s="186"/>
      <c r="Q35" s="173"/>
    </row>
    <row r="36" spans="3:17" ht="23.1" customHeight="1" x14ac:dyDescent="0.2">
      <c r="C36" s="173"/>
      <c r="D36" s="173"/>
      <c r="E36" s="344"/>
      <c r="F36" s="186"/>
      <c r="G36" s="186"/>
      <c r="H36" s="186"/>
      <c r="I36" s="186"/>
      <c r="J36" s="186"/>
      <c r="K36" s="186"/>
      <c r="L36" s="186"/>
      <c r="M36" s="186"/>
      <c r="N36" s="186"/>
      <c r="O36" s="2"/>
      <c r="P36" s="186"/>
      <c r="Q36" s="173"/>
    </row>
    <row r="37" spans="3:17" ht="23.1" customHeight="1" x14ac:dyDescent="0.2">
      <c r="C37" s="173"/>
      <c r="D37" s="173"/>
      <c r="E37" s="344"/>
      <c r="F37" s="186"/>
      <c r="G37" s="186"/>
      <c r="H37" s="186"/>
      <c r="I37" s="186"/>
      <c r="J37" s="186"/>
      <c r="K37" s="186"/>
      <c r="L37" s="186"/>
      <c r="M37" s="186"/>
      <c r="N37" s="186"/>
      <c r="O37" s="2"/>
      <c r="P37" s="186"/>
      <c r="Q37" s="173"/>
    </row>
    <row r="38" spans="3:17" x14ac:dyDescent="0.2">
      <c r="C38" s="173"/>
      <c r="D38" s="173"/>
      <c r="E38" s="171"/>
      <c r="F38" s="171"/>
      <c r="G38" s="171"/>
      <c r="H38" s="171"/>
      <c r="I38" s="171"/>
      <c r="J38" s="171"/>
      <c r="K38" s="171"/>
      <c r="L38" s="171"/>
      <c r="M38" s="171"/>
      <c r="N38" s="171"/>
      <c r="O38" s="171"/>
      <c r="P38" s="171"/>
      <c r="Q38" s="173"/>
    </row>
    <row r="39" spans="3:17" ht="18" customHeight="1" x14ac:dyDescent="0.2">
      <c r="C39" s="173"/>
      <c r="D39" s="173"/>
      <c r="E39" s="173"/>
      <c r="F39" s="173"/>
      <c r="G39" s="173"/>
      <c r="H39" s="173"/>
      <c r="I39" s="173"/>
      <c r="J39" s="173"/>
      <c r="K39" s="173"/>
      <c r="L39" s="173"/>
      <c r="M39" s="173"/>
      <c r="N39" s="173"/>
      <c r="O39" s="173"/>
      <c r="P39" s="173"/>
      <c r="Q39" s="173"/>
    </row>
    <row r="40" spans="3:17" ht="12.75" customHeight="1" x14ac:dyDescent="0.2">
      <c r="C40" s="172"/>
      <c r="D40" s="172"/>
      <c r="E40" s="172"/>
      <c r="F40" s="172"/>
      <c r="G40" s="172"/>
      <c r="H40" s="172"/>
      <c r="I40" s="172"/>
      <c r="J40" s="172"/>
      <c r="K40" s="172"/>
      <c r="L40" s="172"/>
      <c r="M40" s="172"/>
      <c r="N40" s="172"/>
      <c r="O40" s="172"/>
      <c r="P40" s="172"/>
      <c r="Q40" s="172"/>
    </row>
    <row r="41" spans="3:17" ht="12.75" customHeight="1" x14ac:dyDescent="0.2">
      <c r="C41" s="172"/>
      <c r="D41" s="172"/>
      <c r="E41" s="172"/>
      <c r="F41" s="172"/>
      <c r="G41" s="172"/>
      <c r="H41" s="172"/>
      <c r="I41" s="172"/>
      <c r="J41" s="172"/>
      <c r="K41" s="172"/>
      <c r="L41" s="172"/>
      <c r="M41" s="172"/>
      <c r="N41" s="172"/>
      <c r="O41" s="172"/>
      <c r="P41" s="172"/>
      <c r="Q41" s="172"/>
    </row>
    <row r="42" spans="3:17" ht="12.75" customHeight="1" x14ac:dyDescent="0.2">
      <c r="C42" s="172"/>
      <c r="D42" s="172"/>
      <c r="E42" s="172"/>
      <c r="F42" s="172"/>
      <c r="G42" s="172"/>
      <c r="H42" s="172"/>
      <c r="I42" s="172"/>
      <c r="J42" s="172"/>
      <c r="K42" s="172"/>
      <c r="L42" s="172"/>
      <c r="M42" s="172"/>
      <c r="N42" s="172"/>
      <c r="O42" s="172"/>
      <c r="P42" s="172"/>
      <c r="Q42" s="172"/>
    </row>
    <row r="43" spans="3:17" ht="12.75" customHeight="1" x14ac:dyDescent="0.2">
      <c r="C43" s="172"/>
      <c r="D43" s="172"/>
      <c r="E43" s="172"/>
      <c r="F43" s="172"/>
      <c r="G43" s="172"/>
      <c r="H43" s="172"/>
      <c r="I43" s="172"/>
      <c r="J43" s="172"/>
      <c r="K43" s="172"/>
      <c r="L43" s="172"/>
      <c r="M43" s="172"/>
      <c r="N43" s="172"/>
      <c r="O43" s="172"/>
      <c r="P43" s="172"/>
      <c r="Q43" s="172"/>
    </row>
    <row r="44" spans="3:17" s="172" customFormat="1" ht="12.75" customHeight="1" x14ac:dyDescent="0.2"/>
    <row r="45" spans="3:17" hidden="1" x14ac:dyDescent="0.2"/>
    <row r="46" spans="3:17" hidden="1" x14ac:dyDescent="0.2"/>
    <row r="47" spans="3:17" hidden="1" x14ac:dyDescent="0.2"/>
    <row r="48" spans="3:17"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sheetData>
  <sheetProtection password="DC2C" sheet="1" objects="1" scenarios="1"/>
  <mergeCells count="9">
    <mergeCell ref="E5:O7"/>
    <mergeCell ref="E8:O8"/>
    <mergeCell ref="G25:N25"/>
    <mergeCell ref="G28:N28"/>
    <mergeCell ref="O10:P10"/>
    <mergeCell ref="G19:N19"/>
    <mergeCell ref="G20:N20"/>
    <mergeCell ref="G21:N21"/>
    <mergeCell ref="G24:N24"/>
  </mergeCells>
  <hyperlinks>
    <hyperlink ref="O19" location="'Data Entry'!A1" display="'Data Entry'!A1"/>
    <hyperlink ref="O21" location="SNCR!A1" display="SNCR!A1"/>
    <hyperlink ref="O22" location="HPWI!A1" display="HPWI!A1"/>
    <hyperlink ref="O20" location="SCR!A1" display="SCR!A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4:P68"/>
  <sheetViews>
    <sheetView workbookViewId="0"/>
  </sheetViews>
  <sheetFormatPr defaultRowHeight="12.75" x14ac:dyDescent="0.2"/>
  <cols>
    <col min="4" max="4" width="4.85546875" customWidth="1"/>
    <col min="5" max="5" width="34" customWidth="1"/>
    <col min="6" max="8" width="12.7109375" customWidth="1"/>
    <col min="9" max="9" width="11.5703125" customWidth="1"/>
    <col min="10" max="10" width="9.7109375" customWidth="1"/>
    <col min="11" max="11" width="10.28515625" customWidth="1"/>
    <col min="12" max="12" width="9.85546875" customWidth="1"/>
    <col min="13" max="14" width="11.140625" customWidth="1"/>
    <col min="15" max="15" width="37.28515625" customWidth="1"/>
    <col min="16" max="16" width="15.28515625" customWidth="1"/>
  </cols>
  <sheetData>
    <row r="4" spans="4:9" ht="13.5" thickBot="1" x14ac:dyDescent="0.25">
      <c r="D4" s="141" t="s">
        <v>345</v>
      </c>
    </row>
    <row r="5" spans="4:9" x14ac:dyDescent="0.2">
      <c r="D5" s="547" t="s">
        <v>47</v>
      </c>
      <c r="E5" s="557" t="s">
        <v>238</v>
      </c>
      <c r="F5" s="547" t="s">
        <v>231</v>
      </c>
      <c r="G5" s="561"/>
    </row>
    <row r="6" spans="4:9" ht="13.5" thickBot="1" x14ac:dyDescent="0.25">
      <c r="D6" s="548"/>
      <c r="E6" s="559"/>
      <c r="F6" s="82" t="s">
        <v>162</v>
      </c>
      <c r="G6" s="49" t="s">
        <v>232</v>
      </c>
    </row>
    <row r="7" spans="4:9" ht="13.5" thickBot="1" x14ac:dyDescent="0.25">
      <c r="D7" s="94">
        <v>1</v>
      </c>
      <c r="E7" s="96">
        <v>2</v>
      </c>
      <c r="F7" s="96">
        <v>3</v>
      </c>
      <c r="G7" s="95">
        <v>4</v>
      </c>
    </row>
    <row r="8" spans="4:9" ht="15.75" customHeight="1" x14ac:dyDescent="0.2">
      <c r="D8" s="97">
        <v>1</v>
      </c>
      <c r="E8" s="98" t="s">
        <v>233</v>
      </c>
      <c r="F8" s="99" t="s">
        <v>235</v>
      </c>
      <c r="G8" s="62">
        <v>17.03</v>
      </c>
    </row>
    <row r="9" spans="4:9" ht="15.75" customHeight="1" x14ac:dyDescent="0.2">
      <c r="D9" s="100">
        <f>1+D8</f>
        <v>2</v>
      </c>
      <c r="E9" s="101" t="s">
        <v>168</v>
      </c>
      <c r="F9" s="102" t="s">
        <v>236</v>
      </c>
      <c r="G9" s="103">
        <v>60.06</v>
      </c>
    </row>
    <row r="10" spans="4:9" ht="15.75" customHeight="1" thickBot="1" x14ac:dyDescent="0.25">
      <c r="D10" s="104">
        <f>1+D9</f>
        <v>3</v>
      </c>
      <c r="E10" s="105" t="s">
        <v>234</v>
      </c>
      <c r="F10" s="106" t="s">
        <v>237</v>
      </c>
      <c r="G10" s="107">
        <v>46.01</v>
      </c>
    </row>
    <row r="13" spans="4:9" ht="13.5" thickBot="1" x14ac:dyDescent="0.25">
      <c r="D13" s="141" t="s">
        <v>306</v>
      </c>
    </row>
    <row r="14" spans="4:9" x14ac:dyDescent="0.2">
      <c r="D14" s="547" t="s">
        <v>47</v>
      </c>
      <c r="E14" s="557" t="s">
        <v>238</v>
      </c>
      <c r="F14" s="115" t="s">
        <v>301</v>
      </c>
      <c r="G14" s="557" t="s">
        <v>7</v>
      </c>
      <c r="H14" s="560"/>
      <c r="I14" s="116" t="s">
        <v>308</v>
      </c>
    </row>
    <row r="15" spans="4:9" x14ac:dyDescent="0.2">
      <c r="D15" s="556"/>
      <c r="E15" s="558"/>
      <c r="F15" s="121" t="s">
        <v>310</v>
      </c>
      <c r="G15" s="127" t="s">
        <v>311</v>
      </c>
      <c r="H15" s="128" t="s">
        <v>311</v>
      </c>
      <c r="I15" s="120" t="s">
        <v>181</v>
      </c>
    </row>
    <row r="16" spans="4:9" ht="13.5" thickBot="1" x14ac:dyDescent="0.25">
      <c r="D16" s="548"/>
      <c r="E16" s="559"/>
      <c r="F16" s="122" t="s">
        <v>68</v>
      </c>
      <c r="G16" s="117" t="s">
        <v>302</v>
      </c>
      <c r="H16" s="49" t="s">
        <v>309</v>
      </c>
      <c r="I16" s="49" t="s">
        <v>70</v>
      </c>
    </row>
    <row r="17" spans="4:11" ht="13.5" thickBot="1" x14ac:dyDescent="0.25">
      <c r="D17" s="94">
        <v>1</v>
      </c>
      <c r="E17" s="96">
        <f>1+D17</f>
        <v>2</v>
      </c>
      <c r="F17" s="96">
        <f t="shared" ref="F17:G17" si="0">1+E17</f>
        <v>3</v>
      </c>
      <c r="G17" s="129">
        <f t="shared" si="0"/>
        <v>4</v>
      </c>
      <c r="H17" s="130">
        <f t="shared" ref="H17:I17" si="1">1+G17</f>
        <v>5</v>
      </c>
      <c r="I17" s="95">
        <f t="shared" si="1"/>
        <v>6</v>
      </c>
    </row>
    <row r="18" spans="4:11" x14ac:dyDescent="0.2">
      <c r="D18" s="97">
        <v>1</v>
      </c>
      <c r="E18" s="98" t="s">
        <v>303</v>
      </c>
      <c r="F18" s="123">
        <v>29</v>
      </c>
      <c r="G18" s="148">
        <v>56</v>
      </c>
      <c r="H18" s="131"/>
      <c r="I18" s="152"/>
    </row>
    <row r="19" spans="4:11" x14ac:dyDescent="0.2">
      <c r="D19" s="100">
        <f>1+D18</f>
        <v>2</v>
      </c>
      <c r="E19" s="101" t="s">
        <v>304</v>
      </c>
      <c r="F19" s="124">
        <v>50</v>
      </c>
      <c r="G19" s="149">
        <v>71</v>
      </c>
      <c r="H19" s="132"/>
      <c r="I19" s="153"/>
      <c r="K19" s="66"/>
    </row>
    <row r="20" spans="4:11" x14ac:dyDescent="0.2">
      <c r="D20" s="118">
        <f t="shared" ref="D20:D21" si="2">1+D19</f>
        <v>3</v>
      </c>
      <c r="E20" s="119" t="s">
        <v>305</v>
      </c>
      <c r="F20" s="125">
        <v>10</v>
      </c>
      <c r="G20" s="150"/>
      <c r="H20" s="133"/>
      <c r="I20" s="154">
        <v>900</v>
      </c>
    </row>
    <row r="21" spans="4:11" ht="13.5" thickBot="1" x14ac:dyDescent="0.25">
      <c r="D21" s="104">
        <f t="shared" si="2"/>
        <v>4</v>
      </c>
      <c r="E21" s="105" t="s">
        <v>307</v>
      </c>
      <c r="F21" s="126" t="s">
        <v>312</v>
      </c>
      <c r="G21" s="151">
        <f>+H21*7.481</f>
        <v>62.428945000000006</v>
      </c>
      <c r="H21" s="134">
        <v>8.3450000000000006</v>
      </c>
      <c r="I21" s="155">
        <v>900</v>
      </c>
    </row>
    <row r="23" spans="4:11" x14ac:dyDescent="0.2">
      <c r="G23" s="15">
        <v>7.4809999999999999</v>
      </c>
      <c r="H23" t="s">
        <v>313</v>
      </c>
    </row>
    <row r="25" spans="4:11" ht="13.5" thickBot="1" x14ac:dyDescent="0.25">
      <c r="D25" s="546" t="s">
        <v>202</v>
      </c>
      <c r="E25" s="546"/>
      <c r="F25" s="546"/>
    </row>
    <row r="26" spans="4:11" x14ac:dyDescent="0.2">
      <c r="D26" s="547" t="s">
        <v>47</v>
      </c>
      <c r="E26" s="549" t="s">
        <v>48</v>
      </c>
      <c r="F26" s="62" t="s">
        <v>49</v>
      </c>
    </row>
    <row r="27" spans="4:11" ht="13.5" thickBot="1" x14ac:dyDescent="0.25">
      <c r="D27" s="548"/>
      <c r="E27" s="550"/>
      <c r="F27" s="49" t="s">
        <v>50</v>
      </c>
    </row>
    <row r="28" spans="4:11" ht="13.5" thickBot="1" x14ac:dyDescent="0.25">
      <c r="D28" s="50">
        <v>1</v>
      </c>
      <c r="E28" s="51">
        <v>2</v>
      </c>
      <c r="F28" s="52">
        <v>3</v>
      </c>
    </row>
    <row r="29" spans="4:11" x14ac:dyDescent="0.2">
      <c r="D29" s="53">
        <v>1</v>
      </c>
      <c r="E29" s="54" t="s">
        <v>51</v>
      </c>
      <c r="F29" s="55">
        <v>30</v>
      </c>
    </row>
    <row r="30" spans="4:11" x14ac:dyDescent="0.2">
      <c r="D30" s="56">
        <f>1+D29</f>
        <v>2</v>
      </c>
      <c r="E30" s="57" t="s">
        <v>52</v>
      </c>
      <c r="F30" s="58">
        <v>30</v>
      </c>
    </row>
    <row r="31" spans="4:11" ht="13.5" thickBot="1" x14ac:dyDescent="0.25">
      <c r="D31" s="59">
        <f>1+D30</f>
        <v>3</v>
      </c>
      <c r="E31" s="60" t="s">
        <v>53</v>
      </c>
      <c r="F31" s="61">
        <v>40</v>
      </c>
    </row>
    <row r="32" spans="4:11" x14ac:dyDescent="0.2">
      <c r="D32" s="80"/>
      <c r="E32" s="65"/>
      <c r="F32" s="81"/>
    </row>
    <row r="33" spans="4:16" x14ac:dyDescent="0.2">
      <c r="D33" s="47"/>
    </row>
    <row r="36" spans="4:16" ht="13.5" thickBot="1" x14ac:dyDescent="0.25">
      <c r="D36" s="546" t="s">
        <v>46</v>
      </c>
      <c r="E36" s="546"/>
      <c r="F36" s="546"/>
      <c r="G36" s="546"/>
      <c r="H36" s="546"/>
      <c r="I36" s="546"/>
      <c r="J36" s="546"/>
      <c r="K36" s="546"/>
      <c r="L36" s="546"/>
      <c r="M36" s="546"/>
      <c r="N36" s="546"/>
      <c r="O36" s="546"/>
      <c r="P36" s="546"/>
    </row>
    <row r="38" spans="4:16" x14ac:dyDescent="0.2">
      <c r="D38" s="553" t="s">
        <v>28</v>
      </c>
      <c r="E38" s="553"/>
      <c r="F38" s="553"/>
      <c r="G38" s="553"/>
      <c r="H38" s="553"/>
      <c r="I38" s="553"/>
      <c r="J38" s="553"/>
      <c r="K38" s="553"/>
      <c r="L38" s="553"/>
      <c r="M38" s="553"/>
      <c r="N38" s="553"/>
      <c r="O38" s="553"/>
    </row>
    <row r="39" spans="4:16" ht="13.5" thickBot="1" x14ac:dyDescent="0.25">
      <c r="E39" s="4"/>
      <c r="F39" s="4"/>
      <c r="G39" s="4"/>
      <c r="H39" s="4"/>
      <c r="I39" s="4"/>
      <c r="J39" s="4"/>
      <c r="K39" s="4"/>
      <c r="L39" s="4"/>
      <c r="M39" s="4"/>
      <c r="N39" s="4"/>
    </row>
    <row r="40" spans="4:16" ht="12.75" customHeight="1" x14ac:dyDescent="0.2">
      <c r="D40" s="5"/>
      <c r="E40" s="6" t="s">
        <v>4</v>
      </c>
      <c r="F40" s="552" t="s">
        <v>5</v>
      </c>
      <c r="G40" s="552"/>
      <c r="H40" s="552"/>
      <c r="I40" s="552" t="s">
        <v>6</v>
      </c>
      <c r="J40" s="552"/>
      <c r="K40" s="552"/>
      <c r="L40" s="552" t="s">
        <v>7</v>
      </c>
      <c r="M40" s="552"/>
      <c r="N40" s="12" t="s">
        <v>172</v>
      </c>
      <c r="O40" s="7" t="s">
        <v>187</v>
      </c>
      <c r="P40" s="554" t="s">
        <v>22</v>
      </c>
    </row>
    <row r="41" spans="4:16" ht="13.5" thickBot="1" x14ac:dyDescent="0.25">
      <c r="D41" s="8">
        <v>1</v>
      </c>
      <c r="E41" s="9">
        <f>1+D41</f>
        <v>2</v>
      </c>
      <c r="F41" s="9">
        <f t="shared" ref="F41:M41" si="3">1+E41</f>
        <v>3</v>
      </c>
      <c r="G41" s="9">
        <f t="shared" si="3"/>
        <v>4</v>
      </c>
      <c r="H41" s="9">
        <f t="shared" si="3"/>
        <v>5</v>
      </c>
      <c r="I41" s="9">
        <f t="shared" si="3"/>
        <v>6</v>
      </c>
      <c r="J41" s="9">
        <f t="shared" si="3"/>
        <v>7</v>
      </c>
      <c r="K41" s="9">
        <f t="shared" si="3"/>
        <v>8</v>
      </c>
      <c r="L41" s="9">
        <f t="shared" si="3"/>
        <v>9</v>
      </c>
      <c r="M41" s="9">
        <f t="shared" si="3"/>
        <v>10</v>
      </c>
      <c r="N41" s="9">
        <f t="shared" ref="N41" si="4">1+M41</f>
        <v>11</v>
      </c>
      <c r="O41" s="9">
        <f t="shared" ref="O41" si="5">1+N41</f>
        <v>12</v>
      </c>
      <c r="P41" s="555"/>
    </row>
    <row r="42" spans="4:16" x14ac:dyDescent="0.2">
      <c r="D42" s="10">
        <v>1</v>
      </c>
      <c r="E42" s="11" t="s">
        <v>8</v>
      </c>
      <c r="F42" s="12" t="s">
        <v>9</v>
      </c>
      <c r="G42" s="12" t="s">
        <v>10</v>
      </c>
      <c r="H42" s="12" t="s">
        <v>11</v>
      </c>
      <c r="I42" s="12" t="s">
        <v>9</v>
      </c>
      <c r="J42" s="12" t="s">
        <v>10</v>
      </c>
      <c r="K42" s="12" t="s">
        <v>11</v>
      </c>
      <c r="L42" s="12" t="s">
        <v>23</v>
      </c>
      <c r="M42" s="12" t="s">
        <v>12</v>
      </c>
      <c r="N42" s="12" t="s">
        <v>173</v>
      </c>
      <c r="O42" s="13"/>
      <c r="P42" s="14" t="s">
        <v>13</v>
      </c>
    </row>
    <row r="43" spans="4:16" ht="13.5" thickBot="1" x14ac:dyDescent="0.25">
      <c r="D43" s="15">
        <v>2</v>
      </c>
      <c r="E43" s="16" t="s">
        <v>14</v>
      </c>
      <c r="F43" s="17">
        <v>983</v>
      </c>
      <c r="G43" s="17">
        <v>20267.225909090906</v>
      </c>
      <c r="H43" s="18">
        <v>47.141269049911173</v>
      </c>
      <c r="I43" s="17">
        <v>1089</v>
      </c>
      <c r="J43" s="17">
        <v>22452.704999999998</v>
      </c>
      <c r="K43" s="18">
        <v>52.224661236371581</v>
      </c>
      <c r="L43" s="20">
        <v>22</v>
      </c>
      <c r="M43" s="19"/>
      <c r="N43" s="69">
        <v>4.21</v>
      </c>
      <c r="O43" s="19"/>
      <c r="P43" s="17">
        <v>1003.8903718416029</v>
      </c>
    </row>
    <row r="44" spans="4:16" x14ac:dyDescent="0.2">
      <c r="D44" s="15">
        <v>3</v>
      </c>
      <c r="E44" s="21" t="s">
        <v>15</v>
      </c>
      <c r="F44" s="22" t="s">
        <v>16</v>
      </c>
      <c r="G44" s="22" t="s">
        <v>10</v>
      </c>
      <c r="H44" s="23" t="s">
        <v>11</v>
      </c>
      <c r="I44" s="22" t="s">
        <v>16</v>
      </c>
      <c r="J44" s="22" t="s">
        <v>10</v>
      </c>
      <c r="K44" s="23" t="s">
        <v>11</v>
      </c>
      <c r="L44" s="24" t="s">
        <v>17</v>
      </c>
      <c r="M44" s="25"/>
      <c r="N44" s="70"/>
      <c r="O44" s="26"/>
      <c r="P44" s="27"/>
    </row>
    <row r="45" spans="4:16" x14ac:dyDescent="0.2">
      <c r="D45" s="15">
        <v>4</v>
      </c>
      <c r="E45" s="28" t="s">
        <v>18</v>
      </c>
      <c r="F45" s="29"/>
      <c r="G45" s="29">
        <v>18500</v>
      </c>
      <c r="H45" s="30">
        <v>43.1</v>
      </c>
      <c r="I45" s="29"/>
      <c r="J45" s="29">
        <v>19861</v>
      </c>
      <c r="K45" s="30">
        <v>46.2</v>
      </c>
      <c r="L45" s="29"/>
      <c r="M45" s="31">
        <f>(0.78+0.81)/2</f>
        <v>0.79500000000000004</v>
      </c>
      <c r="N45" s="71">
        <v>23.63</v>
      </c>
      <c r="O45" s="4"/>
      <c r="P45" s="29">
        <v>4177.5828655170972</v>
      </c>
    </row>
    <row r="46" spans="4:16" x14ac:dyDescent="0.2">
      <c r="D46" s="15">
        <v>5</v>
      </c>
      <c r="E46" s="28" t="s">
        <v>19</v>
      </c>
      <c r="F46" s="29">
        <v>128450</v>
      </c>
      <c r="G46" s="29">
        <v>18397.106251973477</v>
      </c>
      <c r="H46" s="30">
        <v>42.791398263097854</v>
      </c>
      <c r="I46" s="29">
        <v>137380</v>
      </c>
      <c r="J46" s="29">
        <v>19676.095421534574</v>
      </c>
      <c r="K46" s="30">
        <v>45.766308239660439</v>
      </c>
      <c r="L46" s="29">
        <v>3167</v>
      </c>
      <c r="M46" s="32">
        <f>+L46/(12*2.54)^3</f>
        <v>0.11184154950695435</v>
      </c>
      <c r="N46" s="71">
        <v>24.07</v>
      </c>
      <c r="O46" s="4" t="s">
        <v>24</v>
      </c>
      <c r="P46" s="29">
        <v>1466.2110725803798</v>
      </c>
    </row>
    <row r="47" spans="4:16" x14ac:dyDescent="0.2">
      <c r="D47" s="15">
        <v>6</v>
      </c>
      <c r="E47" s="28" t="s">
        <v>211</v>
      </c>
      <c r="F47" s="33">
        <v>129487.84757606639</v>
      </c>
      <c r="G47" s="33">
        <v>18320.147467881456</v>
      </c>
      <c r="H47" s="34">
        <v>42.612393264440954</v>
      </c>
      <c r="I47" s="33">
        <v>138490</v>
      </c>
      <c r="J47" s="33">
        <v>19593.786369307545</v>
      </c>
      <c r="K47" s="34">
        <v>45.574858596098856</v>
      </c>
      <c r="L47" s="33">
        <v>3206</v>
      </c>
      <c r="M47" s="35">
        <f>+L47/(12*2.54)^3</f>
        <v>0.11321882150909242</v>
      </c>
      <c r="N47" s="71">
        <v>20.94</v>
      </c>
      <c r="O47" s="4" t="s">
        <v>25</v>
      </c>
      <c r="P47" s="29">
        <v>1931.8902664650345</v>
      </c>
    </row>
    <row r="48" spans="4:16" x14ac:dyDescent="0.2">
      <c r="D48" s="15">
        <v>7</v>
      </c>
      <c r="E48" s="28" t="s">
        <v>20</v>
      </c>
      <c r="F48" s="29">
        <v>140352.52220119376</v>
      </c>
      <c r="G48" s="29">
        <v>16967.617416108602</v>
      </c>
      <c r="H48" s="30">
        <v>39.466428278669781</v>
      </c>
      <c r="I48" s="29">
        <v>150110</v>
      </c>
      <c r="J48" s="29">
        <v>18147.226785714287</v>
      </c>
      <c r="K48" s="30">
        <v>42.210182303804245</v>
      </c>
      <c r="L48" s="29">
        <v>3752</v>
      </c>
      <c r="M48" s="32"/>
      <c r="N48" s="71">
        <v>16.95</v>
      </c>
      <c r="O48" s="4" t="s">
        <v>26</v>
      </c>
      <c r="P48" s="29">
        <v>401.16368445010244</v>
      </c>
    </row>
    <row r="49" spans="4:16" ht="13.5" thickBot="1" x14ac:dyDescent="0.25">
      <c r="D49" s="36">
        <v>8</v>
      </c>
      <c r="E49" s="37" t="s">
        <v>21</v>
      </c>
      <c r="F49" s="38"/>
      <c r="G49" s="38"/>
      <c r="H49" s="39"/>
      <c r="I49" s="38"/>
      <c r="J49" s="41">
        <v>11722.95</v>
      </c>
      <c r="K49" s="39"/>
      <c r="L49" s="38"/>
      <c r="M49" s="40"/>
      <c r="N49" s="72">
        <v>2.3018950008317018</v>
      </c>
      <c r="O49" s="42" t="s">
        <v>27</v>
      </c>
      <c r="P49" s="43">
        <v>499.96790483223708</v>
      </c>
    </row>
    <row r="51" spans="4:16" x14ac:dyDescent="0.2">
      <c r="D51" t="s">
        <v>29</v>
      </c>
    </row>
    <row r="52" spans="4:16" x14ac:dyDescent="0.2">
      <c r="D52" t="s">
        <v>33</v>
      </c>
    </row>
    <row r="53" spans="4:16" x14ac:dyDescent="0.2">
      <c r="D53" s="45" t="s">
        <v>30</v>
      </c>
    </row>
    <row r="54" spans="4:16" x14ac:dyDescent="0.2">
      <c r="D54" s="46" t="s">
        <v>36</v>
      </c>
    </row>
    <row r="55" spans="4:16" x14ac:dyDescent="0.2">
      <c r="D55" s="45"/>
      <c r="E55" t="s">
        <v>34</v>
      </c>
      <c r="G55" s="45" t="s">
        <v>37</v>
      </c>
    </row>
    <row r="56" spans="4:16" x14ac:dyDescent="0.2">
      <c r="D56" s="45"/>
      <c r="E56" t="s">
        <v>35</v>
      </c>
      <c r="G56" s="45" t="s">
        <v>38</v>
      </c>
    </row>
    <row r="58" spans="4:16" x14ac:dyDescent="0.2">
      <c r="D58" t="s">
        <v>31</v>
      </c>
    </row>
    <row r="59" spans="4:16" x14ac:dyDescent="0.2">
      <c r="D59" s="48">
        <v>1</v>
      </c>
      <c r="E59" s="551" t="s">
        <v>39</v>
      </c>
      <c r="F59" s="551"/>
      <c r="G59" s="551"/>
      <c r="H59" s="551"/>
      <c r="I59" s="551"/>
      <c r="J59" s="551"/>
      <c r="K59" s="551"/>
      <c r="L59" s="551"/>
      <c r="M59" s="551"/>
      <c r="N59" s="551"/>
      <c r="O59" s="551"/>
      <c r="P59" s="551"/>
    </row>
    <row r="60" spans="4:16" x14ac:dyDescent="0.2">
      <c r="D60" s="44"/>
      <c r="E60" s="551"/>
      <c r="F60" s="551"/>
      <c r="G60" s="551"/>
      <c r="H60" s="551"/>
      <c r="I60" s="551"/>
      <c r="J60" s="551"/>
      <c r="K60" s="551"/>
      <c r="L60" s="551"/>
      <c r="M60" s="551"/>
      <c r="N60" s="551"/>
      <c r="O60" s="551"/>
      <c r="P60" s="551"/>
    </row>
    <row r="61" spans="4:16" x14ac:dyDescent="0.2">
      <c r="D61" s="48"/>
      <c r="E61" s="551" t="s">
        <v>32</v>
      </c>
      <c r="F61" s="551"/>
      <c r="G61" s="551"/>
      <c r="H61" s="551"/>
      <c r="I61" s="551"/>
      <c r="J61" s="551"/>
      <c r="K61" s="551"/>
      <c r="L61" s="551"/>
      <c r="M61" s="551"/>
      <c r="N61" s="551"/>
      <c r="O61" s="551"/>
      <c r="P61" s="551"/>
    </row>
    <row r="62" spans="4:16" x14ac:dyDescent="0.2">
      <c r="D62" s="48"/>
      <c r="E62" s="551"/>
      <c r="F62" s="551"/>
      <c r="G62" s="551"/>
      <c r="H62" s="551"/>
      <c r="I62" s="551"/>
      <c r="J62" s="551"/>
      <c r="K62" s="551"/>
      <c r="L62" s="551"/>
      <c r="M62" s="551"/>
      <c r="N62" s="551"/>
      <c r="O62" s="551"/>
      <c r="P62" s="551"/>
    </row>
    <row r="63" spans="4:16" x14ac:dyDescent="0.2">
      <c r="D63" s="48">
        <f>1+D59</f>
        <v>2</v>
      </c>
      <c r="E63" t="s">
        <v>40</v>
      </c>
    </row>
    <row r="64" spans="4:16" x14ac:dyDescent="0.2">
      <c r="D64" s="48">
        <f>1+D63</f>
        <v>3</v>
      </c>
      <c r="E64" t="s">
        <v>41</v>
      </c>
    </row>
    <row r="65" spans="4:5" x14ac:dyDescent="0.2">
      <c r="D65" s="48">
        <f t="shared" ref="D65:D68" si="6">1+D64</f>
        <v>4</v>
      </c>
      <c r="E65" t="s">
        <v>42</v>
      </c>
    </row>
    <row r="66" spans="4:5" x14ac:dyDescent="0.2">
      <c r="D66" s="48">
        <f t="shared" si="6"/>
        <v>5</v>
      </c>
      <c r="E66" t="s">
        <v>43</v>
      </c>
    </row>
    <row r="67" spans="4:5" x14ac:dyDescent="0.2">
      <c r="D67" s="48">
        <f t="shared" si="6"/>
        <v>6</v>
      </c>
      <c r="E67" t="s">
        <v>44</v>
      </c>
    </row>
    <row r="68" spans="4:5" x14ac:dyDescent="0.2">
      <c r="D68" s="48">
        <f t="shared" si="6"/>
        <v>7</v>
      </c>
      <c r="E68" t="s">
        <v>45</v>
      </c>
    </row>
  </sheetData>
  <sheetProtection password="C665" sheet="1" objects="1" scenarios="1"/>
  <mergeCells count="17">
    <mergeCell ref="D14:D16"/>
    <mergeCell ref="E14:E16"/>
    <mergeCell ref="G14:H14"/>
    <mergeCell ref="D5:D6"/>
    <mergeCell ref="E5:E6"/>
    <mergeCell ref="F5:G5"/>
    <mergeCell ref="E61:P62"/>
    <mergeCell ref="D38:O38"/>
    <mergeCell ref="F40:H40"/>
    <mergeCell ref="I40:K40"/>
    <mergeCell ref="P40:P41"/>
    <mergeCell ref="D36:P36"/>
    <mergeCell ref="D26:D27"/>
    <mergeCell ref="E26:E27"/>
    <mergeCell ref="D25:F25"/>
    <mergeCell ref="E59:P60"/>
    <mergeCell ref="L40:M40"/>
  </mergeCells>
  <hyperlinks>
    <hyperlink ref="D53" r:id="rId1"/>
    <hyperlink ref="G55" r:id="rId2"/>
    <hyperlink ref="G56" r:id="rId3"/>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K16765"/>
  <sheetViews>
    <sheetView zoomScaleNormal="100" workbookViewId="0"/>
  </sheetViews>
  <sheetFormatPr defaultColWidth="0" defaultRowHeight="12.75" zeroHeight="1" x14ac:dyDescent="0.2"/>
  <cols>
    <col min="1" max="1" width="3.7109375" style="172" customWidth="1"/>
    <col min="2" max="2" width="15.7109375" style="172" customWidth="1"/>
    <col min="3" max="3" width="4.7109375" style="174" customWidth="1"/>
    <col min="4" max="4" width="6.7109375" style="174" customWidth="1"/>
    <col min="5" max="5" width="3.7109375" style="174" customWidth="1"/>
    <col min="6" max="6" width="2.7109375" style="174" customWidth="1"/>
    <col min="7" max="10" width="3.7109375" style="174" customWidth="1"/>
    <col min="11" max="11" width="19.7109375" style="174" customWidth="1"/>
    <col min="12" max="12" width="2.7109375" style="174" customWidth="1"/>
    <col min="13" max="13" width="10.7109375" style="174" customWidth="1"/>
    <col min="14" max="14" width="14.7109375" style="174" customWidth="1"/>
    <col min="15" max="15" width="2.7109375" style="174" customWidth="1"/>
    <col min="16" max="16" width="15.7109375" style="174" customWidth="1"/>
    <col min="17" max="17" width="2.7109375" style="174" customWidth="1"/>
    <col min="18" max="18" width="15.7109375" style="174" customWidth="1"/>
    <col min="19" max="19" width="3.7109375" style="174" customWidth="1"/>
    <col min="20" max="20" width="12.7109375" style="174" customWidth="1"/>
    <col min="21" max="21" width="2.7109375" style="174" customWidth="1"/>
    <col min="22" max="22" width="12.7109375" style="174" customWidth="1"/>
    <col min="23" max="23" width="5.7109375" style="174" customWidth="1"/>
    <col min="24" max="24" width="8.7109375" style="174" customWidth="1"/>
    <col min="25" max="25" width="2.7109375" style="174" customWidth="1"/>
    <col min="26" max="27" width="12.7109375" style="174" customWidth="1"/>
    <col min="28" max="28" width="4.7109375" style="174" customWidth="1"/>
    <col min="29" max="35" width="19.28515625" style="172" customWidth="1"/>
    <col min="36" max="37" width="0" style="174" hidden="1" customWidth="1"/>
    <col min="38" max="16384" width="9.140625" style="174" hidden="1"/>
  </cols>
  <sheetData>
    <row r="1" spans="3:28" x14ac:dyDescent="0.2">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row>
    <row r="2" spans="3:28" x14ac:dyDescent="0.2">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row>
    <row r="3" spans="3:28" x14ac:dyDescent="0.2">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row>
    <row r="4" spans="3:28" ht="12.75" customHeight="1" x14ac:dyDescent="0.2">
      <c r="C4" s="171"/>
      <c r="D4" s="171"/>
      <c r="E4" s="171"/>
      <c r="F4" s="171"/>
      <c r="G4" s="171"/>
      <c r="H4" s="171"/>
      <c r="I4" s="171"/>
      <c r="J4" s="171"/>
      <c r="K4" s="171"/>
      <c r="L4" s="171"/>
      <c r="M4" s="171"/>
      <c r="N4" s="171"/>
      <c r="O4" s="171"/>
      <c r="P4" s="171"/>
      <c r="Q4" s="171"/>
      <c r="R4" s="171"/>
      <c r="S4" s="171"/>
      <c r="T4" s="171"/>
      <c r="U4" s="171"/>
      <c r="V4" s="171"/>
      <c r="W4" s="179"/>
      <c r="X4" s="179"/>
      <c r="Y4" s="312"/>
      <c r="Z4" s="179" t="s">
        <v>423</v>
      </c>
      <c r="AA4" s="323" t="s">
        <v>803</v>
      </c>
      <c r="AB4" s="171"/>
    </row>
    <row r="5" spans="3:28" x14ac:dyDescent="0.2">
      <c r="C5" s="171"/>
      <c r="D5" s="171"/>
      <c r="E5" s="171"/>
      <c r="F5" s="171"/>
      <c r="G5" s="171"/>
      <c r="H5" s="171"/>
      <c r="I5" s="171"/>
      <c r="J5" s="171"/>
      <c r="K5" s="171"/>
      <c r="L5" s="171"/>
      <c r="M5" s="171"/>
      <c r="N5" s="171"/>
      <c r="O5" s="171"/>
      <c r="P5" s="171"/>
      <c r="Q5" s="171"/>
      <c r="R5" s="171"/>
      <c r="S5" s="171"/>
      <c r="T5" s="171"/>
      <c r="U5" s="171"/>
      <c r="V5" s="171"/>
      <c r="W5" s="181"/>
      <c r="X5" s="181"/>
      <c r="Y5" s="313"/>
      <c r="Z5" s="181" t="s">
        <v>422</v>
      </c>
      <c r="AA5" s="324">
        <v>42613</v>
      </c>
      <c r="AB5" s="171"/>
    </row>
    <row r="6" spans="3:28" x14ac:dyDescent="0.2">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row>
    <row r="7" spans="3:28" x14ac:dyDescent="0.2">
      <c r="C7" s="171"/>
      <c r="D7" s="213"/>
      <c r="E7" s="176"/>
      <c r="F7" s="176"/>
      <c r="G7" s="176"/>
      <c r="H7" s="176"/>
      <c r="I7" s="176"/>
      <c r="J7" s="176"/>
      <c r="K7" s="176"/>
      <c r="L7" s="176"/>
      <c r="M7" s="176"/>
      <c r="N7" s="176"/>
      <c r="O7" s="176"/>
      <c r="P7" s="176"/>
      <c r="Q7" s="176"/>
      <c r="R7" s="176"/>
      <c r="S7" s="176"/>
      <c r="T7" s="176"/>
      <c r="U7" s="176"/>
      <c r="V7" s="176"/>
      <c r="W7" s="176"/>
      <c r="X7" s="176"/>
      <c r="Y7" s="176"/>
      <c r="Z7" s="176"/>
      <c r="AA7" s="177"/>
      <c r="AB7" s="171"/>
    </row>
    <row r="8" spans="3:28" ht="18" customHeight="1" x14ac:dyDescent="0.2">
      <c r="C8" s="171"/>
      <c r="D8" s="182"/>
      <c r="E8" s="171"/>
      <c r="F8" s="171"/>
      <c r="G8" s="171"/>
      <c r="H8" s="171"/>
      <c r="I8" s="171"/>
      <c r="J8" s="171"/>
      <c r="K8" s="321"/>
      <c r="L8" s="632" t="s">
        <v>1027</v>
      </c>
      <c r="M8" s="632"/>
      <c r="N8" s="632"/>
      <c r="O8" s="632"/>
      <c r="P8" s="632"/>
      <c r="Q8" s="632"/>
      <c r="R8" s="632"/>
      <c r="S8" s="632"/>
      <c r="T8" s="632"/>
      <c r="U8" s="632"/>
      <c r="V8" s="632"/>
      <c r="W8" s="321"/>
      <c r="X8" s="321"/>
      <c r="Y8" s="297"/>
      <c r="Z8" s="297"/>
      <c r="AA8" s="178"/>
      <c r="AB8" s="171"/>
    </row>
    <row r="9" spans="3:28" ht="18" customHeight="1" x14ac:dyDescent="0.2">
      <c r="C9" s="171"/>
      <c r="D9" s="182"/>
      <c r="E9" s="171"/>
      <c r="F9" s="171"/>
      <c r="G9" s="171"/>
      <c r="H9" s="171"/>
      <c r="I9" s="171"/>
      <c r="J9" s="171"/>
      <c r="K9" s="321"/>
      <c r="L9" s="632"/>
      <c r="M9" s="632"/>
      <c r="N9" s="632"/>
      <c r="O9" s="632"/>
      <c r="P9" s="632"/>
      <c r="Q9" s="632"/>
      <c r="R9" s="632"/>
      <c r="S9" s="632"/>
      <c r="T9" s="632"/>
      <c r="U9" s="632"/>
      <c r="V9" s="632"/>
      <c r="W9" s="321"/>
      <c r="X9" s="321"/>
      <c r="Y9" s="297"/>
      <c r="Z9" s="297"/>
      <c r="AA9" s="178"/>
      <c r="AB9" s="171"/>
    </row>
    <row r="10" spans="3:28" ht="18" customHeight="1" x14ac:dyDescent="0.2">
      <c r="C10" s="171"/>
      <c r="D10" s="182"/>
      <c r="E10" s="171"/>
      <c r="F10" s="171"/>
      <c r="G10" s="171"/>
      <c r="H10" s="171"/>
      <c r="I10" s="171"/>
      <c r="J10" s="171"/>
      <c r="K10" s="180" t="s">
        <v>189</v>
      </c>
      <c r="L10" s="296"/>
      <c r="M10" s="633" t="s">
        <v>1026</v>
      </c>
      <c r="N10" s="633"/>
      <c r="O10" s="633"/>
      <c r="P10" s="633"/>
      <c r="Q10" s="633"/>
      <c r="R10" s="633"/>
      <c r="S10" s="633"/>
      <c r="T10" s="633"/>
      <c r="U10" s="633"/>
      <c r="V10" s="633"/>
      <c r="W10" s="634"/>
      <c r="X10" s="634"/>
      <c r="Y10" s="312"/>
      <c r="Z10" s="312"/>
      <c r="AA10" s="214"/>
      <c r="AB10" s="171"/>
    </row>
    <row r="11" spans="3:28" x14ac:dyDescent="0.2">
      <c r="C11" s="171"/>
      <c r="D11" s="182"/>
      <c r="E11" s="171"/>
      <c r="F11" s="171"/>
      <c r="G11" s="171"/>
      <c r="H11" s="171"/>
      <c r="I11" s="171"/>
      <c r="J11" s="171"/>
      <c r="K11" s="180"/>
      <c r="L11" s="171"/>
      <c r="M11" s="171"/>
      <c r="N11" s="171"/>
      <c r="O11" s="171"/>
      <c r="P11" s="171"/>
      <c r="Q11" s="171"/>
      <c r="R11" s="171"/>
      <c r="S11" s="171"/>
      <c r="T11" s="171"/>
      <c r="U11" s="171"/>
      <c r="V11" s="171"/>
      <c r="W11" s="635"/>
      <c r="X11" s="635"/>
      <c r="Y11" s="313"/>
      <c r="Z11" s="313"/>
      <c r="AA11" s="215"/>
      <c r="AB11" s="171"/>
    </row>
    <row r="12" spans="3:28" x14ac:dyDescent="0.2">
      <c r="C12" s="171"/>
      <c r="D12" s="216"/>
      <c r="E12" s="184"/>
      <c r="F12" s="184"/>
      <c r="G12" s="184"/>
      <c r="H12" s="184"/>
      <c r="I12" s="184"/>
      <c r="J12" s="184"/>
      <c r="K12" s="184"/>
      <c r="L12" s="184"/>
      <c r="M12" s="184"/>
      <c r="N12" s="184"/>
      <c r="O12" s="184"/>
      <c r="P12" s="184"/>
      <c r="Q12" s="184"/>
      <c r="R12" s="217"/>
      <c r="S12" s="184"/>
      <c r="T12" s="184"/>
      <c r="U12" s="184"/>
      <c r="V12" s="184"/>
      <c r="W12" s="184"/>
      <c r="X12" s="184"/>
      <c r="Y12" s="184"/>
      <c r="Z12" s="184"/>
      <c r="AA12" s="185"/>
      <c r="AB12" s="171"/>
    </row>
    <row r="13" spans="3:28" ht="12.75" customHeight="1" x14ac:dyDescent="0.2">
      <c r="C13" s="171"/>
      <c r="D13" s="562" t="s">
        <v>451</v>
      </c>
      <c r="E13" s="207"/>
      <c r="F13" s="593" t="s">
        <v>190</v>
      </c>
      <c r="G13" s="593"/>
      <c r="H13" s="593"/>
      <c r="I13" s="593"/>
      <c r="J13" s="593"/>
      <c r="K13" s="593"/>
      <c r="L13" s="207"/>
      <c r="M13" s="565" t="s">
        <v>162</v>
      </c>
      <c r="N13" s="565" t="s">
        <v>186</v>
      </c>
      <c r="O13" s="207"/>
      <c r="P13" s="607" t="s">
        <v>441</v>
      </c>
      <c r="Q13" s="607"/>
      <c r="R13" s="607"/>
      <c r="S13" s="207"/>
      <c r="T13" s="565" t="s">
        <v>187</v>
      </c>
      <c r="U13" s="565"/>
      <c r="V13" s="565"/>
      <c r="W13" s="565"/>
      <c r="X13" s="565"/>
      <c r="Y13" s="565"/>
      <c r="Z13" s="565"/>
      <c r="AA13" s="566"/>
      <c r="AB13" s="171"/>
    </row>
    <row r="14" spans="3:28" ht="12.75" customHeight="1" x14ac:dyDescent="0.2">
      <c r="C14" s="171"/>
      <c r="D14" s="563"/>
      <c r="E14" s="171"/>
      <c r="F14" s="594"/>
      <c r="G14" s="594"/>
      <c r="H14" s="594"/>
      <c r="I14" s="594"/>
      <c r="J14" s="594"/>
      <c r="K14" s="594"/>
      <c r="L14" s="171"/>
      <c r="M14" s="567"/>
      <c r="N14" s="567"/>
      <c r="O14" s="171"/>
      <c r="P14" s="608"/>
      <c r="Q14" s="608"/>
      <c r="R14" s="608"/>
      <c r="S14" s="171"/>
      <c r="T14" s="567"/>
      <c r="U14" s="567"/>
      <c r="V14" s="567"/>
      <c r="W14" s="567"/>
      <c r="X14" s="567"/>
      <c r="Y14" s="567"/>
      <c r="Z14" s="567"/>
      <c r="AA14" s="568"/>
      <c r="AB14" s="171"/>
    </row>
    <row r="15" spans="3:28" ht="12.75" customHeight="1" x14ac:dyDescent="0.2">
      <c r="C15" s="173"/>
      <c r="D15" s="564"/>
      <c r="E15" s="183"/>
      <c r="F15" s="595"/>
      <c r="G15" s="595"/>
      <c r="H15" s="595"/>
      <c r="I15" s="595"/>
      <c r="J15" s="595"/>
      <c r="K15" s="595"/>
      <c r="L15" s="184"/>
      <c r="M15" s="569"/>
      <c r="N15" s="569"/>
      <c r="O15" s="184"/>
      <c r="P15" s="609"/>
      <c r="Q15" s="609"/>
      <c r="R15" s="609"/>
      <c r="S15" s="184"/>
      <c r="T15" s="569"/>
      <c r="U15" s="569"/>
      <c r="V15" s="569"/>
      <c r="W15" s="569"/>
      <c r="X15" s="569"/>
      <c r="Y15" s="569"/>
      <c r="Z15" s="569"/>
      <c r="AA15" s="570"/>
      <c r="AB15" s="173"/>
    </row>
    <row r="16" spans="3:28" x14ac:dyDescent="0.2">
      <c r="C16" s="173"/>
      <c r="D16" s="210"/>
      <c r="E16" s="208"/>
      <c r="F16" s="171"/>
      <c r="G16" s="186"/>
      <c r="H16" s="171"/>
      <c r="I16" s="186"/>
      <c r="J16" s="186"/>
      <c r="K16" s="186"/>
      <c r="L16" s="186"/>
      <c r="M16" s="187"/>
      <c r="N16" s="187"/>
      <c r="O16" s="171"/>
      <c r="P16" s="188"/>
      <c r="Q16" s="188"/>
      <c r="R16" s="171"/>
      <c r="S16" s="171"/>
      <c r="T16" s="186"/>
      <c r="U16" s="186"/>
      <c r="V16" s="186"/>
      <c r="W16" s="186"/>
      <c r="X16" s="186"/>
      <c r="Y16" s="186"/>
      <c r="Z16" s="186"/>
      <c r="AA16" s="189"/>
      <c r="AB16" s="173"/>
    </row>
    <row r="17" spans="3:28" x14ac:dyDescent="0.2">
      <c r="C17" s="173"/>
      <c r="D17" s="211"/>
      <c r="E17" s="209" t="s">
        <v>191</v>
      </c>
      <c r="F17" s="190" t="s">
        <v>192</v>
      </c>
      <c r="G17" s="190"/>
      <c r="H17" s="171"/>
      <c r="I17" s="186"/>
      <c r="J17" s="186"/>
      <c r="K17" s="186"/>
      <c r="L17" s="186"/>
      <c r="M17" s="187"/>
      <c r="N17" s="187"/>
      <c r="O17" s="171"/>
      <c r="P17" s="188"/>
      <c r="Q17" s="188"/>
      <c r="R17" s="171"/>
      <c r="S17" s="171"/>
      <c r="T17" s="186"/>
      <c r="U17" s="186"/>
      <c r="V17" s="186"/>
      <c r="W17" s="186"/>
      <c r="X17" s="186"/>
      <c r="Y17" s="186"/>
      <c r="Z17" s="186"/>
      <c r="AA17" s="189"/>
      <c r="AB17" s="173"/>
    </row>
    <row r="18" spans="3:28" ht="12.75" customHeight="1" x14ac:dyDescent="0.2">
      <c r="C18" s="173"/>
      <c r="D18" s="212"/>
      <c r="E18" s="209"/>
      <c r="F18" s="190"/>
      <c r="G18" s="190"/>
      <c r="H18" s="171"/>
      <c r="I18" s="186"/>
      <c r="J18" s="186"/>
      <c r="K18" s="186"/>
      <c r="L18" s="186"/>
      <c r="M18" s="187"/>
      <c r="N18" s="187"/>
      <c r="O18" s="171"/>
      <c r="P18" s="577" t="s">
        <v>1065</v>
      </c>
      <c r="Q18" s="577"/>
      <c r="R18" s="577"/>
      <c r="S18" s="577"/>
      <c r="T18" s="577"/>
      <c r="U18" s="577"/>
      <c r="V18" s="577"/>
      <c r="W18" s="577"/>
      <c r="X18" s="577"/>
      <c r="Y18" s="577"/>
      <c r="Z18" s="577"/>
      <c r="AA18" s="578"/>
      <c r="AB18" s="173"/>
    </row>
    <row r="19" spans="3:28" ht="12.75" customHeight="1" x14ac:dyDescent="0.2">
      <c r="C19" s="173"/>
      <c r="D19" s="212"/>
      <c r="E19" s="209"/>
      <c r="F19" s="190"/>
      <c r="G19" s="190"/>
      <c r="H19" s="171"/>
      <c r="I19" s="186"/>
      <c r="J19" s="186"/>
      <c r="K19" s="186"/>
      <c r="L19" s="186"/>
      <c r="M19" s="187"/>
      <c r="N19" s="187"/>
      <c r="O19" s="171"/>
      <c r="P19" s="577"/>
      <c r="Q19" s="577"/>
      <c r="R19" s="577"/>
      <c r="S19" s="577"/>
      <c r="T19" s="577"/>
      <c r="U19" s="577"/>
      <c r="V19" s="577"/>
      <c r="W19" s="577"/>
      <c r="X19" s="577"/>
      <c r="Y19" s="577"/>
      <c r="Z19" s="577"/>
      <c r="AA19" s="578"/>
      <c r="AB19" s="173"/>
    </row>
    <row r="20" spans="3:28" x14ac:dyDescent="0.2">
      <c r="C20" s="173"/>
      <c r="D20" s="212"/>
      <c r="E20" s="209"/>
      <c r="F20" s="190"/>
      <c r="G20" s="191" t="s">
        <v>341</v>
      </c>
      <c r="H20" s="171"/>
      <c r="I20" s="186"/>
      <c r="J20" s="186"/>
      <c r="K20" s="186"/>
      <c r="L20" s="186"/>
      <c r="M20" s="187"/>
      <c r="N20" s="187"/>
      <c r="O20" s="171"/>
      <c r="P20" s="188"/>
      <c r="Q20" s="188"/>
      <c r="R20" s="171"/>
      <c r="S20" s="171"/>
      <c r="T20" s="186"/>
      <c r="U20" s="186"/>
      <c r="V20" s="186"/>
      <c r="W20" s="186"/>
      <c r="X20" s="186"/>
      <c r="Y20" s="186"/>
      <c r="Z20" s="186"/>
      <c r="AA20" s="189"/>
      <c r="AB20" s="173"/>
    </row>
    <row r="21" spans="3:28" ht="25.5" customHeight="1" x14ac:dyDescent="0.2">
      <c r="C21" s="173"/>
      <c r="D21" s="345">
        <v>1</v>
      </c>
      <c r="E21" s="346"/>
      <c r="F21" s="171"/>
      <c r="G21" s="186"/>
      <c r="H21" s="186" t="s">
        <v>54</v>
      </c>
      <c r="I21" s="186"/>
      <c r="J21" s="186"/>
      <c r="K21" s="186"/>
      <c r="L21" s="186"/>
      <c r="M21" s="187"/>
      <c r="N21" s="187"/>
      <c r="O21" s="171"/>
      <c r="P21" s="604"/>
      <c r="Q21" s="605"/>
      <c r="R21" s="606"/>
      <c r="S21" s="451" t="s">
        <v>1066</v>
      </c>
      <c r="T21" s="186" t="s">
        <v>1028</v>
      </c>
      <c r="U21" s="186"/>
      <c r="V21" s="186"/>
      <c r="W21" s="186"/>
      <c r="X21" s="186"/>
      <c r="Y21" s="186"/>
      <c r="Z21" s="186"/>
      <c r="AA21" s="189"/>
      <c r="AB21" s="173"/>
    </row>
    <row r="22" spans="3:28" ht="15" customHeight="1" x14ac:dyDescent="0.2">
      <c r="C22" s="173"/>
      <c r="D22" s="345">
        <f>1+D21</f>
        <v>2</v>
      </c>
      <c r="E22" s="346"/>
      <c r="F22" s="171"/>
      <c r="G22" s="186"/>
      <c r="H22" s="186" t="s">
        <v>342</v>
      </c>
      <c r="I22" s="186"/>
      <c r="J22" s="186"/>
      <c r="K22" s="186"/>
      <c r="L22" s="186"/>
      <c r="M22" s="348"/>
      <c r="N22" s="348"/>
      <c r="O22" s="171"/>
      <c r="P22" s="349"/>
      <c r="Q22" s="350"/>
      <c r="R22" s="171"/>
      <c r="S22" s="347"/>
      <c r="T22" s="186" t="s">
        <v>1029</v>
      </c>
      <c r="U22" s="186"/>
      <c r="V22" s="186"/>
      <c r="W22" s="186"/>
      <c r="X22" s="186"/>
      <c r="Y22" s="186"/>
      <c r="Z22" s="186"/>
      <c r="AA22" s="189"/>
      <c r="AB22" s="173"/>
    </row>
    <row r="23" spans="3:28" ht="15" customHeight="1" x14ac:dyDescent="0.2">
      <c r="C23" s="173"/>
      <c r="D23" s="345">
        <f>1+D22</f>
        <v>3</v>
      </c>
      <c r="E23" s="346"/>
      <c r="F23" s="171"/>
      <c r="G23" s="186"/>
      <c r="H23" s="186" t="s">
        <v>163</v>
      </c>
      <c r="I23" s="186"/>
      <c r="J23" s="186"/>
      <c r="K23" s="186"/>
      <c r="L23" s="186"/>
      <c r="M23" s="348"/>
      <c r="N23" s="348"/>
      <c r="O23" s="171"/>
      <c r="P23" s="610"/>
      <c r="Q23" s="611"/>
      <c r="R23" s="612"/>
      <c r="S23" s="451" t="s">
        <v>1066</v>
      </c>
      <c r="T23" s="186" t="s">
        <v>1030</v>
      </c>
      <c r="U23" s="186"/>
      <c r="V23" s="186"/>
      <c r="W23" s="186"/>
      <c r="X23" s="186"/>
      <c r="Y23" s="186"/>
      <c r="Z23" s="186"/>
      <c r="AA23" s="189"/>
      <c r="AB23" s="173"/>
    </row>
    <row r="24" spans="3:28" ht="15" customHeight="1" x14ac:dyDescent="0.2">
      <c r="C24" s="173"/>
      <c r="D24" s="345">
        <f t="shared" ref="D24:D81" si="0">1+D23</f>
        <v>4</v>
      </c>
      <c r="E24" s="346"/>
      <c r="F24" s="171"/>
      <c r="G24" s="186"/>
      <c r="H24" s="186" t="s">
        <v>194</v>
      </c>
      <c r="I24" s="186"/>
      <c r="J24" s="186"/>
      <c r="K24" s="186"/>
      <c r="L24" s="186"/>
      <c r="M24" s="348"/>
      <c r="N24" s="348"/>
      <c r="O24" s="171"/>
      <c r="P24" s="601"/>
      <c r="Q24" s="602"/>
      <c r="R24" s="603"/>
      <c r="S24" s="347"/>
      <c r="T24" s="186" t="s">
        <v>442</v>
      </c>
      <c r="U24" s="186"/>
      <c r="V24" s="186"/>
      <c r="W24" s="186"/>
      <c r="X24" s="186"/>
      <c r="Y24" s="186"/>
      <c r="Z24" s="186"/>
      <c r="AA24" s="189"/>
      <c r="AB24" s="173"/>
    </row>
    <row r="25" spans="3:28" ht="15" customHeight="1" x14ac:dyDescent="0.2">
      <c r="C25" s="173"/>
      <c r="D25" s="345">
        <f t="shared" si="0"/>
        <v>5</v>
      </c>
      <c r="E25" s="346"/>
      <c r="F25" s="171"/>
      <c r="G25" s="186"/>
      <c r="H25" s="186" t="s">
        <v>197</v>
      </c>
      <c r="I25" s="186"/>
      <c r="J25" s="186"/>
      <c r="K25" s="186"/>
      <c r="L25" s="186"/>
      <c r="M25" s="348"/>
      <c r="N25" s="348"/>
      <c r="O25" s="171"/>
      <c r="P25" s="601"/>
      <c r="Q25" s="602"/>
      <c r="R25" s="603"/>
      <c r="S25" s="347"/>
      <c r="T25" s="186" t="s">
        <v>443</v>
      </c>
      <c r="U25" s="186"/>
      <c r="V25" s="186"/>
      <c r="W25" s="186"/>
      <c r="X25" s="186"/>
      <c r="Y25" s="186"/>
      <c r="Z25" s="186"/>
      <c r="AA25" s="189"/>
      <c r="AB25" s="173"/>
    </row>
    <row r="26" spans="3:28" ht="15" customHeight="1" x14ac:dyDescent="0.2">
      <c r="C26" s="173"/>
      <c r="D26" s="345">
        <f t="shared" si="0"/>
        <v>6</v>
      </c>
      <c r="E26" s="346"/>
      <c r="F26" s="171"/>
      <c r="G26" s="186"/>
      <c r="H26" s="186" t="s">
        <v>195</v>
      </c>
      <c r="I26" s="186"/>
      <c r="J26" s="186"/>
      <c r="K26" s="186"/>
      <c r="L26" s="186"/>
      <c r="M26" s="348"/>
      <c r="N26" s="348"/>
      <c r="O26" s="171"/>
      <c r="P26" s="351"/>
      <c r="Q26" s="187"/>
      <c r="R26" s="171"/>
      <c r="S26" s="347"/>
      <c r="T26" s="186" t="s">
        <v>446</v>
      </c>
      <c r="U26" s="186"/>
      <c r="V26" s="186"/>
      <c r="W26" s="186"/>
      <c r="X26" s="186"/>
      <c r="Y26" s="186"/>
      <c r="Z26" s="186"/>
      <c r="AA26" s="189"/>
      <c r="AB26" s="173"/>
    </row>
    <row r="27" spans="3:28" ht="15" customHeight="1" x14ac:dyDescent="0.2">
      <c r="C27" s="173"/>
      <c r="D27" s="345">
        <f t="shared" si="0"/>
        <v>7</v>
      </c>
      <c r="E27" s="346"/>
      <c r="F27" s="171"/>
      <c r="G27" s="186"/>
      <c r="H27" s="186" t="s">
        <v>196</v>
      </c>
      <c r="I27" s="186"/>
      <c r="J27" s="186"/>
      <c r="K27" s="186"/>
      <c r="L27" s="186"/>
      <c r="M27" s="348"/>
      <c r="N27" s="348"/>
      <c r="O27" s="171"/>
      <c r="P27" s="351"/>
      <c r="Q27" s="187"/>
      <c r="R27" s="171" t="s">
        <v>444</v>
      </c>
      <c r="S27" s="347"/>
      <c r="T27" s="186" t="s">
        <v>447</v>
      </c>
      <c r="U27" s="186"/>
      <c r="V27" s="186"/>
      <c r="W27" s="186"/>
      <c r="X27" s="186"/>
      <c r="Y27" s="186"/>
      <c r="Z27" s="186"/>
      <c r="AA27" s="189"/>
      <c r="AB27" s="173"/>
    </row>
    <row r="28" spans="3:28" ht="15" customHeight="1" x14ac:dyDescent="0.2">
      <c r="C28" s="173"/>
      <c r="D28" s="345">
        <f t="shared" si="0"/>
        <v>8</v>
      </c>
      <c r="E28" s="346"/>
      <c r="F28" s="171"/>
      <c r="G28" s="186"/>
      <c r="H28" s="186" t="s">
        <v>498</v>
      </c>
      <c r="I28" s="186"/>
      <c r="J28" s="186"/>
      <c r="K28" s="186"/>
      <c r="L28" s="186"/>
      <c r="M28" s="352" t="s">
        <v>487</v>
      </c>
      <c r="N28" s="348" t="s">
        <v>88</v>
      </c>
      <c r="O28" s="173"/>
      <c r="P28" s="353"/>
      <c r="Q28" s="451" t="s">
        <v>1066</v>
      </c>
      <c r="R28" s="171"/>
      <c r="S28" s="347"/>
      <c r="T28" s="543" t="s">
        <v>1126</v>
      </c>
      <c r="U28" s="543"/>
      <c r="V28" s="543"/>
      <c r="W28" s="543"/>
      <c r="X28" s="543"/>
      <c r="Y28" s="543"/>
      <c r="Z28" s="543"/>
      <c r="AA28" s="581"/>
      <c r="AB28" s="173"/>
    </row>
    <row r="29" spans="3:28" ht="15" customHeight="1" x14ac:dyDescent="0.2">
      <c r="C29" s="173"/>
      <c r="D29" s="345"/>
      <c r="E29" s="346"/>
      <c r="F29" s="171"/>
      <c r="G29" s="186"/>
      <c r="H29" s="186"/>
      <c r="I29" s="186"/>
      <c r="J29" s="186"/>
      <c r="K29" s="186"/>
      <c r="L29" s="186"/>
      <c r="M29" s="352"/>
      <c r="N29" s="348"/>
      <c r="O29" s="348"/>
      <c r="P29" s="348"/>
      <c r="Q29" s="348"/>
      <c r="R29" s="348"/>
      <c r="S29" s="347"/>
      <c r="T29" s="543"/>
      <c r="U29" s="543"/>
      <c r="V29" s="543"/>
      <c r="W29" s="543"/>
      <c r="X29" s="543"/>
      <c r="Y29" s="543"/>
      <c r="Z29" s="543"/>
      <c r="AA29" s="581"/>
      <c r="AB29" s="173"/>
    </row>
    <row r="30" spans="3:28" ht="15" customHeight="1" x14ac:dyDescent="0.2">
      <c r="C30" s="173"/>
      <c r="D30" s="345">
        <f>1+D28</f>
        <v>9</v>
      </c>
      <c r="E30" s="346"/>
      <c r="F30" s="171"/>
      <c r="G30" s="186"/>
      <c r="H30" s="186" t="s">
        <v>55</v>
      </c>
      <c r="I30" s="186"/>
      <c r="J30" s="186"/>
      <c r="K30" s="186"/>
      <c r="L30" s="186"/>
      <c r="M30" s="348"/>
      <c r="N30" s="348"/>
      <c r="O30" s="171"/>
      <c r="P30" s="355"/>
      <c r="Q30" s="451" t="s">
        <v>1066</v>
      </c>
      <c r="R30" s="171"/>
      <c r="S30" s="347"/>
      <c r="T30" s="186" t="s">
        <v>1127</v>
      </c>
      <c r="U30" s="186"/>
      <c r="V30" s="186"/>
      <c r="W30" s="186"/>
      <c r="X30" s="186"/>
      <c r="Y30" s="186"/>
      <c r="Z30" s="186"/>
      <c r="AA30" s="189"/>
      <c r="AB30" s="173"/>
    </row>
    <row r="31" spans="3:28" ht="15" customHeight="1" x14ac:dyDescent="0.2">
      <c r="C31" s="173"/>
      <c r="D31" s="345">
        <f t="shared" si="0"/>
        <v>10</v>
      </c>
      <c r="E31" s="346"/>
      <c r="F31" s="171"/>
      <c r="G31" s="186"/>
      <c r="H31" s="186" t="s">
        <v>56</v>
      </c>
      <c r="I31" s="186"/>
      <c r="J31" s="186"/>
      <c r="K31" s="186"/>
      <c r="L31" s="186"/>
      <c r="M31" s="348"/>
      <c r="N31" s="348"/>
      <c r="O31" s="171"/>
      <c r="P31" s="604"/>
      <c r="Q31" s="605"/>
      <c r="R31" s="606"/>
      <c r="S31" s="451" t="s">
        <v>1066</v>
      </c>
      <c r="T31" s="543" t="s">
        <v>1031</v>
      </c>
      <c r="U31" s="543"/>
      <c r="V31" s="543"/>
      <c r="W31" s="543"/>
      <c r="X31" s="543"/>
      <c r="Y31" s="543"/>
      <c r="Z31" s="543"/>
      <c r="AA31" s="581"/>
      <c r="AB31" s="173"/>
    </row>
    <row r="32" spans="3:28" ht="15" customHeight="1" x14ac:dyDescent="0.2">
      <c r="C32" s="173"/>
      <c r="D32" s="345"/>
      <c r="E32" s="346"/>
      <c r="F32" s="171"/>
      <c r="G32" s="186"/>
      <c r="H32" s="186"/>
      <c r="I32" s="186"/>
      <c r="J32" s="186"/>
      <c r="K32" s="186"/>
      <c r="L32" s="186"/>
      <c r="M32" s="348"/>
      <c r="N32" s="348"/>
      <c r="O32" s="348"/>
      <c r="P32" s="348"/>
      <c r="Q32" s="348"/>
      <c r="R32" s="348"/>
      <c r="S32" s="347"/>
      <c r="T32" s="543"/>
      <c r="U32" s="543"/>
      <c r="V32" s="543"/>
      <c r="W32" s="543"/>
      <c r="X32" s="543"/>
      <c r="Y32" s="543"/>
      <c r="Z32" s="543"/>
      <c r="AA32" s="581"/>
      <c r="AB32" s="173"/>
    </row>
    <row r="33" spans="3:28" ht="15" customHeight="1" x14ac:dyDescent="0.2">
      <c r="C33" s="173"/>
      <c r="D33" s="345">
        <f>1+D31</f>
        <v>11</v>
      </c>
      <c r="E33" s="346"/>
      <c r="F33" s="171"/>
      <c r="G33" s="186"/>
      <c r="H33" s="186" t="s">
        <v>185</v>
      </c>
      <c r="I33" s="186"/>
      <c r="J33" s="186"/>
      <c r="K33" s="186"/>
      <c r="L33" s="186"/>
      <c r="M33" s="348"/>
      <c r="N33" s="348"/>
      <c r="O33" s="171"/>
      <c r="P33" s="356"/>
      <c r="Q33" s="357"/>
      <c r="R33" s="171"/>
      <c r="S33" s="347"/>
      <c r="T33" s="543" t="s">
        <v>1032</v>
      </c>
      <c r="U33" s="543"/>
      <c r="V33" s="543"/>
      <c r="W33" s="543"/>
      <c r="X33" s="543"/>
      <c r="Y33" s="543"/>
      <c r="Z33" s="543"/>
      <c r="AA33" s="581"/>
      <c r="AB33" s="173"/>
    </row>
    <row r="34" spans="3:28" ht="15" customHeight="1" x14ac:dyDescent="0.2">
      <c r="C34" s="173"/>
      <c r="D34" s="345"/>
      <c r="E34" s="346"/>
      <c r="F34" s="171"/>
      <c r="G34" s="186"/>
      <c r="H34" s="186"/>
      <c r="I34" s="186"/>
      <c r="J34" s="186"/>
      <c r="K34" s="186"/>
      <c r="L34" s="186"/>
      <c r="M34" s="348"/>
      <c r="N34" s="348"/>
      <c r="O34" s="348"/>
      <c r="P34" s="348"/>
      <c r="Q34" s="348"/>
      <c r="R34" s="171"/>
      <c r="S34" s="347"/>
      <c r="T34" s="543"/>
      <c r="U34" s="543"/>
      <c r="V34" s="543"/>
      <c r="W34" s="543"/>
      <c r="X34" s="543"/>
      <c r="Y34" s="543"/>
      <c r="Z34" s="543"/>
      <c r="AA34" s="581"/>
      <c r="AB34" s="173"/>
    </row>
    <row r="35" spans="3:28" ht="15" customHeight="1" x14ac:dyDescent="0.2">
      <c r="C35" s="173"/>
      <c r="D35" s="345"/>
      <c r="E35" s="346"/>
      <c r="F35" s="171"/>
      <c r="G35" s="186"/>
      <c r="H35" s="186"/>
      <c r="I35" s="186"/>
      <c r="J35" s="186"/>
      <c r="K35" s="186"/>
      <c r="L35" s="186"/>
      <c r="M35" s="348"/>
      <c r="N35" s="348"/>
      <c r="O35" s="348"/>
      <c r="P35" s="348"/>
      <c r="Q35" s="348"/>
      <c r="R35" s="171"/>
      <c r="S35" s="347"/>
      <c r="T35" s="543"/>
      <c r="U35" s="543"/>
      <c r="V35" s="543"/>
      <c r="W35" s="543"/>
      <c r="X35" s="543"/>
      <c r="Y35" s="543"/>
      <c r="Z35" s="543"/>
      <c r="AA35" s="581"/>
      <c r="AB35" s="173"/>
    </row>
    <row r="36" spans="3:28" ht="15" customHeight="1" x14ac:dyDescent="0.2">
      <c r="C36" s="173"/>
      <c r="D36" s="345"/>
      <c r="E36" s="346"/>
      <c r="F36" s="171"/>
      <c r="G36" s="186"/>
      <c r="H36" s="186"/>
      <c r="I36" s="186"/>
      <c r="J36" s="186"/>
      <c r="K36" s="186"/>
      <c r="L36" s="186"/>
      <c r="M36" s="348"/>
      <c r="N36" s="348"/>
      <c r="O36" s="348"/>
      <c r="P36" s="348"/>
      <c r="Q36" s="348"/>
      <c r="R36" s="171"/>
      <c r="S36" s="347"/>
      <c r="T36" s="543"/>
      <c r="U36" s="543"/>
      <c r="V36" s="543"/>
      <c r="W36" s="543"/>
      <c r="X36" s="543"/>
      <c r="Y36" s="543"/>
      <c r="Z36" s="543"/>
      <c r="AA36" s="581"/>
      <c r="AB36" s="173"/>
    </row>
    <row r="37" spans="3:28" ht="15" customHeight="1" x14ac:dyDescent="0.2">
      <c r="C37" s="173"/>
      <c r="D37" s="345">
        <f>1+D33</f>
        <v>12</v>
      </c>
      <c r="E37" s="346"/>
      <c r="F37" s="171"/>
      <c r="G37" s="186"/>
      <c r="H37" s="358" t="s">
        <v>810</v>
      </c>
      <c r="I37" s="186"/>
      <c r="J37" s="186"/>
      <c r="K37" s="186"/>
      <c r="L37" s="186"/>
      <c r="M37" s="348"/>
      <c r="N37" s="348"/>
      <c r="O37" s="171"/>
      <c r="P37" s="351"/>
      <c r="Q37" s="187"/>
      <c r="R37" s="171"/>
      <c r="S37" s="347"/>
      <c r="T37" s="543" t="s">
        <v>815</v>
      </c>
      <c r="U37" s="543"/>
      <c r="V37" s="543"/>
      <c r="W37" s="543"/>
      <c r="X37" s="543"/>
      <c r="Y37" s="543"/>
      <c r="Z37" s="543"/>
      <c r="AA37" s="581"/>
      <c r="AB37" s="173"/>
    </row>
    <row r="38" spans="3:28" ht="15" customHeight="1" x14ac:dyDescent="0.2">
      <c r="C38" s="173"/>
      <c r="D38" s="345"/>
      <c r="E38" s="346"/>
      <c r="F38" s="171"/>
      <c r="G38" s="186"/>
      <c r="H38" s="186"/>
      <c r="I38" s="186"/>
      <c r="J38" s="186"/>
      <c r="K38" s="186"/>
      <c r="L38" s="186"/>
      <c r="M38" s="348"/>
      <c r="N38" s="348"/>
      <c r="O38" s="348"/>
      <c r="P38" s="348"/>
      <c r="Q38" s="348"/>
      <c r="R38" s="348"/>
      <c r="S38" s="347"/>
      <c r="T38" s="543"/>
      <c r="U38" s="543"/>
      <c r="V38" s="543"/>
      <c r="W38" s="543"/>
      <c r="X38" s="543"/>
      <c r="Y38" s="543"/>
      <c r="Z38" s="543"/>
      <c r="AA38" s="581"/>
      <c r="AB38" s="173"/>
    </row>
    <row r="39" spans="3:28" ht="15" customHeight="1" x14ac:dyDescent="0.2">
      <c r="C39" s="173"/>
      <c r="D39" s="345"/>
      <c r="E39" s="346"/>
      <c r="F39" s="171"/>
      <c r="G39" s="186"/>
      <c r="H39" s="186"/>
      <c r="I39" s="186"/>
      <c r="J39" s="186"/>
      <c r="K39" s="186"/>
      <c r="L39" s="186"/>
      <c r="M39" s="348"/>
      <c r="N39" s="348"/>
      <c r="O39" s="187"/>
      <c r="P39" s="187"/>
      <c r="Q39" s="187"/>
      <c r="R39" s="187"/>
      <c r="S39" s="347"/>
      <c r="T39" s="543"/>
      <c r="U39" s="543"/>
      <c r="V39" s="543"/>
      <c r="W39" s="543"/>
      <c r="X39" s="543"/>
      <c r="Y39" s="543"/>
      <c r="Z39" s="543"/>
      <c r="AA39" s="581"/>
      <c r="AB39" s="173"/>
    </row>
    <row r="40" spans="3:28" ht="15" customHeight="1" x14ac:dyDescent="0.2">
      <c r="C40" s="173"/>
      <c r="D40" s="345"/>
      <c r="E40" s="346"/>
      <c r="F40" s="171"/>
      <c r="G40" s="191" t="s">
        <v>320</v>
      </c>
      <c r="H40" s="171"/>
      <c r="I40" s="186"/>
      <c r="J40" s="186"/>
      <c r="K40" s="186"/>
      <c r="L40" s="186"/>
      <c r="M40" s="348"/>
      <c r="N40" s="348"/>
      <c r="O40" s="171"/>
      <c r="P40" s="187"/>
      <c r="Q40" s="187"/>
      <c r="R40" s="171"/>
      <c r="S40" s="171"/>
      <c r="T40" s="171"/>
      <c r="U40" s="359"/>
      <c r="V40" s="359"/>
      <c r="W40" s="359"/>
      <c r="X40" s="359"/>
      <c r="Y40" s="359"/>
      <c r="Z40" s="359"/>
      <c r="AA40" s="360"/>
      <c r="AB40" s="173"/>
    </row>
    <row r="41" spans="3:28" ht="15" customHeight="1" x14ac:dyDescent="0.2">
      <c r="C41" s="173"/>
      <c r="D41" s="345">
        <f>1+D37</f>
        <v>13</v>
      </c>
      <c r="E41" s="346"/>
      <c r="F41" s="171"/>
      <c r="G41" s="186"/>
      <c r="H41" s="186" t="s">
        <v>324</v>
      </c>
      <c r="I41" s="186"/>
      <c r="J41" s="186"/>
      <c r="K41" s="186"/>
      <c r="L41" s="186"/>
      <c r="M41" s="348"/>
      <c r="N41" s="348"/>
      <c r="O41" s="171"/>
      <c r="P41" s="356"/>
      <c r="Q41" s="451" t="s">
        <v>1066</v>
      </c>
      <c r="R41" s="171"/>
      <c r="S41" s="347"/>
      <c r="T41" s="598" t="s">
        <v>1033</v>
      </c>
      <c r="U41" s="599"/>
      <c r="V41" s="599"/>
      <c r="W41" s="599"/>
      <c r="X41" s="599"/>
      <c r="Y41" s="599"/>
      <c r="Z41" s="599"/>
      <c r="AA41" s="600"/>
      <c r="AB41" s="173"/>
    </row>
    <row r="42" spans="3:28" ht="15" customHeight="1" x14ac:dyDescent="0.2">
      <c r="C42" s="173"/>
      <c r="D42" s="345">
        <f t="shared" si="0"/>
        <v>14</v>
      </c>
      <c r="E42" s="346"/>
      <c r="F42" s="171"/>
      <c r="G42" s="186"/>
      <c r="H42" s="186" t="s">
        <v>325</v>
      </c>
      <c r="I42" s="186"/>
      <c r="J42" s="186"/>
      <c r="K42" s="186"/>
      <c r="L42" s="186"/>
      <c r="M42" s="348"/>
      <c r="N42" s="348"/>
      <c r="O42" s="171"/>
      <c r="P42" s="356"/>
      <c r="Q42" s="451" t="s">
        <v>1066</v>
      </c>
      <c r="R42" s="171"/>
      <c r="S42" s="347"/>
      <c r="T42" s="598"/>
      <c r="U42" s="599"/>
      <c r="V42" s="599"/>
      <c r="W42" s="599"/>
      <c r="X42" s="599"/>
      <c r="Y42" s="599"/>
      <c r="Z42" s="599"/>
      <c r="AA42" s="600"/>
      <c r="AB42" s="173"/>
    </row>
    <row r="43" spans="3:28" ht="15" customHeight="1" x14ac:dyDescent="0.2">
      <c r="C43" s="173"/>
      <c r="D43" s="345">
        <f t="shared" si="0"/>
        <v>15</v>
      </c>
      <c r="E43" s="346"/>
      <c r="F43" s="171"/>
      <c r="G43" s="186"/>
      <c r="H43" s="186" t="s">
        <v>326</v>
      </c>
      <c r="I43" s="186"/>
      <c r="J43" s="186"/>
      <c r="K43" s="186"/>
      <c r="L43" s="186"/>
      <c r="M43" s="348"/>
      <c r="N43" s="348"/>
      <c r="O43" s="171"/>
      <c r="P43" s="356"/>
      <c r="Q43" s="451" t="s">
        <v>1066</v>
      </c>
      <c r="R43" s="171"/>
      <c r="S43" s="347"/>
      <c r="T43" s="598"/>
      <c r="U43" s="599"/>
      <c r="V43" s="599"/>
      <c r="W43" s="599"/>
      <c r="X43" s="599"/>
      <c r="Y43" s="599"/>
      <c r="Z43" s="599"/>
      <c r="AA43" s="600"/>
      <c r="AB43" s="173"/>
    </row>
    <row r="44" spans="3:28" ht="15" customHeight="1" x14ac:dyDescent="0.2">
      <c r="C44" s="173"/>
      <c r="D44" s="345"/>
      <c r="E44" s="346"/>
      <c r="F44" s="171"/>
      <c r="G44" s="186"/>
      <c r="H44" s="186"/>
      <c r="I44" s="186"/>
      <c r="J44" s="186"/>
      <c r="K44" s="186"/>
      <c r="L44" s="186"/>
      <c r="M44" s="352"/>
      <c r="N44" s="348"/>
      <c r="O44" s="173"/>
      <c r="P44" s="187"/>
      <c r="Q44" s="187"/>
      <c r="R44" s="171"/>
      <c r="S44" s="347"/>
      <c r="T44" s="596"/>
      <c r="U44" s="596"/>
      <c r="V44" s="596"/>
      <c r="W44" s="596"/>
      <c r="X44" s="596"/>
      <c r="Y44" s="596"/>
      <c r="Z44" s="596"/>
      <c r="AA44" s="597"/>
      <c r="AB44" s="173"/>
    </row>
    <row r="45" spans="3:28" ht="15" customHeight="1" x14ac:dyDescent="0.2">
      <c r="C45" s="173"/>
      <c r="D45" s="345"/>
      <c r="E45" s="346"/>
      <c r="F45" s="171"/>
      <c r="G45" s="191" t="s">
        <v>193</v>
      </c>
      <c r="H45" s="186"/>
      <c r="I45" s="186"/>
      <c r="J45" s="186"/>
      <c r="K45" s="186"/>
      <c r="L45" s="186"/>
      <c r="M45" s="348"/>
      <c r="N45" s="348"/>
      <c r="O45" s="187"/>
      <c r="P45" s="187"/>
      <c r="Q45" s="187"/>
      <c r="R45" s="187"/>
      <c r="S45" s="347"/>
      <c r="T45" s="186"/>
      <c r="U45" s="186"/>
      <c r="V45" s="186"/>
      <c r="W45" s="186"/>
      <c r="X45" s="186"/>
      <c r="Y45" s="186"/>
      <c r="Z45" s="186"/>
      <c r="AA45" s="189"/>
      <c r="AB45" s="173"/>
    </row>
    <row r="46" spans="3:28" ht="15" customHeight="1" x14ac:dyDescent="0.3">
      <c r="C46" s="173"/>
      <c r="D46" s="345">
        <f>1+D43</f>
        <v>16</v>
      </c>
      <c r="E46" s="346"/>
      <c r="F46" s="171"/>
      <c r="G46" s="186"/>
      <c r="H46" s="186" t="s">
        <v>463</v>
      </c>
      <c r="I46" s="186"/>
      <c r="J46" s="186"/>
      <c r="K46" s="186"/>
      <c r="L46" s="186"/>
      <c r="M46" s="348" t="s">
        <v>141</v>
      </c>
      <c r="N46" s="361" t="s">
        <v>57</v>
      </c>
      <c r="O46" s="171"/>
      <c r="P46" s="362"/>
      <c r="Q46" s="451" t="s">
        <v>1066</v>
      </c>
      <c r="R46" s="171"/>
      <c r="S46" s="347"/>
      <c r="T46" s="591" t="s">
        <v>816</v>
      </c>
      <c r="U46" s="591"/>
      <c r="V46" s="591"/>
      <c r="W46" s="591"/>
      <c r="X46" s="591"/>
      <c r="Y46" s="591"/>
      <c r="Z46" s="591"/>
      <c r="AA46" s="592"/>
      <c r="AB46" s="173"/>
    </row>
    <row r="47" spans="3:28" ht="15" customHeight="1" x14ac:dyDescent="0.2">
      <c r="C47" s="173"/>
      <c r="D47" s="345"/>
      <c r="E47" s="346"/>
      <c r="F47" s="171"/>
      <c r="G47" s="186"/>
      <c r="H47" s="186"/>
      <c r="I47" s="186"/>
      <c r="J47" s="186"/>
      <c r="K47" s="186"/>
      <c r="L47" s="186"/>
      <c r="M47" s="348"/>
      <c r="N47" s="361"/>
      <c r="O47" s="361"/>
      <c r="P47" s="361"/>
      <c r="Q47" s="348"/>
      <c r="R47" s="171"/>
      <c r="S47" s="347"/>
      <c r="T47" s="591"/>
      <c r="U47" s="591"/>
      <c r="V47" s="591"/>
      <c r="W47" s="591"/>
      <c r="X47" s="591"/>
      <c r="Y47" s="591"/>
      <c r="Z47" s="591"/>
      <c r="AA47" s="592"/>
      <c r="AB47" s="173"/>
    </row>
    <row r="48" spans="3:28" ht="15" customHeight="1" x14ac:dyDescent="0.2">
      <c r="C48" s="173"/>
      <c r="D48" s="345"/>
      <c r="E48" s="346"/>
      <c r="F48" s="171"/>
      <c r="G48" s="186"/>
      <c r="H48" s="186"/>
      <c r="I48" s="186"/>
      <c r="J48" s="186"/>
      <c r="K48" s="186"/>
      <c r="L48" s="186"/>
      <c r="M48" s="348"/>
      <c r="N48" s="361"/>
      <c r="O48" s="361"/>
      <c r="P48" s="361"/>
      <c r="Q48" s="348"/>
      <c r="R48" s="171"/>
      <c r="S48" s="347"/>
      <c r="T48" s="591"/>
      <c r="U48" s="591"/>
      <c r="V48" s="591"/>
      <c r="W48" s="591"/>
      <c r="X48" s="591"/>
      <c r="Y48" s="591"/>
      <c r="Z48" s="591"/>
      <c r="AA48" s="592"/>
      <c r="AB48" s="173"/>
    </row>
    <row r="49" spans="3:28" ht="15" customHeight="1" x14ac:dyDescent="0.3">
      <c r="C49" s="173"/>
      <c r="D49" s="345">
        <f>1+D46</f>
        <v>17</v>
      </c>
      <c r="E49" s="346"/>
      <c r="F49" s="171"/>
      <c r="G49" s="186"/>
      <c r="H49" s="543" t="s">
        <v>464</v>
      </c>
      <c r="I49" s="543"/>
      <c r="J49" s="543"/>
      <c r="K49" s="543"/>
      <c r="L49" s="186"/>
      <c r="M49" s="348" t="s">
        <v>140</v>
      </c>
      <c r="N49" s="361" t="s">
        <v>58</v>
      </c>
      <c r="O49" s="171"/>
      <c r="P49" s="356"/>
      <c r="Q49" s="451" t="s">
        <v>1066</v>
      </c>
      <c r="R49" s="171"/>
      <c r="S49" s="347"/>
      <c r="T49" s="599" t="s">
        <v>817</v>
      </c>
      <c r="U49" s="599"/>
      <c r="V49" s="599"/>
      <c r="W49" s="599"/>
      <c r="X49" s="599"/>
      <c r="Y49" s="599"/>
      <c r="Z49" s="599"/>
      <c r="AA49" s="600"/>
      <c r="AB49" s="173"/>
    </row>
    <row r="50" spans="3:28" ht="15" customHeight="1" x14ac:dyDescent="0.2">
      <c r="C50" s="173"/>
      <c r="D50" s="345"/>
      <c r="E50" s="346"/>
      <c r="F50" s="171"/>
      <c r="G50" s="186"/>
      <c r="H50" s="543"/>
      <c r="I50" s="543"/>
      <c r="J50" s="543"/>
      <c r="K50" s="543"/>
      <c r="L50" s="186"/>
      <c r="M50" s="348"/>
      <c r="N50" s="361"/>
      <c r="O50" s="361"/>
      <c r="P50" s="361"/>
      <c r="Q50" s="348"/>
      <c r="R50" s="361"/>
      <c r="S50" s="347"/>
      <c r="T50" s="599"/>
      <c r="U50" s="599"/>
      <c r="V50" s="599"/>
      <c r="W50" s="599"/>
      <c r="X50" s="599"/>
      <c r="Y50" s="599"/>
      <c r="Z50" s="599"/>
      <c r="AA50" s="600"/>
      <c r="AB50" s="173"/>
    </row>
    <row r="51" spans="3:28" ht="12.75" customHeight="1" x14ac:dyDescent="0.2">
      <c r="C51" s="173"/>
      <c r="D51" s="345"/>
      <c r="E51" s="346"/>
      <c r="F51" s="171"/>
      <c r="G51" s="186"/>
      <c r="H51" s="363"/>
      <c r="I51" s="363"/>
      <c r="J51" s="363"/>
      <c r="K51" s="363"/>
      <c r="L51" s="186"/>
      <c r="M51" s="348"/>
      <c r="N51" s="361"/>
      <c r="O51" s="361"/>
      <c r="P51" s="361"/>
      <c r="Q51" s="348"/>
      <c r="R51" s="361"/>
      <c r="S51" s="347"/>
      <c r="T51" s="599"/>
      <c r="U51" s="599"/>
      <c r="V51" s="599"/>
      <c r="W51" s="599"/>
      <c r="X51" s="599"/>
      <c r="Y51" s="599"/>
      <c r="Z51" s="599"/>
      <c r="AA51" s="600"/>
      <c r="AB51" s="173"/>
    </row>
    <row r="52" spans="3:28" ht="12.75" customHeight="1" x14ac:dyDescent="0.2">
      <c r="C52" s="173"/>
      <c r="D52" s="345">
        <f>1+D49</f>
        <v>18</v>
      </c>
      <c r="E52" s="346"/>
      <c r="F52" s="171"/>
      <c r="G52" s="328"/>
      <c r="H52" s="543" t="s">
        <v>465</v>
      </c>
      <c r="I52" s="543"/>
      <c r="J52" s="543"/>
      <c r="K52" s="543"/>
      <c r="L52" s="328"/>
      <c r="M52" s="352" t="s">
        <v>63</v>
      </c>
      <c r="N52" s="348" t="s">
        <v>64</v>
      </c>
      <c r="O52" s="171"/>
      <c r="P52" s="364"/>
      <c r="Q52" s="451" t="s">
        <v>1066</v>
      </c>
      <c r="R52" s="171"/>
      <c r="S52" s="347"/>
      <c r="T52" s="543" t="s">
        <v>818</v>
      </c>
      <c r="U52" s="543"/>
      <c r="V52" s="543"/>
      <c r="W52" s="543"/>
      <c r="X52" s="543"/>
      <c r="Y52" s="543"/>
      <c r="Z52" s="543"/>
      <c r="AA52" s="581"/>
      <c r="AB52" s="173"/>
    </row>
    <row r="53" spans="3:28" x14ac:dyDescent="0.2">
      <c r="C53" s="173"/>
      <c r="D53" s="345"/>
      <c r="E53" s="346"/>
      <c r="F53" s="171"/>
      <c r="G53" s="328"/>
      <c r="H53" s="543"/>
      <c r="I53" s="543"/>
      <c r="J53" s="543"/>
      <c r="K53" s="543"/>
      <c r="L53" s="328"/>
      <c r="M53" s="352"/>
      <c r="N53" s="348"/>
      <c r="O53" s="187"/>
      <c r="P53" s="187"/>
      <c r="Q53" s="187"/>
      <c r="R53" s="187"/>
      <c r="S53" s="347"/>
      <c r="T53" s="543"/>
      <c r="U53" s="543"/>
      <c r="V53" s="543"/>
      <c r="W53" s="543"/>
      <c r="X53" s="543"/>
      <c r="Y53" s="543"/>
      <c r="Z53" s="543"/>
      <c r="AA53" s="581"/>
      <c r="AB53" s="173"/>
    </row>
    <row r="54" spans="3:28" x14ac:dyDescent="0.2">
      <c r="C54" s="173"/>
      <c r="D54" s="345"/>
      <c r="E54" s="346"/>
      <c r="F54" s="171"/>
      <c r="G54" s="328"/>
      <c r="H54" s="363"/>
      <c r="I54" s="363"/>
      <c r="J54" s="363"/>
      <c r="K54" s="363"/>
      <c r="L54" s="328"/>
      <c r="M54" s="352"/>
      <c r="N54" s="348"/>
      <c r="O54" s="187"/>
      <c r="P54" s="187"/>
      <c r="Q54" s="187"/>
      <c r="R54" s="187"/>
      <c r="S54" s="347"/>
      <c r="T54" s="363"/>
      <c r="U54" s="363"/>
      <c r="V54" s="363"/>
      <c r="W54" s="363"/>
      <c r="X54" s="363"/>
      <c r="Y54" s="363"/>
      <c r="Z54" s="363"/>
      <c r="AA54" s="365"/>
      <c r="AB54" s="173"/>
    </row>
    <row r="55" spans="3:28" x14ac:dyDescent="0.2">
      <c r="C55" s="173"/>
      <c r="D55" s="345"/>
      <c r="E55" s="346"/>
      <c r="F55" s="171"/>
      <c r="G55" s="366" t="s">
        <v>183</v>
      </c>
      <c r="H55" s="328"/>
      <c r="I55" s="171"/>
      <c r="J55" s="171"/>
      <c r="K55" s="328"/>
      <c r="L55" s="328"/>
      <c r="M55" s="352"/>
      <c r="N55" s="348"/>
      <c r="O55" s="187"/>
      <c r="P55" s="187"/>
      <c r="Q55" s="187"/>
      <c r="R55" s="187"/>
      <c r="S55" s="347"/>
      <c r="T55" s="171"/>
      <c r="U55" s="171"/>
      <c r="V55" s="171"/>
      <c r="W55" s="171"/>
      <c r="X55" s="171"/>
      <c r="Y55" s="171"/>
      <c r="Z55" s="171"/>
      <c r="AA55" s="178"/>
      <c r="AB55" s="173"/>
    </row>
    <row r="56" spans="3:28" x14ac:dyDescent="0.2">
      <c r="C56" s="173"/>
      <c r="D56" s="345">
        <f>1+D52</f>
        <v>19</v>
      </c>
      <c r="E56" s="346"/>
      <c r="F56" s="171"/>
      <c r="G56" s="186"/>
      <c r="H56" s="186" t="s">
        <v>188</v>
      </c>
      <c r="I56" s="171"/>
      <c r="J56" s="171"/>
      <c r="K56" s="186"/>
      <c r="L56" s="186"/>
      <c r="M56" s="348"/>
      <c r="N56" s="348"/>
      <c r="O56" s="171"/>
      <c r="P56" s="624"/>
      <c r="Q56" s="605"/>
      <c r="R56" s="625"/>
      <c r="S56" s="451" t="s">
        <v>1066</v>
      </c>
      <c r="T56" s="171" t="s">
        <v>504</v>
      </c>
      <c r="U56" s="171"/>
      <c r="V56" s="171"/>
      <c r="W56" s="171"/>
      <c r="X56" s="171"/>
      <c r="Y56" s="171"/>
      <c r="Z56" s="171"/>
      <c r="AA56" s="178"/>
      <c r="AB56" s="173"/>
    </row>
    <row r="57" spans="3:28" ht="12.75" customHeight="1" x14ac:dyDescent="0.2">
      <c r="C57" s="173"/>
      <c r="D57" s="345"/>
      <c r="E57" s="346"/>
      <c r="F57" s="171"/>
      <c r="G57" s="186"/>
      <c r="H57" s="186"/>
      <c r="I57" s="171"/>
      <c r="J57" s="171"/>
      <c r="K57" s="186"/>
      <c r="L57" s="186"/>
      <c r="M57" s="348"/>
      <c r="N57" s="348"/>
      <c r="O57" s="348"/>
      <c r="P57" s="543" t="s">
        <v>1034</v>
      </c>
      <c r="Q57" s="543"/>
      <c r="R57" s="543"/>
      <c r="S57" s="543"/>
      <c r="T57" s="543"/>
      <c r="U57" s="543"/>
      <c r="V57" s="543"/>
      <c r="W57" s="543"/>
      <c r="X57" s="543"/>
      <c r="Y57" s="543"/>
      <c r="Z57" s="543"/>
      <c r="AA57" s="581"/>
      <c r="AB57" s="173"/>
    </row>
    <row r="58" spans="3:28" x14ac:dyDescent="0.2">
      <c r="C58" s="173"/>
      <c r="D58" s="345"/>
      <c r="E58" s="346"/>
      <c r="F58" s="171"/>
      <c r="G58" s="186"/>
      <c r="H58" s="186"/>
      <c r="I58" s="171"/>
      <c r="J58" s="171"/>
      <c r="K58" s="186"/>
      <c r="L58" s="186"/>
      <c r="M58" s="348"/>
      <c r="N58" s="348"/>
      <c r="O58" s="348"/>
      <c r="P58" s="543"/>
      <c r="Q58" s="543"/>
      <c r="R58" s="543"/>
      <c r="S58" s="543"/>
      <c r="T58" s="543"/>
      <c r="U58" s="543"/>
      <c r="V58" s="543"/>
      <c r="W58" s="543"/>
      <c r="X58" s="543"/>
      <c r="Y58" s="543"/>
      <c r="Z58" s="543"/>
      <c r="AA58" s="581"/>
      <c r="AB58" s="173"/>
    </row>
    <row r="59" spans="3:28" x14ac:dyDescent="0.2">
      <c r="C59" s="173"/>
      <c r="D59" s="345"/>
      <c r="E59" s="346"/>
      <c r="F59" s="171"/>
      <c r="G59" s="186"/>
      <c r="H59" s="186"/>
      <c r="I59" s="171"/>
      <c r="J59" s="171"/>
      <c r="K59" s="186"/>
      <c r="L59" s="186"/>
      <c r="M59" s="348"/>
      <c r="N59" s="348"/>
      <c r="O59" s="348"/>
      <c r="P59" s="543"/>
      <c r="Q59" s="543"/>
      <c r="R59" s="543"/>
      <c r="S59" s="543"/>
      <c r="T59" s="543"/>
      <c r="U59" s="543"/>
      <c r="V59" s="543"/>
      <c r="W59" s="543"/>
      <c r="X59" s="543"/>
      <c r="Y59" s="543"/>
      <c r="Z59" s="543"/>
      <c r="AA59" s="581"/>
      <c r="AB59" s="173"/>
    </row>
    <row r="60" spans="3:28" x14ac:dyDescent="0.2">
      <c r="C60" s="173"/>
      <c r="D60" s="345"/>
      <c r="E60" s="346"/>
      <c r="F60" s="171"/>
      <c r="G60" s="186"/>
      <c r="H60" s="186"/>
      <c r="I60" s="171"/>
      <c r="J60" s="171"/>
      <c r="K60" s="186"/>
      <c r="L60" s="186"/>
      <c r="M60" s="348"/>
      <c r="N60" s="348"/>
      <c r="O60" s="348"/>
      <c r="P60" s="543"/>
      <c r="Q60" s="543"/>
      <c r="R60" s="543"/>
      <c r="S60" s="543"/>
      <c r="T60" s="543"/>
      <c r="U60" s="543"/>
      <c r="V60" s="543"/>
      <c r="W60" s="543"/>
      <c r="X60" s="543"/>
      <c r="Y60" s="543"/>
      <c r="Z60" s="543"/>
      <c r="AA60" s="581"/>
      <c r="AB60" s="173"/>
    </row>
    <row r="61" spans="3:28" x14ac:dyDescent="0.2">
      <c r="C61" s="173"/>
      <c r="D61" s="345"/>
      <c r="E61" s="346"/>
      <c r="F61" s="171"/>
      <c r="G61" s="186"/>
      <c r="H61" s="186"/>
      <c r="I61" s="171"/>
      <c r="J61" s="171"/>
      <c r="K61" s="186"/>
      <c r="L61" s="186"/>
      <c r="M61" s="348"/>
      <c r="N61" s="348"/>
      <c r="O61" s="348"/>
      <c r="P61" s="348"/>
      <c r="Q61" s="348"/>
      <c r="R61" s="348"/>
      <c r="S61" s="347"/>
      <c r="T61" s="171"/>
      <c r="U61" s="171"/>
      <c r="V61" s="171"/>
      <c r="W61" s="171"/>
      <c r="X61" s="171"/>
      <c r="Y61" s="171"/>
      <c r="Z61" s="171"/>
      <c r="AA61" s="178"/>
      <c r="AB61" s="173"/>
    </row>
    <row r="62" spans="3:28" x14ac:dyDescent="0.2">
      <c r="C62" s="173"/>
      <c r="D62" s="345">
        <f>1+D56</f>
        <v>20</v>
      </c>
      <c r="E62" s="346"/>
      <c r="F62" s="171"/>
      <c r="G62" s="186"/>
      <c r="H62" s="186" t="s">
        <v>67</v>
      </c>
      <c r="I62" s="171"/>
      <c r="J62" s="171"/>
      <c r="K62" s="186"/>
      <c r="L62" s="186"/>
      <c r="M62" s="348"/>
      <c r="N62" s="348" t="s">
        <v>68</v>
      </c>
      <c r="O62" s="173"/>
      <c r="P62" s="367"/>
      <c r="Q62" s="451" t="s">
        <v>1066</v>
      </c>
      <c r="R62" s="187"/>
      <c r="S62" s="347"/>
      <c r="T62" s="171" t="s">
        <v>445</v>
      </c>
      <c r="U62" s="171"/>
      <c r="V62" s="171"/>
      <c r="W62" s="171"/>
      <c r="X62" s="171"/>
      <c r="Y62" s="171"/>
      <c r="Z62" s="171"/>
      <c r="AA62" s="178"/>
      <c r="AB62" s="173"/>
    </row>
    <row r="63" spans="3:28" x14ac:dyDescent="0.2">
      <c r="C63" s="173"/>
      <c r="D63" s="345"/>
      <c r="E63" s="346"/>
      <c r="F63" s="171"/>
      <c r="G63" s="186"/>
      <c r="H63" s="186"/>
      <c r="I63" s="171"/>
      <c r="J63" s="171"/>
      <c r="K63" s="186"/>
      <c r="L63" s="186"/>
      <c r="M63" s="348"/>
      <c r="N63" s="348"/>
      <c r="O63" s="348"/>
      <c r="P63" s="348"/>
      <c r="Q63" s="348"/>
      <c r="R63" s="348"/>
      <c r="S63" s="347"/>
      <c r="T63" s="171"/>
      <c r="U63" s="171"/>
      <c r="V63" s="171"/>
      <c r="W63" s="171"/>
      <c r="X63" s="171"/>
      <c r="Y63" s="171"/>
      <c r="Z63" s="171"/>
      <c r="AA63" s="178"/>
      <c r="AB63" s="173"/>
    </row>
    <row r="64" spans="3:28" x14ac:dyDescent="0.2">
      <c r="C64" s="173"/>
      <c r="D64" s="345">
        <f>1+D62</f>
        <v>21</v>
      </c>
      <c r="E64" s="346"/>
      <c r="F64" s="171"/>
      <c r="G64" s="186"/>
      <c r="H64" s="186" t="s">
        <v>291</v>
      </c>
      <c r="I64" s="171"/>
      <c r="J64" s="171"/>
      <c r="K64" s="186"/>
      <c r="L64" s="186"/>
      <c r="M64" s="348"/>
      <c r="N64" s="348" t="s">
        <v>74</v>
      </c>
      <c r="O64" s="173"/>
      <c r="P64" s="368"/>
      <c r="Q64" s="451" t="s">
        <v>1066</v>
      </c>
      <c r="R64" s="187"/>
      <c r="S64" s="347"/>
      <c r="T64" s="579" t="s">
        <v>819</v>
      </c>
      <c r="U64" s="579"/>
      <c r="V64" s="579"/>
      <c r="W64" s="579"/>
      <c r="X64" s="579"/>
      <c r="Y64" s="579"/>
      <c r="Z64" s="579"/>
      <c r="AA64" s="580"/>
      <c r="AB64" s="173"/>
    </row>
    <row r="65" spans="3:28" x14ac:dyDescent="0.2">
      <c r="C65" s="173"/>
      <c r="D65" s="345"/>
      <c r="E65" s="346"/>
      <c r="F65" s="171"/>
      <c r="G65" s="186"/>
      <c r="H65" s="186"/>
      <c r="I65" s="171"/>
      <c r="J65" s="171"/>
      <c r="K65" s="186"/>
      <c r="L65" s="186"/>
      <c r="M65" s="348"/>
      <c r="N65" s="348"/>
      <c r="O65" s="348"/>
      <c r="P65" s="348"/>
      <c r="Q65" s="348"/>
      <c r="R65" s="187"/>
      <c r="S65" s="347"/>
      <c r="T65" s="579"/>
      <c r="U65" s="579"/>
      <c r="V65" s="579"/>
      <c r="W65" s="579"/>
      <c r="X65" s="579"/>
      <c r="Y65" s="579"/>
      <c r="Z65" s="579"/>
      <c r="AA65" s="580"/>
      <c r="AB65" s="173"/>
    </row>
    <row r="66" spans="3:28" ht="12.75" customHeight="1" x14ac:dyDescent="0.2">
      <c r="C66" s="173"/>
      <c r="D66" s="345">
        <f>1+D64</f>
        <v>22</v>
      </c>
      <c r="E66" s="346"/>
      <c r="F66" s="171"/>
      <c r="G66" s="186"/>
      <c r="H66" s="186" t="s">
        <v>164</v>
      </c>
      <c r="I66" s="171"/>
      <c r="J66" s="171"/>
      <c r="K66" s="186"/>
      <c r="L66" s="186"/>
      <c r="M66" s="348" t="s">
        <v>771</v>
      </c>
      <c r="N66" s="348" t="s">
        <v>68</v>
      </c>
      <c r="O66" s="187"/>
      <c r="P66" s="369"/>
      <c r="Q66" s="451" t="s">
        <v>1066</v>
      </c>
      <c r="R66" s="187"/>
      <c r="S66" s="347"/>
      <c r="T66" s="543" t="s">
        <v>820</v>
      </c>
      <c r="U66" s="543"/>
      <c r="V66" s="543"/>
      <c r="W66" s="543"/>
      <c r="X66" s="543"/>
      <c r="Y66" s="543"/>
      <c r="Z66" s="543"/>
      <c r="AA66" s="581"/>
      <c r="AB66" s="173"/>
    </row>
    <row r="67" spans="3:28" x14ac:dyDescent="0.2">
      <c r="C67" s="173"/>
      <c r="D67" s="345"/>
      <c r="E67" s="346"/>
      <c r="F67" s="171"/>
      <c r="G67" s="186"/>
      <c r="H67" s="186"/>
      <c r="I67" s="171"/>
      <c r="J67" s="171"/>
      <c r="K67" s="186"/>
      <c r="L67" s="186"/>
      <c r="M67" s="348"/>
      <c r="N67" s="348"/>
      <c r="O67" s="187"/>
      <c r="P67" s="187"/>
      <c r="Q67" s="187"/>
      <c r="R67" s="187"/>
      <c r="S67" s="347"/>
      <c r="T67" s="543"/>
      <c r="U67" s="543"/>
      <c r="V67" s="543"/>
      <c r="W67" s="543"/>
      <c r="X67" s="543"/>
      <c r="Y67" s="543"/>
      <c r="Z67" s="543"/>
      <c r="AA67" s="581"/>
      <c r="AB67" s="173"/>
    </row>
    <row r="68" spans="3:28" x14ac:dyDescent="0.2">
      <c r="C68" s="173"/>
      <c r="D68" s="345"/>
      <c r="E68" s="346"/>
      <c r="F68" s="171"/>
      <c r="G68" s="180" t="s">
        <v>77</v>
      </c>
      <c r="H68" s="171"/>
      <c r="I68" s="171"/>
      <c r="J68" s="171"/>
      <c r="K68" s="171"/>
      <c r="L68" s="171"/>
      <c r="M68" s="348"/>
      <c r="N68" s="348"/>
      <c r="O68" s="171"/>
      <c r="P68" s="171"/>
      <c r="Q68" s="171"/>
      <c r="R68" s="171"/>
      <c r="S68" s="347"/>
      <c r="T68" s="171"/>
      <c r="U68" s="171"/>
      <c r="V68" s="171"/>
      <c r="W68" s="171"/>
      <c r="X68" s="171"/>
      <c r="Y68" s="171"/>
      <c r="Z68" s="171"/>
      <c r="AA68" s="178"/>
      <c r="AB68" s="173"/>
    </row>
    <row r="69" spans="3:28" x14ac:dyDescent="0.2">
      <c r="C69" s="173"/>
      <c r="D69" s="345">
        <f>1+D66</f>
        <v>23</v>
      </c>
      <c r="E69" s="346"/>
      <c r="F69" s="171"/>
      <c r="G69" s="171"/>
      <c r="H69" s="171" t="s">
        <v>804</v>
      </c>
      <c r="I69" s="171"/>
      <c r="J69" s="171"/>
      <c r="K69" s="171"/>
      <c r="L69" s="171"/>
      <c r="M69" s="348"/>
      <c r="N69" s="348"/>
      <c r="O69" s="171"/>
      <c r="P69" s="370"/>
      <c r="Q69" s="371"/>
      <c r="R69" s="171"/>
      <c r="S69" s="347"/>
      <c r="T69" s="171" t="s">
        <v>811</v>
      </c>
      <c r="U69" s="171"/>
      <c r="V69" s="171"/>
      <c r="W69" s="171"/>
      <c r="X69" s="171"/>
      <c r="Y69" s="171"/>
      <c r="Z69" s="171"/>
      <c r="AA69" s="178"/>
      <c r="AB69" s="173"/>
    </row>
    <row r="70" spans="3:28" ht="12.75" customHeight="1" x14ac:dyDescent="0.3">
      <c r="C70" s="173"/>
      <c r="D70" s="345">
        <f t="shared" si="0"/>
        <v>24</v>
      </c>
      <c r="E70" s="346"/>
      <c r="F70" s="171"/>
      <c r="G70" s="171"/>
      <c r="H70" s="171" t="s">
        <v>78</v>
      </c>
      <c r="I70" s="171"/>
      <c r="J70" s="171"/>
      <c r="K70" s="171"/>
      <c r="L70" s="171"/>
      <c r="M70" s="348" t="s">
        <v>145</v>
      </c>
      <c r="N70" s="348" t="s">
        <v>79</v>
      </c>
      <c r="O70" s="173"/>
      <c r="P70" s="353"/>
      <c r="Q70" s="451" t="s">
        <v>1066</v>
      </c>
      <c r="R70" s="171"/>
      <c r="S70" s="347"/>
      <c r="T70" s="576" t="s">
        <v>821</v>
      </c>
      <c r="U70" s="577"/>
      <c r="V70" s="577"/>
      <c r="W70" s="577"/>
      <c r="X70" s="577"/>
      <c r="Y70" s="577"/>
      <c r="Z70" s="577"/>
      <c r="AA70" s="578"/>
      <c r="AB70" s="173"/>
    </row>
    <row r="71" spans="3:28" ht="12.75" customHeight="1" x14ac:dyDescent="0.2">
      <c r="C71" s="173"/>
      <c r="D71" s="345">
        <f t="shared" si="0"/>
        <v>25</v>
      </c>
      <c r="E71" s="346"/>
      <c r="F71" s="171"/>
      <c r="G71" s="171"/>
      <c r="H71" s="171" t="s">
        <v>198</v>
      </c>
      <c r="I71" s="171"/>
      <c r="J71" s="171"/>
      <c r="K71" s="171"/>
      <c r="L71" s="171"/>
      <c r="M71" s="181"/>
      <c r="N71" s="348" t="s">
        <v>80</v>
      </c>
      <c r="O71" s="173"/>
      <c r="P71" s="353"/>
      <c r="Q71" s="451" t="s">
        <v>1066</v>
      </c>
      <c r="R71" s="171"/>
      <c r="S71" s="347"/>
      <c r="T71" s="576"/>
      <c r="U71" s="577"/>
      <c r="V71" s="577"/>
      <c r="W71" s="577"/>
      <c r="X71" s="577"/>
      <c r="Y71" s="577"/>
      <c r="Z71" s="577"/>
      <c r="AA71" s="578"/>
      <c r="AB71" s="173"/>
    </row>
    <row r="72" spans="3:28" ht="12.75" customHeight="1" x14ac:dyDescent="0.2">
      <c r="C72" s="173"/>
      <c r="D72" s="345"/>
      <c r="E72" s="346"/>
      <c r="F72" s="171"/>
      <c r="G72" s="171"/>
      <c r="H72" s="171"/>
      <c r="I72" s="171"/>
      <c r="J72" s="171"/>
      <c r="K72" s="171"/>
      <c r="L72" s="171"/>
      <c r="M72" s="348"/>
      <c r="N72" s="348"/>
      <c r="O72" s="348"/>
      <c r="P72" s="348"/>
      <c r="Q72" s="348"/>
      <c r="R72" s="348"/>
      <c r="S72" s="347"/>
      <c r="T72" s="372"/>
      <c r="U72" s="372"/>
      <c r="V72" s="372"/>
      <c r="W72" s="372"/>
      <c r="X72" s="372"/>
      <c r="Y72" s="372"/>
      <c r="Z72" s="372"/>
      <c r="AA72" s="373"/>
      <c r="AB72" s="173"/>
    </row>
    <row r="73" spans="3:28" x14ac:dyDescent="0.2">
      <c r="C73" s="173"/>
      <c r="D73" s="374"/>
      <c r="E73" s="330"/>
      <c r="F73" s="171"/>
      <c r="G73" s="191" t="s">
        <v>199</v>
      </c>
      <c r="H73" s="171"/>
      <c r="I73" s="186"/>
      <c r="J73" s="186"/>
      <c r="K73" s="186"/>
      <c r="L73" s="186"/>
      <c r="M73" s="375"/>
      <c r="N73" s="348"/>
      <c r="O73" s="187"/>
      <c r="P73" s="187"/>
      <c r="Q73" s="187"/>
      <c r="R73" s="187"/>
      <c r="S73" s="347"/>
      <c r="T73" s="171"/>
      <c r="U73" s="171"/>
      <c r="V73" s="171"/>
      <c r="W73" s="171"/>
      <c r="X73" s="171"/>
      <c r="Y73" s="171"/>
      <c r="Z73" s="171"/>
      <c r="AA73" s="178"/>
      <c r="AB73" s="173"/>
    </row>
    <row r="74" spans="3:28" ht="15.75" customHeight="1" x14ac:dyDescent="0.3">
      <c r="C74" s="173"/>
      <c r="D74" s="374">
        <f>1+D71</f>
        <v>26</v>
      </c>
      <c r="E74" s="330"/>
      <c r="F74" s="171"/>
      <c r="G74" s="171"/>
      <c r="H74" s="328" t="s">
        <v>73</v>
      </c>
      <c r="I74" s="171"/>
      <c r="J74" s="171"/>
      <c r="K74" s="328"/>
      <c r="L74" s="328"/>
      <c r="M74" s="348" t="s">
        <v>142</v>
      </c>
      <c r="N74" s="348" t="s">
        <v>74</v>
      </c>
      <c r="O74" s="173"/>
      <c r="P74" s="376"/>
      <c r="Q74" s="451" t="s">
        <v>1066</v>
      </c>
      <c r="R74" s="171"/>
      <c r="S74" s="347"/>
      <c r="T74" s="579" t="s">
        <v>822</v>
      </c>
      <c r="U74" s="579"/>
      <c r="V74" s="579"/>
      <c r="W74" s="579"/>
      <c r="X74" s="579"/>
      <c r="Y74" s="579"/>
      <c r="Z74" s="579"/>
      <c r="AA74" s="580"/>
      <c r="AB74" s="173"/>
    </row>
    <row r="75" spans="3:28" ht="15.75" customHeight="1" x14ac:dyDescent="0.2">
      <c r="C75" s="173"/>
      <c r="D75" s="374"/>
      <c r="E75" s="330"/>
      <c r="F75" s="171"/>
      <c r="G75" s="171"/>
      <c r="H75" s="328"/>
      <c r="I75" s="171"/>
      <c r="J75" s="171"/>
      <c r="K75" s="328"/>
      <c r="L75" s="328"/>
      <c r="M75" s="348"/>
      <c r="N75" s="348"/>
      <c r="O75" s="348"/>
      <c r="P75" s="348"/>
      <c r="Q75" s="348"/>
      <c r="R75" s="171"/>
      <c r="S75" s="347"/>
      <c r="T75" s="579"/>
      <c r="U75" s="579"/>
      <c r="V75" s="579"/>
      <c r="W75" s="579"/>
      <c r="X75" s="579"/>
      <c r="Y75" s="579"/>
      <c r="Z75" s="579"/>
      <c r="AA75" s="580"/>
      <c r="AB75" s="173"/>
    </row>
    <row r="76" spans="3:28" ht="15.75" customHeight="1" x14ac:dyDescent="0.3">
      <c r="C76" s="173"/>
      <c r="D76" s="374">
        <f>1+D74</f>
        <v>27</v>
      </c>
      <c r="E76" s="330"/>
      <c r="F76" s="171"/>
      <c r="G76" s="171"/>
      <c r="H76" s="579" t="s">
        <v>299</v>
      </c>
      <c r="I76" s="579"/>
      <c r="J76" s="579"/>
      <c r="K76" s="579"/>
      <c r="L76" s="171"/>
      <c r="M76" s="348" t="s">
        <v>143</v>
      </c>
      <c r="N76" s="348" t="s">
        <v>74</v>
      </c>
      <c r="O76" s="173"/>
      <c r="P76" s="376"/>
      <c r="Q76" s="451" t="s">
        <v>1066</v>
      </c>
      <c r="R76" s="171"/>
      <c r="S76" s="347"/>
      <c r="T76" s="171" t="s">
        <v>823</v>
      </c>
      <c r="U76" s="171"/>
      <c r="V76" s="171"/>
      <c r="W76" s="171"/>
      <c r="X76" s="171"/>
      <c r="Y76" s="171"/>
      <c r="Z76" s="171"/>
      <c r="AA76" s="178"/>
      <c r="AB76" s="173"/>
    </row>
    <row r="77" spans="3:28" ht="12.75" customHeight="1" x14ac:dyDescent="0.2">
      <c r="C77" s="173"/>
      <c r="D77" s="374"/>
      <c r="E77" s="330"/>
      <c r="F77" s="171"/>
      <c r="G77" s="171"/>
      <c r="H77" s="579"/>
      <c r="I77" s="579"/>
      <c r="J77" s="579"/>
      <c r="K77" s="579"/>
      <c r="L77" s="171"/>
      <c r="M77" s="348"/>
      <c r="N77" s="348"/>
      <c r="O77" s="171"/>
      <c r="P77" s="171"/>
      <c r="Q77" s="171"/>
      <c r="R77" s="171"/>
      <c r="S77" s="347"/>
      <c r="T77" s="171"/>
      <c r="U77" s="171"/>
      <c r="V77" s="171"/>
      <c r="W77" s="171"/>
      <c r="X77" s="171"/>
      <c r="Y77" s="171"/>
      <c r="Z77" s="171"/>
      <c r="AA77" s="178"/>
      <c r="AB77" s="173"/>
    </row>
    <row r="78" spans="3:28" ht="12.75" customHeight="1" x14ac:dyDescent="0.2">
      <c r="C78" s="173"/>
      <c r="D78" s="374"/>
      <c r="E78" s="330"/>
      <c r="F78" s="171"/>
      <c r="G78" s="171"/>
      <c r="H78" s="377"/>
      <c r="I78" s="377"/>
      <c r="J78" s="377"/>
      <c r="K78" s="377"/>
      <c r="L78" s="171"/>
      <c r="M78" s="348"/>
      <c r="N78" s="348"/>
      <c r="O78" s="171"/>
      <c r="P78" s="171"/>
      <c r="Q78" s="171"/>
      <c r="R78" s="171"/>
      <c r="S78" s="347"/>
      <c r="T78" s="171"/>
      <c r="U78" s="171"/>
      <c r="V78" s="171"/>
      <c r="W78" s="171"/>
      <c r="X78" s="171"/>
      <c r="Y78" s="171"/>
      <c r="Z78" s="171"/>
      <c r="AA78" s="178"/>
      <c r="AB78" s="173"/>
    </row>
    <row r="79" spans="3:28" x14ac:dyDescent="0.2">
      <c r="C79" s="173"/>
      <c r="D79" s="374"/>
      <c r="E79" s="330"/>
      <c r="F79" s="171"/>
      <c r="G79" s="180" t="s">
        <v>204</v>
      </c>
      <c r="H79" s="186"/>
      <c r="I79" s="186"/>
      <c r="J79" s="171"/>
      <c r="K79" s="186"/>
      <c r="L79" s="186"/>
      <c r="M79" s="348"/>
      <c r="N79" s="348"/>
      <c r="O79" s="348"/>
      <c r="P79" s="348"/>
      <c r="Q79" s="348"/>
      <c r="R79" s="171"/>
      <c r="S79" s="347"/>
      <c r="T79" s="171"/>
      <c r="U79" s="171"/>
      <c r="V79" s="171"/>
      <c r="W79" s="171"/>
      <c r="X79" s="171"/>
      <c r="Y79" s="171"/>
      <c r="Z79" s="171"/>
      <c r="AA79" s="178"/>
      <c r="AB79" s="173"/>
    </row>
    <row r="80" spans="3:28" ht="12.75" customHeight="1" x14ac:dyDescent="0.2">
      <c r="C80" s="173"/>
      <c r="D80" s="374">
        <f>1+D76</f>
        <v>28</v>
      </c>
      <c r="E80" s="330"/>
      <c r="F80" s="171"/>
      <c r="G80" s="171"/>
      <c r="H80" s="186" t="s">
        <v>426</v>
      </c>
      <c r="I80" s="186"/>
      <c r="J80" s="171"/>
      <c r="K80" s="186"/>
      <c r="L80" s="186"/>
      <c r="M80" s="348"/>
      <c r="N80" s="313" t="s">
        <v>92</v>
      </c>
      <c r="O80" s="348"/>
      <c r="P80" s="533" t="s">
        <v>1076</v>
      </c>
      <c r="Q80" s="451" t="s">
        <v>1066</v>
      </c>
      <c r="R80" s="171"/>
      <c r="S80" s="347"/>
      <c r="T80" s="628" t="s">
        <v>824</v>
      </c>
      <c r="U80" s="543"/>
      <c r="V80" s="543"/>
      <c r="W80" s="543"/>
      <c r="X80" s="543"/>
      <c r="Y80" s="543"/>
      <c r="Z80" s="543"/>
      <c r="AA80" s="581"/>
      <c r="AB80" s="173"/>
    </row>
    <row r="81" spans="3:28" x14ac:dyDescent="0.2">
      <c r="C81" s="173"/>
      <c r="D81" s="374">
        <f t="shared" si="0"/>
        <v>29</v>
      </c>
      <c r="E81" s="330"/>
      <c r="F81" s="171"/>
      <c r="G81" s="171"/>
      <c r="H81" s="186" t="s">
        <v>228</v>
      </c>
      <c r="I81" s="186"/>
      <c r="J81" s="171"/>
      <c r="K81" s="186"/>
      <c r="L81" s="186"/>
      <c r="M81" s="348" t="str">
        <f>+"CPI"&amp;"("&amp;P80&amp;"$)"</f>
        <v>CPI("2016$"-Default$)</v>
      </c>
      <c r="N81" s="348"/>
      <c r="O81" s="348"/>
      <c r="P81" s="534" t="s">
        <v>1077</v>
      </c>
      <c r="Q81" s="451" t="s">
        <v>1066</v>
      </c>
      <c r="R81" s="171"/>
      <c r="S81" s="347"/>
      <c r="T81" s="628"/>
      <c r="U81" s="543"/>
      <c r="V81" s="543"/>
      <c r="W81" s="543"/>
      <c r="X81" s="543"/>
      <c r="Y81" s="543"/>
      <c r="Z81" s="543"/>
      <c r="AA81" s="581"/>
      <c r="AB81" s="173"/>
    </row>
    <row r="82" spans="3:28" x14ac:dyDescent="0.2">
      <c r="C82" s="173"/>
      <c r="D82" s="374"/>
      <c r="E82" s="330"/>
      <c r="F82" s="171"/>
      <c r="G82" s="171"/>
      <c r="H82" s="186"/>
      <c r="I82" s="186"/>
      <c r="J82" s="171"/>
      <c r="K82" s="186"/>
      <c r="L82" s="186"/>
      <c r="M82" s="348"/>
      <c r="N82" s="348"/>
      <c r="O82" s="348"/>
      <c r="P82" s="187"/>
      <c r="Q82" s="187"/>
      <c r="R82" s="171"/>
      <c r="S82" s="171"/>
      <c r="T82" s="628"/>
      <c r="U82" s="543"/>
      <c r="V82" s="543"/>
      <c r="W82" s="543"/>
      <c r="X82" s="543"/>
      <c r="Y82" s="543"/>
      <c r="Z82" s="543"/>
      <c r="AA82" s="581"/>
      <c r="AB82" s="173"/>
    </row>
    <row r="83" spans="3:28" x14ac:dyDescent="0.2">
      <c r="C83" s="173"/>
      <c r="D83" s="374"/>
      <c r="E83" s="330"/>
      <c r="F83" s="171"/>
      <c r="G83" s="191" t="s">
        <v>615</v>
      </c>
      <c r="H83" s="186"/>
      <c r="I83" s="186"/>
      <c r="J83" s="171"/>
      <c r="K83" s="186"/>
      <c r="L83" s="186"/>
      <c r="M83" s="348"/>
      <c r="N83" s="348"/>
      <c r="O83" s="348"/>
      <c r="P83" s="187"/>
      <c r="Q83" s="187"/>
      <c r="R83" s="171"/>
      <c r="S83" s="171"/>
      <c r="T83" s="171"/>
      <c r="U83" s="171"/>
      <c r="V83" s="171"/>
      <c r="W83" s="171"/>
      <c r="X83" s="171"/>
      <c r="Y83" s="171"/>
      <c r="Z83" s="171"/>
      <c r="AA83" s="178"/>
      <c r="AB83" s="173"/>
    </row>
    <row r="84" spans="3:28" ht="15.75" x14ac:dyDescent="0.3">
      <c r="C84" s="173"/>
      <c r="D84" s="374">
        <f>1+D81</f>
        <v>30</v>
      </c>
      <c r="E84" s="330"/>
      <c r="F84" s="171"/>
      <c r="G84" s="171"/>
      <c r="H84" s="186" t="s">
        <v>616</v>
      </c>
      <c r="I84" s="186"/>
      <c r="J84" s="171"/>
      <c r="K84" s="186"/>
      <c r="L84" s="186"/>
      <c r="M84" s="348" t="s">
        <v>617</v>
      </c>
      <c r="N84" s="348"/>
      <c r="O84" s="348"/>
      <c r="P84" s="535" t="s">
        <v>584</v>
      </c>
      <c r="Q84" s="451" t="s">
        <v>1066</v>
      </c>
      <c r="R84" s="171"/>
      <c r="S84" s="171"/>
      <c r="T84" s="543" t="s">
        <v>1122</v>
      </c>
      <c r="U84" s="543"/>
      <c r="V84" s="543"/>
      <c r="W84" s="543"/>
      <c r="X84" s="543"/>
      <c r="Y84" s="543"/>
      <c r="Z84" s="543"/>
      <c r="AA84" s="581"/>
      <c r="AB84" s="173"/>
    </row>
    <row r="85" spans="3:28" ht="15.75" x14ac:dyDescent="0.3">
      <c r="C85" s="173"/>
      <c r="D85" s="374">
        <f>1+D84</f>
        <v>31</v>
      </c>
      <c r="E85" s="330"/>
      <c r="F85" s="171"/>
      <c r="G85" s="171"/>
      <c r="H85" s="186" t="s">
        <v>618</v>
      </c>
      <c r="I85" s="186"/>
      <c r="J85" s="171"/>
      <c r="K85" s="186"/>
      <c r="L85" s="186"/>
      <c r="M85" s="348" t="s">
        <v>619</v>
      </c>
      <c r="N85" s="348"/>
      <c r="O85" s="348"/>
      <c r="P85" s="535" t="s">
        <v>584</v>
      </c>
      <c r="Q85" s="451" t="s">
        <v>1066</v>
      </c>
      <c r="R85" s="171"/>
      <c r="S85" s="171"/>
      <c r="T85" s="543"/>
      <c r="U85" s="543"/>
      <c r="V85" s="543"/>
      <c r="W85" s="543"/>
      <c r="X85" s="543"/>
      <c r="Y85" s="543"/>
      <c r="Z85" s="543"/>
      <c r="AA85" s="581"/>
      <c r="AB85" s="173"/>
    </row>
    <row r="86" spans="3:28" ht="15.75" x14ac:dyDescent="0.3">
      <c r="C86" s="173"/>
      <c r="D86" s="374">
        <f>1+D85</f>
        <v>32</v>
      </c>
      <c r="E86" s="330"/>
      <c r="F86" s="171"/>
      <c r="G86" s="171"/>
      <c r="H86" s="186" t="s">
        <v>691</v>
      </c>
      <c r="I86" s="186"/>
      <c r="J86" s="171"/>
      <c r="K86" s="186"/>
      <c r="L86" s="186"/>
      <c r="M86" s="348" t="s">
        <v>620</v>
      </c>
      <c r="N86" s="348"/>
      <c r="O86" s="348"/>
      <c r="P86" s="535" t="s">
        <v>584</v>
      </c>
      <c r="Q86" s="451" t="s">
        <v>1066</v>
      </c>
      <c r="R86" s="171"/>
      <c r="S86" s="171"/>
      <c r="T86" s="543"/>
      <c r="U86" s="543"/>
      <c r="V86" s="543"/>
      <c r="W86" s="543"/>
      <c r="X86" s="543"/>
      <c r="Y86" s="543"/>
      <c r="Z86" s="543"/>
      <c r="AA86" s="581"/>
      <c r="AB86" s="173"/>
    </row>
    <row r="87" spans="3:28" x14ac:dyDescent="0.2">
      <c r="C87" s="173"/>
      <c r="D87" s="374"/>
      <c r="E87" s="330"/>
      <c r="F87" s="171"/>
      <c r="G87" s="171"/>
      <c r="H87" s="186"/>
      <c r="I87" s="186"/>
      <c r="J87" s="171"/>
      <c r="K87" s="186"/>
      <c r="L87" s="186"/>
      <c r="M87" s="348"/>
      <c r="N87" s="348"/>
      <c r="O87" s="348"/>
      <c r="P87" s="187"/>
      <c r="Q87" s="187"/>
      <c r="R87" s="171"/>
      <c r="S87" s="171"/>
      <c r="T87" s="543"/>
      <c r="U87" s="543"/>
      <c r="V87" s="543"/>
      <c r="W87" s="543"/>
      <c r="X87" s="543"/>
      <c r="Y87" s="543"/>
      <c r="Z87" s="543"/>
      <c r="AA87" s="581"/>
      <c r="AB87" s="173"/>
    </row>
    <row r="88" spans="3:28" x14ac:dyDescent="0.2">
      <c r="C88" s="173"/>
      <c r="D88" s="374"/>
      <c r="E88" s="330"/>
      <c r="F88" s="171"/>
      <c r="G88" s="171"/>
      <c r="H88" s="186"/>
      <c r="I88" s="186"/>
      <c r="J88" s="171"/>
      <c r="K88" s="186"/>
      <c r="L88" s="186"/>
      <c r="M88" s="348"/>
      <c r="N88" s="348"/>
      <c r="O88" s="348"/>
      <c r="P88" s="187"/>
      <c r="Q88" s="187"/>
      <c r="R88" s="171"/>
      <c r="S88" s="171"/>
      <c r="T88" s="543"/>
      <c r="U88" s="543"/>
      <c r="V88" s="543"/>
      <c r="W88" s="543"/>
      <c r="X88" s="543"/>
      <c r="Y88" s="543"/>
      <c r="Z88" s="543"/>
      <c r="AA88" s="581"/>
      <c r="AB88" s="173"/>
    </row>
    <row r="89" spans="3:28" x14ac:dyDescent="0.2">
      <c r="C89" s="173"/>
      <c r="D89" s="374"/>
      <c r="E89" s="330"/>
      <c r="F89" s="171"/>
      <c r="G89" s="171"/>
      <c r="H89" s="186"/>
      <c r="I89" s="186"/>
      <c r="J89" s="171"/>
      <c r="K89" s="186"/>
      <c r="L89" s="186"/>
      <c r="M89" s="348"/>
      <c r="N89" s="348"/>
      <c r="O89" s="348"/>
      <c r="P89" s="187"/>
      <c r="Q89" s="187"/>
      <c r="R89" s="171"/>
      <c r="S89" s="171"/>
      <c r="T89" s="543"/>
      <c r="U89" s="543"/>
      <c r="V89" s="543"/>
      <c r="W89" s="543"/>
      <c r="X89" s="543"/>
      <c r="Y89" s="543"/>
      <c r="Z89" s="543"/>
      <c r="AA89" s="581"/>
      <c r="AB89" s="173"/>
    </row>
    <row r="90" spans="3:28" x14ac:dyDescent="0.2">
      <c r="C90" s="173"/>
      <c r="D90" s="374"/>
      <c r="E90" s="330"/>
      <c r="F90" s="171"/>
      <c r="G90" s="171"/>
      <c r="H90" s="186"/>
      <c r="I90" s="186"/>
      <c r="J90" s="171"/>
      <c r="K90" s="186"/>
      <c r="L90" s="186"/>
      <c r="M90" s="348"/>
      <c r="N90" s="348"/>
      <c r="O90" s="348"/>
      <c r="P90" s="187"/>
      <c r="Q90" s="187"/>
      <c r="R90" s="171"/>
      <c r="S90" s="171"/>
      <c r="T90" s="543"/>
      <c r="U90" s="543"/>
      <c r="V90" s="543"/>
      <c r="W90" s="543"/>
      <c r="X90" s="543"/>
      <c r="Y90" s="543"/>
      <c r="Z90" s="543"/>
      <c r="AA90" s="581"/>
      <c r="AB90" s="173"/>
    </row>
    <row r="91" spans="3:28" x14ac:dyDescent="0.2">
      <c r="C91" s="173"/>
      <c r="D91" s="374"/>
      <c r="E91" s="330"/>
      <c r="F91" s="171"/>
      <c r="G91" s="171"/>
      <c r="H91" s="186"/>
      <c r="I91" s="186"/>
      <c r="J91" s="171"/>
      <c r="K91" s="186"/>
      <c r="L91" s="186"/>
      <c r="M91" s="348"/>
      <c r="N91" s="348"/>
      <c r="O91" s="348"/>
      <c r="P91" s="187"/>
      <c r="Q91" s="187"/>
      <c r="R91" s="171"/>
      <c r="S91" s="171"/>
      <c r="T91" s="543"/>
      <c r="U91" s="543"/>
      <c r="V91" s="543"/>
      <c r="W91" s="543"/>
      <c r="X91" s="543"/>
      <c r="Y91" s="543"/>
      <c r="Z91" s="543"/>
      <c r="AA91" s="581"/>
      <c r="AB91" s="173"/>
    </row>
    <row r="92" spans="3:28" x14ac:dyDescent="0.2">
      <c r="C92" s="173"/>
      <c r="D92" s="378"/>
      <c r="E92" s="379"/>
      <c r="F92" s="184"/>
      <c r="G92" s="184"/>
      <c r="H92" s="380"/>
      <c r="I92" s="380"/>
      <c r="J92" s="184"/>
      <c r="K92" s="380"/>
      <c r="L92" s="380"/>
      <c r="M92" s="381"/>
      <c r="N92" s="381"/>
      <c r="O92" s="381"/>
      <c r="P92" s="382"/>
      <c r="Q92" s="382"/>
      <c r="R92" s="184"/>
      <c r="S92" s="184"/>
      <c r="T92" s="184"/>
      <c r="U92" s="184"/>
      <c r="V92" s="184"/>
      <c r="W92" s="184"/>
      <c r="X92" s="184"/>
      <c r="Y92" s="184"/>
      <c r="Z92" s="184"/>
      <c r="AA92" s="185"/>
      <c r="AB92" s="173"/>
    </row>
    <row r="93" spans="3:28" x14ac:dyDescent="0.2">
      <c r="C93" s="173"/>
      <c r="D93" s="374"/>
      <c r="E93" s="330"/>
      <c r="F93" s="171"/>
      <c r="G93" s="171"/>
      <c r="H93" s="186"/>
      <c r="I93" s="186"/>
      <c r="J93" s="171"/>
      <c r="K93" s="186"/>
      <c r="L93" s="186"/>
      <c r="M93" s="348"/>
      <c r="N93" s="348"/>
      <c r="O93" s="348"/>
      <c r="P93" s="187"/>
      <c r="Q93" s="187"/>
      <c r="R93" s="171"/>
      <c r="S93" s="171"/>
      <c r="T93" s="207"/>
      <c r="U93" s="207"/>
      <c r="V93" s="207"/>
      <c r="W93" s="207"/>
      <c r="X93" s="207"/>
      <c r="Y93" s="207"/>
      <c r="Z93" s="207"/>
      <c r="AA93" s="383"/>
      <c r="AB93" s="173"/>
    </row>
    <row r="94" spans="3:28" ht="12.75" customHeight="1" x14ac:dyDescent="0.2">
      <c r="C94" s="173"/>
      <c r="D94" s="384"/>
      <c r="E94" s="209" t="s">
        <v>200</v>
      </c>
      <c r="F94" s="190" t="s">
        <v>201</v>
      </c>
      <c r="G94" s="190"/>
      <c r="H94" s="171"/>
      <c r="I94" s="171"/>
      <c r="J94" s="171"/>
      <c r="K94" s="171"/>
      <c r="L94" s="171"/>
      <c r="M94" s="348"/>
      <c r="N94" s="348"/>
      <c r="O94" s="171"/>
      <c r="P94" s="171"/>
      <c r="Q94" s="171"/>
      <c r="R94" s="171"/>
      <c r="S94" s="171"/>
      <c r="T94" s="171"/>
      <c r="U94" s="171"/>
      <c r="V94" s="171"/>
      <c r="W94" s="171"/>
      <c r="X94" s="171"/>
      <c r="Y94" s="171"/>
      <c r="Z94" s="171"/>
      <c r="AA94" s="178"/>
      <c r="AB94" s="173"/>
    </row>
    <row r="95" spans="3:28" ht="12.75" customHeight="1" x14ac:dyDescent="0.2">
      <c r="C95" s="173"/>
      <c r="D95" s="384"/>
      <c r="E95" s="209"/>
      <c r="F95" s="190"/>
      <c r="G95" s="190"/>
      <c r="H95" s="171"/>
      <c r="I95" s="171"/>
      <c r="J95" s="171"/>
      <c r="K95" s="171"/>
      <c r="L95" s="171"/>
      <c r="M95" s="348"/>
      <c r="N95" s="348"/>
      <c r="O95" s="171"/>
      <c r="P95" s="171"/>
      <c r="Q95" s="171"/>
      <c r="R95" s="330" t="s">
        <v>206</v>
      </c>
      <c r="S95" s="385">
        <v>1</v>
      </c>
      <c r="T95" s="571" t="s">
        <v>436</v>
      </c>
      <c r="U95" s="571"/>
      <c r="V95" s="571"/>
      <c r="W95" s="571"/>
      <c r="X95" s="571"/>
      <c r="Y95" s="571"/>
      <c r="Z95" s="571"/>
      <c r="AA95" s="623"/>
      <c r="AB95" s="192"/>
    </row>
    <row r="96" spans="3:28" ht="12.75" customHeight="1" x14ac:dyDescent="0.2">
      <c r="C96" s="173"/>
      <c r="D96" s="384"/>
      <c r="E96" s="209"/>
      <c r="F96" s="190"/>
      <c r="G96" s="190"/>
      <c r="H96" s="171"/>
      <c r="I96" s="171"/>
      <c r="J96" s="171"/>
      <c r="K96" s="171"/>
      <c r="L96" s="171"/>
      <c r="M96" s="348"/>
      <c r="N96" s="348"/>
      <c r="O96" s="171"/>
      <c r="P96" s="171"/>
      <c r="Q96" s="171"/>
      <c r="R96" s="330"/>
      <c r="S96" s="385"/>
      <c r="T96" s="571"/>
      <c r="U96" s="571"/>
      <c r="V96" s="571"/>
      <c r="W96" s="571"/>
      <c r="X96" s="571"/>
      <c r="Y96" s="571"/>
      <c r="Z96" s="571"/>
      <c r="AA96" s="623"/>
      <c r="AB96" s="173"/>
    </row>
    <row r="97" spans="3:28" ht="12.75" customHeight="1" x14ac:dyDescent="0.2">
      <c r="C97" s="173"/>
      <c r="D97" s="384"/>
      <c r="E97" s="209"/>
      <c r="F97" s="190"/>
      <c r="G97" s="190"/>
      <c r="H97" s="171"/>
      <c r="I97" s="171"/>
      <c r="J97" s="171"/>
      <c r="K97" s="171"/>
      <c r="L97" s="171"/>
      <c r="M97" s="348"/>
      <c r="N97" s="348"/>
      <c r="O97" s="171"/>
      <c r="P97" s="171"/>
      <c r="Q97" s="171"/>
      <c r="R97" s="330"/>
      <c r="S97" s="385">
        <f>1+S95</f>
        <v>2</v>
      </c>
      <c r="T97" s="626" t="s">
        <v>439</v>
      </c>
      <c r="U97" s="626"/>
      <c r="V97" s="626"/>
      <c r="W97" s="626"/>
      <c r="X97" s="626"/>
      <c r="Y97" s="626"/>
      <c r="Z97" s="626"/>
      <c r="AA97" s="627"/>
      <c r="AB97" s="45"/>
    </row>
    <row r="98" spans="3:28" ht="12.75" customHeight="1" x14ac:dyDescent="0.2">
      <c r="C98" s="173"/>
      <c r="D98" s="384"/>
      <c r="E98" s="209"/>
      <c r="F98" s="190"/>
      <c r="G98" s="190"/>
      <c r="H98" s="171"/>
      <c r="I98" s="171"/>
      <c r="J98" s="171"/>
      <c r="K98" s="171"/>
      <c r="L98" s="171"/>
      <c r="M98" s="348"/>
      <c r="N98" s="348"/>
      <c r="O98" s="171"/>
      <c r="P98" s="171"/>
      <c r="Q98" s="171"/>
      <c r="R98" s="330"/>
      <c r="S98" s="385"/>
      <c r="T98" s="626"/>
      <c r="U98" s="626"/>
      <c r="V98" s="626"/>
      <c r="W98" s="626"/>
      <c r="X98" s="626"/>
      <c r="Y98" s="626"/>
      <c r="Z98" s="626"/>
      <c r="AA98" s="627"/>
      <c r="AB98" s="173"/>
    </row>
    <row r="99" spans="3:28" ht="12.75" customHeight="1" x14ac:dyDescent="0.2">
      <c r="C99" s="173"/>
      <c r="D99" s="384"/>
      <c r="E99" s="209"/>
      <c r="F99" s="190"/>
      <c r="G99" s="190"/>
      <c r="H99" s="171"/>
      <c r="I99" s="171"/>
      <c r="J99" s="171"/>
      <c r="K99" s="171"/>
      <c r="L99" s="171"/>
      <c r="M99" s="348"/>
      <c r="N99" s="348"/>
      <c r="O99" s="171"/>
      <c r="P99" s="171"/>
      <c r="Q99" s="171"/>
      <c r="R99" s="330"/>
      <c r="S99" s="386">
        <f>1+S97</f>
        <v>3</v>
      </c>
      <c r="T99" s="585" t="s">
        <v>825</v>
      </c>
      <c r="U99" s="585"/>
      <c r="V99" s="585"/>
      <c r="W99" s="585"/>
      <c r="X99" s="585"/>
      <c r="Y99" s="585"/>
      <c r="Z99" s="585"/>
      <c r="AA99" s="586"/>
      <c r="AB99" s="173"/>
    </row>
    <row r="100" spans="3:28" ht="12.75" customHeight="1" x14ac:dyDescent="0.2">
      <c r="C100" s="173"/>
      <c r="D100" s="384"/>
      <c r="E100" s="209"/>
      <c r="F100" s="190"/>
      <c r="G100" s="190"/>
      <c r="H100" s="171"/>
      <c r="I100" s="171"/>
      <c r="J100" s="171"/>
      <c r="K100" s="171"/>
      <c r="L100" s="171"/>
      <c r="M100" s="348"/>
      <c r="N100" s="348"/>
      <c r="O100" s="171"/>
      <c r="P100" s="171"/>
      <c r="Q100" s="171"/>
      <c r="R100" s="330"/>
      <c r="S100" s="386"/>
      <c r="T100" s="585"/>
      <c r="U100" s="585"/>
      <c r="V100" s="585"/>
      <c r="W100" s="585"/>
      <c r="X100" s="585"/>
      <c r="Y100" s="585"/>
      <c r="Z100" s="585"/>
      <c r="AA100" s="586"/>
      <c r="AB100" s="173"/>
    </row>
    <row r="101" spans="3:28" ht="12.75" customHeight="1" x14ac:dyDescent="0.2">
      <c r="C101" s="173"/>
      <c r="D101" s="384"/>
      <c r="E101" s="209"/>
      <c r="F101" s="190"/>
      <c r="G101" s="190"/>
      <c r="H101" s="171"/>
      <c r="I101" s="171"/>
      <c r="J101" s="171"/>
      <c r="K101" s="171"/>
      <c r="L101" s="171"/>
      <c r="M101" s="348"/>
      <c r="N101" s="348"/>
      <c r="O101" s="171"/>
      <c r="P101" s="171"/>
      <c r="Q101" s="171"/>
      <c r="R101" s="171"/>
      <c r="S101" s="385">
        <f>1+S99</f>
        <v>4</v>
      </c>
      <c r="T101" s="571" t="s">
        <v>438</v>
      </c>
      <c r="U101" s="571"/>
      <c r="V101" s="571"/>
      <c r="W101" s="571"/>
      <c r="X101" s="571"/>
      <c r="Y101" s="571"/>
      <c r="Z101" s="571"/>
      <c r="AA101" s="623"/>
      <c r="AB101" s="173"/>
    </row>
    <row r="102" spans="3:28" ht="12.75" customHeight="1" x14ac:dyDescent="0.2">
      <c r="C102" s="173"/>
      <c r="D102" s="384"/>
      <c r="E102" s="209"/>
      <c r="F102" s="190"/>
      <c r="G102" s="190"/>
      <c r="H102" s="171"/>
      <c r="I102" s="171"/>
      <c r="J102" s="171"/>
      <c r="K102" s="171"/>
      <c r="L102" s="171"/>
      <c r="M102" s="348"/>
      <c r="N102" s="348"/>
      <c r="O102" s="171"/>
      <c r="P102" s="171"/>
      <c r="Q102" s="171"/>
      <c r="R102" s="171"/>
      <c r="S102" s="385"/>
      <c r="T102" s="571"/>
      <c r="U102" s="571"/>
      <c r="V102" s="571"/>
      <c r="W102" s="571"/>
      <c r="X102" s="571"/>
      <c r="Y102" s="571"/>
      <c r="Z102" s="571"/>
      <c r="AA102" s="623"/>
      <c r="AB102" s="173"/>
    </row>
    <row r="103" spans="3:28" ht="12.75" customHeight="1" x14ac:dyDescent="0.2">
      <c r="C103" s="173"/>
      <c r="D103" s="384"/>
      <c r="E103" s="209"/>
      <c r="F103" s="190"/>
      <c r="G103" s="190"/>
      <c r="H103" s="171"/>
      <c r="I103" s="171"/>
      <c r="J103" s="171"/>
      <c r="K103" s="171"/>
      <c r="L103" s="171"/>
      <c r="M103" s="348"/>
      <c r="N103" s="348"/>
      <c r="O103" s="171"/>
      <c r="P103" s="171"/>
      <c r="Q103" s="171"/>
      <c r="R103" s="171"/>
      <c r="S103" s="385">
        <f>1+S101</f>
        <v>5</v>
      </c>
      <c r="T103" s="571" t="s">
        <v>826</v>
      </c>
      <c r="U103" s="571"/>
      <c r="V103" s="571"/>
      <c r="W103" s="571"/>
      <c r="X103" s="571"/>
      <c r="Y103" s="571"/>
      <c r="Z103" s="571"/>
      <c r="AA103" s="623"/>
      <c r="AB103" s="173"/>
    </row>
    <row r="104" spans="3:28" ht="12.75" customHeight="1" x14ac:dyDescent="0.2">
      <c r="C104" s="173"/>
      <c r="D104" s="384"/>
      <c r="E104" s="209"/>
      <c r="F104" s="190"/>
      <c r="G104" s="190"/>
      <c r="H104" s="171"/>
      <c r="I104" s="171"/>
      <c r="J104" s="171"/>
      <c r="K104" s="171"/>
      <c r="L104" s="171"/>
      <c r="M104" s="348"/>
      <c r="N104" s="348"/>
      <c r="O104" s="171"/>
      <c r="P104" s="171"/>
      <c r="Q104" s="171"/>
      <c r="R104" s="171"/>
      <c r="S104" s="385"/>
      <c r="T104" s="571"/>
      <c r="U104" s="571"/>
      <c r="V104" s="571"/>
      <c r="W104" s="571"/>
      <c r="X104" s="571"/>
      <c r="Y104" s="571"/>
      <c r="Z104" s="571"/>
      <c r="AA104" s="623"/>
      <c r="AB104" s="173"/>
    </row>
    <row r="105" spans="3:28" ht="12.75" customHeight="1" x14ac:dyDescent="0.2">
      <c r="C105" s="173"/>
      <c r="D105" s="384"/>
      <c r="E105" s="209"/>
      <c r="F105" s="190"/>
      <c r="G105" s="190"/>
      <c r="H105" s="171"/>
      <c r="I105" s="171"/>
      <c r="J105" s="171"/>
      <c r="K105" s="171"/>
      <c r="L105" s="171"/>
      <c r="M105" s="348"/>
      <c r="N105" s="348"/>
      <c r="O105" s="171"/>
      <c r="P105" s="171"/>
      <c r="Q105" s="171"/>
      <c r="R105" s="171"/>
      <c r="S105" s="385">
        <f>1+S103</f>
        <v>6</v>
      </c>
      <c r="T105" s="280" t="s">
        <v>827</v>
      </c>
      <c r="U105" s="280"/>
      <c r="V105" s="280"/>
      <c r="W105" s="280"/>
      <c r="X105" s="171"/>
      <c r="Y105" s="171"/>
      <c r="Z105" s="171"/>
      <c r="AA105" s="178"/>
      <c r="AB105" s="173"/>
    </row>
    <row r="106" spans="3:28" ht="12.75" customHeight="1" x14ac:dyDescent="0.2">
      <c r="C106" s="173"/>
      <c r="D106" s="384"/>
      <c r="E106" s="209"/>
      <c r="F106" s="190"/>
      <c r="G106" s="190"/>
      <c r="H106" s="171"/>
      <c r="I106" s="171"/>
      <c r="J106" s="171"/>
      <c r="K106" s="171"/>
      <c r="L106" s="171"/>
      <c r="M106" s="348"/>
      <c r="N106" s="348"/>
      <c r="O106" s="171"/>
      <c r="P106" s="387" t="s">
        <v>460</v>
      </c>
      <c r="Q106" s="388"/>
      <c r="R106" s="387" t="s">
        <v>461</v>
      </c>
      <c r="S106" s="385"/>
      <c r="T106" s="389"/>
      <c r="U106" s="280"/>
      <c r="V106" s="280"/>
      <c r="W106" s="171"/>
      <c r="X106" s="171"/>
      <c r="Y106" s="171"/>
      <c r="Z106" s="171"/>
      <c r="AA106" s="178"/>
      <c r="AB106" s="173"/>
    </row>
    <row r="107" spans="3:28" ht="12.75" customHeight="1" x14ac:dyDescent="0.2">
      <c r="C107" s="173"/>
      <c r="D107" s="390"/>
      <c r="E107" s="391"/>
      <c r="F107" s="392"/>
      <c r="G107" s="366" t="s">
        <v>440</v>
      </c>
      <c r="H107" s="366"/>
      <c r="I107" s="366"/>
      <c r="J107" s="366"/>
      <c r="K107" s="366"/>
      <c r="L107" s="171"/>
      <c r="M107" s="348"/>
      <c r="N107" s="348"/>
      <c r="O107" s="171"/>
      <c r="P107" s="587" t="s">
        <v>448</v>
      </c>
      <c r="Q107" s="348"/>
      <c r="R107" s="589" t="s">
        <v>340</v>
      </c>
      <c r="S107" s="385"/>
      <c r="T107" s="389"/>
      <c r="U107" s="171"/>
      <c r="V107" s="171"/>
      <c r="W107" s="171"/>
      <c r="X107" s="171"/>
      <c r="Y107" s="171"/>
      <c r="Z107" s="171"/>
      <c r="AA107" s="178"/>
      <c r="AB107" s="173"/>
    </row>
    <row r="108" spans="3:28" ht="12.75" customHeight="1" x14ac:dyDescent="0.2">
      <c r="C108" s="173"/>
      <c r="D108" s="393"/>
      <c r="E108" s="391"/>
      <c r="F108" s="392"/>
      <c r="G108" s="366"/>
      <c r="H108" s="366"/>
      <c r="I108" s="366"/>
      <c r="J108" s="366"/>
      <c r="K108" s="366"/>
      <c r="L108" s="171"/>
      <c r="M108" s="348"/>
      <c r="N108" s="348"/>
      <c r="O108" s="171"/>
      <c r="P108" s="588"/>
      <c r="Q108" s="348"/>
      <c r="R108" s="590"/>
      <c r="S108" s="322"/>
      <c r="T108" s="171"/>
      <c r="U108" s="171"/>
      <c r="V108" s="171"/>
      <c r="W108" s="171"/>
      <c r="X108" s="171"/>
      <c r="Y108" s="171"/>
      <c r="Z108" s="171"/>
      <c r="AA108" s="178"/>
      <c r="AB108" s="173"/>
    </row>
    <row r="109" spans="3:28" ht="12.75" customHeight="1" x14ac:dyDescent="0.2">
      <c r="C109" s="173"/>
      <c r="D109" s="374"/>
      <c r="E109" s="330"/>
      <c r="F109" s="171"/>
      <c r="G109" s="394"/>
      <c r="H109" s="171"/>
      <c r="I109" s="171"/>
      <c r="J109" s="171"/>
      <c r="K109" s="171"/>
      <c r="L109" s="171"/>
      <c r="M109" s="348"/>
      <c r="N109" s="348"/>
      <c r="O109" s="171"/>
      <c r="P109" s="171"/>
      <c r="Q109" s="171"/>
      <c r="R109" s="171"/>
      <c r="S109" s="322"/>
      <c r="T109" s="171"/>
      <c r="U109" s="171"/>
      <c r="V109" s="171"/>
      <c r="W109" s="171"/>
      <c r="X109" s="171"/>
      <c r="Y109" s="171"/>
      <c r="Z109" s="171"/>
      <c r="AA109" s="178"/>
      <c r="AB109" s="173"/>
    </row>
    <row r="110" spans="3:28" ht="12.75" customHeight="1" x14ac:dyDescent="0.3">
      <c r="C110" s="395"/>
      <c r="D110" s="374">
        <f>1+D86</f>
        <v>33</v>
      </c>
      <c r="E110" s="330"/>
      <c r="F110" s="171"/>
      <c r="G110" s="180"/>
      <c r="H110" s="328" t="s">
        <v>490</v>
      </c>
      <c r="I110" s="171"/>
      <c r="J110" s="171"/>
      <c r="K110" s="328"/>
      <c r="L110" s="328"/>
      <c r="M110" s="348" t="s">
        <v>523</v>
      </c>
      <c r="N110" s="348" t="s">
        <v>453</v>
      </c>
      <c r="P110" s="536" t="s">
        <v>1078</v>
      </c>
      <c r="Q110" s="354"/>
      <c r="R110" s="396"/>
      <c r="S110" s="322"/>
      <c r="T110" s="543" t="s">
        <v>828</v>
      </c>
      <c r="U110" s="543"/>
      <c r="V110" s="543"/>
      <c r="W110" s="543"/>
      <c r="X110" s="543"/>
      <c r="Y110" s="543"/>
      <c r="Z110" s="543"/>
      <c r="AA110" s="581"/>
      <c r="AB110" s="173"/>
    </row>
    <row r="111" spans="3:28" ht="12.75" customHeight="1" x14ac:dyDescent="0.2">
      <c r="C111" s="395"/>
      <c r="D111" s="374"/>
      <c r="E111" s="330"/>
      <c r="F111" s="171"/>
      <c r="G111" s="180"/>
      <c r="H111" s="328"/>
      <c r="I111" s="171"/>
      <c r="J111" s="171"/>
      <c r="K111" s="328"/>
      <c r="L111" s="328"/>
      <c r="M111" s="348"/>
      <c r="N111" s="348"/>
      <c r="O111" s="187"/>
      <c r="P111" s="187"/>
      <c r="Q111" s="187"/>
      <c r="R111" s="187"/>
      <c r="S111" s="347"/>
      <c r="T111" s="543"/>
      <c r="U111" s="543"/>
      <c r="V111" s="543"/>
      <c r="W111" s="543"/>
      <c r="X111" s="543"/>
      <c r="Y111" s="543"/>
      <c r="Z111" s="543"/>
      <c r="AA111" s="581"/>
      <c r="AB111" s="173"/>
    </row>
    <row r="112" spans="3:28" ht="15" customHeight="1" x14ac:dyDescent="0.2">
      <c r="C112" s="395"/>
      <c r="D112" s="374"/>
      <c r="E112" s="330"/>
      <c r="F112" s="171"/>
      <c r="G112" s="180"/>
      <c r="H112" s="328"/>
      <c r="I112" s="171"/>
      <c r="J112" s="171"/>
      <c r="K112" s="328"/>
      <c r="L112" s="328"/>
      <c r="M112" s="348"/>
      <c r="N112" s="348"/>
      <c r="O112" s="187"/>
      <c r="P112" s="187"/>
      <c r="Q112" s="187"/>
      <c r="R112" s="187"/>
      <c r="S112" s="347"/>
      <c r="T112" s="543"/>
      <c r="U112" s="543"/>
      <c r="V112" s="543"/>
      <c r="W112" s="543"/>
      <c r="X112" s="543"/>
      <c r="Y112" s="543"/>
      <c r="Z112" s="543"/>
      <c r="AA112" s="581"/>
      <c r="AB112" s="173"/>
    </row>
    <row r="113" spans="3:28" ht="15" customHeight="1" x14ac:dyDescent="0.2">
      <c r="C113" s="395"/>
      <c r="D113" s="374"/>
      <c r="E113" s="330"/>
      <c r="F113" s="171"/>
      <c r="G113" s="180"/>
      <c r="H113" s="328"/>
      <c r="I113" s="171"/>
      <c r="J113" s="171"/>
      <c r="K113" s="328"/>
      <c r="L113" s="328"/>
      <c r="M113" s="348"/>
      <c r="N113" s="348"/>
      <c r="O113" s="187"/>
      <c r="P113" s="187"/>
      <c r="Q113" s="187"/>
      <c r="R113" s="187"/>
      <c r="S113" s="347"/>
      <c r="T113" s="363"/>
      <c r="U113" s="363"/>
      <c r="V113" s="363"/>
      <c r="W113" s="363"/>
      <c r="X113" s="363"/>
      <c r="Y113" s="363"/>
      <c r="Z113" s="363"/>
      <c r="AA113" s="365"/>
      <c r="AB113" s="173"/>
    </row>
    <row r="114" spans="3:28" ht="25.5" customHeight="1" x14ac:dyDescent="0.2">
      <c r="C114" s="327"/>
      <c r="D114" s="390">
        <f>1+D110</f>
        <v>34</v>
      </c>
      <c r="E114" s="330"/>
      <c r="F114" s="171"/>
      <c r="G114" s="180"/>
      <c r="H114" s="543" t="s">
        <v>491</v>
      </c>
      <c r="I114" s="543"/>
      <c r="J114" s="543"/>
      <c r="K114" s="543"/>
      <c r="L114" s="328"/>
      <c r="M114" s="397" t="s">
        <v>524</v>
      </c>
      <c r="N114" s="397" t="s">
        <v>492</v>
      </c>
      <c r="O114" s="187"/>
      <c r="P114" s="398" t="s">
        <v>621</v>
      </c>
      <c r="Q114" s="354"/>
      <c r="R114" s="398" t="s">
        <v>622</v>
      </c>
      <c r="S114" s="347"/>
      <c r="T114" s="543" t="s">
        <v>1051</v>
      </c>
      <c r="U114" s="543"/>
      <c r="V114" s="543"/>
      <c r="W114" s="543"/>
      <c r="X114" s="543"/>
      <c r="Y114" s="543"/>
      <c r="Z114" s="543"/>
      <c r="AA114" s="581"/>
      <c r="AB114" s="173"/>
    </row>
    <row r="115" spans="3:28" ht="15" customHeight="1" x14ac:dyDescent="0.2">
      <c r="C115" s="395"/>
      <c r="D115" s="374"/>
      <c r="E115" s="330"/>
      <c r="F115" s="171"/>
      <c r="G115" s="180"/>
      <c r="H115" s="340"/>
      <c r="I115" s="340"/>
      <c r="J115" s="340"/>
      <c r="K115" s="340"/>
      <c r="L115" s="328"/>
      <c r="M115" s="348"/>
      <c r="N115" s="348"/>
      <c r="O115" s="187"/>
      <c r="P115" s="187"/>
      <c r="Q115" s="187"/>
      <c r="R115" s="187"/>
      <c r="S115" s="347"/>
      <c r="T115" s="340"/>
      <c r="U115" s="340"/>
      <c r="V115" s="340"/>
      <c r="W115" s="340"/>
      <c r="X115" s="340"/>
      <c r="Y115" s="340"/>
      <c r="Z115" s="340"/>
      <c r="AA115" s="399"/>
      <c r="AB115" s="173"/>
    </row>
    <row r="116" spans="3:28" ht="25.5" customHeight="1" x14ac:dyDescent="0.2">
      <c r="C116" s="327"/>
      <c r="D116" s="390">
        <f>1+D114</f>
        <v>35</v>
      </c>
      <c r="E116" s="330"/>
      <c r="F116" s="171"/>
      <c r="G116" s="171"/>
      <c r="H116" s="543" t="s">
        <v>814</v>
      </c>
      <c r="I116" s="543"/>
      <c r="J116" s="543"/>
      <c r="K116" s="543"/>
      <c r="L116" s="543"/>
      <c r="M116" s="400" t="s">
        <v>493</v>
      </c>
      <c r="N116" s="397" t="s">
        <v>452</v>
      </c>
      <c r="O116" s="173"/>
      <c r="P116" s="401" t="s">
        <v>623</v>
      </c>
      <c r="Q116" s="402"/>
      <c r="R116" s="401" t="s">
        <v>624</v>
      </c>
      <c r="S116" s="347"/>
      <c r="T116" s="543" t="s">
        <v>813</v>
      </c>
      <c r="U116" s="543"/>
      <c r="V116" s="543"/>
      <c r="W116" s="543"/>
      <c r="X116" s="543"/>
      <c r="Y116" s="543"/>
      <c r="Z116" s="543"/>
      <c r="AA116" s="581"/>
      <c r="AB116" s="173"/>
    </row>
    <row r="117" spans="3:28" ht="12.75" customHeight="1" x14ac:dyDescent="0.2">
      <c r="C117" s="395"/>
      <c r="D117" s="374"/>
      <c r="E117" s="330"/>
      <c r="F117" s="171"/>
      <c r="G117" s="171"/>
      <c r="H117" s="171"/>
      <c r="I117" s="171"/>
      <c r="J117" s="171"/>
      <c r="K117" s="171"/>
      <c r="L117" s="171"/>
      <c r="M117" s="352"/>
      <c r="N117" s="352"/>
      <c r="O117" s="352"/>
      <c r="P117" s="352"/>
      <c r="Q117" s="352"/>
      <c r="R117" s="352"/>
      <c r="S117" s="352"/>
      <c r="T117" s="171"/>
      <c r="U117" s="171"/>
      <c r="V117" s="171"/>
      <c r="W117" s="171"/>
      <c r="X117" s="171"/>
      <c r="Y117" s="171"/>
      <c r="Z117" s="171"/>
      <c r="AA117" s="178"/>
      <c r="AB117" s="173"/>
    </row>
    <row r="118" spans="3:28" ht="25.5" customHeight="1" x14ac:dyDescent="0.2">
      <c r="C118" s="395"/>
      <c r="D118" s="384">
        <f>1+D116</f>
        <v>36</v>
      </c>
      <c r="E118" s="403"/>
      <c r="F118" s="403"/>
      <c r="G118" s="403"/>
      <c r="H118" s="403" t="s">
        <v>454</v>
      </c>
      <c r="I118" s="403"/>
      <c r="J118" s="403"/>
      <c r="K118" s="403"/>
      <c r="L118" s="403"/>
      <c r="M118" s="404" t="s">
        <v>396</v>
      </c>
      <c r="N118" s="187" t="s">
        <v>452</v>
      </c>
      <c r="O118" s="173"/>
      <c r="P118" s="401" t="s">
        <v>625</v>
      </c>
      <c r="Q118" s="402"/>
      <c r="R118" s="401" t="s">
        <v>626</v>
      </c>
      <c r="S118" s="322"/>
      <c r="T118" s="576" t="s">
        <v>1128</v>
      </c>
      <c r="U118" s="577"/>
      <c r="V118" s="577"/>
      <c r="W118" s="577"/>
      <c r="X118" s="577"/>
      <c r="Y118" s="577"/>
      <c r="Z118" s="577"/>
      <c r="AA118" s="578"/>
      <c r="AB118" s="173"/>
    </row>
    <row r="119" spans="3:28" ht="12.75" customHeight="1" x14ac:dyDescent="0.2">
      <c r="C119" s="395"/>
      <c r="D119" s="374"/>
      <c r="E119" s="330"/>
      <c r="F119" s="171"/>
      <c r="G119" s="171"/>
      <c r="H119" s="171"/>
      <c r="I119" s="171"/>
      <c r="J119" s="171"/>
      <c r="K119" s="171"/>
      <c r="L119" s="171"/>
      <c r="M119" s="352"/>
      <c r="N119" s="348"/>
      <c r="O119" s="173"/>
      <c r="P119" s="187"/>
      <c r="Q119" s="187"/>
      <c r="R119" s="171"/>
      <c r="S119" s="322"/>
      <c r="T119" s="171"/>
      <c r="U119" s="171"/>
      <c r="V119" s="171"/>
      <c r="W119" s="171"/>
      <c r="X119" s="171"/>
      <c r="Y119" s="171"/>
      <c r="Z119" s="171"/>
      <c r="AA119" s="178"/>
      <c r="AB119" s="173"/>
    </row>
    <row r="120" spans="3:28" ht="12.75" customHeight="1" x14ac:dyDescent="0.2">
      <c r="C120" s="395"/>
      <c r="D120" s="374"/>
      <c r="E120" s="209" t="s">
        <v>243</v>
      </c>
      <c r="F120" s="191" t="s">
        <v>499</v>
      </c>
      <c r="G120" s="191"/>
      <c r="H120" s="171"/>
      <c r="I120" s="171"/>
      <c r="J120" s="171"/>
      <c r="K120" s="171"/>
      <c r="L120" s="171"/>
      <c r="M120" s="352"/>
      <c r="N120" s="348"/>
      <c r="O120" s="173"/>
      <c r="P120" s="405" t="s">
        <v>585</v>
      </c>
      <c r="Q120" s="340"/>
      <c r="R120" s="340"/>
      <c r="S120" s="340"/>
      <c r="T120" s="340"/>
      <c r="U120" s="340"/>
      <c r="V120" s="340"/>
      <c r="W120" s="340"/>
      <c r="X120" s="340"/>
      <c r="Y120" s="340"/>
      <c r="Z120" s="340"/>
      <c r="AA120" s="406"/>
      <c r="AB120" s="173"/>
    </row>
    <row r="121" spans="3:28" ht="12.75" customHeight="1" x14ac:dyDescent="0.2">
      <c r="C121" s="395"/>
      <c r="D121" s="374"/>
      <c r="E121" s="209"/>
      <c r="F121" s="191"/>
      <c r="G121" s="191"/>
      <c r="H121" s="171"/>
      <c r="I121" s="171"/>
      <c r="J121" s="171"/>
      <c r="K121" s="171"/>
      <c r="L121" s="171"/>
      <c r="M121" s="352"/>
      <c r="N121" s="348"/>
      <c r="O121" s="173"/>
      <c r="P121" s="543" t="s">
        <v>586</v>
      </c>
      <c r="Q121" s="543"/>
      <c r="R121" s="543"/>
      <c r="S121" s="543"/>
      <c r="T121" s="543"/>
      <c r="U121" s="543"/>
      <c r="V121" s="543"/>
      <c r="W121" s="543"/>
      <c r="X121" s="543"/>
      <c r="Y121" s="543"/>
      <c r="Z121" s="543"/>
      <c r="AA121" s="582"/>
      <c r="AB121" s="173"/>
    </row>
    <row r="122" spans="3:28" ht="12.75" customHeight="1" x14ac:dyDescent="0.2">
      <c r="C122" s="173"/>
      <c r="D122" s="374"/>
      <c r="E122" s="330"/>
      <c r="F122" s="171"/>
      <c r="G122" s="171"/>
      <c r="H122" s="171"/>
      <c r="I122" s="171"/>
      <c r="J122" s="171"/>
      <c r="K122" s="171"/>
      <c r="L122" s="171"/>
      <c r="M122" s="352"/>
      <c r="N122" s="348"/>
      <c r="O122" s="173"/>
      <c r="P122" s="543"/>
      <c r="Q122" s="543"/>
      <c r="R122" s="543"/>
      <c r="S122" s="543"/>
      <c r="T122" s="543"/>
      <c r="U122" s="543"/>
      <c r="V122" s="543"/>
      <c r="W122" s="543"/>
      <c r="X122" s="543"/>
      <c r="Y122" s="543"/>
      <c r="Z122" s="543"/>
      <c r="AA122" s="582"/>
      <c r="AB122" s="173"/>
    </row>
    <row r="123" spans="3:28" ht="12.75" customHeight="1" x14ac:dyDescent="0.2">
      <c r="C123" s="173"/>
      <c r="D123" s="374"/>
      <c r="E123" s="330"/>
      <c r="F123" s="171"/>
      <c r="G123" s="191" t="s">
        <v>90</v>
      </c>
      <c r="H123" s="186"/>
      <c r="I123" s="171"/>
      <c r="J123" s="171"/>
      <c r="K123" s="186"/>
      <c r="L123" s="186"/>
      <c r="M123" s="375"/>
      <c r="N123" s="348"/>
      <c r="O123" s="187"/>
      <c r="P123" s="187"/>
      <c r="Q123" s="187"/>
      <c r="R123" s="187"/>
      <c r="S123" s="322"/>
      <c r="T123" s="579"/>
      <c r="U123" s="579"/>
      <c r="V123" s="579"/>
      <c r="W123" s="579"/>
      <c r="X123" s="579"/>
      <c r="Y123" s="579"/>
      <c r="Z123" s="579"/>
      <c r="AA123" s="580"/>
      <c r="AB123" s="173"/>
    </row>
    <row r="124" spans="3:28" ht="12.75" customHeight="1" x14ac:dyDescent="0.2">
      <c r="C124" s="173"/>
      <c r="D124" s="374">
        <f>1+D118</f>
        <v>37</v>
      </c>
      <c r="E124" s="330"/>
      <c r="F124" s="171"/>
      <c r="G124" s="171"/>
      <c r="H124" s="186" t="s">
        <v>203</v>
      </c>
      <c r="I124" s="171"/>
      <c r="J124" s="171"/>
      <c r="K124" s="186"/>
      <c r="L124" s="186"/>
      <c r="M124" s="348"/>
      <c r="N124" s="348" t="s">
        <v>92</v>
      </c>
      <c r="O124" s="173"/>
      <c r="P124" s="614" t="s">
        <v>1079</v>
      </c>
      <c r="Q124" s="615"/>
      <c r="R124" s="616"/>
      <c r="S124" s="322"/>
      <c r="T124" s="583" t="s">
        <v>832</v>
      </c>
      <c r="U124" s="583"/>
      <c r="V124" s="583"/>
      <c r="W124" s="583"/>
      <c r="X124" s="583"/>
      <c r="Y124" s="583"/>
      <c r="Z124" s="583"/>
      <c r="AA124" s="584"/>
      <c r="AB124" s="173"/>
    </row>
    <row r="125" spans="3:28" ht="12.75" customHeight="1" x14ac:dyDescent="0.2">
      <c r="C125" s="173"/>
      <c r="D125" s="374"/>
      <c r="E125" s="330"/>
      <c r="F125" s="171"/>
      <c r="G125" s="171"/>
      <c r="H125" s="186"/>
      <c r="I125" s="171"/>
      <c r="J125" s="171"/>
      <c r="K125" s="186"/>
      <c r="L125" s="186"/>
      <c r="M125" s="348"/>
      <c r="N125" s="348"/>
      <c r="O125" s="348"/>
      <c r="P125" s="407"/>
      <c r="Q125" s="407"/>
      <c r="R125" s="407"/>
      <c r="S125" s="322"/>
      <c r="T125" s="583"/>
      <c r="U125" s="583"/>
      <c r="V125" s="583"/>
      <c r="W125" s="583"/>
      <c r="X125" s="583"/>
      <c r="Y125" s="583"/>
      <c r="Z125" s="583"/>
      <c r="AA125" s="584"/>
      <c r="AB125" s="173"/>
    </row>
    <row r="126" spans="3:28" ht="12.75" customHeight="1" x14ac:dyDescent="0.2">
      <c r="C126" s="173"/>
      <c r="D126" s="374"/>
      <c r="E126" s="330"/>
      <c r="F126" s="171"/>
      <c r="G126" s="171"/>
      <c r="H126" s="186"/>
      <c r="I126" s="171"/>
      <c r="J126" s="171"/>
      <c r="K126" s="186"/>
      <c r="L126" s="186"/>
      <c r="M126" s="348"/>
      <c r="N126" s="348"/>
      <c r="O126" s="348"/>
      <c r="P126" s="407"/>
      <c r="Q126" s="407"/>
      <c r="R126" s="407"/>
      <c r="S126" s="322"/>
      <c r="T126" s="583"/>
      <c r="U126" s="583"/>
      <c r="V126" s="583"/>
      <c r="W126" s="583"/>
      <c r="X126" s="583"/>
      <c r="Y126" s="583"/>
      <c r="Z126" s="583"/>
      <c r="AA126" s="584"/>
      <c r="AB126" s="173"/>
    </row>
    <row r="127" spans="3:28" ht="12.75" customHeight="1" x14ac:dyDescent="0.2">
      <c r="C127" s="173"/>
      <c r="D127" s="374"/>
      <c r="E127" s="330"/>
      <c r="F127" s="171"/>
      <c r="G127" s="171"/>
      <c r="H127" s="186"/>
      <c r="I127" s="171"/>
      <c r="J127" s="171"/>
      <c r="K127" s="186"/>
      <c r="L127" s="186"/>
      <c r="M127" s="348"/>
      <c r="N127" s="348"/>
      <c r="O127" s="348"/>
      <c r="P127" s="407"/>
      <c r="Q127" s="407"/>
      <c r="R127" s="407"/>
      <c r="S127" s="322"/>
      <c r="T127" s="408"/>
      <c r="U127" s="408"/>
      <c r="V127" s="408"/>
      <c r="W127" s="408"/>
      <c r="X127" s="408"/>
      <c r="Y127" s="408"/>
      <c r="Z127" s="408"/>
      <c r="AA127" s="409"/>
      <c r="AB127" s="173"/>
    </row>
    <row r="128" spans="3:28" ht="12.75" customHeight="1" x14ac:dyDescent="0.2">
      <c r="C128" s="173"/>
      <c r="D128" s="374">
        <f>1+D124</f>
        <v>38</v>
      </c>
      <c r="E128" s="330"/>
      <c r="F128" s="171"/>
      <c r="G128" s="171"/>
      <c r="H128" s="186" t="s">
        <v>343</v>
      </c>
      <c r="I128" s="186"/>
      <c r="J128" s="171"/>
      <c r="K128" s="186"/>
      <c r="L128" s="186"/>
      <c r="M128" s="348" t="s">
        <v>495</v>
      </c>
      <c r="N128" s="348" t="s">
        <v>61</v>
      </c>
      <c r="O128" s="173"/>
      <c r="P128" s="617" t="s">
        <v>1080</v>
      </c>
      <c r="Q128" s="618"/>
      <c r="R128" s="619"/>
      <c r="S128" s="322"/>
      <c r="T128" s="583" t="s">
        <v>833</v>
      </c>
      <c r="U128" s="583"/>
      <c r="V128" s="583"/>
      <c r="W128" s="583"/>
      <c r="X128" s="583"/>
      <c r="Y128" s="583"/>
      <c r="Z128" s="583"/>
      <c r="AA128" s="584"/>
      <c r="AB128" s="173"/>
    </row>
    <row r="129" spans="1:35" ht="12.75" customHeight="1" x14ac:dyDescent="0.2">
      <c r="C129" s="173"/>
      <c r="D129" s="374"/>
      <c r="E129" s="330"/>
      <c r="F129" s="171"/>
      <c r="G129" s="171"/>
      <c r="H129" s="186"/>
      <c r="I129" s="186"/>
      <c r="J129" s="171"/>
      <c r="K129" s="186"/>
      <c r="L129" s="186"/>
      <c r="M129" s="348"/>
      <c r="N129" s="348"/>
      <c r="O129" s="348"/>
      <c r="P129" s="348"/>
      <c r="Q129" s="348"/>
      <c r="R129" s="348"/>
      <c r="S129" s="322"/>
      <c r="T129" s="583"/>
      <c r="U129" s="583"/>
      <c r="V129" s="583"/>
      <c r="W129" s="583"/>
      <c r="X129" s="583"/>
      <c r="Y129" s="583"/>
      <c r="Z129" s="583"/>
      <c r="AA129" s="584"/>
      <c r="AB129" s="173"/>
    </row>
    <row r="130" spans="1:35" ht="12.75" customHeight="1" x14ac:dyDescent="0.2">
      <c r="C130" s="173"/>
      <c r="D130" s="374"/>
      <c r="E130" s="330"/>
      <c r="F130" s="171"/>
      <c r="G130" s="171"/>
      <c r="H130" s="186"/>
      <c r="I130" s="186"/>
      <c r="J130" s="171"/>
      <c r="K130" s="186"/>
      <c r="L130" s="186"/>
      <c r="M130" s="348"/>
      <c r="N130" s="348"/>
      <c r="O130" s="348"/>
      <c r="P130" s="348"/>
      <c r="Q130" s="348"/>
      <c r="R130" s="348"/>
      <c r="S130" s="322"/>
      <c r="T130" s="410"/>
      <c r="U130" s="186"/>
      <c r="V130" s="186"/>
      <c r="W130" s="186"/>
      <c r="X130" s="186"/>
      <c r="Y130" s="186"/>
      <c r="Z130" s="186"/>
      <c r="AA130" s="189"/>
      <c r="AB130" s="173"/>
    </row>
    <row r="131" spans="1:35" ht="12.75" customHeight="1" x14ac:dyDescent="0.2">
      <c r="C131" s="173"/>
      <c r="D131" s="374">
        <f>1+D128</f>
        <v>39</v>
      </c>
      <c r="E131" s="330"/>
      <c r="F131" s="171"/>
      <c r="G131" s="171"/>
      <c r="H131" s="186" t="s">
        <v>344</v>
      </c>
      <c r="I131" s="186"/>
      <c r="J131" s="171"/>
      <c r="K131" s="186"/>
      <c r="L131" s="186"/>
      <c r="M131" s="348" t="s">
        <v>496</v>
      </c>
      <c r="N131" s="348" t="s">
        <v>93</v>
      </c>
      <c r="O131" s="348"/>
      <c r="P131" s="573" t="s">
        <v>494</v>
      </c>
      <c r="Q131" s="574"/>
      <c r="R131" s="575"/>
      <c r="S131" s="322"/>
      <c r="T131" s="298" t="s">
        <v>812</v>
      </c>
      <c r="U131" s="298"/>
      <c r="V131" s="298"/>
      <c r="W131" s="84"/>
      <c r="X131" s="84"/>
      <c r="Y131" s="84"/>
      <c r="Z131" s="84"/>
      <c r="AA131" s="299"/>
      <c r="AB131" s="173"/>
    </row>
    <row r="132" spans="1:35" ht="15" customHeight="1" x14ac:dyDescent="0.2">
      <c r="C132" s="173"/>
      <c r="D132" s="374"/>
      <c r="E132" s="330"/>
      <c r="F132" s="171"/>
      <c r="G132" s="171"/>
      <c r="H132" s="186"/>
      <c r="I132" s="186"/>
      <c r="J132" s="171"/>
      <c r="K132" s="186"/>
      <c r="L132" s="186"/>
      <c r="M132" s="348"/>
      <c r="N132" s="348"/>
      <c r="O132" s="348"/>
      <c r="P132" s="348"/>
      <c r="Q132" s="348"/>
      <c r="R132" s="348"/>
      <c r="S132" s="322"/>
      <c r="T132" s="571" t="s">
        <v>829</v>
      </c>
      <c r="U132" s="571"/>
      <c r="V132" s="571"/>
      <c r="W132" s="571"/>
      <c r="X132" s="571"/>
      <c r="Y132" s="571"/>
      <c r="Z132" s="571"/>
      <c r="AA132" s="572"/>
      <c r="AB132" s="173"/>
    </row>
    <row r="133" spans="1:35" ht="15" customHeight="1" x14ac:dyDescent="0.2">
      <c r="C133" s="173"/>
      <c r="D133" s="374"/>
      <c r="E133" s="330"/>
      <c r="F133" s="171"/>
      <c r="G133" s="171"/>
      <c r="H133" s="186"/>
      <c r="I133" s="186"/>
      <c r="J133" s="171"/>
      <c r="K133" s="186"/>
      <c r="L133" s="186"/>
      <c r="M133" s="348"/>
      <c r="N133" s="348"/>
      <c r="O133" s="348"/>
      <c r="P133" s="348"/>
      <c r="Q133" s="348"/>
      <c r="R133" s="348"/>
      <c r="S133" s="322"/>
      <c r="T133" s="571"/>
      <c r="U133" s="571"/>
      <c r="V133" s="571"/>
      <c r="W133" s="571"/>
      <c r="X133" s="571"/>
      <c r="Y133" s="571"/>
      <c r="Z133" s="571"/>
      <c r="AA133" s="572"/>
      <c r="AB133" s="173"/>
    </row>
    <row r="134" spans="1:35" ht="15" customHeight="1" x14ac:dyDescent="0.2">
      <c r="C134" s="173"/>
      <c r="D134" s="374"/>
      <c r="E134" s="330"/>
      <c r="F134" s="171"/>
      <c r="G134" s="171"/>
      <c r="H134" s="186"/>
      <c r="I134" s="186"/>
      <c r="J134" s="171"/>
      <c r="K134" s="186"/>
      <c r="L134" s="186"/>
      <c r="M134" s="348"/>
      <c r="N134" s="348"/>
      <c r="O134" s="348"/>
      <c r="P134" s="348"/>
      <c r="Q134" s="348"/>
      <c r="R134" s="348"/>
      <c r="S134" s="322"/>
      <c r="T134" s="620" t="s">
        <v>1035</v>
      </c>
      <c r="U134" s="620"/>
      <c r="V134" s="620"/>
      <c r="W134" s="620"/>
      <c r="X134" s="620"/>
      <c r="Y134" s="620"/>
      <c r="Z134" s="620"/>
      <c r="AA134" s="621"/>
      <c r="AB134" s="173"/>
    </row>
    <row r="135" spans="1:35" ht="15" customHeight="1" x14ac:dyDescent="0.2">
      <c r="C135" s="173"/>
      <c r="D135" s="374"/>
      <c r="E135" s="330"/>
      <c r="F135" s="171"/>
      <c r="G135" s="171"/>
      <c r="H135" s="186"/>
      <c r="I135" s="186"/>
      <c r="J135" s="171"/>
      <c r="K135" s="186"/>
      <c r="L135" s="186"/>
      <c r="M135" s="348"/>
      <c r="N135" s="348"/>
      <c r="O135" s="348"/>
      <c r="P135" s="348"/>
      <c r="Q135" s="348"/>
      <c r="R135" s="348"/>
      <c r="S135" s="322"/>
      <c r="T135" s="620"/>
      <c r="U135" s="620"/>
      <c r="V135" s="620"/>
      <c r="W135" s="620"/>
      <c r="X135" s="620"/>
      <c r="Y135" s="620"/>
      <c r="Z135" s="620"/>
      <c r="AA135" s="621"/>
      <c r="AB135" s="173"/>
    </row>
    <row r="136" spans="1:35" ht="15" customHeight="1" x14ac:dyDescent="0.2">
      <c r="C136" s="173"/>
      <c r="D136" s="374"/>
      <c r="E136" s="330"/>
      <c r="F136" s="171"/>
      <c r="G136" s="171"/>
      <c r="H136" s="186"/>
      <c r="I136" s="186"/>
      <c r="J136" s="171"/>
      <c r="K136" s="186"/>
      <c r="L136" s="186"/>
      <c r="M136" s="348"/>
      <c r="N136" s="348"/>
      <c r="O136" s="348"/>
      <c r="P136" s="348"/>
      <c r="Q136" s="348"/>
      <c r="R136" s="348"/>
      <c r="S136" s="322"/>
      <c r="T136" s="622" t="s">
        <v>957</v>
      </c>
      <c r="U136" s="622"/>
      <c r="V136" s="622"/>
      <c r="W136" s="325">
        <v>30</v>
      </c>
      <c r="X136" s="303" t="s">
        <v>411</v>
      </c>
      <c r="Y136" s="303"/>
      <c r="Z136" s="303"/>
      <c r="AA136" s="304"/>
      <c r="AB136" s="173"/>
    </row>
    <row r="137" spans="1:35" ht="15" customHeight="1" x14ac:dyDescent="0.2">
      <c r="C137" s="173"/>
      <c r="D137" s="374"/>
      <c r="E137" s="330"/>
      <c r="F137" s="171"/>
      <c r="G137" s="171"/>
      <c r="H137" s="186"/>
      <c r="I137" s="186"/>
      <c r="J137" s="171"/>
      <c r="K137" s="186"/>
      <c r="L137" s="186"/>
      <c r="M137" s="348"/>
      <c r="N137" s="348"/>
      <c r="O137" s="348"/>
      <c r="P137" s="348"/>
      <c r="Q137" s="348"/>
      <c r="R137" s="348"/>
      <c r="S137" s="322"/>
      <c r="T137" s="622" t="s">
        <v>954</v>
      </c>
      <c r="U137" s="622"/>
      <c r="V137" s="622"/>
      <c r="W137" s="325">
        <v>30</v>
      </c>
      <c r="X137" s="303" t="s">
        <v>411</v>
      </c>
      <c r="Y137" s="303"/>
      <c r="Z137" s="303"/>
      <c r="AA137" s="304"/>
      <c r="AB137" s="173"/>
    </row>
    <row r="138" spans="1:35" ht="15" customHeight="1" x14ac:dyDescent="0.2">
      <c r="C138" s="173"/>
      <c r="D138" s="374"/>
      <c r="E138" s="330"/>
      <c r="F138" s="171"/>
      <c r="G138" s="171"/>
      <c r="H138" s="186"/>
      <c r="I138" s="186"/>
      <c r="J138" s="171"/>
      <c r="K138" s="186"/>
      <c r="L138" s="186"/>
      <c r="M138" s="348"/>
      <c r="N138" s="348"/>
      <c r="O138" s="348"/>
      <c r="P138" s="348"/>
      <c r="Q138" s="348"/>
      <c r="R138" s="348"/>
      <c r="S138" s="322"/>
      <c r="T138" s="622" t="s">
        <v>955</v>
      </c>
      <c r="U138" s="622"/>
      <c r="V138" s="622"/>
      <c r="W138" s="325">
        <v>30</v>
      </c>
      <c r="X138" s="303" t="s">
        <v>411</v>
      </c>
      <c r="Y138" s="303"/>
      <c r="Z138" s="303"/>
      <c r="AA138" s="305"/>
      <c r="AB138" s="173"/>
    </row>
    <row r="139" spans="1:35" ht="15" customHeight="1" x14ac:dyDescent="0.2">
      <c r="C139" s="173"/>
      <c r="D139" s="374"/>
      <c r="E139" s="330"/>
      <c r="F139" s="171"/>
      <c r="G139" s="171"/>
      <c r="H139" s="186"/>
      <c r="I139" s="186"/>
      <c r="J139" s="171"/>
      <c r="K139" s="186"/>
      <c r="L139" s="186"/>
      <c r="M139" s="348"/>
      <c r="N139" s="348"/>
      <c r="O139" s="348"/>
      <c r="P139" s="348"/>
      <c r="Q139" s="348"/>
      <c r="R139" s="348"/>
      <c r="S139" s="322"/>
      <c r="T139" s="622" t="s">
        <v>956</v>
      </c>
      <c r="U139" s="622"/>
      <c r="V139" s="622"/>
      <c r="W139" s="325">
        <v>40</v>
      </c>
      <c r="X139" s="303" t="s">
        <v>411</v>
      </c>
      <c r="Y139" s="303"/>
      <c r="Z139" s="303"/>
      <c r="AA139" s="305"/>
      <c r="AB139" s="173"/>
    </row>
    <row r="140" spans="1:35" ht="15" customHeight="1" x14ac:dyDescent="0.2">
      <c r="C140" s="173"/>
      <c r="D140" s="374"/>
      <c r="E140" s="330"/>
      <c r="F140" s="171"/>
      <c r="G140" s="171"/>
      <c r="H140" s="186"/>
      <c r="I140" s="186"/>
      <c r="J140" s="171"/>
      <c r="K140" s="186"/>
      <c r="L140" s="186"/>
      <c r="M140" s="348"/>
      <c r="N140" s="348"/>
      <c r="O140" s="348"/>
      <c r="P140" s="348"/>
      <c r="Q140" s="348"/>
      <c r="R140" s="348"/>
      <c r="S140" s="322"/>
      <c r="T140" s="302"/>
      <c r="U140" s="303"/>
      <c r="V140" s="303"/>
      <c r="W140" s="303"/>
      <c r="X140" s="303"/>
      <c r="Y140" s="303"/>
      <c r="Z140" s="303"/>
      <c r="AA140" s="305"/>
      <c r="AB140" s="173"/>
    </row>
    <row r="141" spans="1:35" ht="12.75" customHeight="1" x14ac:dyDescent="0.2">
      <c r="C141" s="173"/>
      <c r="D141" s="374">
        <f>1+D131</f>
        <v>40</v>
      </c>
      <c r="E141" s="330"/>
      <c r="F141" s="171"/>
      <c r="G141" s="171"/>
      <c r="H141" s="186" t="s">
        <v>94</v>
      </c>
      <c r="I141" s="186"/>
      <c r="J141" s="171"/>
      <c r="K141" s="186"/>
      <c r="L141" s="186"/>
      <c r="M141" s="348" t="s">
        <v>95</v>
      </c>
      <c r="N141" s="348"/>
      <c r="O141" s="173"/>
      <c r="P141" s="573" t="s">
        <v>497</v>
      </c>
      <c r="Q141" s="574"/>
      <c r="R141" s="575"/>
      <c r="S141" s="322"/>
      <c r="T141" s="583" t="s">
        <v>834</v>
      </c>
      <c r="U141" s="583"/>
      <c r="V141" s="583"/>
      <c r="W141" s="583"/>
      <c r="X141" s="583"/>
      <c r="Y141" s="583"/>
      <c r="Z141" s="583"/>
      <c r="AA141" s="613"/>
      <c r="AB141" s="173"/>
    </row>
    <row r="142" spans="1:35" s="419" customFormat="1" ht="12.75" customHeight="1" x14ac:dyDescent="0.2">
      <c r="A142" s="411"/>
      <c r="B142" s="411"/>
      <c r="C142" s="412"/>
      <c r="D142" s="413"/>
      <c r="E142" s="414"/>
      <c r="F142" s="415"/>
      <c r="G142" s="415"/>
      <c r="H142" s="416"/>
      <c r="I142" s="416"/>
      <c r="J142" s="415"/>
      <c r="K142" s="416"/>
      <c r="L142" s="416"/>
      <c r="M142" s="417"/>
      <c r="N142" s="417"/>
      <c r="O142" s="412"/>
      <c r="P142" s="417"/>
      <c r="Q142" s="417"/>
      <c r="R142" s="415"/>
      <c r="S142" s="418"/>
      <c r="T142" s="583"/>
      <c r="U142" s="583"/>
      <c r="V142" s="583"/>
      <c r="W142" s="583"/>
      <c r="X142" s="583"/>
      <c r="Y142" s="583"/>
      <c r="Z142" s="583"/>
      <c r="AA142" s="613"/>
      <c r="AB142" s="412"/>
      <c r="AC142" s="411"/>
      <c r="AD142" s="411"/>
      <c r="AE142" s="411"/>
      <c r="AF142" s="411"/>
      <c r="AG142" s="411"/>
      <c r="AH142" s="411"/>
      <c r="AI142" s="411"/>
    </row>
    <row r="143" spans="1:35" s="419" customFormat="1" ht="12.75" customHeight="1" x14ac:dyDescent="0.2">
      <c r="A143" s="411"/>
      <c r="B143" s="411"/>
      <c r="C143" s="412"/>
      <c r="D143" s="413"/>
      <c r="E143" s="414"/>
      <c r="F143" s="415"/>
      <c r="G143" s="415"/>
      <c r="H143" s="416"/>
      <c r="I143" s="416"/>
      <c r="J143" s="415"/>
      <c r="K143" s="416"/>
      <c r="L143" s="416"/>
      <c r="M143" s="417"/>
      <c r="N143" s="417"/>
      <c r="O143" s="412"/>
      <c r="P143" s="417"/>
      <c r="Q143" s="417"/>
      <c r="R143" s="415"/>
      <c r="S143" s="418"/>
      <c r="T143" s="408"/>
      <c r="U143" s="408"/>
      <c r="V143" s="408"/>
      <c r="W143" s="408"/>
      <c r="X143" s="408"/>
      <c r="Y143" s="408"/>
      <c r="Z143" s="408"/>
      <c r="AA143" s="409"/>
      <c r="AB143" s="412"/>
      <c r="AC143" s="411"/>
      <c r="AD143" s="411"/>
      <c r="AE143" s="411"/>
      <c r="AF143" s="411"/>
      <c r="AG143" s="411"/>
      <c r="AH143" s="411"/>
      <c r="AI143" s="411"/>
    </row>
    <row r="144" spans="1:35" ht="12.75" customHeight="1" x14ac:dyDescent="0.2">
      <c r="C144" s="173"/>
      <c r="D144" s="374"/>
      <c r="E144" s="330"/>
      <c r="F144" s="171"/>
      <c r="G144" s="180" t="s">
        <v>247</v>
      </c>
      <c r="H144" s="186"/>
      <c r="I144" s="186"/>
      <c r="J144" s="171"/>
      <c r="K144" s="186"/>
      <c r="L144" s="186"/>
      <c r="M144" s="348"/>
      <c r="N144" s="348"/>
      <c r="O144" s="173"/>
      <c r="P144" s="405" t="s">
        <v>585</v>
      </c>
      <c r="Q144" s="348"/>
      <c r="R144" s="171"/>
      <c r="S144" s="322"/>
      <c r="T144" s="158"/>
      <c r="U144" s="171"/>
      <c r="V144" s="171"/>
      <c r="W144" s="171"/>
      <c r="X144" s="171"/>
      <c r="Y144" s="171"/>
      <c r="Z144" s="171"/>
      <c r="AA144" s="178"/>
      <c r="AB144" s="173"/>
    </row>
    <row r="145" spans="3:28" ht="12.75" customHeight="1" x14ac:dyDescent="0.2">
      <c r="C145" s="173"/>
      <c r="D145" s="374"/>
      <c r="E145" s="330"/>
      <c r="F145" s="171"/>
      <c r="G145" s="180"/>
      <c r="H145" s="186"/>
      <c r="I145" s="186"/>
      <c r="J145" s="171"/>
      <c r="K145" s="186"/>
      <c r="L145" s="186"/>
      <c r="M145" s="348"/>
      <c r="N145" s="348"/>
      <c r="O145" s="173"/>
      <c r="P145" s="328" t="s">
        <v>1036</v>
      </c>
      <c r="Q145" s="340"/>
      <c r="R145" s="340"/>
      <c r="S145" s="340"/>
      <c r="T145" s="340"/>
      <c r="U145" s="340"/>
      <c r="V145" s="340"/>
      <c r="W145" s="340"/>
      <c r="X145" s="340"/>
      <c r="Y145" s="340"/>
      <c r="Z145" s="340"/>
      <c r="AA145" s="406"/>
      <c r="AB145" s="173"/>
    </row>
    <row r="146" spans="3:28" ht="12.75" customHeight="1" x14ac:dyDescent="0.2">
      <c r="C146" s="173"/>
      <c r="D146" s="374"/>
      <c r="E146" s="330"/>
      <c r="F146" s="171"/>
      <c r="G146" s="180"/>
      <c r="H146" s="186"/>
      <c r="I146" s="186"/>
      <c r="J146" s="171"/>
      <c r="K146" s="186"/>
      <c r="L146" s="186"/>
      <c r="M146" s="348"/>
      <c r="N146" s="348"/>
      <c r="O146" s="173"/>
      <c r="P146" s="363"/>
      <c r="Q146" s="530"/>
      <c r="R146" s="363"/>
      <c r="S146" s="363"/>
      <c r="T146" s="363"/>
      <c r="U146" s="363"/>
      <c r="V146" s="363"/>
      <c r="W146" s="363"/>
      <c r="X146" s="363"/>
      <c r="Y146" s="363"/>
      <c r="Z146" s="363"/>
      <c r="AA146" s="406"/>
      <c r="AB146" s="173"/>
    </row>
    <row r="147" spans="3:28" ht="12.75" customHeight="1" x14ac:dyDescent="0.2">
      <c r="C147" s="173"/>
      <c r="D147" s="374">
        <f>1+D141</f>
        <v>41</v>
      </c>
      <c r="E147" s="330"/>
      <c r="F147" s="171"/>
      <c r="G147" s="171"/>
      <c r="H147" s="186" t="s">
        <v>97</v>
      </c>
      <c r="I147" s="186"/>
      <c r="J147" s="171"/>
      <c r="K147" s="186"/>
      <c r="L147" s="186"/>
      <c r="M147" s="348"/>
      <c r="N147" s="348" t="s">
        <v>98</v>
      </c>
      <c r="O147" s="173"/>
      <c r="P147" s="537" t="s">
        <v>1081</v>
      </c>
      <c r="Q147" s="532" t="s">
        <v>1066</v>
      </c>
      <c r="R147" s="420" t="s">
        <v>1075</v>
      </c>
      <c r="S147" s="322"/>
      <c r="T147" s="583" t="s">
        <v>835</v>
      </c>
      <c r="U147" s="583"/>
      <c r="V147" s="583"/>
      <c r="W147" s="583"/>
      <c r="X147" s="583"/>
      <c r="Y147" s="583"/>
      <c r="Z147" s="583"/>
      <c r="AA147" s="584"/>
      <c r="AB147" s="173"/>
    </row>
    <row r="148" spans="3:28" ht="12.75" customHeight="1" x14ac:dyDescent="0.2">
      <c r="C148" s="173"/>
      <c r="D148" s="374"/>
      <c r="E148" s="330"/>
      <c r="F148" s="171"/>
      <c r="G148" s="171"/>
      <c r="H148" s="186"/>
      <c r="I148" s="186"/>
      <c r="J148" s="171"/>
      <c r="K148" s="186"/>
      <c r="L148" s="186"/>
      <c r="M148" s="348"/>
      <c r="N148" s="348"/>
      <c r="O148" s="348"/>
      <c r="P148" s="348"/>
      <c r="Q148" s="348"/>
      <c r="R148" s="421"/>
      <c r="S148" s="322"/>
      <c r="T148" s="583"/>
      <c r="U148" s="583"/>
      <c r="V148" s="583"/>
      <c r="W148" s="583"/>
      <c r="X148" s="583"/>
      <c r="Y148" s="583"/>
      <c r="Z148" s="583"/>
      <c r="AA148" s="584"/>
      <c r="AB148" s="173"/>
    </row>
    <row r="149" spans="3:28" ht="12.75" customHeight="1" x14ac:dyDescent="0.2">
      <c r="C149" s="173"/>
      <c r="D149" s="374"/>
      <c r="E149" s="330"/>
      <c r="F149" s="171"/>
      <c r="G149" s="171"/>
      <c r="H149" s="186"/>
      <c r="I149" s="186"/>
      <c r="J149" s="171"/>
      <c r="K149" s="186"/>
      <c r="L149" s="186"/>
      <c r="M149" s="348"/>
      <c r="N149" s="348"/>
      <c r="O149" s="348"/>
      <c r="P149" s="348"/>
      <c r="Q149" s="348"/>
      <c r="R149" s="421"/>
      <c r="S149" s="322"/>
      <c r="T149" s="410"/>
      <c r="U149" s="171"/>
      <c r="V149" s="171"/>
      <c r="W149" s="171"/>
      <c r="X149" s="171"/>
      <c r="Y149" s="171"/>
      <c r="Z149" s="171"/>
      <c r="AA149" s="178"/>
      <c r="AB149" s="173"/>
    </row>
    <row r="150" spans="3:28" ht="12.75" customHeight="1" x14ac:dyDescent="0.2">
      <c r="C150" s="173"/>
      <c r="D150" s="374">
        <f>1+D147</f>
        <v>42</v>
      </c>
      <c r="E150" s="330"/>
      <c r="F150" s="171"/>
      <c r="G150" s="171"/>
      <c r="H150" s="410" t="s">
        <v>184</v>
      </c>
      <c r="I150" s="410"/>
      <c r="J150" s="173"/>
      <c r="K150" s="410"/>
      <c r="L150" s="173"/>
      <c r="M150" s="352"/>
      <c r="N150" s="352" t="s">
        <v>177</v>
      </c>
      <c r="O150" s="404"/>
      <c r="P150" s="538" t="s">
        <v>1082</v>
      </c>
      <c r="Q150" s="532" t="s">
        <v>1066</v>
      </c>
      <c r="R150" s="420" t="s">
        <v>1075</v>
      </c>
      <c r="S150" s="322"/>
      <c r="T150" s="629" t="s">
        <v>836</v>
      </c>
      <c r="U150" s="629"/>
      <c r="V150" s="629"/>
      <c r="W150" s="629"/>
      <c r="X150" s="629"/>
      <c r="Y150" s="629"/>
      <c r="Z150" s="629"/>
      <c r="AA150" s="630"/>
      <c r="AB150" s="173"/>
    </row>
    <row r="151" spans="3:28" ht="12.75" customHeight="1" x14ac:dyDescent="0.2">
      <c r="C151" s="173"/>
      <c r="D151" s="374"/>
      <c r="E151" s="330"/>
      <c r="F151" s="171"/>
      <c r="G151" s="171"/>
      <c r="H151" s="186"/>
      <c r="I151" s="186"/>
      <c r="J151" s="171"/>
      <c r="K151" s="186"/>
      <c r="L151" s="186"/>
      <c r="M151" s="348"/>
      <c r="N151" s="352"/>
      <c r="O151" s="352"/>
      <c r="P151" s="352"/>
      <c r="Q151" s="352"/>
      <c r="R151" s="171"/>
      <c r="S151" s="322"/>
      <c r="T151" s="629"/>
      <c r="U151" s="629"/>
      <c r="V151" s="629"/>
      <c r="W151" s="629"/>
      <c r="X151" s="629"/>
      <c r="Y151" s="629"/>
      <c r="Z151" s="629"/>
      <c r="AA151" s="630"/>
      <c r="AB151" s="173"/>
    </row>
    <row r="152" spans="3:28" ht="12.75" customHeight="1" x14ac:dyDescent="0.2">
      <c r="C152" s="173"/>
      <c r="D152" s="374"/>
      <c r="E152" s="330"/>
      <c r="F152" s="171"/>
      <c r="G152" s="180" t="s">
        <v>248</v>
      </c>
      <c r="H152" s="186"/>
      <c r="I152" s="186"/>
      <c r="J152" s="171"/>
      <c r="K152" s="186"/>
      <c r="L152" s="186"/>
      <c r="M152" s="348"/>
      <c r="N152" s="348"/>
      <c r="O152" s="173"/>
      <c r="P152" s="348"/>
      <c r="Q152" s="348"/>
      <c r="R152" s="171"/>
      <c r="S152" s="322"/>
      <c r="T152" s="159"/>
      <c r="U152" s="159"/>
      <c r="V152" s="159"/>
      <c r="W152" s="159"/>
      <c r="X152" s="159"/>
      <c r="Y152" s="159"/>
      <c r="Z152" s="159"/>
      <c r="AA152" s="160"/>
      <c r="AB152" s="173"/>
    </row>
    <row r="153" spans="3:28" ht="12.75" customHeight="1" x14ac:dyDescent="0.2">
      <c r="C153" s="173"/>
      <c r="D153" s="374">
        <f>1+D150</f>
        <v>43</v>
      </c>
      <c r="E153" s="330"/>
      <c r="F153" s="171"/>
      <c r="G153" s="171"/>
      <c r="H153" s="186" t="s">
        <v>355</v>
      </c>
      <c r="I153" s="186"/>
      <c r="J153" s="171"/>
      <c r="K153" s="186"/>
      <c r="L153" s="186"/>
      <c r="M153" s="348"/>
      <c r="N153" s="348" t="s">
        <v>99</v>
      </c>
      <c r="O153" s="173"/>
      <c r="P153" s="636" t="s">
        <v>1083</v>
      </c>
      <c r="Q153" s="637"/>
      <c r="R153" s="171"/>
      <c r="S153" s="322"/>
      <c r="T153" s="410" t="s">
        <v>837</v>
      </c>
      <c r="U153" s="171"/>
      <c r="V153" s="171"/>
      <c r="W153" s="171"/>
      <c r="X153" s="171"/>
      <c r="Y153" s="171"/>
      <c r="Z153" s="171"/>
      <c r="AA153" s="178"/>
      <c r="AB153" s="173"/>
    </row>
    <row r="154" spans="3:28" ht="12.75" customHeight="1" x14ac:dyDescent="0.2">
      <c r="C154" s="173"/>
      <c r="D154" s="374">
        <f t="shared" ref="D154" si="1">1+D153</f>
        <v>44</v>
      </c>
      <c r="E154" s="330"/>
      <c r="F154" s="171"/>
      <c r="G154" s="171"/>
      <c r="H154" s="186" t="s">
        <v>176</v>
      </c>
      <c r="I154" s="186"/>
      <c r="J154" s="171"/>
      <c r="K154" s="186"/>
      <c r="L154" s="186"/>
      <c r="M154" s="348"/>
      <c r="N154" s="348" t="s">
        <v>99</v>
      </c>
      <c r="O154" s="173"/>
      <c r="P154" s="638" t="s">
        <v>1084</v>
      </c>
      <c r="Q154" s="639"/>
      <c r="R154" s="171"/>
      <c r="S154" s="322"/>
      <c r="T154" s="410" t="s">
        <v>838</v>
      </c>
      <c r="U154" s="171"/>
      <c r="V154" s="171"/>
      <c r="W154" s="171"/>
      <c r="X154" s="171"/>
      <c r="Y154" s="171"/>
      <c r="Z154" s="171"/>
      <c r="AA154" s="178"/>
      <c r="AB154" s="173"/>
    </row>
    <row r="155" spans="3:28" ht="12.75" customHeight="1" x14ac:dyDescent="0.2">
      <c r="C155" s="173"/>
      <c r="D155" s="374"/>
      <c r="E155" s="330"/>
      <c r="F155" s="171"/>
      <c r="G155" s="171"/>
      <c r="H155" s="186"/>
      <c r="I155" s="186"/>
      <c r="J155" s="171"/>
      <c r="K155" s="186"/>
      <c r="L155" s="186"/>
      <c r="M155" s="348"/>
      <c r="N155" s="348"/>
      <c r="O155" s="348"/>
      <c r="P155" s="348"/>
      <c r="Q155" s="348"/>
      <c r="R155" s="348"/>
      <c r="S155" s="322"/>
      <c r="T155" s="280"/>
      <c r="U155" s="171"/>
      <c r="V155" s="171"/>
      <c r="W155" s="171"/>
      <c r="X155" s="171"/>
      <c r="Y155" s="171"/>
      <c r="Z155" s="171"/>
      <c r="AA155" s="178"/>
      <c r="AB155" s="173"/>
    </row>
    <row r="156" spans="3:28" ht="12.75" customHeight="1" x14ac:dyDescent="0.2">
      <c r="C156" s="173"/>
      <c r="D156" s="374"/>
      <c r="E156" s="330"/>
      <c r="F156" s="171"/>
      <c r="G156" s="180" t="s">
        <v>696</v>
      </c>
      <c r="H156" s="186"/>
      <c r="I156" s="186"/>
      <c r="J156" s="171"/>
      <c r="K156" s="186"/>
      <c r="L156" s="186"/>
      <c r="M156" s="348"/>
      <c r="N156" s="348"/>
      <c r="O156" s="348"/>
      <c r="P156" s="348"/>
      <c r="Q156" s="348"/>
      <c r="R156" s="348"/>
      <c r="S156" s="322"/>
      <c r="T156" s="280"/>
      <c r="U156" s="171"/>
      <c r="V156" s="171"/>
      <c r="W156" s="171"/>
      <c r="X156" s="171"/>
      <c r="Y156" s="171"/>
      <c r="Z156" s="171"/>
      <c r="AA156" s="178"/>
      <c r="AB156" s="173"/>
    </row>
    <row r="157" spans="3:28" ht="12.75" customHeight="1" x14ac:dyDescent="0.2">
      <c r="C157" s="173"/>
      <c r="D157" s="374">
        <f>1+D154</f>
        <v>45</v>
      </c>
      <c r="E157" s="330"/>
      <c r="F157" s="171"/>
      <c r="G157" s="171"/>
      <c r="H157" s="186" t="s">
        <v>700</v>
      </c>
      <c r="I157" s="186"/>
      <c r="J157" s="171"/>
      <c r="K157" s="186"/>
      <c r="L157" s="186"/>
      <c r="M157" s="348" t="s">
        <v>702</v>
      </c>
      <c r="N157" s="348" t="s">
        <v>701</v>
      </c>
      <c r="O157" s="348"/>
      <c r="P157" s="638" t="s">
        <v>1085</v>
      </c>
      <c r="Q157" s="639"/>
      <c r="R157" s="348"/>
      <c r="S157" s="322"/>
      <c r="T157" s="583" t="s">
        <v>839</v>
      </c>
      <c r="U157" s="583"/>
      <c r="V157" s="583"/>
      <c r="W157" s="583"/>
      <c r="X157" s="583"/>
      <c r="Y157" s="583"/>
      <c r="Z157" s="583"/>
      <c r="AA157" s="613"/>
      <c r="AB157" s="173"/>
    </row>
    <row r="158" spans="3:28" ht="12.75" customHeight="1" x14ac:dyDescent="0.2">
      <c r="C158" s="173"/>
      <c r="D158" s="374"/>
      <c r="E158" s="330"/>
      <c r="F158" s="171"/>
      <c r="G158" s="171"/>
      <c r="H158" s="186"/>
      <c r="I158" s="186"/>
      <c r="J158" s="171"/>
      <c r="K158" s="186"/>
      <c r="L158" s="186"/>
      <c r="M158" s="348"/>
      <c r="N158" s="348"/>
      <c r="O158" s="348"/>
      <c r="P158" s="348"/>
      <c r="Q158" s="348"/>
      <c r="R158" s="348"/>
      <c r="S158" s="322"/>
      <c r="T158" s="583"/>
      <c r="U158" s="583"/>
      <c r="V158" s="583"/>
      <c r="W158" s="583"/>
      <c r="X158" s="583"/>
      <c r="Y158" s="583"/>
      <c r="Z158" s="583"/>
      <c r="AA158" s="613"/>
      <c r="AB158" s="173"/>
    </row>
    <row r="159" spans="3:28" ht="12.75" customHeight="1" x14ac:dyDescent="0.2">
      <c r="C159" s="173"/>
      <c r="D159" s="374"/>
      <c r="E159" s="330"/>
      <c r="F159" s="171"/>
      <c r="G159" s="171"/>
      <c r="H159" s="186"/>
      <c r="I159" s="186"/>
      <c r="J159" s="171"/>
      <c r="K159" s="186"/>
      <c r="L159" s="186"/>
      <c r="M159" s="348"/>
      <c r="N159" s="348"/>
      <c r="O159" s="348"/>
      <c r="P159" s="348"/>
      <c r="Q159" s="348"/>
      <c r="R159" s="348"/>
      <c r="S159" s="322"/>
      <c r="T159" s="583"/>
      <c r="U159" s="583"/>
      <c r="V159" s="583"/>
      <c r="W159" s="583"/>
      <c r="X159" s="583"/>
      <c r="Y159" s="583"/>
      <c r="Z159" s="583"/>
      <c r="AA159" s="613"/>
      <c r="AB159" s="173"/>
    </row>
    <row r="160" spans="3:28" ht="12.75" customHeight="1" x14ac:dyDescent="0.2">
      <c r="C160" s="173"/>
      <c r="D160" s="384"/>
      <c r="E160" s="209"/>
      <c r="F160" s="190"/>
      <c r="G160" s="191" t="s">
        <v>241</v>
      </c>
      <c r="H160" s="186"/>
      <c r="I160" s="186"/>
      <c r="J160" s="171"/>
      <c r="K160" s="186"/>
      <c r="L160" s="186"/>
      <c r="M160" s="348"/>
      <c r="N160" s="348"/>
      <c r="O160" s="348"/>
      <c r="P160" s="348"/>
      <c r="Q160" s="348"/>
      <c r="R160" s="348"/>
      <c r="S160" s="322"/>
      <c r="T160" s="280"/>
      <c r="U160" s="171"/>
      <c r="V160" s="171"/>
      <c r="W160" s="171"/>
      <c r="X160" s="171"/>
      <c r="Y160" s="171"/>
      <c r="Z160" s="171"/>
      <c r="AA160" s="178"/>
      <c r="AB160" s="173"/>
    </row>
    <row r="161" spans="3:28" ht="12.75" customHeight="1" x14ac:dyDescent="0.2">
      <c r="C161" s="173"/>
      <c r="D161" s="384">
        <f>1+D157</f>
        <v>46</v>
      </c>
      <c r="E161" s="209"/>
      <c r="F161" s="190"/>
      <c r="G161" s="191"/>
      <c r="H161" s="186" t="s">
        <v>242</v>
      </c>
      <c r="I161" s="186"/>
      <c r="J161" s="171"/>
      <c r="K161" s="186"/>
      <c r="L161" s="186"/>
      <c r="M161" s="348"/>
      <c r="N161" s="348"/>
      <c r="O161" s="348"/>
      <c r="P161" s="640" t="s">
        <v>830</v>
      </c>
      <c r="Q161" s="641"/>
      <c r="R161" s="348"/>
      <c r="S161" s="322"/>
      <c r="T161" s="629" t="s">
        <v>840</v>
      </c>
      <c r="U161" s="629"/>
      <c r="V161" s="629"/>
      <c r="W161" s="629"/>
      <c r="X161" s="629"/>
      <c r="Y161" s="629"/>
      <c r="Z161" s="629"/>
      <c r="AA161" s="631"/>
      <c r="AB161" s="173"/>
    </row>
    <row r="162" spans="3:28" ht="12.75" customHeight="1" x14ac:dyDescent="0.2">
      <c r="C162" s="173"/>
      <c r="D162" s="384"/>
      <c r="E162" s="209"/>
      <c r="F162" s="190"/>
      <c r="G162" s="191"/>
      <c r="H162" s="186"/>
      <c r="I162" s="186"/>
      <c r="J162" s="171"/>
      <c r="K162" s="186"/>
      <c r="L162" s="186"/>
      <c r="M162" s="348"/>
      <c r="N162" s="348"/>
      <c r="O162" s="348"/>
      <c r="P162" s="348"/>
      <c r="Q162" s="348"/>
      <c r="R162" s="348"/>
      <c r="S162" s="322"/>
      <c r="T162" s="629"/>
      <c r="U162" s="629"/>
      <c r="V162" s="629"/>
      <c r="W162" s="629"/>
      <c r="X162" s="629"/>
      <c r="Y162" s="629"/>
      <c r="Z162" s="629"/>
      <c r="AA162" s="631"/>
      <c r="AB162" s="173"/>
    </row>
    <row r="163" spans="3:28" ht="12.75" customHeight="1" x14ac:dyDescent="0.2">
      <c r="C163" s="173"/>
      <c r="D163" s="384"/>
      <c r="E163" s="209"/>
      <c r="F163" s="190"/>
      <c r="G163" s="191"/>
      <c r="H163" s="186"/>
      <c r="I163" s="186"/>
      <c r="J163" s="171"/>
      <c r="K163" s="186"/>
      <c r="L163" s="186"/>
      <c r="M163" s="348"/>
      <c r="N163" s="348"/>
      <c r="O163" s="348"/>
      <c r="P163" s="348"/>
      <c r="Q163" s="348"/>
      <c r="R163" s="348"/>
      <c r="S163" s="322"/>
      <c r="T163" s="629"/>
      <c r="U163" s="629"/>
      <c r="V163" s="629"/>
      <c r="W163" s="629"/>
      <c r="X163" s="629"/>
      <c r="Y163" s="629"/>
      <c r="Z163" s="629"/>
      <c r="AA163" s="631"/>
      <c r="AB163" s="173"/>
    </row>
    <row r="164" spans="3:28" ht="12.75" customHeight="1" x14ac:dyDescent="0.2">
      <c r="C164" s="173"/>
      <c r="D164" s="384"/>
      <c r="E164" s="209"/>
      <c r="F164" s="190"/>
      <c r="G164" s="191"/>
      <c r="H164" s="186"/>
      <c r="I164" s="186"/>
      <c r="J164" s="171"/>
      <c r="K164" s="186"/>
      <c r="L164" s="186"/>
      <c r="M164" s="348"/>
      <c r="N164" s="348"/>
      <c r="O164" s="348"/>
      <c r="P164" s="348"/>
      <c r="Q164" s="348"/>
      <c r="R164" s="348"/>
      <c r="S164" s="322"/>
      <c r="T164" s="422"/>
      <c r="U164" s="422"/>
      <c r="V164" s="422"/>
      <c r="W164" s="422"/>
      <c r="X164" s="422"/>
      <c r="Y164" s="422"/>
      <c r="Z164" s="422"/>
      <c r="AA164" s="423"/>
      <c r="AB164" s="173"/>
    </row>
    <row r="165" spans="3:28" ht="12.75" customHeight="1" x14ac:dyDescent="0.3">
      <c r="C165" s="173"/>
      <c r="D165" s="374">
        <f>1+D161</f>
        <v>47</v>
      </c>
      <c r="E165" s="330"/>
      <c r="F165" s="171"/>
      <c r="G165" s="171"/>
      <c r="H165" s="186" t="s">
        <v>450</v>
      </c>
      <c r="I165" s="186"/>
      <c r="J165" s="171"/>
      <c r="K165" s="186"/>
      <c r="L165" s="186"/>
      <c r="M165" s="348" t="s">
        <v>561</v>
      </c>
      <c r="N165" s="348" t="s">
        <v>232</v>
      </c>
      <c r="O165" s="348"/>
      <c r="P165" s="642" t="s">
        <v>1086</v>
      </c>
      <c r="Q165" s="643"/>
      <c r="R165" s="348"/>
      <c r="S165" s="322"/>
      <c r="T165" s="629" t="s">
        <v>841</v>
      </c>
      <c r="U165" s="629"/>
      <c r="V165" s="629"/>
      <c r="W165" s="629"/>
      <c r="X165" s="629"/>
      <c r="Y165" s="629"/>
      <c r="Z165" s="629"/>
      <c r="AA165" s="631"/>
      <c r="AB165" s="173"/>
    </row>
    <row r="166" spans="3:28" x14ac:dyDescent="0.2">
      <c r="C166" s="173"/>
      <c r="D166" s="374"/>
      <c r="E166" s="330"/>
      <c r="F166" s="171"/>
      <c r="G166" s="171"/>
      <c r="H166" s="171"/>
      <c r="I166" s="171"/>
      <c r="J166" s="171"/>
      <c r="K166" s="171"/>
      <c r="L166" s="171"/>
      <c r="M166" s="348"/>
      <c r="N166" s="348"/>
      <c r="O166" s="171"/>
      <c r="P166" s="171"/>
      <c r="Q166" s="171"/>
      <c r="R166" s="171"/>
      <c r="S166" s="171"/>
      <c r="T166" s="629"/>
      <c r="U166" s="629"/>
      <c r="V166" s="629"/>
      <c r="W166" s="629"/>
      <c r="X166" s="629"/>
      <c r="Y166" s="629"/>
      <c r="Z166" s="629"/>
      <c r="AA166" s="631"/>
      <c r="AB166" s="173"/>
    </row>
    <row r="167" spans="3:28" x14ac:dyDescent="0.2">
      <c r="C167" s="173"/>
      <c r="D167" s="374"/>
      <c r="E167" s="330"/>
      <c r="F167" s="171"/>
      <c r="G167" s="171"/>
      <c r="H167" s="171"/>
      <c r="I167" s="171"/>
      <c r="J167" s="171"/>
      <c r="K167" s="171"/>
      <c r="L167" s="171"/>
      <c r="M167" s="348"/>
      <c r="N167" s="348"/>
      <c r="O167" s="171"/>
      <c r="P167" s="171"/>
      <c r="Q167" s="171"/>
      <c r="R167" s="171"/>
      <c r="S167" s="171"/>
      <c r="T167" s="629"/>
      <c r="U167" s="629"/>
      <c r="V167" s="629"/>
      <c r="W167" s="629"/>
      <c r="X167" s="629"/>
      <c r="Y167" s="629"/>
      <c r="Z167" s="629"/>
      <c r="AA167" s="631"/>
      <c r="AB167" s="173"/>
    </row>
    <row r="168" spans="3:28" x14ac:dyDescent="0.2">
      <c r="C168" s="173"/>
      <c r="D168" s="374"/>
      <c r="E168" s="330"/>
      <c r="F168" s="171"/>
      <c r="G168" s="171"/>
      <c r="H168" s="171"/>
      <c r="I168" s="171"/>
      <c r="J168" s="171"/>
      <c r="K168" s="171"/>
      <c r="L168" s="171"/>
      <c r="M168" s="348"/>
      <c r="N168" s="348"/>
      <c r="O168" s="171"/>
      <c r="P168" s="171"/>
      <c r="Q168" s="171"/>
      <c r="R168" s="171"/>
      <c r="S168" s="171"/>
      <c r="T168" s="629"/>
      <c r="U168" s="629"/>
      <c r="V168" s="629"/>
      <c r="W168" s="629"/>
      <c r="X168" s="629"/>
      <c r="Y168" s="629"/>
      <c r="Z168" s="629"/>
      <c r="AA168" s="631"/>
      <c r="AB168" s="173"/>
    </row>
    <row r="169" spans="3:28" x14ac:dyDescent="0.2">
      <c r="C169" s="173"/>
      <c r="D169" s="378"/>
      <c r="E169" s="379"/>
      <c r="F169" s="184"/>
      <c r="G169" s="184"/>
      <c r="H169" s="184"/>
      <c r="I169" s="184"/>
      <c r="J169" s="184"/>
      <c r="K169" s="184"/>
      <c r="L169" s="184"/>
      <c r="M169" s="184"/>
      <c r="N169" s="184"/>
      <c r="O169" s="184"/>
      <c r="P169" s="184"/>
      <c r="Q169" s="184"/>
      <c r="R169" s="184"/>
      <c r="S169" s="184"/>
      <c r="T169" s="184"/>
      <c r="U169" s="184"/>
      <c r="V169" s="184"/>
      <c r="W169" s="184"/>
      <c r="X169" s="184"/>
      <c r="Y169" s="184"/>
      <c r="Z169" s="184"/>
      <c r="AA169" s="185"/>
      <c r="AB169" s="173"/>
    </row>
    <row r="170" spans="3:28" x14ac:dyDescent="0.2">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row>
    <row r="171" spans="3:28" x14ac:dyDescent="0.2">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row>
    <row r="172" spans="3:28" x14ac:dyDescent="0.2">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row>
    <row r="173" spans="3:28" x14ac:dyDescent="0.2">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row>
    <row r="174" spans="3:28" x14ac:dyDescent="0.2">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row>
    <row r="175" spans="3:28" x14ac:dyDescent="0.2">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row>
    <row r="176" spans="3:28" x14ac:dyDescent="0.2">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row>
    <row r="177" spans="3:28" hidden="1" x14ac:dyDescent="0.2">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row>
    <row r="178" spans="3:28" hidden="1" x14ac:dyDescent="0.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row>
    <row r="179" spans="3:28" hidden="1" x14ac:dyDescent="0.2">
      <c r="C179" s="172"/>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row>
    <row r="180" spans="3:28" hidden="1" x14ac:dyDescent="0.2">
      <c r="C180" s="172"/>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row>
    <row r="181" spans="3:28" hidden="1" x14ac:dyDescent="0.2">
      <c r="C181" s="172"/>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row>
    <row r="182" spans="3:28" hidden="1" x14ac:dyDescent="0.2">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row>
    <row r="183" spans="3:28" hidden="1" x14ac:dyDescent="0.2">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row>
    <row r="184" spans="3:28" hidden="1" x14ac:dyDescent="0.2">
      <c r="C184" s="172"/>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row>
    <row r="185" spans="3:28" hidden="1" x14ac:dyDescent="0.2">
      <c r="C185" s="172"/>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row>
    <row r="186" spans="3:28" hidden="1" x14ac:dyDescent="0.2">
      <c r="C186" s="173"/>
      <c r="D186" s="182"/>
      <c r="E186" s="171"/>
      <c r="F186" s="171"/>
      <c r="G186" s="171"/>
      <c r="H186" s="171"/>
      <c r="I186" s="171"/>
      <c r="J186" s="171"/>
      <c r="K186" s="171"/>
      <c r="L186" s="171"/>
      <c r="M186" s="171"/>
      <c r="N186" s="171"/>
      <c r="O186" s="171"/>
      <c r="P186" s="171"/>
      <c r="Q186" s="171"/>
      <c r="R186" s="171"/>
      <c r="S186" s="171"/>
      <c r="T186" s="171"/>
      <c r="U186" s="171"/>
      <c r="V186" s="171"/>
      <c r="W186" s="171"/>
      <c r="X186" s="171"/>
      <c r="Y186" s="171"/>
      <c r="Z186" s="171"/>
      <c r="AA186" s="178"/>
      <c r="AB186" s="173"/>
    </row>
    <row r="187" spans="3:28" hidden="1" x14ac:dyDescent="0.2">
      <c r="C187" s="173"/>
      <c r="D187" s="182"/>
      <c r="E187" s="171"/>
      <c r="F187" s="171"/>
      <c r="G187" s="171"/>
      <c r="H187" s="171"/>
      <c r="I187" s="171"/>
      <c r="J187" s="171"/>
      <c r="K187" s="171"/>
      <c r="L187" s="171"/>
      <c r="M187" s="171"/>
      <c r="N187" s="171"/>
      <c r="O187" s="171"/>
      <c r="P187" s="171"/>
      <c r="Q187" s="171"/>
      <c r="R187" s="171"/>
      <c r="S187" s="171"/>
      <c r="T187" s="171"/>
      <c r="U187" s="171"/>
      <c r="V187" s="171"/>
      <c r="W187" s="171"/>
      <c r="X187" s="171"/>
      <c r="Y187" s="171"/>
      <c r="Z187" s="171"/>
      <c r="AA187" s="178"/>
      <c r="AB187" s="173"/>
    </row>
    <row r="188" spans="3:28" hidden="1" x14ac:dyDescent="0.2">
      <c r="C188" s="173"/>
      <c r="D188" s="182"/>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c r="AA188" s="178"/>
      <c r="AB188" s="173"/>
    </row>
    <row r="189" spans="3:28" hidden="1" x14ac:dyDescent="0.2">
      <c r="C189" s="173"/>
      <c r="D189" s="182"/>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8"/>
      <c r="AB189" s="173"/>
    </row>
    <row r="190" spans="3:28" hidden="1" x14ac:dyDescent="0.2">
      <c r="C190" s="173"/>
      <c r="D190" s="182"/>
      <c r="E190" s="171"/>
      <c r="F190" s="171"/>
      <c r="G190" s="171"/>
      <c r="H190" s="171"/>
      <c r="I190" s="171"/>
      <c r="J190" s="171"/>
      <c r="K190" s="171"/>
      <c r="L190" s="171"/>
      <c r="M190" s="171"/>
      <c r="N190" s="171"/>
      <c r="O190" s="171"/>
      <c r="P190" s="171"/>
      <c r="Q190" s="171"/>
      <c r="R190" s="171"/>
      <c r="S190" s="171"/>
      <c r="T190" s="171"/>
      <c r="U190" s="171"/>
      <c r="V190" s="171"/>
      <c r="W190" s="171"/>
      <c r="X190" s="171"/>
      <c r="Y190" s="171"/>
      <c r="Z190" s="171"/>
      <c r="AA190" s="178"/>
      <c r="AB190" s="173"/>
    </row>
    <row r="191" spans="3:28" hidden="1" x14ac:dyDescent="0.2">
      <c r="C191" s="173"/>
      <c r="D191" s="182"/>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c r="AA191" s="178"/>
      <c r="AB191" s="173"/>
    </row>
    <row r="192" spans="3:28" hidden="1" x14ac:dyDescent="0.2">
      <c r="C192" s="173"/>
      <c r="D192" s="182"/>
      <c r="E192" s="171"/>
      <c r="F192" s="171"/>
      <c r="G192" s="171"/>
      <c r="H192" s="171"/>
      <c r="I192" s="171"/>
      <c r="J192" s="171"/>
      <c r="K192" s="171"/>
      <c r="L192" s="171"/>
      <c r="M192" s="171"/>
      <c r="N192" s="171"/>
      <c r="O192" s="171"/>
      <c r="P192" s="171"/>
      <c r="Q192" s="171"/>
      <c r="R192" s="171"/>
      <c r="S192" s="171"/>
      <c r="T192" s="171"/>
      <c r="U192" s="171"/>
      <c r="V192" s="171"/>
      <c r="W192" s="171"/>
      <c r="X192" s="171"/>
      <c r="Y192" s="171"/>
      <c r="Z192" s="171"/>
      <c r="AA192" s="178"/>
      <c r="AB192" s="173"/>
    </row>
    <row r="193" spans="3:28" hidden="1" x14ac:dyDescent="0.2">
      <c r="C193" s="173"/>
      <c r="D193" s="182"/>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8"/>
      <c r="AB193" s="173"/>
    </row>
    <row r="194" spans="3:28" hidden="1" x14ac:dyDescent="0.2">
      <c r="C194" s="173"/>
      <c r="D194" s="182"/>
      <c r="E194" s="171"/>
      <c r="F194" s="171"/>
      <c r="G194" s="171"/>
      <c r="H194" s="171"/>
      <c r="I194" s="171"/>
      <c r="J194" s="171"/>
      <c r="K194" s="171"/>
      <c r="L194" s="171"/>
      <c r="M194" s="171"/>
      <c r="N194" s="171"/>
      <c r="O194" s="171"/>
      <c r="P194" s="171"/>
      <c r="Q194" s="171"/>
      <c r="R194" s="171"/>
      <c r="S194" s="171"/>
      <c r="T194" s="171"/>
      <c r="U194" s="171"/>
      <c r="V194" s="171"/>
      <c r="W194" s="171"/>
      <c r="X194" s="171"/>
      <c r="Y194" s="171"/>
      <c r="Z194" s="171"/>
      <c r="AA194" s="178"/>
      <c r="AB194" s="173"/>
    </row>
    <row r="195" spans="3:28" hidden="1" x14ac:dyDescent="0.2">
      <c r="C195" s="173"/>
      <c r="D195" s="171"/>
      <c r="E195" s="171"/>
      <c r="F195" s="171"/>
      <c r="G195" s="171"/>
      <c r="H195" s="171"/>
      <c r="I195" s="171"/>
      <c r="J195" s="171"/>
      <c r="K195" s="171"/>
      <c r="L195" s="171"/>
      <c r="M195" s="171"/>
      <c r="N195" s="171"/>
      <c r="O195" s="171"/>
      <c r="P195" s="171"/>
      <c r="Q195" s="171"/>
      <c r="R195" s="171"/>
      <c r="S195" s="171"/>
      <c r="T195" s="171"/>
      <c r="U195" s="171"/>
      <c r="V195" s="171"/>
      <c r="W195" s="171"/>
      <c r="X195" s="171"/>
      <c r="Y195" s="171"/>
      <c r="Z195" s="171"/>
      <c r="AA195" s="171"/>
      <c r="AB195" s="173"/>
    </row>
    <row r="196" spans="3:28" hidden="1" x14ac:dyDescent="0.2">
      <c r="C196" s="173"/>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3"/>
    </row>
    <row r="197" spans="3:28" hidden="1" x14ac:dyDescent="0.2">
      <c r="C197" s="173"/>
      <c r="D197" s="171"/>
      <c r="E197" s="171"/>
      <c r="F197" s="171"/>
      <c r="G197" s="171"/>
      <c r="H197" s="171"/>
      <c r="I197" s="171"/>
      <c r="J197" s="171"/>
      <c r="K197" s="171"/>
      <c r="L197" s="171"/>
      <c r="M197" s="171"/>
      <c r="N197" s="171"/>
      <c r="O197" s="171"/>
      <c r="P197" s="171"/>
      <c r="Q197" s="171"/>
      <c r="R197" s="171"/>
      <c r="S197" s="171"/>
      <c r="T197" s="171"/>
      <c r="U197" s="171"/>
      <c r="V197" s="171"/>
      <c r="W197" s="171"/>
      <c r="X197" s="171"/>
      <c r="Y197" s="171"/>
      <c r="Z197" s="171"/>
      <c r="AA197" s="171"/>
      <c r="AB197" s="173"/>
    </row>
    <row r="198" spans="3:28" hidden="1" x14ac:dyDescent="0.2">
      <c r="C198" s="173"/>
      <c r="D198" s="171"/>
      <c r="E198" s="171"/>
      <c r="F198" s="171"/>
      <c r="G198" s="171"/>
      <c r="H198" s="171"/>
      <c r="I198" s="171"/>
      <c r="J198" s="171"/>
      <c r="K198" s="171"/>
      <c r="L198" s="171"/>
      <c r="M198" s="171"/>
      <c r="N198" s="171"/>
      <c r="O198" s="171"/>
      <c r="P198" s="171"/>
      <c r="Q198" s="171"/>
      <c r="R198" s="171"/>
      <c r="S198" s="171"/>
      <c r="T198" s="171"/>
      <c r="U198" s="171"/>
      <c r="V198" s="171"/>
      <c r="W198" s="171"/>
      <c r="X198" s="171"/>
      <c r="Y198" s="171"/>
      <c r="Z198" s="171"/>
      <c r="AA198" s="171"/>
      <c r="AB198" s="173"/>
    </row>
    <row r="199" spans="3:28" hidden="1" x14ac:dyDescent="0.2">
      <c r="C199" s="173"/>
      <c r="D199" s="171"/>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c r="AA199" s="171"/>
      <c r="AB199" s="173"/>
    </row>
    <row r="200" spans="3:28" hidden="1" x14ac:dyDescent="0.2">
      <c r="C200" s="173"/>
      <c r="D200" s="171"/>
      <c r="E200" s="171"/>
      <c r="F200" s="171"/>
      <c r="G200" s="171"/>
      <c r="H200" s="171"/>
      <c r="I200" s="171"/>
      <c r="J200" s="171"/>
      <c r="K200" s="171"/>
      <c r="L200" s="171"/>
      <c r="M200" s="171"/>
      <c r="N200" s="171"/>
      <c r="O200" s="171"/>
      <c r="P200" s="171"/>
      <c r="Q200" s="171"/>
      <c r="R200" s="171"/>
      <c r="S200" s="171"/>
      <c r="T200" s="171"/>
      <c r="U200" s="171"/>
      <c r="V200" s="171"/>
      <c r="W200" s="171"/>
      <c r="X200" s="171"/>
      <c r="Y200" s="171"/>
      <c r="Z200" s="171"/>
      <c r="AA200" s="171"/>
      <c r="AB200" s="173"/>
    </row>
    <row r="201" spans="3:28" hidden="1" x14ac:dyDescent="0.2">
      <c r="C201" s="173"/>
      <c r="D201" s="171"/>
      <c r="E201" s="171"/>
      <c r="F201" s="171"/>
      <c r="G201" s="171"/>
      <c r="H201" s="171"/>
      <c r="I201" s="171"/>
      <c r="J201" s="171"/>
      <c r="K201" s="171"/>
      <c r="L201" s="171"/>
      <c r="M201" s="171"/>
      <c r="N201" s="171"/>
      <c r="O201" s="171"/>
      <c r="P201" s="171"/>
      <c r="Q201" s="171"/>
      <c r="R201" s="171"/>
      <c r="S201" s="171"/>
      <c r="T201" s="171"/>
      <c r="U201" s="171"/>
      <c r="V201" s="171"/>
      <c r="W201" s="171"/>
      <c r="X201" s="171"/>
      <c r="Y201" s="171"/>
      <c r="Z201" s="171"/>
      <c r="AA201" s="171"/>
      <c r="AB201" s="173"/>
    </row>
    <row r="202" spans="3:28" hidden="1" x14ac:dyDescent="0.2">
      <c r="C202" s="173"/>
      <c r="D202" s="171"/>
      <c r="E202" s="171"/>
      <c r="F202" s="171"/>
      <c r="G202" s="171"/>
      <c r="H202" s="171"/>
      <c r="I202" s="171"/>
      <c r="J202" s="171"/>
      <c r="K202" s="171"/>
      <c r="L202" s="171"/>
      <c r="M202" s="171"/>
      <c r="N202" s="171"/>
      <c r="O202" s="171"/>
      <c r="P202" s="171"/>
      <c r="Q202" s="171"/>
      <c r="R202" s="171"/>
      <c r="S202" s="171"/>
      <c r="T202" s="171"/>
      <c r="U202" s="171"/>
      <c r="V202" s="171"/>
      <c r="W202" s="171"/>
      <c r="X202" s="171"/>
      <c r="Y202" s="171"/>
      <c r="Z202" s="171"/>
      <c r="AA202" s="171"/>
      <c r="AB202" s="173"/>
    </row>
    <row r="203" spans="3:28" hidden="1" x14ac:dyDescent="0.2">
      <c r="C203" s="173"/>
      <c r="D203" s="171"/>
      <c r="E203" s="171"/>
      <c r="F203" s="171"/>
      <c r="G203" s="171"/>
      <c r="H203" s="171"/>
      <c r="I203" s="171"/>
      <c r="J203" s="171"/>
      <c r="K203" s="171"/>
      <c r="L203" s="171"/>
      <c r="M203" s="171"/>
      <c r="N203" s="171"/>
      <c r="O203" s="171"/>
      <c r="P203" s="171"/>
      <c r="Q203" s="171"/>
      <c r="R203" s="171"/>
      <c r="S203" s="171"/>
      <c r="T203" s="171"/>
      <c r="U203" s="171"/>
      <c r="V203" s="171"/>
      <c r="W203" s="171"/>
      <c r="X203" s="171"/>
      <c r="Y203" s="171"/>
      <c r="Z203" s="171"/>
      <c r="AA203" s="171"/>
      <c r="AB203" s="173"/>
    </row>
    <row r="204" spans="3:28" hidden="1" x14ac:dyDescent="0.2">
      <c r="C204" s="173"/>
      <c r="D204" s="171"/>
      <c r="E204" s="171"/>
      <c r="F204" s="171"/>
      <c r="G204" s="171"/>
      <c r="H204" s="171"/>
      <c r="I204" s="171"/>
      <c r="J204" s="171"/>
      <c r="K204" s="171"/>
      <c r="L204" s="171"/>
      <c r="M204" s="171"/>
      <c r="N204" s="171"/>
      <c r="O204" s="171"/>
      <c r="P204" s="171"/>
      <c r="Q204" s="171"/>
      <c r="R204" s="171"/>
      <c r="S204" s="171"/>
      <c r="T204" s="171"/>
      <c r="U204" s="171"/>
      <c r="V204" s="171"/>
      <c r="W204" s="171"/>
      <c r="X204" s="171"/>
      <c r="Y204" s="171"/>
      <c r="Z204" s="171"/>
      <c r="AA204" s="171"/>
      <c r="AB204" s="173"/>
    </row>
    <row r="205" spans="3:28" hidden="1" x14ac:dyDescent="0.2">
      <c r="C205" s="173"/>
      <c r="D205" s="171"/>
      <c r="E205" s="171"/>
      <c r="F205" s="171"/>
      <c r="G205" s="171"/>
      <c r="H205" s="171"/>
      <c r="I205" s="171"/>
      <c r="J205" s="171"/>
      <c r="K205" s="171"/>
      <c r="L205" s="171"/>
      <c r="M205" s="171"/>
      <c r="N205" s="171"/>
      <c r="O205" s="171"/>
      <c r="P205" s="171"/>
      <c r="Q205" s="171"/>
      <c r="R205" s="171"/>
      <c r="S205" s="171"/>
      <c r="T205" s="171"/>
      <c r="U205" s="171"/>
      <c r="V205" s="171"/>
      <c r="W205" s="171"/>
      <c r="X205" s="171"/>
      <c r="Y205" s="171"/>
      <c r="Z205" s="171"/>
      <c r="AA205" s="171"/>
      <c r="AB205" s="173"/>
    </row>
    <row r="206" spans="3:28" hidden="1" x14ac:dyDescent="0.2">
      <c r="C206" s="173"/>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c r="Z206" s="171"/>
      <c r="AA206" s="171"/>
      <c r="AB206" s="173"/>
    </row>
    <row r="207" spans="3:28" hidden="1" x14ac:dyDescent="0.2">
      <c r="C207" s="173"/>
      <c r="D207" s="171"/>
      <c r="E207" s="171"/>
      <c r="F207" s="171"/>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3"/>
    </row>
    <row r="208" spans="3:28" hidden="1" x14ac:dyDescent="0.2">
      <c r="C208" s="173"/>
      <c r="D208" s="171"/>
      <c r="E208" s="171"/>
      <c r="F208" s="171"/>
      <c r="G208" s="171"/>
      <c r="H208" s="171"/>
      <c r="I208" s="171"/>
      <c r="J208" s="171"/>
      <c r="K208" s="171"/>
      <c r="L208" s="171"/>
      <c r="M208" s="171"/>
      <c r="N208" s="171"/>
      <c r="O208" s="171"/>
      <c r="P208" s="171"/>
      <c r="Q208" s="171"/>
      <c r="R208" s="171"/>
      <c r="S208" s="171"/>
      <c r="T208" s="171"/>
      <c r="U208" s="171"/>
      <c r="V208" s="171"/>
      <c r="W208" s="171"/>
      <c r="X208" s="171"/>
      <c r="Y208" s="171"/>
      <c r="Z208" s="171"/>
      <c r="AA208" s="171"/>
      <c r="AB208" s="173"/>
    </row>
    <row r="209" spans="3:28" hidden="1" x14ac:dyDescent="0.2">
      <c r="C209" s="173"/>
      <c r="D209" s="171"/>
      <c r="E209" s="171"/>
      <c r="F209" s="171"/>
      <c r="G209" s="171"/>
      <c r="H209" s="171"/>
      <c r="I209" s="171"/>
      <c r="J209" s="171"/>
      <c r="K209" s="171"/>
      <c r="L209" s="171"/>
      <c r="M209" s="171"/>
      <c r="N209" s="171"/>
      <c r="O209" s="171"/>
      <c r="P209" s="171"/>
      <c r="Q209" s="171"/>
      <c r="R209" s="171"/>
      <c r="S209" s="171"/>
      <c r="T209" s="171"/>
      <c r="U209" s="171"/>
      <c r="V209" s="171"/>
      <c r="W209" s="171"/>
      <c r="X209" s="171"/>
      <c r="Y209" s="171"/>
      <c r="Z209" s="171"/>
      <c r="AA209" s="171"/>
      <c r="AB209" s="173"/>
    </row>
    <row r="210" spans="3:28" hidden="1" x14ac:dyDescent="0.2">
      <c r="C210" s="173"/>
      <c r="D210" s="171"/>
      <c r="E210" s="171"/>
      <c r="F210" s="171"/>
      <c r="G210" s="171"/>
      <c r="H210" s="171"/>
      <c r="I210" s="171"/>
      <c r="J210" s="171"/>
      <c r="K210" s="171"/>
      <c r="L210" s="171"/>
      <c r="M210" s="171"/>
      <c r="N210" s="171"/>
      <c r="O210" s="171"/>
      <c r="P210" s="171"/>
      <c r="Q210" s="171"/>
      <c r="R210" s="171"/>
      <c r="S210" s="171"/>
      <c r="T210" s="171"/>
      <c r="U210" s="171"/>
      <c r="V210" s="171"/>
      <c r="W210" s="171"/>
      <c r="X210" s="171"/>
      <c r="Y210" s="171"/>
      <c r="Z210" s="171"/>
      <c r="AA210" s="171"/>
      <c r="AB210" s="173"/>
    </row>
    <row r="211" spans="3:28" hidden="1" x14ac:dyDescent="0.2">
      <c r="C211" s="173"/>
      <c r="D211" s="171"/>
      <c r="E211" s="171"/>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3"/>
    </row>
    <row r="212" spans="3:28" hidden="1" x14ac:dyDescent="0.2">
      <c r="C212" s="173"/>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3"/>
    </row>
    <row r="213" spans="3:28" hidden="1" x14ac:dyDescent="0.2">
      <c r="C213" s="173"/>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3"/>
    </row>
    <row r="214" spans="3:28" hidden="1" x14ac:dyDescent="0.2">
      <c r="C214" s="173"/>
      <c r="D214" s="171"/>
      <c r="E214" s="171"/>
      <c r="F214" s="171"/>
      <c r="G214" s="171"/>
      <c r="H214" s="171"/>
      <c r="I214" s="171"/>
      <c r="J214" s="171"/>
      <c r="K214" s="171"/>
      <c r="L214" s="171"/>
      <c r="M214" s="171"/>
      <c r="N214" s="171"/>
      <c r="O214" s="171"/>
      <c r="P214" s="171"/>
      <c r="Q214" s="171"/>
      <c r="R214" s="171"/>
      <c r="S214" s="171"/>
      <c r="T214" s="171"/>
      <c r="U214" s="171"/>
      <c r="V214" s="171"/>
      <c r="W214" s="171"/>
      <c r="X214" s="171"/>
      <c r="Y214" s="171"/>
      <c r="Z214" s="171"/>
      <c r="AA214" s="171"/>
      <c r="AB214" s="173"/>
    </row>
    <row r="215" spans="3:28" hidden="1" x14ac:dyDescent="0.2">
      <c r="C215" s="173"/>
      <c r="D215" s="171"/>
      <c r="E215" s="171"/>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3"/>
    </row>
    <row r="216" spans="3:28" hidden="1" x14ac:dyDescent="0.2">
      <c r="C216" s="173"/>
      <c r="D216" s="171"/>
      <c r="E216" s="171"/>
      <c r="F216" s="171"/>
      <c r="G216" s="171"/>
      <c r="H216" s="171"/>
      <c r="I216" s="171"/>
      <c r="J216" s="171"/>
      <c r="K216" s="171"/>
      <c r="L216" s="171"/>
      <c r="M216" s="171"/>
      <c r="N216" s="171"/>
      <c r="O216" s="171"/>
      <c r="P216" s="171"/>
      <c r="Q216" s="171"/>
      <c r="R216" s="171"/>
      <c r="S216" s="171"/>
      <c r="T216" s="171"/>
      <c r="U216" s="171"/>
      <c r="V216" s="171"/>
      <c r="W216" s="171"/>
      <c r="X216" s="171"/>
      <c r="Y216" s="171"/>
      <c r="Z216" s="171"/>
      <c r="AA216" s="171"/>
      <c r="AB216" s="173"/>
    </row>
    <row r="217" spans="3:28" hidden="1" x14ac:dyDescent="0.2">
      <c r="C217" s="173"/>
      <c r="D217" s="171"/>
      <c r="E217" s="171"/>
      <c r="F217" s="171"/>
      <c r="G217" s="171"/>
      <c r="H217" s="171"/>
      <c r="I217" s="171"/>
      <c r="J217" s="171"/>
      <c r="K217" s="171"/>
      <c r="L217" s="171"/>
      <c r="M217" s="171"/>
      <c r="N217" s="171"/>
      <c r="O217" s="171"/>
      <c r="P217" s="171"/>
      <c r="Q217" s="171"/>
      <c r="R217" s="171"/>
      <c r="S217" s="171"/>
      <c r="T217" s="171"/>
      <c r="U217" s="171"/>
      <c r="V217" s="171"/>
      <c r="W217" s="171"/>
      <c r="X217" s="171"/>
      <c r="Y217" s="171"/>
      <c r="Z217" s="171"/>
      <c r="AA217" s="171"/>
      <c r="AB217" s="173"/>
    </row>
    <row r="218" spans="3:28" hidden="1" x14ac:dyDescent="0.2">
      <c r="C218" s="173"/>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c r="AA218" s="171"/>
      <c r="AB218" s="173"/>
    </row>
    <row r="219" spans="3:28" hidden="1" x14ac:dyDescent="0.2">
      <c r="C219" s="173"/>
      <c r="D219" s="171"/>
      <c r="E219" s="171"/>
      <c r="F219" s="171"/>
      <c r="G219" s="171"/>
      <c r="H219" s="171"/>
      <c r="I219" s="171"/>
      <c r="J219" s="171"/>
      <c r="K219" s="171"/>
      <c r="L219" s="171"/>
      <c r="M219" s="171"/>
      <c r="N219" s="171"/>
      <c r="O219" s="171"/>
      <c r="P219" s="171"/>
      <c r="Q219" s="171"/>
      <c r="R219" s="171"/>
      <c r="S219" s="171"/>
      <c r="T219" s="171"/>
      <c r="U219" s="171"/>
      <c r="V219" s="171"/>
      <c r="W219" s="171"/>
      <c r="X219" s="171"/>
      <c r="Y219" s="171"/>
      <c r="Z219" s="171"/>
      <c r="AA219" s="171"/>
      <c r="AB219" s="173"/>
    </row>
    <row r="220" spans="3:28" hidden="1" x14ac:dyDescent="0.2">
      <c r="C220" s="173"/>
      <c r="D220" s="171"/>
      <c r="E220" s="171"/>
      <c r="F220" s="171"/>
      <c r="G220" s="171"/>
      <c r="H220" s="171"/>
      <c r="I220" s="171"/>
      <c r="J220" s="171"/>
      <c r="K220" s="171"/>
      <c r="L220" s="171"/>
      <c r="M220" s="171"/>
      <c r="N220" s="171"/>
      <c r="O220" s="171"/>
      <c r="P220" s="171"/>
      <c r="Q220" s="171"/>
      <c r="R220" s="171"/>
      <c r="S220" s="171"/>
      <c r="T220" s="171"/>
      <c r="U220" s="171"/>
      <c r="V220" s="171"/>
      <c r="W220" s="171"/>
      <c r="X220" s="171"/>
      <c r="Y220" s="171"/>
      <c r="Z220" s="171"/>
      <c r="AA220" s="171"/>
      <c r="AB220" s="173"/>
    </row>
    <row r="221" spans="3:28" hidden="1" x14ac:dyDescent="0.2">
      <c r="C221" s="173"/>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3"/>
    </row>
    <row r="222" spans="3:28" hidden="1" x14ac:dyDescent="0.2">
      <c r="C222" s="173"/>
      <c r="D222" s="171"/>
      <c r="E222" s="171"/>
      <c r="F222" s="171"/>
      <c r="G222" s="171"/>
      <c r="H222" s="171"/>
      <c r="I222" s="171"/>
      <c r="J222" s="171"/>
      <c r="K222" s="171"/>
      <c r="L222" s="171"/>
      <c r="M222" s="171"/>
      <c r="N222" s="171"/>
      <c r="O222" s="171"/>
      <c r="P222" s="171"/>
      <c r="Q222" s="171"/>
      <c r="R222" s="171"/>
      <c r="S222" s="171"/>
      <c r="T222" s="171"/>
      <c r="U222" s="171"/>
      <c r="V222" s="171"/>
      <c r="W222" s="171"/>
      <c r="X222" s="171"/>
      <c r="Y222" s="171"/>
      <c r="Z222" s="171"/>
      <c r="AA222" s="171"/>
      <c r="AB222" s="173"/>
    </row>
    <row r="223" spans="3:28" hidden="1" x14ac:dyDescent="0.2">
      <c r="C223" s="173"/>
      <c r="D223" s="171"/>
      <c r="E223" s="171"/>
      <c r="F223" s="171"/>
      <c r="G223" s="171"/>
      <c r="H223" s="171"/>
      <c r="I223" s="171"/>
      <c r="J223" s="171"/>
      <c r="K223" s="171"/>
      <c r="L223" s="171"/>
      <c r="M223" s="171"/>
      <c r="N223" s="171"/>
      <c r="O223" s="171"/>
      <c r="P223" s="171"/>
      <c r="Q223" s="171"/>
      <c r="R223" s="171"/>
      <c r="S223" s="171"/>
      <c r="T223" s="171"/>
      <c r="U223" s="171"/>
      <c r="V223" s="171"/>
      <c r="W223" s="171"/>
      <c r="X223" s="171"/>
      <c r="Y223" s="171"/>
      <c r="Z223" s="171"/>
      <c r="AA223" s="171"/>
      <c r="AB223" s="173"/>
    </row>
    <row r="224" spans="3:28" hidden="1" x14ac:dyDescent="0.2">
      <c r="C224" s="173"/>
      <c r="D224" s="171"/>
      <c r="E224" s="171"/>
      <c r="F224" s="171"/>
      <c r="G224" s="171"/>
      <c r="H224" s="171"/>
      <c r="I224" s="171"/>
      <c r="J224" s="171"/>
      <c r="K224" s="171"/>
      <c r="L224" s="171"/>
      <c r="M224" s="171"/>
      <c r="N224" s="171"/>
      <c r="O224" s="171"/>
      <c r="P224" s="171"/>
      <c r="Q224" s="171"/>
      <c r="R224" s="171"/>
      <c r="S224" s="171"/>
      <c r="T224" s="171"/>
      <c r="U224" s="171"/>
      <c r="V224" s="171"/>
      <c r="W224" s="171"/>
      <c r="X224" s="171"/>
      <c r="Y224" s="171"/>
      <c r="Z224" s="171"/>
      <c r="AA224" s="171"/>
      <c r="AB224" s="173"/>
    </row>
    <row r="225" spans="3:28" hidden="1" x14ac:dyDescent="0.2">
      <c r="C225" s="173"/>
      <c r="D225" s="171"/>
      <c r="E225" s="171"/>
      <c r="F225" s="171"/>
      <c r="G225" s="171"/>
      <c r="H225" s="171"/>
      <c r="I225" s="171"/>
      <c r="J225" s="171"/>
      <c r="K225" s="171"/>
      <c r="L225" s="171"/>
      <c r="M225" s="171"/>
      <c r="N225" s="171"/>
      <c r="O225" s="171"/>
      <c r="P225" s="171"/>
      <c r="Q225" s="171"/>
      <c r="R225" s="171"/>
      <c r="S225" s="171"/>
      <c r="T225" s="171"/>
      <c r="U225" s="171"/>
      <c r="V225" s="171"/>
      <c r="W225" s="171"/>
      <c r="X225" s="171"/>
      <c r="Y225" s="171"/>
      <c r="Z225" s="171"/>
      <c r="AA225" s="171"/>
      <c r="AB225" s="173"/>
    </row>
    <row r="226" spans="3:28" hidden="1" x14ac:dyDescent="0.2">
      <c r="C226" s="173"/>
      <c r="D226" s="171"/>
      <c r="E226" s="171"/>
      <c r="F226" s="171"/>
      <c r="G226" s="171"/>
      <c r="H226" s="171"/>
      <c r="I226" s="171"/>
      <c r="J226" s="171"/>
      <c r="K226" s="171"/>
      <c r="L226" s="171"/>
      <c r="M226" s="171"/>
      <c r="N226" s="171"/>
      <c r="O226" s="171"/>
      <c r="P226" s="171"/>
      <c r="Q226" s="171"/>
      <c r="R226" s="171"/>
      <c r="S226" s="171"/>
      <c r="T226" s="171"/>
      <c r="U226" s="171"/>
      <c r="V226" s="171"/>
      <c r="W226" s="171"/>
      <c r="X226" s="171"/>
      <c r="Y226" s="171"/>
      <c r="Z226" s="171"/>
      <c r="AA226" s="171"/>
      <c r="AB226" s="173"/>
    </row>
    <row r="227" spans="3:28" hidden="1" x14ac:dyDescent="0.2">
      <c r="C227" s="173"/>
      <c r="D227" s="171"/>
      <c r="E227" s="171"/>
      <c r="F227" s="171"/>
      <c r="G227" s="171"/>
      <c r="H227" s="171"/>
      <c r="I227" s="171"/>
      <c r="J227" s="171"/>
      <c r="K227" s="171"/>
      <c r="L227" s="171"/>
      <c r="M227" s="171"/>
      <c r="N227" s="171"/>
      <c r="O227" s="171"/>
      <c r="P227" s="171"/>
      <c r="Q227" s="171"/>
      <c r="R227" s="171"/>
      <c r="S227" s="171"/>
      <c r="T227" s="171"/>
      <c r="U227" s="171"/>
      <c r="V227" s="171"/>
      <c r="W227" s="171"/>
      <c r="X227" s="171"/>
      <c r="Y227" s="171"/>
      <c r="Z227" s="171"/>
      <c r="AA227" s="171"/>
      <c r="AB227" s="173"/>
    </row>
    <row r="228" spans="3:28" hidden="1" x14ac:dyDescent="0.2">
      <c r="C228" s="173"/>
      <c r="D228" s="171"/>
      <c r="E228" s="171"/>
      <c r="F228" s="171"/>
      <c r="G228" s="171"/>
      <c r="H228" s="171"/>
      <c r="I228" s="171"/>
      <c r="J228" s="171"/>
      <c r="K228" s="171"/>
      <c r="L228" s="171"/>
      <c r="M228" s="171"/>
      <c r="N228" s="171"/>
      <c r="O228" s="171"/>
      <c r="P228" s="171"/>
      <c r="Q228" s="171"/>
      <c r="R228" s="171"/>
      <c r="S228" s="171"/>
      <c r="T228" s="171"/>
      <c r="U228" s="171"/>
      <c r="V228" s="171"/>
      <c r="W228" s="171"/>
      <c r="X228" s="171"/>
      <c r="Y228" s="171"/>
      <c r="Z228" s="171"/>
      <c r="AA228" s="171"/>
      <c r="AB228" s="173"/>
    </row>
    <row r="229" spans="3:28" hidden="1" x14ac:dyDescent="0.2">
      <c r="C229" s="173"/>
      <c r="D229" s="171"/>
      <c r="E229" s="171"/>
      <c r="F229" s="171"/>
      <c r="G229" s="171"/>
      <c r="H229" s="171"/>
      <c r="I229" s="171"/>
      <c r="J229" s="171"/>
      <c r="K229" s="171"/>
      <c r="L229" s="171"/>
      <c r="M229" s="171"/>
      <c r="N229" s="171"/>
      <c r="O229" s="171"/>
      <c r="P229" s="171"/>
      <c r="Q229" s="171"/>
      <c r="R229" s="171"/>
      <c r="S229" s="171"/>
      <c r="T229" s="171"/>
      <c r="U229" s="171"/>
      <c r="V229" s="171"/>
      <c r="W229" s="171"/>
      <c r="X229" s="171"/>
      <c r="Y229" s="171"/>
      <c r="Z229" s="171"/>
      <c r="AA229" s="171"/>
      <c r="AB229" s="173"/>
    </row>
    <row r="230" spans="3:28" hidden="1" x14ac:dyDescent="0.2">
      <c r="C230" s="173"/>
      <c r="D230" s="171"/>
      <c r="E230" s="171"/>
      <c r="F230" s="171"/>
      <c r="G230" s="171"/>
      <c r="H230" s="171"/>
      <c r="I230" s="171"/>
      <c r="J230" s="171"/>
      <c r="K230" s="171"/>
      <c r="L230" s="171"/>
      <c r="M230" s="171"/>
      <c r="N230" s="171"/>
      <c r="O230" s="171"/>
      <c r="P230" s="171"/>
      <c r="Q230" s="171"/>
      <c r="R230" s="171"/>
      <c r="S230" s="171"/>
      <c r="T230" s="171"/>
      <c r="U230" s="171"/>
      <c r="V230" s="171"/>
      <c r="W230" s="171"/>
      <c r="X230" s="171"/>
      <c r="Y230" s="171"/>
      <c r="Z230" s="171"/>
      <c r="AA230" s="171"/>
      <c r="AB230" s="173"/>
    </row>
    <row r="231" spans="3:28" hidden="1" x14ac:dyDescent="0.2">
      <c r="C231" s="173"/>
      <c r="D231" s="171"/>
      <c r="E231" s="171"/>
      <c r="F231" s="171"/>
      <c r="G231" s="171"/>
      <c r="H231" s="171"/>
      <c r="I231" s="171"/>
      <c r="J231" s="171"/>
      <c r="K231" s="171"/>
      <c r="L231" s="171"/>
      <c r="M231" s="171"/>
      <c r="N231" s="171"/>
      <c r="O231" s="171"/>
      <c r="P231" s="171"/>
      <c r="Q231" s="171"/>
      <c r="R231" s="171"/>
      <c r="S231" s="171"/>
      <c r="T231" s="171"/>
      <c r="U231" s="171"/>
      <c r="V231" s="171"/>
      <c r="W231" s="171"/>
      <c r="X231" s="171"/>
      <c r="Y231" s="171"/>
      <c r="Z231" s="171"/>
      <c r="AA231" s="171"/>
      <c r="AB231" s="173"/>
    </row>
    <row r="232" spans="3:28" hidden="1" x14ac:dyDescent="0.2">
      <c r="C232" s="173"/>
      <c r="D232" s="171"/>
      <c r="E232" s="171"/>
      <c r="F232" s="171"/>
      <c r="G232" s="171"/>
      <c r="H232" s="171"/>
      <c r="I232" s="171"/>
      <c r="J232" s="171"/>
      <c r="K232" s="171"/>
      <c r="L232" s="171"/>
      <c r="M232" s="171"/>
      <c r="N232" s="171"/>
      <c r="O232" s="171"/>
      <c r="P232" s="171"/>
      <c r="Q232" s="171"/>
      <c r="R232" s="171"/>
      <c r="S232" s="171"/>
      <c r="T232" s="171"/>
      <c r="U232" s="171"/>
      <c r="V232" s="171"/>
      <c r="W232" s="171"/>
      <c r="X232" s="171"/>
      <c r="Y232" s="171"/>
      <c r="Z232" s="171"/>
      <c r="AA232" s="171"/>
      <c r="AB232" s="173"/>
    </row>
    <row r="233" spans="3:28" hidden="1" x14ac:dyDescent="0.2">
      <c r="C233" s="173"/>
      <c r="D233" s="171"/>
      <c r="E233" s="171"/>
      <c r="F233" s="171"/>
      <c r="G233" s="171"/>
      <c r="H233" s="171"/>
      <c r="I233" s="171"/>
      <c r="J233" s="171"/>
      <c r="K233" s="171"/>
      <c r="L233" s="171"/>
      <c r="M233" s="171"/>
      <c r="N233" s="171"/>
      <c r="O233" s="171"/>
      <c r="P233" s="171"/>
      <c r="Q233" s="171"/>
      <c r="R233" s="171"/>
      <c r="S233" s="171"/>
      <c r="T233" s="171"/>
      <c r="U233" s="171"/>
      <c r="V233" s="171"/>
      <c r="W233" s="171"/>
      <c r="X233" s="171"/>
      <c r="Y233" s="171"/>
      <c r="Z233" s="171"/>
      <c r="AA233" s="171"/>
      <c r="AB233" s="173"/>
    </row>
    <row r="234" spans="3:28" hidden="1" x14ac:dyDescent="0.2">
      <c r="C234" s="173"/>
      <c r="D234" s="171"/>
      <c r="E234" s="171"/>
      <c r="F234" s="171"/>
      <c r="G234" s="171"/>
      <c r="H234" s="171"/>
      <c r="I234" s="171"/>
      <c r="J234" s="171"/>
      <c r="K234" s="171"/>
      <c r="L234" s="171"/>
      <c r="M234" s="171"/>
      <c r="N234" s="171"/>
      <c r="O234" s="171"/>
      <c r="P234" s="171"/>
      <c r="Q234" s="171"/>
      <c r="R234" s="171"/>
      <c r="S234" s="171"/>
      <c r="T234" s="171"/>
      <c r="U234" s="171"/>
      <c r="V234" s="171"/>
      <c r="W234" s="171"/>
      <c r="X234" s="171"/>
      <c r="Y234" s="171"/>
      <c r="Z234" s="171"/>
      <c r="AA234" s="171"/>
      <c r="AB234" s="173"/>
    </row>
    <row r="235" spans="3:28" hidden="1" x14ac:dyDescent="0.2">
      <c r="C235" s="173"/>
      <c r="D235" s="171"/>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c r="AA235" s="171"/>
      <c r="AB235" s="173"/>
    </row>
    <row r="236" spans="3:28" hidden="1" x14ac:dyDescent="0.2">
      <c r="C236" s="173"/>
      <c r="D236" s="171"/>
      <c r="E236" s="171"/>
      <c r="F236" s="171"/>
      <c r="G236" s="171"/>
      <c r="H236" s="171"/>
      <c r="I236" s="171"/>
      <c r="J236" s="171"/>
      <c r="K236" s="171"/>
      <c r="L236" s="171"/>
      <c r="M236" s="171"/>
      <c r="N236" s="171"/>
      <c r="O236" s="171"/>
      <c r="P236" s="171"/>
      <c r="Q236" s="171"/>
      <c r="R236" s="171"/>
      <c r="S236" s="171"/>
      <c r="T236" s="171"/>
      <c r="U236" s="171"/>
      <c r="V236" s="171"/>
      <c r="W236" s="171"/>
      <c r="X236" s="171"/>
      <c r="Y236" s="171"/>
      <c r="Z236" s="171"/>
      <c r="AA236" s="171"/>
      <c r="AB236" s="173"/>
    </row>
    <row r="237" spans="3:28" hidden="1" x14ac:dyDescent="0.2">
      <c r="C237" s="173"/>
      <c r="D237" s="171"/>
      <c r="E237" s="171"/>
      <c r="F237" s="171"/>
      <c r="G237" s="171"/>
      <c r="H237" s="171"/>
      <c r="I237" s="171"/>
      <c r="J237" s="171"/>
      <c r="K237" s="171"/>
      <c r="L237" s="171"/>
      <c r="M237" s="171"/>
      <c r="N237" s="171"/>
      <c r="O237" s="171"/>
      <c r="P237" s="171"/>
      <c r="Q237" s="171"/>
      <c r="R237" s="171"/>
      <c r="S237" s="171"/>
      <c r="T237" s="171"/>
      <c r="U237" s="171"/>
      <c r="V237" s="171"/>
      <c r="W237" s="171"/>
      <c r="X237" s="171"/>
      <c r="Y237" s="171"/>
      <c r="Z237" s="171"/>
      <c r="AA237" s="171"/>
      <c r="AB237" s="173"/>
    </row>
    <row r="238" spans="3:28" hidden="1" x14ac:dyDescent="0.2">
      <c r="C238" s="173"/>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c r="AA238" s="171"/>
      <c r="AB238" s="173"/>
    </row>
    <row r="239" spans="3:28" hidden="1" x14ac:dyDescent="0.2">
      <c r="C239" s="173"/>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c r="AA239" s="171"/>
      <c r="AB239" s="173"/>
    </row>
    <row r="240" spans="3:28" hidden="1" x14ac:dyDescent="0.2">
      <c r="C240" s="173"/>
      <c r="D240" s="171"/>
      <c r="E240" s="171"/>
      <c r="F240" s="171"/>
      <c r="G240" s="171"/>
      <c r="H240" s="171"/>
      <c r="I240" s="171"/>
      <c r="J240" s="171"/>
      <c r="K240" s="171"/>
      <c r="L240" s="171"/>
      <c r="M240" s="171"/>
      <c r="N240" s="171"/>
      <c r="O240" s="171"/>
      <c r="P240" s="171"/>
      <c r="Q240" s="171"/>
      <c r="R240" s="171"/>
      <c r="S240" s="171"/>
      <c r="T240" s="171"/>
      <c r="U240" s="171"/>
      <c r="V240" s="171"/>
      <c r="W240" s="171"/>
      <c r="X240" s="171"/>
      <c r="Y240" s="171"/>
      <c r="Z240" s="171"/>
      <c r="AA240" s="171"/>
      <c r="AB240" s="173"/>
    </row>
    <row r="241" spans="3:28" hidden="1" x14ac:dyDescent="0.2">
      <c r="C241" s="173"/>
      <c r="D241" s="171"/>
      <c r="E241" s="171"/>
      <c r="F241" s="171"/>
      <c r="G241" s="171"/>
      <c r="H241" s="171"/>
      <c r="I241" s="171"/>
      <c r="J241" s="171"/>
      <c r="K241" s="171"/>
      <c r="L241" s="171"/>
      <c r="M241" s="171"/>
      <c r="N241" s="171"/>
      <c r="O241" s="171"/>
      <c r="P241" s="171"/>
      <c r="Q241" s="171"/>
      <c r="R241" s="171"/>
      <c r="S241" s="171"/>
      <c r="T241" s="171"/>
      <c r="U241" s="171"/>
      <c r="V241" s="171"/>
      <c r="W241" s="171"/>
      <c r="X241" s="171"/>
      <c r="Y241" s="171"/>
      <c r="Z241" s="171"/>
      <c r="AA241" s="171"/>
      <c r="AB241" s="173"/>
    </row>
    <row r="242" spans="3:28" hidden="1" x14ac:dyDescent="0.2">
      <c r="C242" s="173"/>
      <c r="D242" s="171"/>
      <c r="E242" s="171"/>
      <c r="F242" s="171"/>
      <c r="G242" s="171"/>
      <c r="H242" s="171"/>
      <c r="I242" s="171"/>
      <c r="J242" s="171"/>
      <c r="K242" s="171"/>
      <c r="L242" s="171"/>
      <c r="M242" s="171"/>
      <c r="N242" s="171"/>
      <c r="O242" s="171"/>
      <c r="P242" s="171"/>
      <c r="Q242" s="171"/>
      <c r="R242" s="171"/>
      <c r="S242" s="171"/>
      <c r="T242" s="171"/>
      <c r="U242" s="171"/>
      <c r="V242" s="171"/>
      <c r="W242" s="171"/>
      <c r="X242" s="171"/>
      <c r="Y242" s="171"/>
      <c r="Z242" s="171"/>
      <c r="AA242" s="171"/>
      <c r="AB242" s="173"/>
    </row>
    <row r="243" spans="3:28" hidden="1" x14ac:dyDescent="0.2">
      <c r="C243" s="173"/>
      <c r="D243" s="171"/>
      <c r="E243" s="171"/>
      <c r="F243" s="171"/>
      <c r="G243" s="171"/>
      <c r="H243" s="171"/>
      <c r="I243" s="171"/>
      <c r="J243" s="171"/>
      <c r="K243" s="171"/>
      <c r="L243" s="171"/>
      <c r="M243" s="171"/>
      <c r="N243" s="171"/>
      <c r="O243" s="171"/>
      <c r="P243" s="171"/>
      <c r="Q243" s="171"/>
      <c r="R243" s="171"/>
      <c r="S243" s="171"/>
      <c r="T243" s="171"/>
      <c r="U243" s="171"/>
      <c r="V243" s="171"/>
      <c r="W243" s="171"/>
      <c r="X243" s="171"/>
      <c r="Y243" s="171"/>
      <c r="Z243" s="171"/>
      <c r="AA243" s="171"/>
      <c r="AB243" s="173"/>
    </row>
    <row r="244" spans="3:28" hidden="1" x14ac:dyDescent="0.2">
      <c r="C244" s="173"/>
      <c r="D244" s="171"/>
      <c r="E244" s="171"/>
      <c r="F244" s="171"/>
      <c r="G244" s="171"/>
      <c r="H244" s="171"/>
      <c r="I244" s="171"/>
      <c r="J244" s="171"/>
      <c r="K244" s="171"/>
      <c r="L244" s="171"/>
      <c r="M244" s="171"/>
      <c r="N244" s="171"/>
      <c r="O244" s="171"/>
      <c r="P244" s="171"/>
      <c r="Q244" s="171"/>
      <c r="R244" s="171"/>
      <c r="S244" s="171"/>
      <c r="T244" s="171"/>
      <c r="U244" s="171"/>
      <c r="V244" s="171"/>
      <c r="W244" s="171"/>
      <c r="X244" s="171"/>
      <c r="Y244" s="171"/>
      <c r="Z244" s="171"/>
      <c r="AA244" s="171"/>
      <c r="AB244" s="173"/>
    </row>
    <row r="245" spans="3:28" hidden="1" x14ac:dyDescent="0.2">
      <c r="C245" s="173"/>
      <c r="D245" s="171"/>
      <c r="E245" s="171"/>
      <c r="F245" s="171"/>
      <c r="G245" s="171"/>
      <c r="H245" s="171"/>
      <c r="I245" s="171"/>
      <c r="J245" s="171"/>
      <c r="K245" s="171"/>
      <c r="L245" s="171"/>
      <c r="M245" s="171"/>
      <c r="N245" s="171"/>
      <c r="O245" s="171"/>
      <c r="P245" s="171"/>
      <c r="Q245" s="171"/>
      <c r="R245" s="171"/>
      <c r="S245" s="171"/>
      <c r="T245" s="171"/>
      <c r="U245" s="171"/>
      <c r="V245" s="171"/>
      <c r="W245" s="171"/>
      <c r="X245" s="171"/>
      <c r="Y245" s="171"/>
      <c r="Z245" s="171"/>
      <c r="AA245" s="171"/>
      <c r="AB245" s="173"/>
    </row>
    <row r="246" spans="3:28" hidden="1" x14ac:dyDescent="0.2">
      <c r="C246" s="173"/>
      <c r="D246" s="171"/>
      <c r="E246" s="171"/>
      <c r="F246" s="171"/>
      <c r="G246" s="171"/>
      <c r="H246" s="171"/>
      <c r="I246" s="171"/>
      <c r="J246" s="171"/>
      <c r="K246" s="171"/>
      <c r="L246" s="171"/>
      <c r="M246" s="171"/>
      <c r="N246" s="171"/>
      <c r="O246" s="171"/>
      <c r="P246" s="171"/>
      <c r="Q246" s="171"/>
      <c r="R246" s="171"/>
      <c r="S246" s="171"/>
      <c r="T246" s="171"/>
      <c r="U246" s="171"/>
      <c r="V246" s="171"/>
      <c r="W246" s="171"/>
      <c r="X246" s="171"/>
      <c r="Y246" s="171"/>
      <c r="Z246" s="171"/>
      <c r="AA246" s="171"/>
      <c r="AB246" s="173"/>
    </row>
    <row r="247" spans="3:28" hidden="1" x14ac:dyDescent="0.2">
      <c r="C247" s="173"/>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c r="AA247" s="171"/>
      <c r="AB247" s="173"/>
    </row>
    <row r="248" spans="3:28" hidden="1" x14ac:dyDescent="0.2">
      <c r="C248" s="173"/>
      <c r="D248" s="171"/>
      <c r="E248" s="171"/>
      <c r="F248" s="171"/>
      <c r="G248" s="171"/>
      <c r="H248" s="171"/>
      <c r="I248" s="171"/>
      <c r="J248" s="171"/>
      <c r="K248" s="171"/>
      <c r="L248" s="171"/>
      <c r="M248" s="171"/>
      <c r="N248" s="171"/>
      <c r="O248" s="171"/>
      <c r="P248" s="171"/>
      <c r="Q248" s="171"/>
      <c r="R248" s="171"/>
      <c r="S248" s="171"/>
      <c r="T248" s="171"/>
      <c r="U248" s="171"/>
      <c r="V248" s="171"/>
      <c r="W248" s="171"/>
      <c r="X248" s="171"/>
      <c r="Y248" s="171"/>
      <c r="Z248" s="171"/>
      <c r="AA248" s="171"/>
      <c r="AB248" s="173"/>
    </row>
    <row r="249" spans="3:28" hidden="1" x14ac:dyDescent="0.2">
      <c r="C249" s="173"/>
      <c r="D249" s="171"/>
      <c r="E249" s="171"/>
      <c r="F249" s="171"/>
      <c r="G249" s="171"/>
      <c r="H249" s="171"/>
      <c r="I249" s="171"/>
      <c r="J249" s="171"/>
      <c r="K249" s="171"/>
      <c r="L249" s="171"/>
      <c r="M249" s="171"/>
      <c r="N249" s="171"/>
      <c r="O249" s="171"/>
      <c r="P249" s="171"/>
      <c r="Q249" s="171"/>
      <c r="R249" s="171"/>
      <c r="S249" s="171"/>
      <c r="T249" s="171"/>
      <c r="U249" s="171"/>
      <c r="V249" s="171"/>
      <c r="W249" s="171"/>
      <c r="X249" s="171"/>
      <c r="Y249" s="171"/>
      <c r="Z249" s="171"/>
      <c r="AA249" s="171"/>
      <c r="AB249" s="173"/>
    </row>
    <row r="250" spans="3:28" hidden="1" x14ac:dyDescent="0.2">
      <c r="C250" s="173"/>
      <c r="D250" s="171"/>
      <c r="E250" s="171"/>
      <c r="F250" s="171"/>
      <c r="G250" s="171"/>
      <c r="H250" s="171"/>
      <c r="I250" s="171"/>
      <c r="J250" s="171"/>
      <c r="K250" s="171"/>
      <c r="L250" s="171"/>
      <c r="M250" s="171"/>
      <c r="N250" s="171"/>
      <c r="O250" s="171"/>
      <c r="P250" s="171"/>
      <c r="Q250" s="171"/>
      <c r="R250" s="171"/>
      <c r="S250" s="171"/>
      <c r="T250" s="171"/>
      <c r="U250" s="171"/>
      <c r="V250" s="171"/>
      <c r="W250" s="171"/>
      <c r="X250" s="171"/>
      <c r="Y250" s="171"/>
      <c r="Z250" s="171"/>
      <c r="AA250" s="171"/>
      <c r="AB250" s="173"/>
    </row>
    <row r="251" spans="3:28" hidden="1" x14ac:dyDescent="0.2">
      <c r="C251" s="173"/>
      <c r="D251" s="171"/>
      <c r="E251" s="171"/>
      <c r="F251" s="171"/>
      <c r="G251" s="171"/>
      <c r="H251" s="171"/>
      <c r="I251" s="171"/>
      <c r="J251" s="171"/>
      <c r="K251" s="171"/>
      <c r="L251" s="171"/>
      <c r="M251" s="171"/>
      <c r="N251" s="171"/>
      <c r="O251" s="171"/>
      <c r="P251" s="171"/>
      <c r="Q251" s="171"/>
      <c r="R251" s="171"/>
      <c r="S251" s="171"/>
      <c r="T251" s="171"/>
      <c r="U251" s="171"/>
      <c r="V251" s="171"/>
      <c r="W251" s="171"/>
      <c r="X251" s="171"/>
      <c r="Y251" s="171"/>
      <c r="Z251" s="171"/>
      <c r="AA251" s="171"/>
      <c r="AB251" s="173"/>
    </row>
    <row r="252" spans="3:28" hidden="1" x14ac:dyDescent="0.2">
      <c r="C252" s="173"/>
      <c r="D252" s="171"/>
      <c r="E252" s="171"/>
      <c r="F252" s="171"/>
      <c r="G252" s="171"/>
      <c r="H252" s="171"/>
      <c r="I252" s="171"/>
      <c r="J252" s="171"/>
      <c r="K252" s="171"/>
      <c r="L252" s="171"/>
      <c r="M252" s="171"/>
      <c r="N252" s="171"/>
      <c r="O252" s="171"/>
      <c r="P252" s="171"/>
      <c r="Q252" s="171"/>
      <c r="R252" s="171"/>
      <c r="S252" s="171"/>
      <c r="T252" s="171"/>
      <c r="U252" s="171"/>
      <c r="V252" s="171"/>
      <c r="W252" s="171"/>
      <c r="X252" s="171"/>
      <c r="Y252" s="171"/>
      <c r="Z252" s="171"/>
      <c r="AA252" s="171"/>
      <c r="AB252" s="173"/>
    </row>
    <row r="253" spans="3:28" hidden="1" x14ac:dyDescent="0.2">
      <c r="C253" s="173"/>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c r="AA253" s="171"/>
      <c r="AB253" s="173"/>
    </row>
    <row r="254" spans="3:28" hidden="1" x14ac:dyDescent="0.2">
      <c r="C254" s="173"/>
      <c r="D254" s="171"/>
      <c r="E254" s="171"/>
      <c r="F254" s="171"/>
      <c r="G254" s="171"/>
      <c r="H254" s="171"/>
      <c r="I254" s="171"/>
      <c r="J254" s="171"/>
      <c r="K254" s="171"/>
      <c r="L254" s="171"/>
      <c r="M254" s="171"/>
      <c r="N254" s="171"/>
      <c r="O254" s="171"/>
      <c r="P254" s="171"/>
      <c r="Q254" s="171"/>
      <c r="R254" s="171"/>
      <c r="S254" s="171"/>
      <c r="T254" s="171"/>
      <c r="U254" s="171"/>
      <c r="V254" s="171"/>
      <c r="W254" s="171"/>
      <c r="X254" s="171"/>
      <c r="Y254" s="171"/>
      <c r="Z254" s="171"/>
      <c r="AA254" s="171"/>
      <c r="AB254" s="173"/>
    </row>
    <row r="255" spans="3:28" hidden="1" x14ac:dyDescent="0.2">
      <c r="C255" s="173"/>
      <c r="D255" s="171"/>
      <c r="E255" s="171"/>
      <c r="F255" s="171"/>
      <c r="G255" s="171"/>
      <c r="H255" s="171"/>
      <c r="I255" s="171"/>
      <c r="J255" s="171"/>
      <c r="K255" s="171"/>
      <c r="L255" s="171"/>
      <c r="M255" s="171"/>
      <c r="N255" s="171"/>
      <c r="O255" s="171"/>
      <c r="P255" s="171"/>
      <c r="Q255" s="171"/>
      <c r="R255" s="171"/>
      <c r="S255" s="171"/>
      <c r="T255" s="171"/>
      <c r="U255" s="171"/>
      <c r="V255" s="171"/>
      <c r="W255" s="171"/>
      <c r="X255" s="171"/>
      <c r="Y255" s="171"/>
      <c r="Z255" s="171"/>
      <c r="AA255" s="171"/>
      <c r="AB255" s="173"/>
    </row>
    <row r="256" spans="3:28" hidden="1" x14ac:dyDescent="0.2">
      <c r="C256" s="173"/>
      <c r="D256" s="171"/>
      <c r="E256" s="171"/>
      <c r="F256" s="171"/>
      <c r="G256" s="171"/>
      <c r="H256" s="171"/>
      <c r="I256" s="171"/>
      <c r="J256" s="171"/>
      <c r="K256" s="171"/>
      <c r="L256" s="171"/>
      <c r="M256" s="171"/>
      <c r="N256" s="171"/>
      <c r="O256" s="171"/>
      <c r="P256" s="171"/>
      <c r="Q256" s="171"/>
      <c r="R256" s="171"/>
      <c r="S256" s="171"/>
      <c r="T256" s="171"/>
      <c r="U256" s="171"/>
      <c r="V256" s="171"/>
      <c r="W256" s="171"/>
      <c r="X256" s="171"/>
      <c r="Y256" s="171"/>
      <c r="Z256" s="171"/>
      <c r="AA256" s="171"/>
      <c r="AB256" s="173"/>
    </row>
    <row r="257" spans="3:28" hidden="1" x14ac:dyDescent="0.2">
      <c r="C257" s="173"/>
      <c r="D257" s="171"/>
      <c r="E257" s="171"/>
      <c r="F257" s="171"/>
      <c r="G257" s="171"/>
      <c r="H257" s="171"/>
      <c r="I257" s="171"/>
      <c r="J257" s="171"/>
      <c r="K257" s="171"/>
      <c r="L257" s="171"/>
      <c r="M257" s="171"/>
      <c r="N257" s="171"/>
      <c r="O257" s="171"/>
      <c r="P257" s="171"/>
      <c r="Q257" s="171"/>
      <c r="R257" s="171"/>
      <c r="S257" s="171"/>
      <c r="T257" s="171"/>
      <c r="U257" s="171"/>
      <c r="V257" s="171"/>
      <c r="W257" s="171"/>
      <c r="X257" s="171"/>
      <c r="Y257" s="171"/>
      <c r="Z257" s="171"/>
      <c r="AA257" s="171"/>
      <c r="AB257" s="173"/>
    </row>
    <row r="258" spans="3:28" hidden="1" x14ac:dyDescent="0.2">
      <c r="C258" s="173"/>
      <c r="D258" s="171"/>
      <c r="E258" s="171"/>
      <c r="F258" s="171"/>
      <c r="G258" s="171"/>
      <c r="H258" s="171"/>
      <c r="I258" s="171"/>
      <c r="J258" s="171"/>
      <c r="K258" s="171"/>
      <c r="L258" s="171"/>
      <c r="M258" s="171"/>
      <c r="N258" s="171"/>
      <c r="O258" s="171"/>
      <c r="P258" s="171"/>
      <c r="Q258" s="171"/>
      <c r="R258" s="171"/>
      <c r="S258" s="171"/>
      <c r="T258" s="171"/>
      <c r="U258" s="171"/>
      <c r="V258" s="171"/>
      <c r="W258" s="171"/>
      <c r="X258" s="171"/>
      <c r="Y258" s="171"/>
      <c r="Z258" s="171"/>
      <c r="AA258" s="171"/>
      <c r="AB258" s="173"/>
    </row>
    <row r="259" spans="3:28" hidden="1" x14ac:dyDescent="0.2">
      <c r="C259" s="173"/>
      <c r="D259" s="171"/>
      <c r="E259" s="171"/>
      <c r="F259" s="171"/>
      <c r="G259" s="171"/>
      <c r="H259" s="171"/>
      <c r="I259" s="171"/>
      <c r="J259" s="171"/>
      <c r="K259" s="171"/>
      <c r="L259" s="171"/>
      <c r="M259" s="171"/>
      <c r="N259" s="171"/>
      <c r="O259" s="171"/>
      <c r="P259" s="171"/>
      <c r="Q259" s="171"/>
      <c r="R259" s="171"/>
      <c r="S259" s="171"/>
      <c r="T259" s="171"/>
      <c r="U259" s="171"/>
      <c r="V259" s="171"/>
      <c r="W259" s="171"/>
      <c r="X259" s="171"/>
      <c r="Y259" s="171"/>
      <c r="Z259" s="171"/>
      <c r="AA259" s="171"/>
      <c r="AB259" s="173"/>
    </row>
    <row r="260" spans="3:28" hidden="1" x14ac:dyDescent="0.2">
      <c r="C260" s="173"/>
      <c r="D260" s="173"/>
      <c r="E260" s="173"/>
      <c r="F260" s="173"/>
      <c r="G260" s="173"/>
      <c r="H260" s="173"/>
      <c r="I260" s="173"/>
      <c r="J260" s="173"/>
      <c r="K260" s="173"/>
      <c r="L260" s="173"/>
      <c r="M260" s="173"/>
      <c r="N260" s="173"/>
      <c r="O260" s="173"/>
      <c r="P260" s="171"/>
      <c r="Q260" s="171"/>
      <c r="R260" s="171"/>
      <c r="S260" s="171"/>
      <c r="T260" s="171"/>
      <c r="U260" s="171"/>
      <c r="V260" s="171"/>
      <c r="W260" s="171"/>
      <c r="X260" s="171"/>
      <c r="Y260" s="171"/>
      <c r="Z260" s="171"/>
      <c r="AA260" s="171"/>
      <c r="AB260" s="173"/>
    </row>
    <row r="261" spans="3:28" hidden="1" x14ac:dyDescent="0.2">
      <c r="C261" s="173"/>
      <c r="D261" s="173"/>
      <c r="E261" s="173"/>
      <c r="F261" s="173"/>
      <c r="G261" s="173"/>
      <c r="H261" s="173"/>
      <c r="I261" s="173"/>
      <c r="J261" s="173"/>
      <c r="K261" s="173"/>
      <c r="L261" s="173"/>
      <c r="M261" s="173"/>
      <c r="N261" s="173"/>
      <c r="O261" s="173"/>
      <c r="P261" s="171"/>
      <c r="Q261" s="171"/>
      <c r="R261" s="171"/>
      <c r="S261" s="171"/>
      <c r="T261" s="171"/>
      <c r="U261" s="171"/>
      <c r="V261" s="171"/>
      <c r="W261" s="171"/>
      <c r="X261" s="171"/>
      <c r="Y261" s="171"/>
      <c r="Z261" s="171"/>
      <c r="AA261" s="171"/>
      <c r="AB261" s="173"/>
    </row>
    <row r="262" spans="3:28" hidden="1" x14ac:dyDescent="0.2">
      <c r="C262" s="173"/>
      <c r="D262" s="173"/>
      <c r="E262" s="173"/>
      <c r="F262" s="173"/>
      <c r="G262" s="173"/>
      <c r="H262" s="173"/>
      <c r="I262" s="173"/>
      <c r="J262" s="173"/>
      <c r="K262" s="173"/>
      <c r="L262" s="173"/>
      <c r="M262" s="173"/>
      <c r="N262" s="173"/>
      <c r="O262" s="173"/>
      <c r="P262" s="171"/>
      <c r="Q262" s="171"/>
      <c r="R262" s="171"/>
      <c r="S262" s="171"/>
      <c r="T262" s="171"/>
      <c r="U262" s="171"/>
      <c r="V262" s="171"/>
      <c r="W262" s="171"/>
      <c r="X262" s="171"/>
      <c r="Y262" s="171"/>
      <c r="Z262" s="171"/>
      <c r="AA262" s="171"/>
      <c r="AB262" s="173"/>
    </row>
    <row r="263" spans="3:28" hidden="1" x14ac:dyDescent="0.2">
      <c r="C263" s="173"/>
      <c r="D263" s="173"/>
      <c r="E263" s="173"/>
      <c r="F263" s="173"/>
      <c r="G263" s="173"/>
      <c r="H263" s="173"/>
      <c r="I263" s="173"/>
      <c r="J263" s="173"/>
      <c r="K263" s="173"/>
      <c r="L263" s="173"/>
      <c r="M263" s="173"/>
      <c r="N263" s="173"/>
      <c r="O263" s="173"/>
      <c r="P263" s="171"/>
      <c r="Q263" s="171"/>
      <c r="R263" s="171"/>
      <c r="S263" s="171"/>
      <c r="T263" s="171"/>
      <c r="U263" s="171"/>
      <c r="V263" s="171"/>
      <c r="W263" s="171"/>
      <c r="X263" s="171"/>
      <c r="Y263" s="171"/>
      <c r="Z263" s="171"/>
      <c r="AA263" s="171"/>
      <c r="AB263" s="173"/>
    </row>
    <row r="264" spans="3:28" hidden="1" x14ac:dyDescent="0.2">
      <c r="C264" s="173"/>
      <c r="D264" s="173"/>
      <c r="E264" s="173"/>
      <c r="F264" s="173"/>
      <c r="G264" s="173"/>
      <c r="H264" s="173"/>
      <c r="I264" s="173"/>
      <c r="J264" s="173"/>
      <c r="K264" s="173"/>
      <c r="L264" s="173"/>
      <c r="M264" s="173"/>
      <c r="N264" s="173"/>
      <c r="O264" s="173"/>
      <c r="P264" s="171"/>
      <c r="Q264" s="171"/>
      <c r="R264" s="171"/>
      <c r="S264" s="171"/>
      <c r="T264" s="171"/>
      <c r="U264" s="171"/>
      <c r="V264" s="171"/>
      <c r="W264" s="171"/>
      <c r="X264" s="171"/>
      <c r="Y264" s="171"/>
      <c r="Z264" s="171"/>
      <c r="AA264" s="171"/>
      <c r="AB264" s="173"/>
    </row>
    <row r="265" spans="3:28" hidden="1" x14ac:dyDescent="0.2">
      <c r="C265" s="173"/>
      <c r="D265" s="173"/>
      <c r="E265" s="173"/>
      <c r="F265" s="173"/>
      <c r="G265" s="173"/>
      <c r="H265" s="173"/>
      <c r="I265" s="173"/>
      <c r="J265" s="173"/>
      <c r="K265" s="173"/>
      <c r="L265" s="173"/>
      <c r="M265" s="173"/>
      <c r="N265" s="173"/>
      <c r="O265" s="173"/>
      <c r="P265" s="171"/>
      <c r="Q265" s="171"/>
      <c r="R265" s="171"/>
      <c r="S265" s="171"/>
      <c r="T265" s="171"/>
      <c r="U265" s="171"/>
      <c r="V265" s="171"/>
      <c r="W265" s="171"/>
      <c r="X265" s="171"/>
      <c r="Y265" s="171"/>
      <c r="Z265" s="171"/>
      <c r="AA265" s="171"/>
      <c r="AB265" s="173"/>
    </row>
    <row r="266" spans="3:28" hidden="1" x14ac:dyDescent="0.2">
      <c r="C266" s="173"/>
      <c r="D266" s="173"/>
      <c r="E266" s="173"/>
      <c r="F266" s="173"/>
      <c r="G266" s="173"/>
      <c r="H266" s="173"/>
      <c r="I266" s="173"/>
      <c r="J266" s="173"/>
      <c r="K266" s="173"/>
      <c r="L266" s="173"/>
      <c r="M266" s="173"/>
      <c r="N266" s="173"/>
      <c r="O266" s="173"/>
      <c r="P266" s="171"/>
      <c r="Q266" s="171"/>
      <c r="R266" s="171"/>
      <c r="S266" s="171"/>
      <c r="T266" s="171"/>
      <c r="U266" s="171"/>
      <c r="V266" s="171"/>
      <c r="W266" s="171"/>
      <c r="X266" s="171"/>
      <c r="Y266" s="171"/>
      <c r="Z266" s="171"/>
      <c r="AA266" s="171"/>
      <c r="AB266" s="173"/>
    </row>
    <row r="267" spans="3:28" hidden="1" x14ac:dyDescent="0.2">
      <c r="C267" s="173"/>
      <c r="D267" s="173"/>
      <c r="E267" s="173"/>
      <c r="F267" s="173"/>
      <c r="G267" s="173"/>
      <c r="H267" s="173"/>
      <c r="I267" s="173"/>
      <c r="J267" s="173"/>
      <c r="K267" s="173"/>
      <c r="L267" s="173"/>
      <c r="M267" s="173"/>
      <c r="N267" s="173"/>
      <c r="O267" s="173"/>
      <c r="P267" s="171"/>
      <c r="Q267" s="171"/>
      <c r="R267" s="171"/>
      <c r="S267" s="171"/>
      <c r="T267" s="171"/>
      <c r="U267" s="171"/>
      <c r="V267" s="171"/>
      <c r="W267" s="171"/>
      <c r="X267" s="171"/>
      <c r="Y267" s="171"/>
      <c r="Z267" s="171"/>
      <c r="AA267" s="171"/>
      <c r="AB267" s="173"/>
    </row>
    <row r="268" spans="3:28" hidden="1" x14ac:dyDescent="0.2">
      <c r="C268" s="173"/>
      <c r="D268" s="173"/>
      <c r="E268" s="173"/>
      <c r="F268" s="173"/>
      <c r="G268" s="173"/>
      <c r="H268" s="173"/>
      <c r="I268" s="173"/>
      <c r="J268" s="173"/>
      <c r="K268" s="173"/>
      <c r="L268" s="173"/>
      <c r="M268" s="173"/>
      <c r="N268" s="173"/>
      <c r="O268" s="173"/>
      <c r="P268" s="171"/>
      <c r="Q268" s="171"/>
      <c r="R268" s="171"/>
      <c r="S268" s="171"/>
      <c r="T268" s="171"/>
      <c r="U268" s="171"/>
      <c r="V268" s="171"/>
      <c r="W268" s="171"/>
      <c r="X268" s="171"/>
      <c r="Y268" s="171"/>
      <c r="Z268" s="171"/>
      <c r="AA268" s="171"/>
      <c r="AB268" s="173"/>
    </row>
    <row r="269" spans="3:28" hidden="1" x14ac:dyDescent="0.2">
      <c r="C269" s="173"/>
      <c r="D269" s="173"/>
      <c r="E269" s="173"/>
      <c r="F269" s="173"/>
      <c r="G269" s="173"/>
      <c r="H269" s="173"/>
      <c r="I269" s="173"/>
      <c r="J269" s="173"/>
      <c r="K269" s="173"/>
      <c r="L269" s="173"/>
      <c r="M269" s="173"/>
      <c r="N269" s="173"/>
      <c r="O269" s="173"/>
      <c r="P269" s="171"/>
      <c r="Q269" s="171"/>
      <c r="R269" s="171"/>
      <c r="S269" s="171"/>
      <c r="T269" s="171"/>
      <c r="U269" s="171"/>
      <c r="V269" s="171"/>
      <c r="W269" s="171"/>
      <c r="X269" s="171"/>
      <c r="Y269" s="171"/>
      <c r="Z269" s="171"/>
      <c r="AA269" s="171"/>
      <c r="AB269" s="173"/>
    </row>
    <row r="270" spans="3:28" hidden="1" x14ac:dyDescent="0.2">
      <c r="C270" s="173"/>
      <c r="D270" s="173"/>
      <c r="E270" s="173"/>
      <c r="F270" s="173"/>
      <c r="G270" s="173"/>
      <c r="H270" s="173"/>
      <c r="I270" s="173"/>
      <c r="J270" s="173"/>
      <c r="K270" s="173"/>
      <c r="L270" s="173"/>
      <c r="M270" s="173"/>
      <c r="N270" s="173"/>
      <c r="O270" s="173"/>
      <c r="P270" s="171"/>
      <c r="Q270" s="171"/>
      <c r="R270" s="171"/>
      <c r="S270" s="171"/>
      <c r="T270" s="171"/>
      <c r="U270" s="171"/>
      <c r="V270" s="171"/>
      <c r="W270" s="171"/>
      <c r="X270" s="171"/>
      <c r="Y270" s="171"/>
      <c r="Z270" s="171"/>
      <c r="AA270" s="171"/>
      <c r="AB270" s="173"/>
    </row>
    <row r="271" spans="3:28" hidden="1" x14ac:dyDescent="0.2">
      <c r="C271" s="173"/>
      <c r="D271" s="173"/>
      <c r="E271" s="173"/>
      <c r="F271" s="173"/>
      <c r="G271" s="173"/>
      <c r="H271" s="173"/>
      <c r="I271" s="173"/>
      <c r="J271" s="173"/>
      <c r="K271" s="173"/>
      <c r="L271" s="173"/>
      <c r="M271" s="173"/>
      <c r="N271" s="173"/>
      <c r="O271" s="173"/>
      <c r="P271" s="171"/>
      <c r="Q271" s="171"/>
      <c r="R271" s="171"/>
      <c r="S271" s="171"/>
      <c r="T271" s="171"/>
      <c r="U271" s="171"/>
      <c r="V271" s="171"/>
      <c r="W271" s="171"/>
      <c r="X271" s="171"/>
      <c r="Y271" s="171"/>
      <c r="Z271" s="171"/>
      <c r="AA271" s="171"/>
      <c r="AB271" s="173"/>
    </row>
    <row r="272" spans="3:28" hidden="1" x14ac:dyDescent="0.2">
      <c r="C272" s="173"/>
      <c r="D272" s="173"/>
      <c r="E272" s="173"/>
      <c r="F272" s="173"/>
      <c r="G272" s="173"/>
      <c r="H272" s="173"/>
      <c r="I272" s="173"/>
      <c r="J272" s="173"/>
      <c r="K272" s="173"/>
      <c r="L272" s="173"/>
      <c r="M272" s="173"/>
      <c r="N272" s="173"/>
      <c r="O272" s="173"/>
      <c r="P272" s="171"/>
      <c r="Q272" s="171"/>
      <c r="R272" s="171"/>
      <c r="S272" s="171"/>
      <c r="T272" s="171"/>
      <c r="U272" s="171"/>
      <c r="V272" s="171"/>
      <c r="W272" s="171"/>
      <c r="X272" s="171"/>
      <c r="Y272" s="171"/>
      <c r="Z272" s="171"/>
      <c r="AA272" s="171"/>
      <c r="AB272" s="173"/>
    </row>
    <row r="273" spans="3:28" hidden="1" x14ac:dyDescent="0.2">
      <c r="C273" s="173"/>
      <c r="D273" s="173"/>
      <c r="E273" s="173"/>
      <c r="F273" s="173"/>
      <c r="G273" s="173"/>
      <c r="H273" s="173"/>
      <c r="I273" s="173"/>
      <c r="J273" s="173"/>
      <c r="K273" s="173"/>
      <c r="L273" s="173"/>
      <c r="M273" s="173"/>
      <c r="N273" s="173"/>
      <c r="O273" s="173"/>
      <c r="P273" s="171"/>
      <c r="Q273" s="171"/>
      <c r="R273" s="171"/>
      <c r="S273" s="171"/>
      <c r="T273" s="171"/>
      <c r="U273" s="171"/>
      <c r="V273" s="171"/>
      <c r="W273" s="171"/>
      <c r="X273" s="171"/>
      <c r="Y273" s="171"/>
      <c r="Z273" s="171"/>
      <c r="AA273" s="171"/>
      <c r="AB273" s="173"/>
    </row>
    <row r="274" spans="3:28" hidden="1" x14ac:dyDescent="0.2">
      <c r="C274" s="173"/>
      <c r="D274" s="173"/>
      <c r="E274" s="173"/>
      <c r="F274" s="173"/>
      <c r="G274" s="173"/>
      <c r="H274" s="173"/>
      <c r="I274" s="173"/>
      <c r="J274" s="173"/>
      <c r="K274" s="173"/>
      <c r="L274" s="173"/>
      <c r="M274" s="173"/>
      <c r="N274" s="173"/>
      <c r="O274" s="173"/>
      <c r="P274" s="171"/>
      <c r="Q274" s="171"/>
      <c r="R274" s="171"/>
      <c r="S274" s="171"/>
      <c r="T274" s="171"/>
      <c r="U274" s="171"/>
      <c r="V274" s="171"/>
      <c r="W274" s="171"/>
      <c r="X274" s="171"/>
      <c r="Y274" s="171"/>
      <c r="Z274" s="171"/>
      <c r="AA274" s="171"/>
      <c r="AB274" s="173"/>
    </row>
    <row r="275" spans="3:28" hidden="1" x14ac:dyDescent="0.2">
      <c r="C275" s="173"/>
      <c r="D275" s="173"/>
      <c r="E275" s="173"/>
      <c r="F275" s="173"/>
      <c r="G275" s="173"/>
      <c r="H275" s="173"/>
      <c r="I275" s="173"/>
      <c r="J275" s="173"/>
      <c r="K275" s="173"/>
      <c r="L275" s="173"/>
      <c r="M275" s="173"/>
      <c r="N275" s="173"/>
      <c r="O275" s="173"/>
      <c r="P275" s="171"/>
      <c r="Q275" s="171"/>
      <c r="R275" s="171"/>
      <c r="S275" s="171"/>
      <c r="T275" s="171"/>
      <c r="U275" s="171"/>
      <c r="V275" s="171"/>
      <c r="W275" s="171"/>
      <c r="X275" s="171"/>
      <c r="Y275" s="171"/>
      <c r="Z275" s="171"/>
      <c r="AA275" s="171"/>
      <c r="AB275" s="173"/>
    </row>
    <row r="276" spans="3:28" hidden="1" x14ac:dyDescent="0.2">
      <c r="C276" s="173"/>
      <c r="D276" s="173"/>
      <c r="E276" s="173"/>
      <c r="F276" s="173"/>
      <c r="G276" s="173"/>
      <c r="H276" s="173"/>
      <c r="I276" s="173"/>
      <c r="J276" s="173"/>
      <c r="K276" s="173"/>
      <c r="L276" s="173"/>
      <c r="M276" s="173"/>
      <c r="N276" s="173"/>
      <c r="O276" s="173"/>
      <c r="P276" s="171"/>
      <c r="Q276" s="171"/>
      <c r="R276" s="171"/>
      <c r="S276" s="171"/>
      <c r="T276" s="171"/>
      <c r="U276" s="171"/>
      <c r="V276" s="171"/>
      <c r="W276" s="171"/>
      <c r="X276" s="171"/>
      <c r="Y276" s="171"/>
      <c r="Z276" s="171"/>
      <c r="AA276" s="171"/>
      <c r="AB276" s="173"/>
    </row>
    <row r="277" spans="3:28" hidden="1" x14ac:dyDescent="0.2">
      <c r="C277" s="173"/>
      <c r="D277" s="173"/>
      <c r="E277" s="173"/>
      <c r="F277" s="173"/>
      <c r="G277" s="173"/>
      <c r="H277" s="173"/>
      <c r="I277" s="173"/>
      <c r="J277" s="173"/>
      <c r="K277" s="173"/>
      <c r="L277" s="173"/>
      <c r="M277" s="173"/>
      <c r="N277" s="173"/>
      <c r="O277" s="173"/>
      <c r="P277" s="171"/>
      <c r="Q277" s="171"/>
      <c r="R277" s="171"/>
      <c r="S277" s="171"/>
      <c r="T277" s="171"/>
      <c r="U277" s="171"/>
      <c r="V277" s="171"/>
      <c r="W277" s="171"/>
      <c r="X277" s="171"/>
      <c r="Y277" s="171"/>
      <c r="Z277" s="171"/>
      <c r="AA277" s="171"/>
      <c r="AB277" s="173"/>
    </row>
    <row r="278" spans="3:28" hidden="1" x14ac:dyDescent="0.2">
      <c r="C278" s="173"/>
      <c r="D278" s="173"/>
      <c r="E278" s="173"/>
      <c r="F278" s="173"/>
      <c r="G278" s="173"/>
      <c r="H278" s="173"/>
      <c r="I278" s="173"/>
      <c r="J278" s="173"/>
      <c r="K278" s="173"/>
      <c r="L278" s="173"/>
      <c r="M278" s="173"/>
      <c r="N278" s="173"/>
      <c r="O278" s="173"/>
      <c r="P278" s="171"/>
      <c r="Q278" s="171"/>
      <c r="R278" s="171"/>
      <c r="S278" s="171"/>
      <c r="T278" s="171"/>
      <c r="U278" s="171"/>
      <c r="V278" s="171"/>
      <c r="W278" s="171"/>
      <c r="X278" s="171"/>
      <c r="Y278" s="171"/>
      <c r="Z278" s="171"/>
      <c r="AA278" s="171"/>
      <c r="AB278" s="173"/>
    </row>
    <row r="279" spans="3:28" hidden="1" x14ac:dyDescent="0.2">
      <c r="C279" s="173"/>
      <c r="D279" s="173"/>
      <c r="E279" s="173"/>
      <c r="F279" s="173"/>
      <c r="G279" s="173"/>
      <c r="H279" s="173"/>
      <c r="I279" s="173"/>
      <c r="J279" s="173"/>
      <c r="K279" s="173"/>
      <c r="L279" s="173"/>
      <c r="M279" s="173"/>
      <c r="N279" s="173"/>
      <c r="O279" s="173"/>
      <c r="P279" s="171"/>
      <c r="Q279" s="171"/>
      <c r="R279" s="171"/>
      <c r="S279" s="171"/>
      <c r="T279" s="171"/>
      <c r="U279" s="171"/>
      <c r="V279" s="171"/>
      <c r="W279" s="171"/>
      <c r="X279" s="171"/>
      <c r="Y279" s="171"/>
      <c r="Z279" s="171"/>
      <c r="AA279" s="171"/>
      <c r="AB279" s="173"/>
    </row>
    <row r="280" spans="3:28" hidden="1" x14ac:dyDescent="0.2">
      <c r="C280" s="173"/>
      <c r="D280" s="173"/>
      <c r="E280" s="173"/>
      <c r="F280" s="173"/>
      <c r="G280" s="173"/>
      <c r="H280" s="173"/>
      <c r="I280" s="173"/>
      <c r="J280" s="173"/>
      <c r="K280" s="173"/>
      <c r="L280" s="173"/>
      <c r="M280" s="173"/>
      <c r="N280" s="173"/>
      <c r="O280" s="173"/>
      <c r="P280" s="171"/>
      <c r="Q280" s="171"/>
      <c r="R280" s="171"/>
      <c r="S280" s="171"/>
      <c r="T280" s="171"/>
      <c r="U280" s="171"/>
      <c r="V280" s="171"/>
      <c r="W280" s="171"/>
      <c r="X280" s="171"/>
      <c r="Y280" s="171"/>
      <c r="Z280" s="171"/>
      <c r="AA280" s="171"/>
      <c r="AB280" s="173"/>
    </row>
    <row r="281" spans="3:28" hidden="1" x14ac:dyDescent="0.2">
      <c r="C281" s="173"/>
      <c r="D281" s="173"/>
      <c r="E281" s="173"/>
      <c r="F281" s="173"/>
      <c r="G281" s="173"/>
      <c r="H281" s="173"/>
      <c r="I281" s="173"/>
      <c r="J281" s="173"/>
      <c r="K281" s="173"/>
      <c r="L281" s="173"/>
      <c r="M281" s="173"/>
      <c r="N281" s="173"/>
      <c r="O281" s="173"/>
      <c r="P281" s="171"/>
      <c r="Q281" s="171"/>
      <c r="R281" s="171"/>
      <c r="S281" s="171"/>
      <c r="T281" s="171"/>
      <c r="U281" s="171"/>
      <c r="V281" s="171"/>
      <c r="W281" s="171"/>
      <c r="X281" s="171"/>
      <c r="Y281" s="171"/>
      <c r="Z281" s="171"/>
      <c r="AA281" s="171"/>
      <c r="AB281" s="173"/>
    </row>
    <row r="282" spans="3:28" hidden="1" x14ac:dyDescent="0.2">
      <c r="C282" s="173"/>
      <c r="D282" s="173"/>
      <c r="E282" s="173"/>
      <c r="F282" s="173"/>
      <c r="G282" s="173"/>
      <c r="H282" s="173"/>
      <c r="I282" s="173"/>
      <c r="J282" s="173"/>
      <c r="K282" s="173"/>
      <c r="L282" s="173"/>
      <c r="M282" s="173"/>
      <c r="N282" s="173"/>
      <c r="O282" s="173"/>
      <c r="P282" s="171"/>
      <c r="Q282" s="171"/>
      <c r="R282" s="171"/>
      <c r="S282" s="171"/>
      <c r="T282" s="171"/>
      <c r="U282" s="171"/>
      <c r="V282" s="171"/>
      <c r="W282" s="171"/>
      <c r="X282" s="171"/>
      <c r="Y282" s="171"/>
      <c r="Z282" s="171"/>
      <c r="AA282" s="171"/>
      <c r="AB282" s="173"/>
    </row>
    <row r="283" spans="3:28" hidden="1" x14ac:dyDescent="0.2">
      <c r="C283" s="173"/>
      <c r="D283" s="173"/>
      <c r="E283" s="173"/>
      <c r="F283" s="173"/>
      <c r="G283" s="173"/>
      <c r="H283" s="173"/>
      <c r="I283" s="173"/>
      <c r="J283" s="173"/>
      <c r="K283" s="173"/>
      <c r="L283" s="173"/>
      <c r="M283" s="173"/>
      <c r="N283" s="173"/>
      <c r="O283" s="173"/>
      <c r="P283" s="171"/>
      <c r="Q283" s="171"/>
      <c r="R283" s="171"/>
      <c r="S283" s="171"/>
      <c r="T283" s="171"/>
      <c r="U283" s="171"/>
      <c r="V283" s="171"/>
      <c r="W283" s="171"/>
      <c r="X283" s="171"/>
      <c r="Y283" s="171"/>
      <c r="Z283" s="171"/>
      <c r="AA283" s="171"/>
      <c r="AB283" s="173"/>
    </row>
    <row r="284" spans="3:28" hidden="1" x14ac:dyDescent="0.2">
      <c r="C284" s="173"/>
      <c r="D284" s="173"/>
      <c r="E284" s="173"/>
      <c r="F284" s="173"/>
      <c r="G284" s="173"/>
      <c r="H284" s="173"/>
      <c r="I284" s="173"/>
      <c r="J284" s="173"/>
      <c r="K284" s="173"/>
      <c r="L284" s="173"/>
      <c r="M284" s="173"/>
      <c r="N284" s="173"/>
      <c r="O284" s="173"/>
      <c r="P284" s="171"/>
      <c r="Q284" s="171"/>
      <c r="R284" s="171"/>
      <c r="S284" s="171"/>
      <c r="T284" s="171"/>
      <c r="U284" s="171"/>
      <c r="V284" s="171"/>
      <c r="W284" s="171"/>
      <c r="X284" s="171"/>
      <c r="Y284" s="171"/>
      <c r="Z284" s="171"/>
      <c r="AA284" s="171"/>
      <c r="AB284" s="173"/>
    </row>
    <row r="285" spans="3:28" hidden="1" x14ac:dyDescent="0.2">
      <c r="C285" s="173"/>
      <c r="D285" s="173"/>
      <c r="E285" s="173"/>
      <c r="F285" s="173"/>
      <c r="G285" s="173"/>
      <c r="H285" s="173"/>
      <c r="I285" s="173"/>
      <c r="J285" s="173"/>
      <c r="K285" s="173"/>
      <c r="L285" s="173"/>
      <c r="M285" s="173"/>
      <c r="N285" s="173"/>
      <c r="O285" s="173"/>
      <c r="P285" s="171"/>
      <c r="Q285" s="171"/>
      <c r="R285" s="171"/>
      <c r="S285" s="171"/>
      <c r="T285" s="171"/>
      <c r="U285" s="171"/>
      <c r="V285" s="171"/>
      <c r="W285" s="171"/>
      <c r="X285" s="171"/>
      <c r="Y285" s="171"/>
      <c r="Z285" s="171"/>
      <c r="AA285" s="171"/>
      <c r="AB285" s="173"/>
    </row>
    <row r="286" spans="3:28" hidden="1" x14ac:dyDescent="0.2">
      <c r="C286" s="173"/>
      <c r="D286" s="173"/>
      <c r="E286" s="173"/>
      <c r="F286" s="173"/>
      <c r="G286" s="173"/>
      <c r="H286" s="173"/>
      <c r="I286" s="173"/>
      <c r="J286" s="173"/>
      <c r="K286" s="173"/>
      <c r="L286" s="173"/>
      <c r="M286" s="173"/>
      <c r="N286" s="173"/>
      <c r="O286" s="173"/>
      <c r="P286" s="171"/>
      <c r="Q286" s="171"/>
      <c r="R286" s="171"/>
      <c r="S286" s="171"/>
      <c r="T286" s="171"/>
      <c r="U286" s="171"/>
      <c r="V286" s="171"/>
      <c r="W286" s="171"/>
      <c r="X286" s="171"/>
      <c r="Y286" s="171"/>
      <c r="Z286" s="171"/>
      <c r="AA286" s="171"/>
      <c r="AB286" s="173"/>
    </row>
    <row r="287" spans="3:28" hidden="1" x14ac:dyDescent="0.2">
      <c r="C287" s="173"/>
      <c r="D287" s="173"/>
      <c r="E287" s="173"/>
      <c r="F287" s="173"/>
      <c r="G287" s="173"/>
      <c r="H287" s="173"/>
      <c r="I287" s="173"/>
      <c r="J287" s="173"/>
      <c r="K287" s="173"/>
      <c r="L287" s="173"/>
      <c r="M287" s="173"/>
      <c r="N287" s="173"/>
      <c r="O287" s="173"/>
      <c r="P287" s="171"/>
      <c r="Q287" s="171"/>
      <c r="R287" s="171"/>
      <c r="S287" s="171"/>
      <c r="T287" s="171"/>
      <c r="U287" s="171"/>
      <c r="V287" s="171"/>
      <c r="W287" s="171"/>
      <c r="X287" s="171"/>
      <c r="Y287" s="171"/>
      <c r="Z287" s="171"/>
      <c r="AA287" s="171"/>
      <c r="AB287" s="173"/>
    </row>
    <row r="288" spans="3:28" hidden="1" x14ac:dyDescent="0.2">
      <c r="C288" s="173"/>
      <c r="D288" s="173"/>
      <c r="E288" s="173"/>
      <c r="F288" s="173"/>
      <c r="G288" s="173"/>
      <c r="H288" s="173"/>
      <c r="I288" s="173"/>
      <c r="J288" s="173"/>
      <c r="K288" s="173"/>
      <c r="L288" s="173"/>
      <c r="M288" s="173"/>
      <c r="N288" s="173"/>
      <c r="O288" s="173"/>
      <c r="P288" s="171"/>
      <c r="Q288" s="171"/>
      <c r="R288" s="171"/>
      <c r="S288" s="171"/>
      <c r="T288" s="171"/>
      <c r="U288" s="171"/>
      <c r="V288" s="171"/>
      <c r="W288" s="171"/>
      <c r="X288" s="171"/>
      <c r="Y288" s="171"/>
      <c r="Z288" s="171"/>
      <c r="AA288" s="171"/>
      <c r="AB288" s="173"/>
    </row>
    <row r="289" spans="3:28" hidden="1" x14ac:dyDescent="0.2">
      <c r="C289" s="173"/>
      <c r="D289" s="173"/>
      <c r="E289" s="173"/>
      <c r="F289" s="173"/>
      <c r="G289" s="173"/>
      <c r="H289" s="173"/>
      <c r="I289" s="173"/>
      <c r="J289" s="173"/>
      <c r="K289" s="173"/>
      <c r="L289" s="173"/>
      <c r="M289" s="173"/>
      <c r="N289" s="173"/>
      <c r="O289" s="173"/>
      <c r="P289" s="171"/>
      <c r="Q289" s="171"/>
      <c r="R289" s="171"/>
      <c r="S289" s="171"/>
      <c r="T289" s="171"/>
      <c r="U289" s="171"/>
      <c r="V289" s="171"/>
      <c r="W289" s="171"/>
      <c r="X289" s="171"/>
      <c r="Y289" s="171"/>
      <c r="Z289" s="171"/>
      <c r="AA289" s="171"/>
      <c r="AB289" s="173"/>
    </row>
    <row r="290" spans="3:28" hidden="1" x14ac:dyDescent="0.2">
      <c r="C290" s="173"/>
      <c r="D290" s="173"/>
      <c r="E290" s="173"/>
      <c r="F290" s="173"/>
      <c r="G290" s="173"/>
      <c r="H290" s="173"/>
      <c r="I290" s="173"/>
      <c r="J290" s="173"/>
      <c r="K290" s="173"/>
      <c r="L290" s="173"/>
      <c r="M290" s="173"/>
      <c r="N290" s="173"/>
      <c r="O290" s="173"/>
      <c r="P290" s="171"/>
      <c r="Q290" s="171"/>
      <c r="R290" s="171"/>
      <c r="S290" s="171"/>
      <c r="T290" s="171"/>
      <c r="U290" s="171"/>
      <c r="V290" s="171"/>
      <c r="W290" s="171"/>
      <c r="X290" s="171"/>
      <c r="Y290" s="171"/>
      <c r="Z290" s="171"/>
      <c r="AA290" s="171"/>
      <c r="AB290" s="173"/>
    </row>
    <row r="291" spans="3:28" hidden="1" x14ac:dyDescent="0.2">
      <c r="C291" s="173"/>
      <c r="D291" s="173"/>
      <c r="E291" s="173"/>
      <c r="F291" s="173"/>
      <c r="G291" s="173"/>
      <c r="H291" s="173"/>
      <c r="I291" s="173"/>
      <c r="J291" s="173"/>
      <c r="K291" s="173"/>
      <c r="L291" s="173"/>
      <c r="M291" s="173"/>
      <c r="N291" s="173"/>
      <c r="O291" s="173"/>
      <c r="P291" s="171"/>
      <c r="Q291" s="171"/>
      <c r="R291" s="171"/>
      <c r="S291" s="171"/>
      <c r="T291" s="171"/>
      <c r="U291" s="171"/>
      <c r="V291" s="171"/>
      <c r="W291" s="171"/>
      <c r="X291" s="171"/>
      <c r="Y291" s="171"/>
      <c r="Z291" s="171"/>
      <c r="AA291" s="171"/>
      <c r="AB291" s="173"/>
    </row>
    <row r="292" spans="3:28" hidden="1" x14ac:dyDescent="0.2">
      <c r="C292" s="173"/>
      <c r="D292" s="173"/>
      <c r="E292" s="173"/>
      <c r="F292" s="173"/>
      <c r="G292" s="173"/>
      <c r="H292" s="173"/>
      <c r="I292" s="173"/>
      <c r="J292" s="173"/>
      <c r="K292" s="173"/>
      <c r="L292" s="173"/>
      <c r="M292" s="173"/>
      <c r="N292" s="173"/>
      <c r="O292" s="173"/>
      <c r="P292" s="171"/>
      <c r="Q292" s="171"/>
      <c r="R292" s="171"/>
      <c r="S292" s="171"/>
      <c r="T292" s="171"/>
      <c r="U292" s="171"/>
      <c r="V292" s="171"/>
      <c r="W292" s="171"/>
      <c r="X292" s="171"/>
      <c r="Y292" s="171"/>
      <c r="Z292" s="171"/>
      <c r="AA292" s="171"/>
      <c r="AB292" s="173"/>
    </row>
    <row r="293" spans="3:28" hidden="1" x14ac:dyDescent="0.2">
      <c r="C293" s="173"/>
      <c r="D293" s="173"/>
      <c r="E293" s="173"/>
      <c r="F293" s="173"/>
      <c r="G293" s="173"/>
      <c r="H293" s="173"/>
      <c r="I293" s="173"/>
      <c r="J293" s="173"/>
      <c r="K293" s="173"/>
      <c r="L293" s="173"/>
      <c r="M293" s="173"/>
      <c r="N293" s="173"/>
      <c r="O293" s="173"/>
      <c r="P293" s="171"/>
      <c r="Q293" s="171"/>
      <c r="R293" s="171"/>
      <c r="S293" s="171"/>
      <c r="T293" s="171"/>
      <c r="U293" s="171"/>
      <c r="V293" s="171"/>
      <c r="W293" s="171"/>
      <c r="X293" s="171"/>
      <c r="Y293" s="171"/>
      <c r="Z293" s="171"/>
      <c r="AA293" s="171"/>
      <c r="AB293" s="173"/>
    </row>
    <row r="294" spans="3:28" hidden="1" x14ac:dyDescent="0.2">
      <c r="C294" s="173"/>
      <c r="D294" s="173"/>
      <c r="E294" s="173"/>
      <c r="F294" s="173"/>
      <c r="G294" s="173"/>
      <c r="H294" s="173"/>
      <c r="I294" s="173"/>
      <c r="J294" s="173"/>
      <c r="K294" s="173"/>
      <c r="L294" s="173"/>
      <c r="M294" s="173"/>
      <c r="N294" s="173"/>
      <c r="O294" s="173"/>
      <c r="P294" s="171"/>
      <c r="Q294" s="171"/>
      <c r="R294" s="171"/>
      <c r="S294" s="171"/>
      <c r="T294" s="171"/>
      <c r="U294" s="171"/>
      <c r="V294" s="171"/>
      <c r="W294" s="171"/>
      <c r="X294" s="171"/>
      <c r="Y294" s="171"/>
      <c r="Z294" s="171"/>
      <c r="AA294" s="171"/>
      <c r="AB294" s="173"/>
    </row>
    <row r="295" spans="3:28" hidden="1" x14ac:dyDescent="0.2">
      <c r="C295" s="173"/>
      <c r="D295" s="173"/>
      <c r="E295" s="173"/>
      <c r="F295" s="173"/>
      <c r="G295" s="173"/>
      <c r="H295" s="173"/>
      <c r="I295" s="173"/>
      <c r="J295" s="173"/>
      <c r="K295" s="173"/>
      <c r="L295" s="173"/>
      <c r="M295" s="173"/>
      <c r="N295" s="173"/>
      <c r="O295" s="173"/>
      <c r="P295" s="171"/>
      <c r="Q295" s="171"/>
      <c r="R295" s="171"/>
      <c r="S295" s="171"/>
      <c r="T295" s="171"/>
      <c r="U295" s="171"/>
      <c r="V295" s="171"/>
      <c r="W295" s="171"/>
      <c r="X295" s="171"/>
      <c r="Y295" s="171"/>
      <c r="Z295" s="171"/>
      <c r="AA295" s="171"/>
      <c r="AB295" s="173"/>
    </row>
    <row r="296" spans="3:28" hidden="1" x14ac:dyDescent="0.2">
      <c r="C296" s="173"/>
      <c r="D296" s="173"/>
      <c r="E296" s="173"/>
      <c r="F296" s="173"/>
      <c r="G296" s="173"/>
      <c r="H296" s="173"/>
      <c r="I296" s="173"/>
      <c r="J296" s="173"/>
      <c r="K296" s="173"/>
      <c r="L296" s="173"/>
      <c r="M296" s="173"/>
      <c r="N296" s="173"/>
      <c r="O296" s="173"/>
      <c r="P296" s="171"/>
      <c r="Q296" s="171"/>
      <c r="R296" s="171"/>
      <c r="S296" s="171"/>
      <c r="T296" s="171"/>
      <c r="U296" s="171"/>
      <c r="V296" s="171"/>
      <c r="W296" s="171"/>
      <c r="X296" s="171"/>
      <c r="Y296" s="171"/>
      <c r="Z296" s="171"/>
      <c r="AA296" s="171"/>
      <c r="AB296" s="173"/>
    </row>
    <row r="297" spans="3:28" hidden="1" x14ac:dyDescent="0.2">
      <c r="C297" s="173"/>
      <c r="D297" s="173"/>
      <c r="E297" s="173"/>
      <c r="F297" s="173"/>
      <c r="G297" s="173"/>
      <c r="H297" s="173"/>
      <c r="I297" s="173"/>
      <c r="J297" s="173"/>
      <c r="K297" s="173"/>
      <c r="L297" s="173"/>
      <c r="M297" s="173"/>
      <c r="N297" s="173"/>
      <c r="O297" s="173"/>
      <c r="P297" s="171"/>
      <c r="Q297" s="171"/>
      <c r="R297" s="171"/>
      <c r="S297" s="171"/>
      <c r="T297" s="171"/>
      <c r="U297" s="171"/>
      <c r="V297" s="171"/>
      <c r="W297" s="171"/>
      <c r="X297" s="171"/>
      <c r="Y297" s="171"/>
      <c r="Z297" s="171"/>
      <c r="AA297" s="171"/>
      <c r="AB297" s="173"/>
    </row>
    <row r="298" spans="3:28" hidden="1" x14ac:dyDescent="0.2">
      <c r="C298" s="173"/>
      <c r="D298" s="173"/>
      <c r="E298" s="173"/>
      <c r="F298" s="173"/>
      <c r="G298" s="173"/>
      <c r="H298" s="173"/>
      <c r="I298" s="173"/>
      <c r="J298" s="173"/>
      <c r="K298" s="173"/>
      <c r="L298" s="173"/>
      <c r="M298" s="173"/>
      <c r="N298" s="173"/>
      <c r="O298" s="173"/>
      <c r="P298" s="171"/>
      <c r="Q298" s="171"/>
      <c r="R298" s="171"/>
      <c r="S298" s="171"/>
      <c r="T298" s="171"/>
      <c r="U298" s="171"/>
      <c r="V298" s="171"/>
      <c r="W298" s="171"/>
      <c r="X298" s="171"/>
      <c r="Y298" s="171"/>
      <c r="Z298" s="171"/>
      <c r="AA298" s="171"/>
      <c r="AB298" s="173"/>
    </row>
    <row r="299" spans="3:28" hidden="1" x14ac:dyDescent="0.2">
      <c r="C299" s="173"/>
      <c r="D299" s="173"/>
      <c r="E299" s="173"/>
      <c r="F299" s="173"/>
      <c r="G299" s="173"/>
      <c r="H299" s="173"/>
      <c r="I299" s="173"/>
      <c r="J299" s="173"/>
      <c r="K299" s="173"/>
      <c r="L299" s="173"/>
      <c r="M299" s="173"/>
      <c r="N299" s="173"/>
      <c r="O299" s="173"/>
      <c r="P299" s="171"/>
      <c r="Q299" s="171"/>
      <c r="R299" s="171"/>
      <c r="S299" s="171"/>
      <c r="T299" s="171"/>
      <c r="U299" s="171"/>
      <c r="V299" s="171"/>
      <c r="W299" s="171"/>
      <c r="X299" s="171"/>
      <c r="Y299" s="171"/>
      <c r="Z299" s="171"/>
      <c r="AA299" s="171"/>
      <c r="AB299" s="173"/>
    </row>
    <row r="300" spans="3:28" hidden="1" x14ac:dyDescent="0.2">
      <c r="C300" s="173"/>
      <c r="D300" s="173"/>
      <c r="E300" s="173"/>
      <c r="F300" s="173"/>
      <c r="G300" s="173"/>
      <c r="H300" s="173"/>
      <c r="I300" s="173"/>
      <c r="J300" s="173"/>
      <c r="K300" s="173"/>
      <c r="L300" s="173"/>
      <c r="M300" s="173"/>
      <c r="N300" s="173"/>
      <c r="O300" s="173"/>
      <c r="P300" s="171"/>
      <c r="Q300" s="171"/>
      <c r="R300" s="171"/>
      <c r="S300" s="171"/>
      <c r="T300" s="171"/>
      <c r="U300" s="171"/>
      <c r="V300" s="171"/>
      <c r="W300" s="171"/>
      <c r="X300" s="171"/>
      <c r="Y300" s="171"/>
      <c r="Z300" s="171"/>
      <c r="AA300" s="171"/>
      <c r="AB300" s="173"/>
    </row>
    <row r="301" spans="3:28" hidden="1" x14ac:dyDescent="0.2">
      <c r="C301" s="173"/>
      <c r="D301" s="173"/>
      <c r="E301" s="173"/>
      <c r="F301" s="173"/>
      <c r="G301" s="173"/>
      <c r="H301" s="173"/>
      <c r="I301" s="173"/>
      <c r="J301" s="173"/>
      <c r="K301" s="173"/>
      <c r="L301" s="173"/>
      <c r="M301" s="173"/>
      <c r="N301" s="173"/>
      <c r="O301" s="173"/>
      <c r="P301" s="171"/>
      <c r="Q301" s="171"/>
      <c r="R301" s="171"/>
      <c r="S301" s="171"/>
      <c r="T301" s="171"/>
      <c r="U301" s="171"/>
      <c r="V301" s="171"/>
      <c r="W301" s="171"/>
      <c r="X301" s="171"/>
      <c r="Y301" s="171"/>
      <c r="Z301" s="171"/>
      <c r="AA301" s="171"/>
      <c r="AB301" s="173"/>
    </row>
    <row r="302" spans="3:28" hidden="1" x14ac:dyDescent="0.2">
      <c r="C302" s="173"/>
      <c r="D302" s="173"/>
      <c r="E302" s="173"/>
      <c r="F302" s="173"/>
      <c r="G302" s="173"/>
      <c r="H302" s="173"/>
      <c r="I302" s="173"/>
      <c r="J302" s="173"/>
      <c r="K302" s="173"/>
      <c r="L302" s="173"/>
      <c r="M302" s="173"/>
      <c r="N302" s="173"/>
      <c r="O302" s="173"/>
      <c r="P302" s="171"/>
      <c r="Q302" s="171"/>
      <c r="R302" s="171"/>
      <c r="S302" s="171"/>
      <c r="T302" s="171"/>
      <c r="U302" s="171"/>
      <c r="V302" s="171"/>
      <c r="W302" s="171"/>
      <c r="X302" s="171"/>
      <c r="Y302" s="171"/>
      <c r="Z302" s="171"/>
      <c r="AA302" s="171"/>
      <c r="AB302" s="173"/>
    </row>
    <row r="303" spans="3:28" hidden="1" x14ac:dyDescent="0.2">
      <c r="C303" s="173"/>
      <c r="D303" s="173"/>
      <c r="E303" s="173"/>
      <c r="F303" s="173"/>
      <c r="G303" s="173"/>
      <c r="H303" s="173"/>
      <c r="I303" s="173"/>
      <c r="J303" s="173"/>
      <c r="K303" s="173"/>
      <c r="L303" s="173"/>
      <c r="M303" s="173"/>
      <c r="N303" s="173"/>
      <c r="O303" s="173"/>
      <c r="P303" s="171"/>
      <c r="Q303" s="171"/>
      <c r="R303" s="171"/>
      <c r="S303" s="171"/>
      <c r="T303" s="171"/>
      <c r="U303" s="171"/>
      <c r="V303" s="171"/>
      <c r="W303" s="171"/>
      <c r="X303" s="171"/>
      <c r="Y303" s="171"/>
      <c r="Z303" s="171"/>
      <c r="AA303" s="171"/>
      <c r="AB303" s="173"/>
    </row>
    <row r="304" spans="3:28" hidden="1" x14ac:dyDescent="0.2">
      <c r="C304" s="173"/>
      <c r="D304" s="173"/>
      <c r="E304" s="173"/>
      <c r="F304" s="173"/>
      <c r="G304" s="173"/>
      <c r="H304" s="173"/>
      <c r="I304" s="173"/>
      <c r="J304" s="173"/>
      <c r="K304" s="173"/>
      <c r="L304" s="173"/>
      <c r="M304" s="173"/>
      <c r="N304" s="173"/>
      <c r="O304" s="173"/>
      <c r="P304" s="171"/>
      <c r="Q304" s="171"/>
      <c r="R304" s="171"/>
      <c r="S304" s="171"/>
      <c r="T304" s="171"/>
      <c r="U304" s="171"/>
      <c r="V304" s="171"/>
      <c r="W304" s="171"/>
      <c r="X304" s="171"/>
      <c r="Y304" s="171"/>
      <c r="Z304" s="171"/>
      <c r="AA304" s="171"/>
      <c r="AB304" s="173"/>
    </row>
    <row r="305" spans="3:28" hidden="1" x14ac:dyDescent="0.2">
      <c r="C305" s="173"/>
      <c r="D305" s="173"/>
      <c r="E305" s="173"/>
      <c r="F305" s="173"/>
      <c r="G305" s="173"/>
      <c r="H305" s="173"/>
      <c r="I305" s="173"/>
      <c r="J305" s="173"/>
      <c r="K305" s="173"/>
      <c r="L305" s="173"/>
      <c r="M305" s="173"/>
      <c r="N305" s="173"/>
      <c r="O305" s="173"/>
      <c r="P305" s="171"/>
      <c r="Q305" s="171"/>
      <c r="R305" s="171"/>
      <c r="S305" s="171"/>
      <c r="T305" s="171"/>
      <c r="U305" s="171"/>
      <c r="V305" s="171"/>
      <c r="W305" s="171"/>
      <c r="X305" s="171"/>
      <c r="Y305" s="171"/>
      <c r="Z305" s="171"/>
      <c r="AA305" s="171"/>
      <c r="AB305" s="173"/>
    </row>
    <row r="306" spans="3:28" hidden="1" x14ac:dyDescent="0.2">
      <c r="C306" s="173"/>
      <c r="D306" s="173"/>
      <c r="E306" s="173"/>
      <c r="F306" s="173"/>
      <c r="G306" s="173"/>
      <c r="H306" s="173"/>
      <c r="I306" s="173"/>
      <c r="J306" s="173"/>
      <c r="K306" s="173"/>
      <c r="L306" s="173"/>
      <c r="M306" s="173"/>
      <c r="N306" s="173"/>
      <c r="O306" s="173"/>
      <c r="P306" s="171"/>
      <c r="Q306" s="171"/>
      <c r="R306" s="171"/>
      <c r="S306" s="171"/>
      <c r="T306" s="171"/>
      <c r="U306" s="171"/>
      <c r="V306" s="171"/>
      <c r="W306" s="171"/>
      <c r="X306" s="171"/>
      <c r="Y306" s="171"/>
      <c r="Z306" s="171"/>
      <c r="AA306" s="171"/>
      <c r="AB306" s="173"/>
    </row>
    <row r="307" spans="3:28" hidden="1" x14ac:dyDescent="0.2">
      <c r="C307" s="173"/>
      <c r="D307" s="173"/>
      <c r="E307" s="173"/>
      <c r="F307" s="173"/>
      <c r="G307" s="173"/>
      <c r="H307" s="173"/>
      <c r="I307" s="173"/>
      <c r="J307" s="173"/>
      <c r="K307" s="173"/>
      <c r="L307" s="173"/>
      <c r="M307" s="173"/>
      <c r="N307" s="173"/>
      <c r="O307" s="173"/>
      <c r="P307" s="171"/>
      <c r="Q307" s="171"/>
      <c r="R307" s="171"/>
      <c r="S307" s="171"/>
      <c r="T307" s="171"/>
      <c r="U307" s="171"/>
      <c r="V307" s="171"/>
      <c r="W307" s="171"/>
      <c r="X307" s="171"/>
      <c r="Y307" s="171"/>
      <c r="Z307" s="171"/>
      <c r="AA307" s="171"/>
      <c r="AB307" s="173"/>
    </row>
    <row r="308" spans="3:28" hidden="1" x14ac:dyDescent="0.2">
      <c r="C308" s="173"/>
      <c r="D308" s="173"/>
      <c r="E308" s="173"/>
      <c r="F308" s="173"/>
      <c r="G308" s="173"/>
      <c r="H308" s="173"/>
      <c r="I308" s="173"/>
      <c r="J308" s="173"/>
      <c r="K308" s="173"/>
      <c r="L308" s="173"/>
      <c r="M308" s="173"/>
      <c r="N308" s="173"/>
      <c r="O308" s="173"/>
      <c r="P308" s="171"/>
      <c r="Q308" s="171"/>
      <c r="R308" s="171"/>
      <c r="S308" s="171"/>
      <c r="T308" s="171"/>
      <c r="U308" s="171"/>
      <c r="V308" s="171"/>
      <c r="W308" s="171"/>
      <c r="X308" s="171"/>
      <c r="Y308" s="171"/>
      <c r="Z308" s="171"/>
      <c r="AA308" s="171"/>
      <c r="AB308" s="173"/>
    </row>
    <row r="309" spans="3:28" hidden="1" x14ac:dyDescent="0.2">
      <c r="C309" s="173"/>
      <c r="D309" s="173"/>
      <c r="E309" s="173"/>
      <c r="F309" s="173"/>
      <c r="G309" s="173"/>
      <c r="H309" s="173"/>
      <c r="I309" s="173"/>
      <c r="J309" s="173"/>
      <c r="K309" s="173"/>
      <c r="L309" s="173"/>
      <c r="M309" s="173"/>
      <c r="N309" s="173"/>
      <c r="O309" s="173"/>
      <c r="P309" s="171"/>
      <c r="Q309" s="171"/>
      <c r="R309" s="171"/>
      <c r="S309" s="171"/>
      <c r="T309" s="171"/>
      <c r="U309" s="171"/>
      <c r="V309" s="171"/>
      <c r="W309" s="171"/>
      <c r="X309" s="171"/>
      <c r="Y309" s="171"/>
      <c r="Z309" s="171"/>
      <c r="AA309" s="171"/>
      <c r="AB309" s="173"/>
    </row>
    <row r="310" spans="3:28" hidden="1" x14ac:dyDescent="0.2">
      <c r="C310" s="173"/>
      <c r="D310" s="173"/>
      <c r="E310" s="173"/>
      <c r="F310" s="173"/>
      <c r="G310" s="173"/>
      <c r="H310" s="173"/>
      <c r="I310" s="173"/>
      <c r="J310" s="173"/>
      <c r="K310" s="173"/>
      <c r="L310" s="173"/>
      <c r="M310" s="173"/>
      <c r="N310" s="173"/>
      <c r="O310" s="173"/>
      <c r="P310" s="171"/>
      <c r="Q310" s="171"/>
      <c r="R310" s="171"/>
      <c r="S310" s="171"/>
      <c r="T310" s="171"/>
      <c r="U310" s="171"/>
      <c r="V310" s="171"/>
      <c r="W310" s="171"/>
      <c r="X310" s="171"/>
      <c r="Y310" s="171"/>
      <c r="Z310" s="171"/>
      <c r="AA310" s="171"/>
      <c r="AB310" s="173"/>
    </row>
    <row r="311" spans="3:28" hidden="1" x14ac:dyDescent="0.2">
      <c r="C311" s="173"/>
      <c r="D311" s="173"/>
      <c r="E311" s="173"/>
      <c r="F311" s="173"/>
      <c r="G311" s="173"/>
      <c r="H311" s="173"/>
      <c r="I311" s="173"/>
      <c r="J311" s="173"/>
      <c r="K311" s="173"/>
      <c r="L311" s="173"/>
      <c r="M311" s="173"/>
      <c r="N311" s="173"/>
      <c r="O311" s="173"/>
      <c r="P311" s="171"/>
      <c r="Q311" s="171"/>
      <c r="R311" s="171"/>
      <c r="S311" s="171"/>
      <c r="T311" s="171"/>
      <c r="U311" s="171"/>
      <c r="V311" s="171"/>
      <c r="W311" s="171"/>
      <c r="X311" s="171"/>
      <c r="Y311" s="171"/>
      <c r="Z311" s="171"/>
      <c r="AA311" s="171"/>
      <c r="AB311" s="173"/>
    </row>
    <row r="312" spans="3:28" hidden="1" x14ac:dyDescent="0.2">
      <c r="C312" s="173"/>
      <c r="D312" s="173"/>
      <c r="E312" s="173"/>
      <c r="F312" s="173"/>
      <c r="G312" s="173"/>
      <c r="H312" s="173"/>
      <c r="I312" s="173"/>
      <c r="J312" s="173"/>
      <c r="K312" s="173"/>
      <c r="L312" s="173"/>
      <c r="M312" s="173"/>
      <c r="N312" s="173"/>
      <c r="O312" s="173"/>
      <c r="P312" s="171"/>
      <c r="Q312" s="171"/>
      <c r="R312" s="171"/>
      <c r="S312" s="171"/>
      <c r="T312" s="171"/>
      <c r="U312" s="171"/>
      <c r="V312" s="171"/>
      <c r="W312" s="171"/>
      <c r="X312" s="171"/>
      <c r="Y312" s="171"/>
      <c r="Z312" s="171"/>
      <c r="AA312" s="171"/>
      <c r="AB312" s="173"/>
    </row>
    <row r="313" spans="3:28" hidden="1" x14ac:dyDescent="0.2">
      <c r="C313" s="173"/>
      <c r="D313" s="173"/>
      <c r="E313" s="173"/>
      <c r="F313" s="173"/>
      <c r="G313" s="173"/>
      <c r="H313" s="173"/>
      <c r="I313" s="173"/>
      <c r="J313" s="173"/>
      <c r="K313" s="173"/>
      <c r="L313" s="173"/>
      <c r="M313" s="173"/>
      <c r="N313" s="173"/>
      <c r="O313" s="173"/>
      <c r="P313" s="171"/>
      <c r="Q313" s="171"/>
      <c r="R313" s="171"/>
      <c r="S313" s="171"/>
      <c r="T313" s="171"/>
      <c r="U313" s="171"/>
      <c r="V313" s="171"/>
      <c r="W313" s="171"/>
      <c r="X313" s="171"/>
      <c r="Y313" s="171"/>
      <c r="Z313" s="171"/>
      <c r="AA313" s="171"/>
      <c r="AB313" s="173"/>
    </row>
    <row r="314" spans="3:28" hidden="1" x14ac:dyDescent="0.2">
      <c r="C314" s="173"/>
      <c r="D314" s="173"/>
      <c r="E314" s="173"/>
      <c r="F314" s="173"/>
      <c r="G314" s="173"/>
      <c r="H314" s="173"/>
      <c r="I314" s="173"/>
      <c r="J314" s="173"/>
      <c r="K314" s="173"/>
      <c r="L314" s="173"/>
      <c r="M314" s="173"/>
      <c r="N314" s="173"/>
      <c r="O314" s="173"/>
      <c r="P314" s="171"/>
      <c r="Q314" s="171"/>
      <c r="R314" s="171"/>
      <c r="S314" s="171"/>
      <c r="T314" s="171"/>
      <c r="U314" s="171"/>
      <c r="V314" s="171"/>
      <c r="W314" s="171"/>
      <c r="X314" s="171"/>
      <c r="Y314" s="171"/>
      <c r="Z314" s="171"/>
      <c r="AA314" s="171"/>
      <c r="AB314" s="173"/>
    </row>
    <row r="315" spans="3:28" hidden="1" x14ac:dyDescent="0.2">
      <c r="C315" s="173"/>
      <c r="D315" s="173"/>
      <c r="E315" s="173"/>
      <c r="F315" s="173"/>
      <c r="G315" s="173"/>
      <c r="H315" s="173"/>
      <c r="I315" s="173"/>
      <c r="J315" s="173"/>
      <c r="K315" s="173"/>
      <c r="L315" s="173"/>
      <c r="M315" s="173"/>
      <c r="N315" s="173"/>
      <c r="O315" s="173"/>
      <c r="P315" s="171"/>
      <c r="Q315" s="171"/>
      <c r="R315" s="171"/>
      <c r="S315" s="171"/>
      <c r="T315" s="171"/>
      <c r="U315" s="171"/>
      <c r="V315" s="171"/>
      <c r="W315" s="171"/>
      <c r="X315" s="171"/>
      <c r="Y315" s="171"/>
      <c r="Z315" s="171"/>
      <c r="AA315" s="171"/>
      <c r="AB315" s="173"/>
    </row>
    <row r="316" spans="3:28" hidden="1" x14ac:dyDescent="0.2">
      <c r="C316" s="173"/>
      <c r="D316" s="173"/>
      <c r="E316" s="173"/>
      <c r="F316" s="173"/>
      <c r="G316" s="173"/>
      <c r="H316" s="173"/>
      <c r="I316" s="173"/>
      <c r="J316" s="173"/>
      <c r="K316" s="173"/>
      <c r="L316" s="173"/>
      <c r="M316" s="173"/>
      <c r="N316" s="173"/>
      <c r="O316" s="173"/>
      <c r="P316" s="171"/>
      <c r="Q316" s="171"/>
      <c r="R316" s="171"/>
      <c r="S316" s="171"/>
      <c r="T316" s="171"/>
      <c r="U316" s="171"/>
      <c r="V316" s="171"/>
      <c r="W316" s="171"/>
      <c r="X316" s="171"/>
      <c r="Y316" s="171"/>
      <c r="Z316" s="171"/>
      <c r="AA316" s="171"/>
      <c r="AB316" s="173"/>
    </row>
    <row r="317" spans="3:28" hidden="1" x14ac:dyDescent="0.2">
      <c r="C317" s="173"/>
      <c r="D317" s="173"/>
      <c r="E317" s="173"/>
      <c r="F317" s="173"/>
      <c r="G317" s="173"/>
      <c r="H317" s="173"/>
      <c r="I317" s="173"/>
      <c r="J317" s="173"/>
      <c r="K317" s="173"/>
      <c r="L317" s="173"/>
      <c r="M317" s="173"/>
      <c r="N317" s="173"/>
      <c r="O317" s="173"/>
      <c r="P317" s="171"/>
      <c r="Q317" s="171"/>
      <c r="R317" s="171"/>
      <c r="S317" s="171"/>
      <c r="T317" s="171"/>
      <c r="U317" s="171"/>
      <c r="V317" s="171"/>
      <c r="W317" s="171"/>
      <c r="X317" s="171"/>
      <c r="Y317" s="171"/>
      <c r="Z317" s="171"/>
      <c r="AA317" s="171"/>
      <c r="AB317" s="173"/>
    </row>
    <row r="318" spans="3:28" hidden="1" x14ac:dyDescent="0.2">
      <c r="C318" s="173"/>
      <c r="D318" s="173"/>
      <c r="E318" s="173"/>
      <c r="F318" s="173"/>
      <c r="G318" s="173"/>
      <c r="H318" s="173"/>
      <c r="I318" s="173"/>
      <c r="J318" s="173"/>
      <c r="K318" s="173"/>
      <c r="L318" s="173"/>
      <c r="M318" s="173"/>
      <c r="N318" s="173"/>
      <c r="O318" s="173"/>
      <c r="P318" s="171"/>
      <c r="Q318" s="171"/>
      <c r="R318" s="171"/>
      <c r="S318" s="171"/>
      <c r="T318" s="171"/>
      <c r="U318" s="171"/>
      <c r="V318" s="171"/>
      <c r="W318" s="171"/>
      <c r="X318" s="171"/>
      <c r="Y318" s="171"/>
      <c r="Z318" s="171"/>
      <c r="AA318" s="171"/>
      <c r="AB318" s="173"/>
    </row>
    <row r="319" spans="3:28" hidden="1" x14ac:dyDescent="0.2">
      <c r="C319" s="173"/>
      <c r="D319" s="173"/>
      <c r="E319" s="173"/>
      <c r="F319" s="173"/>
      <c r="G319" s="173"/>
      <c r="H319" s="173"/>
      <c r="I319" s="173"/>
      <c r="J319" s="173"/>
      <c r="K319" s="173"/>
      <c r="L319" s="173"/>
      <c r="M319" s="173"/>
      <c r="N319" s="173"/>
      <c r="O319" s="173"/>
      <c r="P319" s="171"/>
      <c r="Q319" s="171"/>
      <c r="R319" s="171"/>
      <c r="S319" s="171"/>
      <c r="T319" s="171"/>
      <c r="U319" s="171"/>
      <c r="V319" s="171"/>
      <c r="W319" s="171"/>
      <c r="X319" s="171"/>
      <c r="Y319" s="171"/>
      <c r="Z319" s="171"/>
      <c r="AA319" s="171"/>
      <c r="AB319" s="173"/>
    </row>
    <row r="320" spans="3:28" hidden="1" x14ac:dyDescent="0.2">
      <c r="C320" s="173"/>
      <c r="D320" s="173"/>
      <c r="E320" s="173"/>
      <c r="F320" s="173"/>
      <c r="G320" s="173"/>
      <c r="H320" s="173"/>
      <c r="I320" s="173"/>
      <c r="J320" s="173"/>
      <c r="K320" s="173"/>
      <c r="L320" s="173"/>
      <c r="M320" s="173"/>
      <c r="N320" s="173"/>
      <c r="O320" s="173"/>
      <c r="P320" s="171"/>
      <c r="Q320" s="171"/>
      <c r="R320" s="171"/>
      <c r="S320" s="171"/>
      <c r="T320" s="171"/>
      <c r="U320" s="171"/>
      <c r="V320" s="171"/>
      <c r="W320" s="171"/>
      <c r="X320" s="171"/>
      <c r="Y320" s="171"/>
      <c r="Z320" s="171"/>
      <c r="AA320" s="171"/>
      <c r="AB320" s="173"/>
    </row>
    <row r="321" spans="3:28" hidden="1" x14ac:dyDescent="0.2">
      <c r="C321" s="173"/>
      <c r="D321" s="173"/>
      <c r="E321" s="173"/>
      <c r="F321" s="173"/>
      <c r="G321" s="173"/>
      <c r="H321" s="173"/>
      <c r="I321" s="173"/>
      <c r="J321" s="173"/>
      <c r="K321" s="173"/>
      <c r="L321" s="173"/>
      <c r="M321" s="173"/>
      <c r="N321" s="173"/>
      <c r="O321" s="173"/>
      <c r="P321" s="171"/>
      <c r="Q321" s="171"/>
      <c r="R321" s="171"/>
      <c r="S321" s="171"/>
      <c r="T321" s="171"/>
      <c r="U321" s="171"/>
      <c r="V321" s="171"/>
      <c r="W321" s="171"/>
      <c r="X321" s="171"/>
      <c r="Y321" s="171"/>
      <c r="Z321" s="171"/>
      <c r="AA321" s="171"/>
      <c r="AB321" s="173"/>
    </row>
    <row r="322" spans="3:28" hidden="1" x14ac:dyDescent="0.2">
      <c r="C322" s="173"/>
      <c r="D322" s="173"/>
      <c r="E322" s="173"/>
      <c r="F322" s="173"/>
      <c r="G322" s="173"/>
      <c r="H322" s="173"/>
      <c r="I322" s="173"/>
      <c r="J322" s="173"/>
      <c r="K322" s="173"/>
      <c r="L322" s="173"/>
      <c r="M322" s="173"/>
      <c r="N322" s="173"/>
      <c r="O322" s="173"/>
      <c r="P322" s="171"/>
      <c r="Q322" s="171"/>
      <c r="R322" s="171"/>
      <c r="S322" s="171"/>
      <c r="T322" s="171"/>
      <c r="U322" s="171"/>
      <c r="V322" s="171"/>
      <c r="W322" s="171"/>
      <c r="X322" s="171"/>
      <c r="Y322" s="171"/>
      <c r="Z322" s="171"/>
      <c r="AA322" s="171"/>
      <c r="AB322" s="173"/>
    </row>
    <row r="323" spans="3:28" hidden="1" x14ac:dyDescent="0.2">
      <c r="C323" s="173"/>
      <c r="D323" s="173"/>
      <c r="E323" s="173"/>
      <c r="F323" s="173"/>
      <c r="G323" s="173"/>
      <c r="H323" s="173"/>
      <c r="I323" s="173"/>
      <c r="J323" s="173"/>
      <c r="K323" s="173"/>
      <c r="L323" s="173"/>
      <c r="M323" s="173"/>
      <c r="N323" s="173"/>
      <c r="O323" s="173"/>
      <c r="P323" s="171"/>
      <c r="Q323" s="171"/>
      <c r="R323" s="171"/>
      <c r="S323" s="171"/>
      <c r="T323" s="171"/>
      <c r="U323" s="171"/>
      <c r="V323" s="171"/>
      <c r="W323" s="171"/>
      <c r="X323" s="171"/>
      <c r="Y323" s="171"/>
      <c r="Z323" s="171"/>
      <c r="AA323" s="171"/>
      <c r="AB323" s="173"/>
    </row>
    <row r="324" spans="3:28" hidden="1" x14ac:dyDescent="0.2">
      <c r="C324" s="173"/>
      <c r="D324" s="173"/>
      <c r="E324" s="173"/>
      <c r="F324" s="173"/>
      <c r="G324" s="173"/>
      <c r="H324" s="173"/>
      <c r="I324" s="173"/>
      <c r="J324" s="173"/>
      <c r="K324" s="173"/>
      <c r="L324" s="173"/>
      <c r="M324" s="173"/>
      <c r="N324" s="173"/>
      <c r="O324" s="173"/>
      <c r="P324" s="171"/>
      <c r="Q324" s="171"/>
      <c r="R324" s="171"/>
      <c r="S324" s="171"/>
      <c r="T324" s="171"/>
      <c r="U324" s="171"/>
      <c r="V324" s="171"/>
      <c r="W324" s="171"/>
      <c r="X324" s="171"/>
      <c r="Y324" s="171"/>
      <c r="Z324" s="171"/>
      <c r="AA324" s="171"/>
      <c r="AB324" s="173"/>
    </row>
    <row r="325" spans="3:28" hidden="1" x14ac:dyDescent="0.2">
      <c r="C325" s="173"/>
      <c r="D325" s="173"/>
      <c r="E325" s="173"/>
      <c r="F325" s="173"/>
      <c r="G325" s="173"/>
      <c r="H325" s="173"/>
      <c r="I325" s="173"/>
      <c r="J325" s="173"/>
      <c r="K325" s="173"/>
      <c r="L325" s="173"/>
      <c r="M325" s="173"/>
      <c r="N325" s="173"/>
      <c r="O325" s="173"/>
      <c r="P325" s="171"/>
      <c r="Q325" s="171"/>
      <c r="R325" s="171"/>
      <c r="S325" s="171"/>
      <c r="T325" s="171"/>
      <c r="U325" s="171"/>
      <c r="V325" s="171"/>
      <c r="W325" s="171"/>
      <c r="X325" s="171"/>
      <c r="Y325" s="171"/>
      <c r="Z325" s="171"/>
      <c r="AA325" s="171"/>
      <c r="AB325" s="173"/>
    </row>
    <row r="326" spans="3:28" hidden="1" x14ac:dyDescent="0.2">
      <c r="C326" s="173"/>
      <c r="D326" s="173"/>
      <c r="E326" s="173"/>
      <c r="F326" s="173"/>
      <c r="G326" s="173"/>
      <c r="H326" s="173"/>
      <c r="I326" s="173"/>
      <c r="J326" s="173"/>
      <c r="K326" s="173"/>
      <c r="L326" s="173"/>
      <c r="M326" s="173"/>
      <c r="N326" s="173"/>
      <c r="O326" s="173"/>
      <c r="P326" s="171"/>
      <c r="Q326" s="171"/>
      <c r="R326" s="171"/>
      <c r="S326" s="171"/>
      <c r="T326" s="171"/>
      <c r="U326" s="171"/>
      <c r="V326" s="171"/>
      <c r="W326" s="171"/>
      <c r="X326" s="171"/>
      <c r="Y326" s="171"/>
      <c r="Z326" s="171"/>
      <c r="AA326" s="171"/>
      <c r="AB326" s="173"/>
    </row>
    <row r="327" spans="3:28" hidden="1" x14ac:dyDescent="0.2">
      <c r="C327" s="173"/>
      <c r="D327" s="173"/>
      <c r="E327" s="173"/>
      <c r="F327" s="173"/>
      <c r="G327" s="173"/>
      <c r="H327" s="173"/>
      <c r="I327" s="173"/>
      <c r="J327" s="173"/>
      <c r="K327" s="173"/>
      <c r="L327" s="173"/>
      <c r="M327" s="173"/>
      <c r="N327" s="173"/>
      <c r="O327" s="173"/>
      <c r="P327" s="171"/>
      <c r="Q327" s="171"/>
      <c r="R327" s="171"/>
      <c r="S327" s="171"/>
      <c r="T327" s="171"/>
      <c r="U327" s="171"/>
      <c r="V327" s="171"/>
      <c r="W327" s="171"/>
      <c r="X327" s="171"/>
      <c r="Y327" s="171"/>
      <c r="Z327" s="171"/>
      <c r="AA327" s="171"/>
      <c r="AB327" s="173"/>
    </row>
    <row r="328" spans="3:28" hidden="1" x14ac:dyDescent="0.2">
      <c r="C328" s="173"/>
      <c r="D328" s="173"/>
      <c r="E328" s="173"/>
      <c r="F328" s="173"/>
      <c r="G328" s="173"/>
      <c r="H328" s="173"/>
      <c r="I328" s="173"/>
      <c r="J328" s="173"/>
      <c r="K328" s="173"/>
      <c r="L328" s="173"/>
      <c r="M328" s="173"/>
      <c r="N328" s="173"/>
      <c r="O328" s="173"/>
      <c r="P328" s="171"/>
      <c r="Q328" s="171"/>
      <c r="R328" s="171"/>
      <c r="S328" s="171"/>
      <c r="T328" s="171"/>
      <c r="U328" s="171"/>
      <c r="V328" s="171"/>
      <c r="W328" s="171"/>
      <c r="X328" s="171"/>
      <c r="Y328" s="171"/>
      <c r="Z328" s="171"/>
      <c r="AA328" s="171"/>
      <c r="AB328" s="173"/>
    </row>
    <row r="329" spans="3:28" hidden="1" x14ac:dyDescent="0.2">
      <c r="C329" s="173"/>
      <c r="D329" s="173"/>
      <c r="E329" s="173"/>
      <c r="F329" s="173"/>
      <c r="G329" s="173"/>
      <c r="H329" s="173"/>
      <c r="I329" s="173"/>
      <c r="J329" s="173"/>
      <c r="K329" s="173"/>
      <c r="L329" s="173"/>
      <c r="M329" s="173"/>
      <c r="N329" s="173"/>
      <c r="O329" s="173"/>
      <c r="P329" s="171"/>
      <c r="Q329" s="171"/>
      <c r="R329" s="171"/>
      <c r="S329" s="171"/>
      <c r="T329" s="171"/>
      <c r="U329" s="171"/>
      <c r="V329" s="171"/>
      <c r="W329" s="171"/>
      <c r="X329" s="171"/>
      <c r="Y329" s="171"/>
      <c r="Z329" s="171"/>
      <c r="AA329" s="171"/>
      <c r="AB329" s="173"/>
    </row>
    <row r="330" spans="3:28" hidden="1" x14ac:dyDescent="0.2">
      <c r="C330" s="173"/>
      <c r="D330" s="173"/>
      <c r="E330" s="173"/>
      <c r="F330" s="173"/>
      <c r="G330" s="173"/>
      <c r="H330" s="173"/>
      <c r="I330" s="173"/>
      <c r="J330" s="173"/>
      <c r="K330" s="173"/>
      <c r="L330" s="173"/>
      <c r="M330" s="173"/>
      <c r="N330" s="173"/>
      <c r="O330" s="173"/>
      <c r="P330" s="171"/>
      <c r="Q330" s="171"/>
      <c r="R330" s="171"/>
      <c r="S330" s="171"/>
      <c r="T330" s="171"/>
      <c r="U330" s="171"/>
      <c r="V330" s="171"/>
      <c r="W330" s="171"/>
      <c r="X330" s="171"/>
      <c r="Y330" s="171"/>
      <c r="Z330" s="171"/>
      <c r="AA330" s="171"/>
      <c r="AB330" s="173"/>
    </row>
    <row r="331" spans="3:28" hidden="1" x14ac:dyDescent="0.2">
      <c r="C331" s="173"/>
      <c r="D331" s="173"/>
      <c r="E331" s="173"/>
      <c r="F331" s="173"/>
      <c r="G331" s="173"/>
      <c r="H331" s="173"/>
      <c r="I331" s="173"/>
      <c r="J331" s="173"/>
      <c r="K331" s="173"/>
      <c r="L331" s="173"/>
      <c r="M331" s="173"/>
      <c r="N331" s="173"/>
      <c r="O331" s="173"/>
      <c r="P331" s="171"/>
      <c r="Q331" s="171"/>
      <c r="R331" s="171"/>
      <c r="S331" s="171"/>
      <c r="T331" s="171"/>
      <c r="U331" s="171"/>
      <c r="V331" s="171"/>
      <c r="W331" s="171"/>
      <c r="X331" s="171"/>
      <c r="Y331" s="171"/>
      <c r="Z331" s="171"/>
      <c r="AA331" s="171"/>
      <c r="AB331" s="173"/>
    </row>
    <row r="332" spans="3:28" hidden="1" x14ac:dyDescent="0.2">
      <c r="C332" s="173"/>
      <c r="D332" s="173"/>
      <c r="E332" s="173"/>
      <c r="F332" s="173"/>
      <c r="G332" s="173"/>
      <c r="H332" s="173"/>
      <c r="I332" s="173"/>
      <c r="J332" s="173"/>
      <c r="K332" s="173"/>
      <c r="L332" s="173"/>
      <c r="M332" s="173"/>
      <c r="N332" s="173"/>
      <c r="O332" s="173"/>
      <c r="P332" s="171"/>
      <c r="Q332" s="171"/>
      <c r="R332" s="171"/>
      <c r="S332" s="171"/>
      <c r="T332" s="171"/>
      <c r="U332" s="171"/>
      <c r="V332" s="171"/>
      <c r="W332" s="171"/>
      <c r="X332" s="171"/>
      <c r="Y332" s="171"/>
      <c r="Z332" s="171"/>
      <c r="AA332" s="171"/>
      <c r="AB332" s="173"/>
    </row>
    <row r="333" spans="3:28" hidden="1" x14ac:dyDescent="0.2">
      <c r="C333" s="173"/>
      <c r="D333" s="173"/>
      <c r="E333" s="173"/>
      <c r="F333" s="173"/>
      <c r="G333" s="173"/>
      <c r="H333" s="173"/>
      <c r="I333" s="173"/>
      <c r="J333" s="173"/>
      <c r="K333" s="173"/>
      <c r="L333" s="173"/>
      <c r="M333" s="173"/>
      <c r="N333" s="173"/>
      <c r="O333" s="173"/>
      <c r="P333" s="171"/>
      <c r="Q333" s="171"/>
      <c r="R333" s="171"/>
      <c r="S333" s="171"/>
      <c r="T333" s="171"/>
      <c r="U333" s="171"/>
      <c r="V333" s="171"/>
      <c r="W333" s="171"/>
      <c r="X333" s="171"/>
      <c r="Y333" s="171"/>
      <c r="Z333" s="171"/>
      <c r="AA333" s="171"/>
      <c r="AB333" s="173"/>
    </row>
    <row r="334" spans="3:28" hidden="1" x14ac:dyDescent="0.2">
      <c r="C334" s="173"/>
      <c r="D334" s="173"/>
      <c r="E334" s="173"/>
      <c r="F334" s="173"/>
      <c r="G334" s="173"/>
      <c r="H334" s="173"/>
      <c r="I334" s="173"/>
      <c r="J334" s="173"/>
      <c r="K334" s="173"/>
      <c r="L334" s="173"/>
      <c r="M334" s="173"/>
      <c r="N334" s="173"/>
      <c r="O334" s="173"/>
      <c r="P334" s="171"/>
      <c r="Q334" s="171"/>
      <c r="R334" s="171"/>
      <c r="S334" s="171"/>
      <c r="T334" s="171"/>
      <c r="U334" s="171"/>
      <c r="V334" s="171"/>
      <c r="W334" s="171"/>
      <c r="X334" s="171"/>
      <c r="Y334" s="171"/>
      <c r="Z334" s="171"/>
      <c r="AA334" s="171"/>
      <c r="AB334" s="173"/>
    </row>
    <row r="335" spans="3:28" hidden="1" x14ac:dyDescent="0.2">
      <c r="C335" s="173"/>
      <c r="D335" s="173"/>
      <c r="E335" s="173"/>
      <c r="F335" s="173"/>
      <c r="G335" s="173"/>
      <c r="H335" s="173"/>
      <c r="I335" s="173"/>
      <c r="J335" s="173"/>
      <c r="K335" s="173"/>
      <c r="L335" s="173"/>
      <c r="M335" s="173"/>
      <c r="N335" s="173"/>
      <c r="O335" s="173"/>
      <c r="P335" s="171"/>
      <c r="Q335" s="171"/>
      <c r="R335" s="171"/>
      <c r="S335" s="171"/>
      <c r="T335" s="171"/>
      <c r="U335" s="171"/>
      <c r="V335" s="171"/>
      <c r="W335" s="171"/>
      <c r="X335" s="171"/>
      <c r="Y335" s="171"/>
      <c r="Z335" s="171"/>
      <c r="AA335" s="171"/>
      <c r="AB335" s="173"/>
    </row>
    <row r="336" spans="3:28" hidden="1" x14ac:dyDescent="0.2">
      <c r="C336" s="173"/>
      <c r="D336" s="173"/>
      <c r="E336" s="173"/>
      <c r="F336" s="173"/>
      <c r="G336" s="173"/>
      <c r="H336" s="173"/>
      <c r="I336" s="173"/>
      <c r="J336" s="173"/>
      <c r="K336" s="173"/>
      <c r="L336" s="173"/>
      <c r="M336" s="173"/>
      <c r="N336" s="173"/>
      <c r="O336" s="173"/>
      <c r="P336" s="171"/>
      <c r="Q336" s="171"/>
      <c r="R336" s="171"/>
      <c r="S336" s="171"/>
      <c r="T336" s="171"/>
      <c r="U336" s="171"/>
      <c r="V336" s="171"/>
      <c r="W336" s="171"/>
      <c r="X336" s="171"/>
      <c r="Y336" s="171"/>
      <c r="Z336" s="171"/>
      <c r="AA336" s="171"/>
      <c r="AB336" s="173"/>
    </row>
    <row r="337" spans="3:28" hidden="1" x14ac:dyDescent="0.2">
      <c r="C337" s="173"/>
      <c r="D337" s="173"/>
      <c r="E337" s="173"/>
      <c r="F337" s="173"/>
      <c r="G337" s="173"/>
      <c r="H337" s="173"/>
      <c r="I337" s="173"/>
      <c r="J337" s="173"/>
      <c r="K337" s="173"/>
      <c r="L337" s="173"/>
      <c r="M337" s="173"/>
      <c r="N337" s="173"/>
      <c r="O337" s="173"/>
      <c r="P337" s="171"/>
      <c r="Q337" s="171"/>
      <c r="R337" s="171"/>
      <c r="S337" s="171"/>
      <c r="T337" s="171"/>
      <c r="U337" s="171"/>
      <c r="V337" s="171"/>
      <c r="W337" s="171"/>
      <c r="X337" s="171"/>
      <c r="Y337" s="171"/>
      <c r="Z337" s="171"/>
      <c r="AA337" s="171"/>
      <c r="AB337" s="173"/>
    </row>
    <row r="338" spans="3:28" hidden="1" x14ac:dyDescent="0.2">
      <c r="C338" s="173"/>
      <c r="D338" s="173"/>
      <c r="E338" s="173"/>
      <c r="F338" s="173"/>
      <c r="G338" s="173"/>
      <c r="H338" s="173"/>
      <c r="I338" s="173"/>
      <c r="J338" s="173"/>
      <c r="K338" s="173"/>
      <c r="L338" s="173"/>
      <c r="M338" s="173"/>
      <c r="N338" s="173"/>
      <c r="O338" s="173"/>
      <c r="P338" s="171"/>
      <c r="Q338" s="171"/>
      <c r="R338" s="171"/>
      <c r="S338" s="171"/>
      <c r="T338" s="171"/>
      <c r="U338" s="171"/>
      <c r="V338" s="171"/>
      <c r="W338" s="171"/>
      <c r="X338" s="171"/>
      <c r="Y338" s="171"/>
      <c r="Z338" s="171"/>
      <c r="AA338" s="171"/>
      <c r="AB338" s="173"/>
    </row>
    <row r="339" spans="3:28" hidden="1" x14ac:dyDescent="0.2">
      <c r="C339" s="173"/>
      <c r="D339" s="173"/>
      <c r="E339" s="173"/>
      <c r="F339" s="173"/>
      <c r="G339" s="173"/>
      <c r="H339" s="173"/>
      <c r="I339" s="173"/>
      <c r="J339" s="173"/>
      <c r="K339" s="173"/>
      <c r="L339" s="173"/>
      <c r="M339" s="173"/>
      <c r="N339" s="173"/>
      <c r="O339" s="173"/>
      <c r="P339" s="171"/>
      <c r="Q339" s="171"/>
      <c r="R339" s="171"/>
      <c r="S339" s="171"/>
      <c r="T339" s="171"/>
      <c r="U339" s="171"/>
      <c r="V339" s="171"/>
      <c r="W339" s="171"/>
      <c r="X339" s="171"/>
      <c r="Y339" s="171"/>
      <c r="Z339" s="171"/>
      <c r="AA339" s="171"/>
      <c r="AB339" s="173"/>
    </row>
    <row r="340" spans="3:28" hidden="1" x14ac:dyDescent="0.2">
      <c r="C340" s="173"/>
      <c r="D340" s="173"/>
      <c r="E340" s="173"/>
      <c r="F340" s="173"/>
      <c r="G340" s="173"/>
      <c r="H340" s="173"/>
      <c r="I340" s="173"/>
      <c r="J340" s="173"/>
      <c r="K340" s="173"/>
      <c r="L340" s="173"/>
      <c r="M340" s="173"/>
      <c r="N340" s="173"/>
      <c r="O340" s="173"/>
      <c r="P340" s="171"/>
      <c r="Q340" s="171"/>
      <c r="R340" s="171"/>
      <c r="S340" s="171"/>
      <c r="T340" s="171"/>
      <c r="U340" s="171"/>
      <c r="V340" s="171"/>
      <c r="W340" s="171"/>
      <c r="X340" s="171"/>
      <c r="Y340" s="171"/>
      <c r="Z340" s="171"/>
      <c r="AA340" s="171"/>
      <c r="AB340" s="173"/>
    </row>
    <row r="341" spans="3:28" hidden="1" x14ac:dyDescent="0.2">
      <c r="C341" s="173"/>
      <c r="D341" s="173"/>
      <c r="E341" s="173"/>
      <c r="F341" s="173"/>
      <c r="G341" s="173"/>
      <c r="H341" s="173"/>
      <c r="I341" s="173"/>
      <c r="J341" s="173"/>
      <c r="K341" s="173"/>
      <c r="L341" s="173"/>
      <c r="M341" s="173"/>
      <c r="N341" s="173"/>
      <c r="O341" s="173"/>
      <c r="P341" s="171"/>
      <c r="Q341" s="171"/>
      <c r="R341" s="171"/>
      <c r="S341" s="171"/>
      <c r="T341" s="171"/>
      <c r="U341" s="171"/>
      <c r="V341" s="171"/>
      <c r="W341" s="171"/>
      <c r="X341" s="171"/>
      <c r="Y341" s="171"/>
      <c r="Z341" s="171"/>
      <c r="AA341" s="171"/>
      <c r="AB341" s="173"/>
    </row>
    <row r="342" spans="3:28" hidden="1" x14ac:dyDescent="0.2">
      <c r="C342" s="173"/>
      <c r="D342" s="173"/>
      <c r="E342" s="173"/>
      <c r="F342" s="173"/>
      <c r="G342" s="173"/>
      <c r="H342" s="173"/>
      <c r="I342" s="173"/>
      <c r="J342" s="173"/>
      <c r="K342" s="173"/>
      <c r="L342" s="173"/>
      <c r="M342" s="173"/>
      <c r="N342" s="173"/>
      <c r="O342" s="173"/>
      <c r="P342" s="171"/>
      <c r="Q342" s="171"/>
      <c r="R342" s="171"/>
      <c r="S342" s="171"/>
      <c r="T342" s="171"/>
      <c r="U342" s="171"/>
      <c r="V342" s="171"/>
      <c r="W342" s="171"/>
      <c r="X342" s="171"/>
      <c r="Y342" s="171"/>
      <c r="Z342" s="171"/>
      <c r="AA342" s="171"/>
      <c r="AB342" s="173"/>
    </row>
    <row r="343" spans="3:28" hidden="1" x14ac:dyDescent="0.2">
      <c r="C343" s="173"/>
      <c r="D343" s="173"/>
      <c r="E343" s="173"/>
      <c r="F343" s="173"/>
      <c r="G343" s="173"/>
      <c r="H343" s="173"/>
      <c r="I343" s="173"/>
      <c r="J343" s="173"/>
      <c r="K343" s="173"/>
      <c r="L343" s="173"/>
      <c r="M343" s="173"/>
      <c r="N343" s="173"/>
      <c r="O343" s="173"/>
      <c r="P343" s="171"/>
      <c r="Q343" s="171"/>
      <c r="R343" s="171"/>
      <c r="S343" s="171"/>
      <c r="T343" s="171"/>
      <c r="U343" s="171"/>
      <c r="V343" s="171"/>
      <c r="W343" s="171"/>
      <c r="X343" s="171"/>
      <c r="Y343" s="171"/>
      <c r="Z343" s="171"/>
      <c r="AA343" s="171"/>
      <c r="AB343" s="173"/>
    </row>
    <row r="344" spans="3:28" hidden="1" x14ac:dyDescent="0.2">
      <c r="C344" s="173"/>
      <c r="D344" s="173"/>
      <c r="E344" s="173"/>
      <c r="F344" s="173"/>
      <c r="G344" s="173"/>
      <c r="H344" s="173"/>
      <c r="I344" s="173"/>
      <c r="J344" s="173"/>
      <c r="K344" s="173"/>
      <c r="L344" s="173"/>
      <c r="M344" s="173"/>
      <c r="N344" s="173"/>
      <c r="O344" s="173"/>
      <c r="P344" s="171"/>
      <c r="Q344" s="171"/>
      <c r="R344" s="171"/>
      <c r="S344" s="171"/>
      <c r="T344" s="171"/>
      <c r="U344" s="171"/>
      <c r="V344" s="171"/>
      <c r="W344" s="171"/>
      <c r="X344" s="171"/>
      <c r="Y344" s="171"/>
      <c r="Z344" s="171"/>
      <c r="AA344" s="171"/>
      <c r="AB344" s="173"/>
    </row>
    <row r="345" spans="3:28" hidden="1" x14ac:dyDescent="0.2">
      <c r="C345" s="173"/>
      <c r="D345" s="173"/>
      <c r="E345" s="173"/>
      <c r="F345" s="173"/>
      <c r="G345" s="173"/>
      <c r="H345" s="173"/>
      <c r="I345" s="173"/>
      <c r="J345" s="173"/>
      <c r="K345" s="173"/>
      <c r="L345" s="173"/>
      <c r="M345" s="173"/>
      <c r="N345" s="173"/>
      <c r="O345" s="173"/>
      <c r="P345" s="171"/>
      <c r="Q345" s="171"/>
      <c r="R345" s="171"/>
      <c r="S345" s="171"/>
      <c r="T345" s="171"/>
      <c r="U345" s="171"/>
      <c r="V345" s="171"/>
      <c r="W345" s="171"/>
      <c r="X345" s="171"/>
      <c r="Y345" s="171"/>
      <c r="Z345" s="171"/>
      <c r="AA345" s="171"/>
      <c r="AB345" s="173"/>
    </row>
    <row r="346" spans="3:28" hidden="1" x14ac:dyDescent="0.2">
      <c r="C346" s="173"/>
      <c r="D346" s="173"/>
      <c r="E346" s="173"/>
      <c r="F346" s="173"/>
      <c r="G346" s="173"/>
      <c r="H346" s="173"/>
      <c r="I346" s="173"/>
      <c r="J346" s="173"/>
      <c r="K346" s="173"/>
      <c r="L346" s="173"/>
      <c r="M346" s="173"/>
      <c r="N346" s="173"/>
      <c r="O346" s="173"/>
      <c r="P346" s="171"/>
      <c r="Q346" s="171"/>
      <c r="R346" s="171"/>
      <c r="S346" s="171"/>
      <c r="T346" s="171"/>
      <c r="U346" s="171"/>
      <c r="V346" s="171"/>
      <c r="W346" s="171"/>
      <c r="X346" s="171"/>
      <c r="Y346" s="171"/>
      <c r="Z346" s="171"/>
      <c r="AA346" s="171"/>
      <c r="AB346" s="173"/>
    </row>
    <row r="347" spans="3:28" hidden="1" x14ac:dyDescent="0.2">
      <c r="C347" s="173"/>
      <c r="D347" s="173"/>
      <c r="E347" s="173"/>
      <c r="F347" s="173"/>
      <c r="G347" s="173"/>
      <c r="H347" s="173"/>
      <c r="I347" s="173"/>
      <c r="J347" s="173"/>
      <c r="K347" s="173"/>
      <c r="L347" s="173"/>
      <c r="M347" s="173"/>
      <c r="N347" s="173"/>
      <c r="O347" s="173"/>
      <c r="P347" s="171"/>
      <c r="Q347" s="171"/>
      <c r="R347" s="171"/>
      <c r="S347" s="171"/>
      <c r="T347" s="171"/>
      <c r="U347" s="171"/>
      <c r="V347" s="171"/>
      <c r="W347" s="171"/>
      <c r="X347" s="171"/>
      <c r="Y347" s="171"/>
      <c r="Z347" s="171"/>
      <c r="AA347" s="171"/>
      <c r="AB347" s="173"/>
    </row>
    <row r="348" spans="3:28" hidden="1" x14ac:dyDescent="0.2">
      <c r="C348" s="173"/>
      <c r="D348" s="173"/>
      <c r="E348" s="173"/>
      <c r="F348" s="173"/>
      <c r="G348" s="173"/>
      <c r="H348" s="173"/>
      <c r="I348" s="173"/>
      <c r="J348" s="173"/>
      <c r="K348" s="173"/>
      <c r="L348" s="173"/>
      <c r="M348" s="173"/>
      <c r="N348" s="173"/>
      <c r="O348" s="173"/>
      <c r="P348" s="171"/>
      <c r="Q348" s="171"/>
      <c r="R348" s="171"/>
      <c r="S348" s="171"/>
      <c r="T348" s="171"/>
      <c r="U348" s="171"/>
      <c r="V348" s="171"/>
      <c r="W348" s="171"/>
      <c r="X348" s="171"/>
      <c r="Y348" s="171"/>
      <c r="Z348" s="171"/>
      <c r="AA348" s="171"/>
      <c r="AB348" s="173"/>
    </row>
    <row r="349" spans="3:28" hidden="1" x14ac:dyDescent="0.2">
      <c r="C349" s="173"/>
      <c r="D349" s="173"/>
      <c r="E349" s="173"/>
      <c r="F349" s="173"/>
      <c r="G349" s="173"/>
      <c r="H349" s="173"/>
      <c r="I349" s="173"/>
      <c r="J349" s="173"/>
      <c r="K349" s="173"/>
      <c r="L349" s="173"/>
      <c r="M349" s="173"/>
      <c r="N349" s="173"/>
      <c r="O349" s="173"/>
      <c r="P349" s="171"/>
      <c r="Q349" s="171"/>
      <c r="R349" s="171"/>
      <c r="S349" s="171"/>
      <c r="T349" s="171"/>
      <c r="U349" s="171"/>
      <c r="V349" s="171"/>
      <c r="W349" s="171"/>
      <c r="X349" s="171"/>
      <c r="Y349" s="171"/>
      <c r="Z349" s="171"/>
      <c r="AA349" s="171"/>
      <c r="AB349" s="173"/>
    </row>
    <row r="350" spans="3:28" hidden="1" x14ac:dyDescent="0.2">
      <c r="C350" s="173"/>
      <c r="D350" s="173"/>
      <c r="E350" s="173"/>
      <c r="F350" s="173"/>
      <c r="G350" s="173"/>
      <c r="H350" s="173"/>
      <c r="I350" s="173"/>
      <c r="J350" s="173"/>
      <c r="K350" s="173"/>
      <c r="L350" s="173"/>
      <c r="M350" s="173"/>
      <c r="N350" s="173"/>
      <c r="O350" s="173"/>
      <c r="P350" s="171"/>
      <c r="Q350" s="171"/>
      <c r="R350" s="171"/>
      <c r="S350" s="171"/>
      <c r="T350" s="171"/>
      <c r="U350" s="171"/>
      <c r="V350" s="171"/>
      <c r="W350" s="171"/>
      <c r="X350" s="171"/>
      <c r="Y350" s="171"/>
      <c r="Z350" s="171"/>
      <c r="AA350" s="171"/>
      <c r="AB350" s="173"/>
    </row>
    <row r="351" spans="3:28" hidden="1" x14ac:dyDescent="0.2">
      <c r="C351" s="173"/>
      <c r="D351" s="173"/>
      <c r="E351" s="173"/>
      <c r="F351" s="173"/>
      <c r="G351" s="173"/>
      <c r="H351" s="173"/>
      <c r="I351" s="173"/>
      <c r="J351" s="173"/>
      <c r="K351" s="173"/>
      <c r="L351" s="173"/>
      <c r="M351" s="173"/>
      <c r="N351" s="173"/>
      <c r="O351" s="173"/>
      <c r="P351" s="171"/>
      <c r="Q351" s="171"/>
      <c r="R351" s="171"/>
      <c r="S351" s="171"/>
      <c r="T351" s="171"/>
      <c r="U351" s="171"/>
      <c r="V351" s="171"/>
      <c r="W351" s="171"/>
      <c r="X351" s="171"/>
      <c r="Y351" s="171"/>
      <c r="Z351" s="171"/>
      <c r="AA351" s="171"/>
      <c r="AB351" s="173"/>
    </row>
    <row r="352" spans="3:28" hidden="1" x14ac:dyDescent="0.2">
      <c r="C352" s="173"/>
      <c r="D352" s="173"/>
      <c r="E352" s="173"/>
      <c r="F352" s="173"/>
      <c r="G352" s="173"/>
      <c r="H352" s="173"/>
      <c r="I352" s="173"/>
      <c r="J352" s="173"/>
      <c r="K352" s="173"/>
      <c r="L352" s="173"/>
      <c r="M352" s="173"/>
      <c r="N352" s="173"/>
      <c r="O352" s="173"/>
      <c r="P352" s="171"/>
      <c r="Q352" s="171"/>
      <c r="R352" s="171"/>
      <c r="S352" s="171"/>
      <c r="T352" s="171"/>
      <c r="U352" s="171"/>
      <c r="V352" s="171"/>
      <c r="W352" s="171"/>
      <c r="X352" s="171"/>
      <c r="Y352" s="171"/>
      <c r="Z352" s="171"/>
      <c r="AA352" s="171"/>
      <c r="AB352" s="173"/>
    </row>
    <row r="353" spans="3:28" hidden="1" x14ac:dyDescent="0.2">
      <c r="C353" s="173"/>
      <c r="D353" s="173"/>
      <c r="E353" s="173"/>
      <c r="F353" s="173"/>
      <c r="G353" s="173"/>
      <c r="H353" s="173"/>
      <c r="I353" s="173"/>
      <c r="J353" s="173"/>
      <c r="K353" s="173"/>
      <c r="L353" s="173"/>
      <c r="M353" s="173"/>
      <c r="N353" s="173"/>
      <c r="O353" s="173"/>
      <c r="P353" s="171"/>
      <c r="Q353" s="171"/>
      <c r="R353" s="171"/>
      <c r="S353" s="171"/>
      <c r="T353" s="171"/>
      <c r="U353" s="171"/>
      <c r="V353" s="171"/>
      <c r="W353" s="171"/>
      <c r="X353" s="171"/>
      <c r="Y353" s="171"/>
      <c r="Z353" s="171"/>
      <c r="AA353" s="171"/>
      <c r="AB353" s="173"/>
    </row>
    <row r="354" spans="3:28" hidden="1" x14ac:dyDescent="0.2">
      <c r="C354" s="173"/>
      <c r="D354" s="173"/>
      <c r="E354" s="173"/>
      <c r="F354" s="173"/>
      <c r="G354" s="173"/>
      <c r="H354" s="173"/>
      <c r="I354" s="173"/>
      <c r="J354" s="173"/>
      <c r="K354" s="173"/>
      <c r="L354" s="173"/>
      <c r="M354" s="173"/>
      <c r="N354" s="173"/>
      <c r="O354" s="173"/>
      <c r="P354" s="171"/>
      <c r="Q354" s="171"/>
      <c r="R354" s="171"/>
      <c r="S354" s="171"/>
      <c r="T354" s="171"/>
      <c r="U354" s="171"/>
      <c r="V354" s="171"/>
      <c r="W354" s="171"/>
      <c r="X354" s="171"/>
      <c r="Y354" s="171"/>
      <c r="Z354" s="171"/>
      <c r="AA354" s="171"/>
      <c r="AB354" s="173"/>
    </row>
    <row r="355" spans="3:28" hidden="1" x14ac:dyDescent="0.2">
      <c r="C355" s="173"/>
      <c r="D355" s="173"/>
      <c r="E355" s="173"/>
      <c r="F355" s="173"/>
      <c r="G355" s="173"/>
      <c r="H355" s="173"/>
      <c r="I355" s="173"/>
      <c r="J355" s="173"/>
      <c r="K355" s="173"/>
      <c r="L355" s="173"/>
      <c r="M355" s="173"/>
      <c r="N355" s="173"/>
      <c r="O355" s="173"/>
      <c r="P355" s="171"/>
      <c r="Q355" s="171"/>
      <c r="R355" s="171"/>
      <c r="S355" s="171"/>
      <c r="T355" s="171"/>
      <c r="U355" s="171"/>
      <c r="V355" s="171"/>
      <c r="W355" s="171"/>
      <c r="X355" s="171"/>
      <c r="Y355" s="171"/>
      <c r="Z355" s="171"/>
      <c r="AA355" s="171"/>
      <c r="AB355" s="173"/>
    </row>
    <row r="356" spans="3:28" hidden="1" x14ac:dyDescent="0.2">
      <c r="C356" s="173"/>
      <c r="D356" s="173"/>
      <c r="E356" s="173"/>
      <c r="F356" s="173"/>
      <c r="G356" s="173"/>
      <c r="H356" s="173"/>
      <c r="I356" s="173"/>
      <c r="J356" s="173"/>
      <c r="K356" s="173"/>
      <c r="L356" s="173"/>
      <c r="M356" s="173"/>
      <c r="N356" s="173"/>
      <c r="O356" s="173"/>
      <c r="P356" s="171"/>
      <c r="Q356" s="171"/>
      <c r="R356" s="171"/>
      <c r="S356" s="171"/>
      <c r="T356" s="171"/>
      <c r="U356" s="171"/>
      <c r="V356" s="171"/>
      <c r="W356" s="171"/>
      <c r="X356" s="171"/>
      <c r="Y356" s="171"/>
      <c r="Z356" s="171"/>
      <c r="AA356" s="171"/>
      <c r="AB356" s="173"/>
    </row>
    <row r="357" spans="3:28" hidden="1" x14ac:dyDescent="0.2">
      <c r="C357" s="173"/>
      <c r="D357" s="173"/>
      <c r="E357" s="173"/>
      <c r="F357" s="173"/>
      <c r="G357" s="173"/>
      <c r="H357" s="173"/>
      <c r="I357" s="173"/>
      <c r="J357" s="173"/>
      <c r="K357" s="173"/>
      <c r="L357" s="173"/>
      <c r="M357" s="173"/>
      <c r="N357" s="173"/>
      <c r="O357" s="173"/>
      <c r="P357" s="171"/>
      <c r="Q357" s="171"/>
      <c r="R357" s="171"/>
      <c r="S357" s="171"/>
      <c r="T357" s="171"/>
      <c r="U357" s="171"/>
      <c r="V357" s="171"/>
      <c r="W357" s="171"/>
      <c r="X357" s="171"/>
      <c r="Y357" s="171"/>
      <c r="Z357" s="171"/>
      <c r="AA357" s="171"/>
      <c r="AB357" s="173"/>
    </row>
    <row r="358" spans="3:28" hidden="1" x14ac:dyDescent="0.2">
      <c r="C358" s="173"/>
      <c r="D358" s="173"/>
      <c r="E358" s="173"/>
      <c r="F358" s="173"/>
      <c r="G358" s="173"/>
      <c r="H358" s="173"/>
      <c r="I358" s="173"/>
      <c r="J358" s="173"/>
      <c r="K358" s="173"/>
      <c r="L358" s="173"/>
      <c r="M358" s="173"/>
      <c r="N358" s="173"/>
      <c r="O358" s="173"/>
      <c r="P358" s="171"/>
      <c r="Q358" s="171"/>
      <c r="R358" s="171"/>
      <c r="S358" s="171"/>
      <c r="T358" s="171"/>
      <c r="U358" s="171"/>
      <c r="V358" s="171"/>
      <c r="W358" s="171"/>
      <c r="X358" s="171"/>
      <c r="Y358" s="171"/>
      <c r="Z358" s="171"/>
      <c r="AA358" s="171"/>
      <c r="AB358" s="173"/>
    </row>
    <row r="359" spans="3:28" hidden="1" x14ac:dyDescent="0.2">
      <c r="C359" s="173"/>
      <c r="D359" s="173"/>
      <c r="E359" s="173"/>
      <c r="F359" s="173"/>
      <c r="G359" s="173"/>
      <c r="H359" s="173"/>
      <c r="I359" s="173"/>
      <c r="J359" s="173"/>
      <c r="K359" s="173"/>
      <c r="L359" s="173"/>
      <c r="M359" s="173"/>
      <c r="N359" s="173"/>
      <c r="O359" s="173"/>
      <c r="P359" s="171"/>
      <c r="Q359" s="171"/>
      <c r="R359" s="171"/>
      <c r="S359" s="171"/>
      <c r="T359" s="171"/>
      <c r="U359" s="171"/>
      <c r="V359" s="171"/>
      <c r="W359" s="171"/>
      <c r="X359" s="171"/>
      <c r="Y359" s="171"/>
      <c r="Z359" s="171"/>
      <c r="AA359" s="171"/>
      <c r="AB359" s="173"/>
    </row>
    <row r="360" spans="3:28" hidden="1" x14ac:dyDescent="0.2">
      <c r="C360" s="173"/>
      <c r="D360" s="173"/>
      <c r="E360" s="173"/>
      <c r="F360" s="173"/>
      <c r="G360" s="173"/>
      <c r="H360" s="173"/>
      <c r="I360" s="173"/>
      <c r="J360" s="173"/>
      <c r="K360" s="173"/>
      <c r="L360" s="173"/>
      <c r="M360" s="173"/>
      <c r="N360" s="173"/>
      <c r="O360" s="173"/>
      <c r="P360" s="171"/>
      <c r="Q360" s="171"/>
      <c r="R360" s="171"/>
      <c r="S360" s="171"/>
      <c r="T360" s="171"/>
      <c r="U360" s="171"/>
      <c r="V360" s="171"/>
      <c r="W360" s="171"/>
      <c r="X360" s="171"/>
      <c r="Y360" s="171"/>
      <c r="Z360" s="171"/>
      <c r="AA360" s="171"/>
      <c r="AB360" s="173"/>
    </row>
    <row r="361" spans="3:28" hidden="1" x14ac:dyDescent="0.2">
      <c r="C361" s="173"/>
      <c r="D361" s="173"/>
      <c r="E361" s="173"/>
      <c r="F361" s="173"/>
      <c r="G361" s="173"/>
      <c r="H361" s="173"/>
      <c r="I361" s="173"/>
      <c r="J361" s="173"/>
      <c r="K361" s="173"/>
      <c r="L361" s="173"/>
      <c r="M361" s="173"/>
      <c r="N361" s="173"/>
      <c r="O361" s="173"/>
      <c r="P361" s="171"/>
      <c r="Q361" s="171"/>
      <c r="R361" s="171"/>
      <c r="S361" s="171"/>
      <c r="T361" s="171"/>
      <c r="U361" s="171"/>
      <c r="V361" s="171"/>
      <c r="W361" s="171"/>
      <c r="X361" s="171"/>
      <c r="Y361" s="171"/>
      <c r="Z361" s="171"/>
      <c r="AA361" s="171"/>
      <c r="AB361" s="173"/>
    </row>
    <row r="362" spans="3:28" hidden="1" x14ac:dyDescent="0.2">
      <c r="C362" s="173"/>
      <c r="D362" s="173"/>
      <c r="E362" s="173"/>
      <c r="F362" s="173"/>
      <c r="G362" s="173"/>
      <c r="H362" s="173"/>
      <c r="I362" s="173"/>
      <c r="J362" s="173"/>
      <c r="K362" s="173"/>
      <c r="L362" s="173"/>
      <c r="M362" s="173"/>
      <c r="N362" s="173"/>
      <c r="O362" s="173"/>
      <c r="P362" s="171"/>
      <c r="Q362" s="171"/>
      <c r="R362" s="171"/>
      <c r="S362" s="171"/>
      <c r="T362" s="171"/>
      <c r="U362" s="171"/>
      <c r="V362" s="171"/>
      <c r="W362" s="171"/>
      <c r="X362" s="171"/>
      <c r="Y362" s="171"/>
      <c r="Z362" s="171"/>
      <c r="AA362" s="171"/>
      <c r="AB362" s="173"/>
    </row>
    <row r="363" spans="3:28" hidden="1" x14ac:dyDescent="0.2">
      <c r="C363" s="173"/>
      <c r="D363" s="173"/>
      <c r="E363" s="173"/>
      <c r="F363" s="173"/>
      <c r="G363" s="173"/>
      <c r="H363" s="173"/>
      <c r="I363" s="173"/>
      <c r="J363" s="173"/>
      <c r="K363" s="173"/>
      <c r="L363" s="173"/>
      <c r="M363" s="173"/>
      <c r="N363" s="173"/>
      <c r="O363" s="173"/>
      <c r="P363" s="171"/>
      <c r="Q363" s="171"/>
      <c r="R363" s="171"/>
      <c r="S363" s="171"/>
      <c r="T363" s="171"/>
      <c r="U363" s="171"/>
      <c r="V363" s="171"/>
      <c r="W363" s="171"/>
      <c r="X363" s="171"/>
      <c r="Y363" s="171"/>
      <c r="Z363" s="171"/>
      <c r="AA363" s="171"/>
      <c r="AB363" s="173"/>
    </row>
    <row r="364" spans="3:28" hidden="1" x14ac:dyDescent="0.2">
      <c r="C364" s="173"/>
      <c r="D364" s="173"/>
      <c r="E364" s="173"/>
      <c r="F364" s="173"/>
      <c r="G364" s="173"/>
      <c r="H364" s="173"/>
      <c r="I364" s="173"/>
      <c r="J364" s="173"/>
      <c r="K364" s="173"/>
      <c r="L364" s="173"/>
      <c r="M364" s="173"/>
      <c r="N364" s="173"/>
      <c r="O364" s="173"/>
      <c r="P364" s="171"/>
      <c r="Q364" s="171"/>
      <c r="R364" s="171"/>
      <c r="S364" s="171"/>
      <c r="T364" s="171"/>
      <c r="U364" s="171"/>
      <c r="V364" s="171"/>
      <c r="W364" s="171"/>
      <c r="X364" s="171"/>
      <c r="Y364" s="171"/>
      <c r="Z364" s="171"/>
      <c r="AA364" s="171"/>
      <c r="AB364" s="173"/>
    </row>
    <row r="365" spans="3:28" hidden="1" x14ac:dyDescent="0.2">
      <c r="C365" s="173"/>
      <c r="D365" s="173"/>
      <c r="E365" s="173"/>
      <c r="F365" s="173"/>
      <c r="G365" s="173"/>
      <c r="H365" s="173"/>
      <c r="I365" s="173"/>
      <c r="J365" s="173"/>
      <c r="K365" s="173"/>
      <c r="L365" s="173"/>
      <c r="M365" s="173"/>
      <c r="N365" s="173"/>
      <c r="O365" s="173"/>
      <c r="P365" s="171"/>
      <c r="Q365" s="171"/>
      <c r="R365" s="171"/>
      <c r="S365" s="171"/>
      <c r="T365" s="171"/>
      <c r="U365" s="171"/>
      <c r="V365" s="171"/>
      <c r="W365" s="171"/>
      <c r="X365" s="171"/>
      <c r="Y365" s="171"/>
      <c r="Z365" s="171"/>
      <c r="AA365" s="171"/>
      <c r="AB365" s="173"/>
    </row>
    <row r="366" spans="3:28" hidden="1" x14ac:dyDescent="0.2">
      <c r="C366" s="173"/>
      <c r="D366" s="173"/>
      <c r="E366" s="173"/>
      <c r="F366" s="173"/>
      <c r="G366" s="173"/>
      <c r="H366" s="173"/>
      <c r="I366" s="173"/>
      <c r="J366" s="173"/>
      <c r="K366" s="173"/>
      <c r="L366" s="173"/>
      <c r="M366" s="173"/>
      <c r="N366" s="173"/>
      <c r="O366" s="173"/>
      <c r="P366" s="171"/>
      <c r="Q366" s="171"/>
      <c r="R366" s="171"/>
      <c r="S366" s="171"/>
      <c r="T366" s="171"/>
      <c r="U366" s="171"/>
      <c r="V366" s="171"/>
      <c r="W366" s="171"/>
      <c r="X366" s="171"/>
      <c r="Y366" s="171"/>
      <c r="Z366" s="171"/>
      <c r="AA366" s="171"/>
      <c r="AB366" s="173"/>
    </row>
    <row r="367" spans="3:28" hidden="1" x14ac:dyDescent="0.2">
      <c r="C367" s="173"/>
      <c r="D367" s="173"/>
      <c r="E367" s="173"/>
      <c r="F367" s="173"/>
      <c r="G367" s="173"/>
      <c r="H367" s="173"/>
      <c r="I367" s="173"/>
      <c r="J367" s="173"/>
      <c r="K367" s="173"/>
      <c r="L367" s="173"/>
      <c r="M367" s="173"/>
      <c r="N367" s="173"/>
      <c r="O367" s="173"/>
      <c r="P367" s="171"/>
      <c r="Q367" s="171"/>
      <c r="R367" s="171"/>
      <c r="S367" s="171"/>
      <c r="T367" s="171"/>
      <c r="U367" s="171"/>
      <c r="V367" s="171"/>
      <c r="W367" s="171"/>
      <c r="X367" s="171"/>
      <c r="Y367" s="171"/>
      <c r="Z367" s="171"/>
      <c r="AA367" s="171"/>
      <c r="AB367" s="173"/>
    </row>
    <row r="368" spans="3:28" hidden="1" x14ac:dyDescent="0.2">
      <c r="C368" s="173"/>
      <c r="D368" s="173"/>
      <c r="E368" s="173"/>
      <c r="F368" s="173"/>
      <c r="G368" s="173"/>
      <c r="H368" s="173"/>
      <c r="I368" s="173"/>
      <c r="J368" s="173"/>
      <c r="K368" s="173"/>
      <c r="L368" s="173"/>
      <c r="M368" s="173"/>
      <c r="N368" s="173"/>
      <c r="O368" s="173"/>
      <c r="P368" s="171"/>
      <c r="Q368" s="171"/>
      <c r="R368" s="171"/>
      <c r="S368" s="171"/>
      <c r="T368" s="171"/>
      <c r="U368" s="171"/>
      <c r="V368" s="171"/>
      <c r="W368" s="171"/>
      <c r="X368" s="171"/>
      <c r="Y368" s="171"/>
      <c r="Z368" s="171"/>
      <c r="AA368" s="171"/>
      <c r="AB368" s="173"/>
    </row>
    <row r="369" spans="3:28" hidden="1" x14ac:dyDescent="0.2">
      <c r="C369" s="173"/>
      <c r="D369" s="173"/>
      <c r="E369" s="173"/>
      <c r="F369" s="173"/>
      <c r="G369" s="173"/>
      <c r="H369" s="173"/>
      <c r="I369" s="173"/>
      <c r="J369" s="173"/>
      <c r="K369" s="173"/>
      <c r="L369" s="173"/>
      <c r="M369" s="173"/>
      <c r="N369" s="173"/>
      <c r="O369" s="173"/>
      <c r="P369" s="171"/>
      <c r="Q369" s="171"/>
      <c r="R369" s="171"/>
      <c r="S369" s="171"/>
      <c r="T369" s="171"/>
      <c r="U369" s="171"/>
      <c r="V369" s="171"/>
      <c r="W369" s="171"/>
      <c r="X369" s="171"/>
      <c r="Y369" s="171"/>
      <c r="Z369" s="171"/>
      <c r="AA369" s="171"/>
      <c r="AB369" s="173"/>
    </row>
    <row r="370" spans="3:28" hidden="1" x14ac:dyDescent="0.2">
      <c r="C370" s="173"/>
      <c r="D370" s="173"/>
      <c r="E370" s="173"/>
      <c r="F370" s="173"/>
      <c r="G370" s="173"/>
      <c r="H370" s="173"/>
      <c r="I370" s="173"/>
      <c r="J370" s="173"/>
      <c r="K370" s="173"/>
      <c r="L370" s="173"/>
      <c r="M370" s="173"/>
      <c r="N370" s="173"/>
      <c r="O370" s="173"/>
      <c r="P370" s="171"/>
      <c r="Q370" s="171"/>
      <c r="R370" s="171"/>
      <c r="S370" s="171"/>
      <c r="T370" s="171"/>
      <c r="U370" s="171"/>
      <c r="V370" s="171"/>
      <c r="W370" s="171"/>
      <c r="X370" s="171"/>
      <c r="Y370" s="171"/>
      <c r="Z370" s="171"/>
      <c r="AA370" s="171"/>
      <c r="AB370" s="173"/>
    </row>
    <row r="371" spans="3:28" hidden="1" x14ac:dyDescent="0.2">
      <c r="C371" s="173"/>
      <c r="D371" s="173"/>
      <c r="E371" s="173"/>
      <c r="F371" s="173"/>
      <c r="G371" s="173"/>
      <c r="H371" s="173"/>
      <c r="I371" s="173"/>
      <c r="J371" s="173"/>
      <c r="K371" s="173"/>
      <c r="L371" s="173"/>
      <c r="M371" s="173"/>
      <c r="N371" s="173"/>
      <c r="O371" s="173"/>
      <c r="P371" s="171"/>
      <c r="Q371" s="171"/>
      <c r="R371" s="171"/>
      <c r="S371" s="171"/>
      <c r="T371" s="171"/>
      <c r="U371" s="171"/>
      <c r="V371" s="171"/>
      <c r="W371" s="171"/>
      <c r="X371" s="171"/>
      <c r="Y371" s="171"/>
      <c r="Z371" s="171"/>
      <c r="AA371" s="171"/>
      <c r="AB371" s="173"/>
    </row>
    <row r="372" spans="3:28" hidden="1" x14ac:dyDescent="0.2">
      <c r="C372" s="173"/>
      <c r="D372" s="173"/>
      <c r="E372" s="173"/>
      <c r="F372" s="173"/>
      <c r="G372" s="173"/>
      <c r="H372" s="173"/>
      <c r="I372" s="173"/>
      <c r="J372" s="173"/>
      <c r="K372" s="173"/>
      <c r="L372" s="173"/>
      <c r="M372" s="173"/>
      <c r="N372" s="173"/>
      <c r="O372" s="173"/>
      <c r="P372" s="171"/>
      <c r="Q372" s="171"/>
      <c r="R372" s="171"/>
      <c r="S372" s="171"/>
      <c r="T372" s="171"/>
      <c r="U372" s="171"/>
      <c r="V372" s="171"/>
      <c r="W372" s="171"/>
      <c r="X372" s="171"/>
      <c r="Y372" s="171"/>
      <c r="Z372" s="171"/>
      <c r="AA372" s="171"/>
      <c r="AB372" s="173"/>
    </row>
    <row r="373" spans="3:28" hidden="1" x14ac:dyDescent="0.2">
      <c r="C373" s="173"/>
      <c r="D373" s="173"/>
      <c r="E373" s="173"/>
      <c r="F373" s="173"/>
      <c r="G373" s="173"/>
      <c r="H373" s="173"/>
      <c r="I373" s="173"/>
      <c r="J373" s="173"/>
      <c r="K373" s="173"/>
      <c r="L373" s="173"/>
      <c r="M373" s="173"/>
      <c r="N373" s="173"/>
      <c r="O373" s="173"/>
      <c r="P373" s="171"/>
      <c r="Q373" s="171"/>
      <c r="R373" s="171"/>
      <c r="S373" s="171"/>
      <c r="T373" s="171"/>
      <c r="U373" s="171"/>
      <c r="V373" s="171"/>
      <c r="W373" s="171"/>
      <c r="X373" s="171"/>
      <c r="Y373" s="171"/>
      <c r="Z373" s="171"/>
      <c r="AA373" s="171"/>
      <c r="AB373" s="173"/>
    </row>
    <row r="374" spans="3:28" hidden="1" x14ac:dyDescent="0.2">
      <c r="C374" s="173"/>
      <c r="D374" s="173"/>
      <c r="E374" s="173"/>
      <c r="F374" s="173"/>
      <c r="G374" s="173"/>
      <c r="H374" s="173"/>
      <c r="I374" s="173"/>
      <c r="J374" s="173"/>
      <c r="K374" s="173"/>
      <c r="L374" s="173"/>
      <c r="M374" s="173"/>
      <c r="N374" s="173"/>
      <c r="O374" s="173"/>
      <c r="P374" s="171"/>
      <c r="Q374" s="171"/>
      <c r="R374" s="171"/>
      <c r="S374" s="171"/>
      <c r="T374" s="171"/>
      <c r="U374" s="171"/>
      <c r="V374" s="171"/>
      <c r="W374" s="171"/>
      <c r="X374" s="171"/>
      <c r="Y374" s="171"/>
      <c r="Z374" s="171"/>
      <c r="AA374" s="171"/>
      <c r="AB374" s="173"/>
    </row>
    <row r="375" spans="3:28" hidden="1" x14ac:dyDescent="0.2">
      <c r="C375" s="173"/>
      <c r="D375" s="173"/>
      <c r="E375" s="173"/>
      <c r="F375" s="173"/>
      <c r="G375" s="173"/>
      <c r="H375" s="173"/>
      <c r="I375" s="173"/>
      <c r="J375" s="173"/>
      <c r="K375" s="173"/>
      <c r="L375" s="173"/>
      <c r="M375" s="173"/>
      <c r="N375" s="173"/>
      <c r="O375" s="173"/>
      <c r="P375" s="171"/>
      <c r="Q375" s="171"/>
      <c r="R375" s="171"/>
      <c r="S375" s="171"/>
      <c r="T375" s="171"/>
      <c r="U375" s="171"/>
      <c r="V375" s="171"/>
      <c r="W375" s="171"/>
      <c r="X375" s="171"/>
      <c r="Y375" s="171"/>
      <c r="Z375" s="171"/>
      <c r="AA375" s="171"/>
      <c r="AB375" s="173"/>
    </row>
    <row r="376" spans="3:28" hidden="1" x14ac:dyDescent="0.2">
      <c r="C376" s="173"/>
      <c r="D376" s="173"/>
      <c r="E376" s="173"/>
      <c r="F376" s="173"/>
      <c r="G376" s="173"/>
      <c r="H376" s="173"/>
      <c r="I376" s="173"/>
      <c r="J376" s="173"/>
      <c r="K376" s="173"/>
      <c r="L376" s="173"/>
      <c r="M376" s="173"/>
      <c r="N376" s="173"/>
      <c r="O376" s="173"/>
      <c r="P376" s="171"/>
      <c r="Q376" s="171"/>
      <c r="R376" s="171"/>
      <c r="S376" s="171"/>
      <c r="T376" s="171"/>
      <c r="U376" s="171"/>
      <c r="V376" s="171"/>
      <c r="W376" s="171"/>
      <c r="X376" s="171"/>
      <c r="Y376" s="171"/>
      <c r="Z376" s="171"/>
      <c r="AA376" s="171"/>
      <c r="AB376" s="173"/>
    </row>
    <row r="377" spans="3:28" hidden="1" x14ac:dyDescent="0.2">
      <c r="C377" s="173"/>
      <c r="D377" s="173"/>
      <c r="E377" s="173"/>
      <c r="F377" s="173"/>
      <c r="G377" s="173"/>
      <c r="H377" s="173"/>
      <c r="I377" s="173"/>
      <c r="J377" s="173"/>
      <c r="K377" s="173"/>
      <c r="L377" s="173"/>
      <c r="M377" s="173"/>
      <c r="N377" s="173"/>
      <c r="O377" s="173"/>
      <c r="P377" s="171"/>
      <c r="Q377" s="171"/>
      <c r="R377" s="171"/>
      <c r="S377" s="171"/>
      <c r="T377" s="171"/>
      <c r="U377" s="171"/>
      <c r="V377" s="171"/>
      <c r="W377" s="171"/>
      <c r="X377" s="171"/>
      <c r="Y377" s="171"/>
      <c r="Z377" s="171"/>
      <c r="AA377" s="171"/>
      <c r="AB377" s="173"/>
    </row>
    <row r="378" spans="3:28" hidden="1" x14ac:dyDescent="0.2">
      <c r="C378" s="173"/>
      <c r="D378" s="173"/>
      <c r="E378" s="173"/>
      <c r="F378" s="173"/>
      <c r="G378" s="173"/>
      <c r="H378" s="173"/>
      <c r="I378" s="173"/>
      <c r="J378" s="173"/>
      <c r="K378" s="173"/>
      <c r="L378" s="173"/>
      <c r="M378" s="173"/>
      <c r="N378" s="173"/>
      <c r="O378" s="173"/>
      <c r="P378" s="171"/>
      <c r="Q378" s="171"/>
      <c r="R378" s="171"/>
      <c r="S378" s="171"/>
      <c r="T378" s="171"/>
      <c r="U378" s="171"/>
      <c r="V378" s="171"/>
      <c r="W378" s="171"/>
      <c r="X378" s="171"/>
      <c r="Y378" s="171"/>
      <c r="Z378" s="171"/>
      <c r="AA378" s="171"/>
      <c r="AB378" s="173"/>
    </row>
    <row r="379" spans="3:28" hidden="1" x14ac:dyDescent="0.2">
      <c r="C379" s="173"/>
      <c r="D379" s="173"/>
      <c r="E379" s="173"/>
      <c r="F379" s="173"/>
      <c r="G379" s="173"/>
      <c r="H379" s="173"/>
      <c r="I379" s="173"/>
      <c r="J379" s="173"/>
      <c r="K379" s="173"/>
      <c r="L379" s="173"/>
      <c r="M379" s="173"/>
      <c r="N379" s="173"/>
      <c r="O379" s="173"/>
      <c r="P379" s="171"/>
      <c r="Q379" s="171"/>
      <c r="R379" s="171"/>
      <c r="S379" s="171"/>
      <c r="T379" s="171"/>
      <c r="U379" s="171"/>
      <c r="V379" s="171"/>
      <c r="W379" s="171"/>
      <c r="X379" s="171"/>
      <c r="Y379" s="171"/>
      <c r="Z379" s="171"/>
      <c r="AA379" s="171"/>
      <c r="AB379" s="173"/>
    </row>
    <row r="380" spans="3:28" hidden="1" x14ac:dyDescent="0.2">
      <c r="C380" s="173"/>
      <c r="D380" s="173"/>
      <c r="E380" s="173"/>
      <c r="F380" s="173"/>
      <c r="G380" s="173"/>
      <c r="H380" s="173"/>
      <c r="I380" s="173"/>
      <c r="J380" s="173"/>
      <c r="K380" s="173"/>
      <c r="L380" s="173"/>
      <c r="M380" s="173"/>
      <c r="N380" s="173"/>
      <c r="O380" s="173"/>
      <c r="P380" s="171"/>
      <c r="Q380" s="171"/>
      <c r="R380" s="171"/>
      <c r="S380" s="171"/>
      <c r="T380" s="171"/>
      <c r="U380" s="171"/>
      <c r="V380" s="171"/>
      <c r="W380" s="171"/>
      <c r="X380" s="171"/>
      <c r="Y380" s="171"/>
      <c r="Z380" s="171"/>
      <c r="AA380" s="171"/>
      <c r="AB380" s="173"/>
    </row>
    <row r="381" spans="3:28" hidden="1" x14ac:dyDescent="0.2">
      <c r="C381" s="173"/>
      <c r="D381" s="173"/>
      <c r="E381" s="173"/>
      <c r="F381" s="173"/>
      <c r="G381" s="173"/>
      <c r="H381" s="173"/>
      <c r="I381" s="173"/>
      <c r="J381" s="173"/>
      <c r="K381" s="173"/>
      <c r="L381" s="173"/>
      <c r="M381" s="173"/>
      <c r="N381" s="173"/>
      <c r="O381" s="173"/>
      <c r="P381" s="171"/>
      <c r="Q381" s="171"/>
      <c r="R381" s="171"/>
      <c r="S381" s="171"/>
      <c r="T381" s="171"/>
      <c r="U381" s="171"/>
      <c r="V381" s="171"/>
      <c r="W381" s="171"/>
      <c r="X381" s="171"/>
      <c r="Y381" s="171"/>
      <c r="Z381" s="171"/>
      <c r="AA381" s="171"/>
      <c r="AB381" s="173"/>
    </row>
    <row r="382" spans="3:28" hidden="1" x14ac:dyDescent="0.2">
      <c r="C382" s="173"/>
      <c r="D382" s="173"/>
      <c r="E382" s="173"/>
      <c r="F382" s="173"/>
      <c r="G382" s="173"/>
      <c r="H382" s="173"/>
      <c r="I382" s="173"/>
      <c r="J382" s="173"/>
      <c r="K382" s="173"/>
      <c r="L382" s="173"/>
      <c r="M382" s="173"/>
      <c r="N382" s="173"/>
      <c r="O382" s="173"/>
      <c r="P382" s="171"/>
      <c r="Q382" s="171"/>
      <c r="R382" s="171"/>
      <c r="S382" s="171"/>
      <c r="T382" s="171"/>
      <c r="U382" s="171"/>
      <c r="V382" s="171"/>
      <c r="W382" s="171"/>
      <c r="X382" s="171"/>
      <c r="Y382" s="171"/>
      <c r="Z382" s="171"/>
      <c r="AA382" s="171"/>
      <c r="AB382" s="173"/>
    </row>
    <row r="383" spans="3:28" hidden="1" x14ac:dyDescent="0.2">
      <c r="C383" s="173"/>
      <c r="D383" s="173"/>
      <c r="E383" s="173"/>
      <c r="F383" s="173"/>
      <c r="G383" s="173"/>
      <c r="H383" s="173"/>
      <c r="I383" s="173"/>
      <c r="J383" s="173"/>
      <c r="K383" s="173"/>
      <c r="L383" s="173"/>
      <c r="M383" s="173"/>
      <c r="N383" s="173"/>
      <c r="O383" s="173"/>
      <c r="P383" s="171"/>
      <c r="Q383" s="171"/>
      <c r="R383" s="171"/>
      <c r="S383" s="171"/>
      <c r="T383" s="171"/>
      <c r="U383" s="171"/>
      <c r="V383" s="171"/>
      <c r="W383" s="171"/>
      <c r="X383" s="171"/>
      <c r="Y383" s="171"/>
      <c r="Z383" s="171"/>
      <c r="AA383" s="171"/>
      <c r="AB383" s="173"/>
    </row>
    <row r="384" spans="3:28" hidden="1" x14ac:dyDescent="0.2">
      <c r="C384" s="173"/>
      <c r="D384" s="173"/>
      <c r="E384" s="173"/>
      <c r="F384" s="173"/>
      <c r="G384" s="173"/>
      <c r="H384" s="173"/>
      <c r="I384" s="173"/>
      <c r="J384" s="173"/>
      <c r="K384" s="173"/>
      <c r="L384" s="173"/>
      <c r="M384" s="173"/>
      <c r="N384" s="173"/>
      <c r="O384" s="173"/>
      <c r="P384" s="171"/>
      <c r="Q384" s="171"/>
      <c r="R384" s="171"/>
      <c r="S384" s="171"/>
      <c r="T384" s="171"/>
      <c r="U384" s="171"/>
      <c r="V384" s="171"/>
      <c r="W384" s="171"/>
      <c r="X384" s="171"/>
      <c r="Y384" s="171"/>
      <c r="Z384" s="171"/>
      <c r="AA384" s="171"/>
      <c r="AB384" s="173"/>
    </row>
    <row r="385" spans="3:28" hidden="1" x14ac:dyDescent="0.2">
      <c r="C385" s="173"/>
      <c r="D385" s="173"/>
      <c r="E385" s="173"/>
      <c r="F385" s="173"/>
      <c r="G385" s="173"/>
      <c r="H385" s="173"/>
      <c r="I385" s="173"/>
      <c r="J385" s="173"/>
      <c r="K385" s="173"/>
      <c r="L385" s="173"/>
      <c r="M385" s="173"/>
      <c r="N385" s="173"/>
      <c r="O385" s="173"/>
      <c r="P385" s="171"/>
      <c r="Q385" s="171"/>
      <c r="R385" s="171"/>
      <c r="S385" s="171"/>
      <c r="T385" s="171"/>
      <c r="U385" s="171"/>
      <c r="V385" s="171"/>
      <c r="W385" s="171"/>
      <c r="X385" s="171"/>
      <c r="Y385" s="171"/>
      <c r="Z385" s="171"/>
      <c r="AA385" s="171"/>
      <c r="AB385" s="173"/>
    </row>
    <row r="386" spans="3:28" hidden="1" x14ac:dyDescent="0.2">
      <c r="C386" s="173"/>
      <c r="D386" s="173"/>
      <c r="E386" s="173"/>
      <c r="F386" s="173"/>
      <c r="G386" s="173"/>
      <c r="H386" s="173"/>
      <c r="I386" s="173"/>
      <c r="J386" s="173"/>
      <c r="K386" s="173"/>
      <c r="L386" s="173"/>
      <c r="M386" s="173"/>
      <c r="N386" s="173"/>
      <c r="O386" s="173"/>
      <c r="P386" s="171"/>
      <c r="Q386" s="171"/>
      <c r="R386" s="171"/>
      <c r="S386" s="171"/>
      <c r="T386" s="171"/>
      <c r="U386" s="171"/>
      <c r="V386" s="171"/>
      <c r="W386" s="171"/>
      <c r="X386" s="171"/>
      <c r="Y386" s="171"/>
      <c r="Z386" s="171"/>
      <c r="AA386" s="171"/>
      <c r="AB386" s="173"/>
    </row>
    <row r="387" spans="3:28" hidden="1" x14ac:dyDescent="0.2">
      <c r="C387" s="173"/>
      <c r="D387" s="173"/>
      <c r="E387" s="173"/>
      <c r="F387" s="173"/>
      <c r="G387" s="173"/>
      <c r="H387" s="173"/>
      <c r="I387" s="173"/>
      <c r="J387" s="173"/>
      <c r="K387" s="173"/>
      <c r="L387" s="173"/>
      <c r="M387" s="173"/>
      <c r="N387" s="173"/>
      <c r="O387" s="173"/>
      <c r="P387" s="171"/>
      <c r="Q387" s="171"/>
      <c r="R387" s="171"/>
      <c r="S387" s="171"/>
      <c r="T387" s="171"/>
      <c r="U387" s="171"/>
      <c r="V387" s="171"/>
      <c r="W387" s="171"/>
      <c r="X387" s="171"/>
      <c r="Y387" s="171"/>
      <c r="Z387" s="171"/>
      <c r="AA387" s="171"/>
      <c r="AB387" s="173"/>
    </row>
    <row r="388" spans="3:28" hidden="1" x14ac:dyDescent="0.2">
      <c r="C388" s="173"/>
      <c r="D388" s="173"/>
      <c r="E388" s="173"/>
      <c r="F388" s="173"/>
      <c r="G388" s="173"/>
      <c r="H388" s="173"/>
      <c r="I388" s="173"/>
      <c r="J388" s="173"/>
      <c r="K388" s="173"/>
      <c r="L388" s="173"/>
      <c r="M388" s="173"/>
      <c r="N388" s="173"/>
      <c r="O388" s="173"/>
      <c r="P388" s="171"/>
      <c r="Q388" s="171"/>
      <c r="R388" s="171"/>
      <c r="S388" s="171"/>
      <c r="T388" s="171"/>
      <c r="U388" s="171"/>
      <c r="V388" s="171"/>
      <c r="W388" s="171"/>
      <c r="X388" s="171"/>
      <c r="Y388" s="171"/>
      <c r="Z388" s="171"/>
      <c r="AA388" s="171"/>
      <c r="AB388" s="173"/>
    </row>
    <row r="389" spans="3:28" hidden="1" x14ac:dyDescent="0.2">
      <c r="C389" s="173"/>
      <c r="D389" s="173"/>
      <c r="E389" s="173"/>
      <c r="F389" s="173"/>
      <c r="G389" s="173"/>
      <c r="H389" s="173"/>
      <c r="I389" s="173"/>
      <c r="J389" s="173"/>
      <c r="K389" s="173"/>
      <c r="L389" s="173"/>
      <c r="M389" s="173"/>
      <c r="N389" s="173"/>
      <c r="O389" s="173"/>
      <c r="P389" s="171"/>
      <c r="Q389" s="171"/>
      <c r="R389" s="171"/>
      <c r="S389" s="171"/>
      <c r="T389" s="171"/>
      <c r="U389" s="171"/>
      <c r="V389" s="171"/>
      <c r="W389" s="171"/>
      <c r="X389" s="171"/>
      <c r="Y389" s="171"/>
      <c r="Z389" s="171"/>
      <c r="AA389" s="171"/>
      <c r="AB389" s="173"/>
    </row>
    <row r="390" spans="3:28" hidden="1" x14ac:dyDescent="0.2">
      <c r="C390" s="173"/>
      <c r="D390" s="173"/>
      <c r="E390" s="173"/>
      <c r="F390" s="173"/>
      <c r="G390" s="173"/>
      <c r="H390" s="173"/>
      <c r="I390" s="173"/>
      <c r="J390" s="173"/>
      <c r="K390" s="173"/>
      <c r="L390" s="173"/>
      <c r="M390" s="173"/>
      <c r="N390" s="173"/>
      <c r="O390" s="173"/>
      <c r="P390" s="171"/>
      <c r="Q390" s="171"/>
      <c r="R390" s="171"/>
      <c r="S390" s="171"/>
      <c r="T390" s="171"/>
      <c r="U390" s="171"/>
      <c r="V390" s="171"/>
      <c r="W390" s="171"/>
      <c r="X390" s="171"/>
      <c r="Y390" s="171"/>
      <c r="Z390" s="171"/>
      <c r="AA390" s="171"/>
      <c r="AB390" s="173"/>
    </row>
    <row r="391" spans="3:28" hidden="1" x14ac:dyDescent="0.2">
      <c r="C391" s="173"/>
      <c r="D391" s="173"/>
      <c r="E391" s="173"/>
      <c r="F391" s="173"/>
      <c r="G391" s="173"/>
      <c r="H391" s="173"/>
      <c r="I391" s="173"/>
      <c r="J391" s="173"/>
      <c r="K391" s="173"/>
      <c r="L391" s="173"/>
      <c r="M391" s="173"/>
      <c r="N391" s="173"/>
      <c r="O391" s="173"/>
      <c r="P391" s="171"/>
      <c r="Q391" s="171"/>
      <c r="R391" s="171"/>
      <c r="S391" s="171"/>
      <c r="T391" s="171"/>
      <c r="U391" s="171"/>
      <c r="V391" s="171"/>
      <c r="W391" s="171"/>
      <c r="X391" s="171"/>
      <c r="Y391" s="171"/>
      <c r="Z391" s="171"/>
      <c r="AA391" s="171"/>
      <c r="AB391" s="173"/>
    </row>
    <row r="392" spans="3:28" hidden="1" x14ac:dyDescent="0.2">
      <c r="C392" s="173"/>
      <c r="D392" s="173"/>
      <c r="E392" s="173"/>
      <c r="F392" s="173"/>
      <c r="G392" s="173"/>
      <c r="H392" s="173"/>
      <c r="I392" s="173"/>
      <c r="J392" s="173"/>
      <c r="K392" s="173"/>
      <c r="L392" s="173"/>
      <c r="M392" s="173"/>
      <c r="N392" s="173"/>
      <c r="O392" s="173"/>
      <c r="P392" s="171"/>
      <c r="Q392" s="171"/>
      <c r="R392" s="171"/>
      <c r="S392" s="171"/>
      <c r="T392" s="171"/>
      <c r="U392" s="171"/>
      <c r="V392" s="171"/>
      <c r="W392" s="171"/>
      <c r="X392" s="171"/>
      <c r="Y392" s="171"/>
      <c r="Z392" s="171"/>
      <c r="AA392" s="171"/>
      <c r="AB392" s="173"/>
    </row>
    <row r="393" spans="3:28" hidden="1" x14ac:dyDescent="0.2">
      <c r="C393" s="173"/>
      <c r="D393" s="173"/>
      <c r="E393" s="173"/>
      <c r="F393" s="173"/>
      <c r="G393" s="173"/>
      <c r="H393" s="173"/>
      <c r="I393" s="173"/>
      <c r="J393" s="173"/>
      <c r="K393" s="173"/>
      <c r="L393" s="173"/>
      <c r="M393" s="173"/>
      <c r="N393" s="173"/>
      <c r="O393" s="173"/>
      <c r="P393" s="171"/>
      <c r="Q393" s="171"/>
      <c r="R393" s="171"/>
      <c r="S393" s="171"/>
      <c r="T393" s="171"/>
      <c r="U393" s="171"/>
      <c r="V393" s="171"/>
      <c r="W393" s="171"/>
      <c r="X393" s="171"/>
      <c r="Y393" s="171"/>
      <c r="Z393" s="171"/>
      <c r="AA393" s="171"/>
      <c r="AB393" s="173"/>
    </row>
    <row r="394" spans="3:28" hidden="1" x14ac:dyDescent="0.2">
      <c r="C394" s="173"/>
      <c r="D394" s="173"/>
      <c r="E394" s="173"/>
      <c r="F394" s="173"/>
      <c r="G394" s="173"/>
      <c r="H394" s="173"/>
      <c r="I394" s="173"/>
      <c r="J394" s="173"/>
      <c r="K394" s="173"/>
      <c r="L394" s="173"/>
      <c r="M394" s="173"/>
      <c r="N394" s="173"/>
      <c r="O394" s="173"/>
      <c r="P394" s="171"/>
      <c r="Q394" s="171"/>
      <c r="R394" s="171"/>
      <c r="S394" s="171"/>
      <c r="T394" s="171"/>
      <c r="U394" s="171"/>
      <c r="V394" s="171"/>
      <c r="W394" s="171"/>
      <c r="X394" s="171"/>
      <c r="Y394" s="171"/>
      <c r="Z394" s="171"/>
      <c r="AA394" s="171"/>
      <c r="AB394" s="173"/>
    </row>
    <row r="395" spans="3:28" hidden="1" x14ac:dyDescent="0.2">
      <c r="C395" s="173"/>
      <c r="D395" s="173"/>
      <c r="E395" s="173"/>
      <c r="F395" s="173"/>
      <c r="G395" s="173"/>
      <c r="H395" s="173"/>
      <c r="I395" s="173"/>
      <c r="J395" s="173"/>
      <c r="K395" s="173"/>
      <c r="L395" s="173"/>
      <c r="M395" s="173"/>
      <c r="N395" s="173"/>
      <c r="O395" s="173"/>
      <c r="P395" s="171"/>
      <c r="Q395" s="171"/>
      <c r="R395" s="171"/>
      <c r="S395" s="171"/>
      <c r="T395" s="171"/>
      <c r="U395" s="171"/>
      <c r="V395" s="171"/>
      <c r="W395" s="171"/>
      <c r="X395" s="171"/>
      <c r="Y395" s="171"/>
      <c r="Z395" s="171"/>
      <c r="AA395" s="171"/>
      <c r="AB395" s="173"/>
    </row>
    <row r="396" spans="3:28" hidden="1" x14ac:dyDescent="0.2">
      <c r="C396" s="173"/>
      <c r="D396" s="173"/>
      <c r="E396" s="173"/>
      <c r="F396" s="173"/>
      <c r="G396" s="173"/>
      <c r="H396" s="173"/>
      <c r="I396" s="173"/>
      <c r="J396" s="173"/>
      <c r="K396" s="173"/>
      <c r="L396" s="173"/>
      <c r="M396" s="173"/>
      <c r="N396" s="173"/>
      <c r="O396" s="173"/>
      <c r="P396" s="171"/>
      <c r="Q396" s="171"/>
      <c r="R396" s="171"/>
      <c r="S396" s="171"/>
      <c r="T396" s="171"/>
      <c r="U396" s="171"/>
      <c r="V396" s="171"/>
      <c r="W396" s="171"/>
      <c r="X396" s="171"/>
      <c r="Y396" s="171"/>
      <c r="Z396" s="171"/>
      <c r="AA396" s="171"/>
      <c r="AB396" s="173"/>
    </row>
    <row r="397" spans="3:28" hidden="1" x14ac:dyDescent="0.2">
      <c r="C397" s="173"/>
      <c r="D397" s="173"/>
      <c r="E397" s="173"/>
      <c r="F397" s="173"/>
      <c r="G397" s="173"/>
      <c r="H397" s="173"/>
      <c r="I397" s="173"/>
      <c r="J397" s="173"/>
      <c r="K397" s="173"/>
      <c r="L397" s="173"/>
      <c r="M397" s="173"/>
      <c r="N397" s="173"/>
      <c r="O397" s="173"/>
      <c r="P397" s="171"/>
      <c r="Q397" s="171"/>
      <c r="R397" s="171"/>
      <c r="S397" s="171"/>
      <c r="T397" s="171"/>
      <c r="U397" s="171"/>
      <c r="V397" s="171"/>
      <c r="W397" s="171"/>
      <c r="X397" s="171"/>
      <c r="Y397" s="171"/>
      <c r="Z397" s="171"/>
      <c r="AA397" s="171"/>
      <c r="AB397" s="173"/>
    </row>
    <row r="398" spans="3:28" hidden="1" x14ac:dyDescent="0.2">
      <c r="C398" s="173"/>
      <c r="D398" s="173"/>
      <c r="E398" s="173"/>
      <c r="F398" s="173"/>
      <c r="G398" s="173"/>
      <c r="H398" s="173"/>
      <c r="I398" s="173"/>
      <c r="J398" s="173"/>
      <c r="K398" s="173"/>
      <c r="L398" s="173"/>
      <c r="M398" s="173"/>
      <c r="N398" s="173"/>
      <c r="O398" s="173"/>
      <c r="P398" s="171"/>
      <c r="Q398" s="171"/>
      <c r="R398" s="171"/>
      <c r="S398" s="171"/>
      <c r="T398" s="171"/>
      <c r="U398" s="171"/>
      <c r="V398" s="171"/>
      <c r="W398" s="171"/>
      <c r="X398" s="171"/>
      <c r="Y398" s="171"/>
      <c r="Z398" s="171"/>
      <c r="AA398" s="171"/>
      <c r="AB398" s="173"/>
    </row>
    <row r="399" spans="3:28" hidden="1" x14ac:dyDescent="0.2">
      <c r="C399" s="173"/>
      <c r="D399" s="173"/>
      <c r="E399" s="173"/>
      <c r="F399" s="173"/>
      <c r="G399" s="173"/>
      <c r="H399" s="173"/>
      <c r="I399" s="173"/>
      <c r="J399" s="173"/>
      <c r="K399" s="173"/>
      <c r="L399" s="173"/>
      <c r="M399" s="173"/>
      <c r="N399" s="173"/>
      <c r="O399" s="173"/>
      <c r="P399" s="171"/>
      <c r="Q399" s="171"/>
      <c r="R399" s="171"/>
      <c r="S399" s="171"/>
      <c r="T399" s="171"/>
      <c r="U399" s="171"/>
      <c r="V399" s="171"/>
      <c r="W399" s="171"/>
      <c r="X399" s="171"/>
      <c r="Y399" s="171"/>
      <c r="Z399" s="171"/>
      <c r="AA399" s="171"/>
      <c r="AB399" s="173"/>
    </row>
    <row r="400" spans="3:28" hidden="1" x14ac:dyDescent="0.2">
      <c r="C400" s="173"/>
      <c r="D400" s="173"/>
      <c r="E400" s="173"/>
      <c r="F400" s="173"/>
      <c r="G400" s="173"/>
      <c r="H400" s="173"/>
      <c r="I400" s="173"/>
      <c r="J400" s="173"/>
      <c r="K400" s="173"/>
      <c r="L400" s="173"/>
      <c r="M400" s="173"/>
      <c r="N400" s="173"/>
      <c r="O400" s="173"/>
      <c r="P400" s="171"/>
      <c r="Q400" s="171"/>
      <c r="R400" s="171"/>
      <c r="S400" s="171"/>
      <c r="T400" s="171"/>
      <c r="U400" s="171"/>
      <c r="V400" s="171"/>
      <c r="W400" s="171"/>
      <c r="X400" s="171"/>
      <c r="Y400" s="171"/>
      <c r="Z400" s="171"/>
      <c r="AA400" s="171"/>
      <c r="AB400" s="173"/>
    </row>
    <row r="401" spans="3:28" hidden="1" x14ac:dyDescent="0.2">
      <c r="C401" s="173"/>
      <c r="D401" s="173"/>
      <c r="E401" s="173"/>
      <c r="F401" s="173"/>
      <c r="G401" s="173"/>
      <c r="H401" s="173"/>
      <c r="I401" s="173"/>
      <c r="J401" s="173"/>
      <c r="K401" s="173"/>
      <c r="L401" s="173"/>
      <c r="M401" s="173"/>
      <c r="N401" s="173"/>
      <c r="O401" s="173"/>
      <c r="P401" s="171"/>
      <c r="Q401" s="171"/>
      <c r="R401" s="171"/>
      <c r="S401" s="171"/>
      <c r="T401" s="171"/>
      <c r="U401" s="171"/>
      <c r="V401" s="171"/>
      <c r="W401" s="171"/>
      <c r="X401" s="171"/>
      <c r="Y401" s="171"/>
      <c r="Z401" s="171"/>
      <c r="AA401" s="171"/>
      <c r="AB401" s="173"/>
    </row>
    <row r="402" spans="3:28" hidden="1" x14ac:dyDescent="0.2">
      <c r="C402" s="173"/>
      <c r="D402" s="173"/>
      <c r="E402" s="173"/>
      <c r="F402" s="173"/>
      <c r="G402" s="173"/>
      <c r="H402" s="173"/>
      <c r="I402" s="173"/>
      <c r="J402" s="173"/>
      <c r="K402" s="173"/>
      <c r="L402" s="173"/>
      <c r="M402" s="173"/>
      <c r="N402" s="173"/>
      <c r="O402" s="173"/>
      <c r="P402" s="171"/>
      <c r="Q402" s="171"/>
      <c r="R402" s="171"/>
      <c r="S402" s="171"/>
      <c r="T402" s="171"/>
      <c r="U402" s="171"/>
      <c r="V402" s="171"/>
      <c r="W402" s="171"/>
      <c r="X402" s="171"/>
      <c r="Y402" s="171"/>
      <c r="Z402" s="171"/>
      <c r="AA402" s="171"/>
      <c r="AB402" s="173"/>
    </row>
    <row r="403" spans="3:28" hidden="1" x14ac:dyDescent="0.2">
      <c r="C403" s="173"/>
      <c r="D403" s="173"/>
      <c r="E403" s="173"/>
      <c r="F403" s="173"/>
      <c r="G403" s="173"/>
      <c r="H403" s="173"/>
      <c r="I403" s="173"/>
      <c r="J403" s="173"/>
      <c r="K403" s="173"/>
      <c r="L403" s="173"/>
      <c r="M403" s="173"/>
      <c r="N403" s="173"/>
      <c r="O403" s="173"/>
      <c r="P403" s="171"/>
      <c r="Q403" s="171"/>
      <c r="R403" s="171"/>
      <c r="S403" s="171"/>
      <c r="T403" s="171"/>
      <c r="U403" s="171"/>
      <c r="V403" s="171"/>
      <c r="W403" s="171"/>
      <c r="X403" s="171"/>
      <c r="Y403" s="171"/>
      <c r="Z403" s="171"/>
      <c r="AA403" s="171"/>
      <c r="AB403" s="173"/>
    </row>
    <row r="404" spans="3:28" hidden="1" x14ac:dyDescent="0.2">
      <c r="C404" s="173"/>
      <c r="D404" s="173"/>
      <c r="E404" s="173"/>
      <c r="F404" s="173"/>
      <c r="G404" s="173"/>
      <c r="H404" s="173"/>
      <c r="I404" s="173"/>
      <c r="J404" s="173"/>
      <c r="K404" s="173"/>
      <c r="L404" s="173"/>
      <c r="M404" s="173"/>
      <c r="N404" s="173"/>
      <c r="O404" s="173"/>
      <c r="P404" s="171"/>
      <c r="Q404" s="171"/>
      <c r="R404" s="171"/>
      <c r="S404" s="171"/>
      <c r="T404" s="171"/>
      <c r="U404" s="171"/>
      <c r="V404" s="171"/>
      <c r="W404" s="171"/>
      <c r="X404" s="171"/>
      <c r="Y404" s="171"/>
      <c r="Z404" s="171"/>
      <c r="AA404" s="171"/>
      <c r="AB404" s="173"/>
    </row>
    <row r="405" spans="3:28" hidden="1" x14ac:dyDescent="0.2">
      <c r="C405" s="173"/>
      <c r="D405" s="173"/>
      <c r="E405" s="173"/>
      <c r="F405" s="173"/>
      <c r="G405" s="173"/>
      <c r="H405" s="173"/>
      <c r="I405" s="173"/>
      <c r="J405" s="173"/>
      <c r="K405" s="173"/>
      <c r="L405" s="173"/>
      <c r="M405" s="173"/>
      <c r="N405" s="173"/>
      <c r="O405" s="173"/>
      <c r="P405" s="171"/>
      <c r="Q405" s="171"/>
      <c r="R405" s="171"/>
      <c r="S405" s="171"/>
      <c r="T405" s="171"/>
      <c r="U405" s="171"/>
      <c r="V405" s="171"/>
      <c r="W405" s="171"/>
      <c r="X405" s="171"/>
      <c r="Y405" s="171"/>
      <c r="Z405" s="171"/>
      <c r="AA405" s="171"/>
      <c r="AB405" s="173"/>
    </row>
    <row r="406" spans="3:28" hidden="1" x14ac:dyDescent="0.2">
      <c r="C406" s="173"/>
      <c r="D406" s="173"/>
      <c r="E406" s="173"/>
      <c r="F406" s="173"/>
      <c r="G406" s="173"/>
      <c r="H406" s="173"/>
      <c r="I406" s="173"/>
      <c r="J406" s="173"/>
      <c r="K406" s="173"/>
      <c r="L406" s="173"/>
      <c r="M406" s="173"/>
      <c r="N406" s="173"/>
      <c r="O406" s="173"/>
      <c r="P406" s="171"/>
      <c r="Q406" s="171"/>
      <c r="R406" s="171"/>
      <c r="S406" s="171"/>
      <c r="T406" s="171"/>
      <c r="U406" s="171"/>
      <c r="V406" s="171"/>
      <c r="W406" s="171"/>
      <c r="X406" s="171"/>
      <c r="Y406" s="171"/>
      <c r="Z406" s="171"/>
      <c r="AA406" s="171"/>
      <c r="AB406" s="173"/>
    </row>
    <row r="407" spans="3:28" hidden="1" x14ac:dyDescent="0.2">
      <c r="C407" s="173"/>
      <c r="D407" s="173"/>
      <c r="E407" s="173"/>
      <c r="F407" s="173"/>
      <c r="G407" s="173"/>
      <c r="H407" s="173"/>
      <c r="I407" s="173"/>
      <c r="J407" s="173"/>
      <c r="K407" s="173"/>
      <c r="L407" s="173"/>
      <c r="M407" s="173"/>
      <c r="N407" s="173"/>
      <c r="O407" s="173"/>
      <c r="P407" s="171"/>
      <c r="Q407" s="171"/>
      <c r="R407" s="171"/>
      <c r="S407" s="171"/>
      <c r="T407" s="171"/>
      <c r="U407" s="171"/>
      <c r="V407" s="171"/>
      <c r="W407" s="171"/>
      <c r="X407" s="171"/>
      <c r="Y407" s="171"/>
      <c r="Z407" s="171"/>
      <c r="AA407" s="171"/>
      <c r="AB407" s="173"/>
    </row>
    <row r="408" spans="3:28" hidden="1" x14ac:dyDescent="0.2">
      <c r="C408" s="173"/>
      <c r="D408" s="173"/>
      <c r="E408" s="173"/>
      <c r="F408" s="173"/>
      <c r="G408" s="173"/>
      <c r="H408" s="173"/>
      <c r="I408" s="173"/>
      <c r="J408" s="173"/>
      <c r="K408" s="173"/>
      <c r="L408" s="173"/>
      <c r="M408" s="173"/>
      <c r="N408" s="173"/>
      <c r="O408" s="173"/>
      <c r="P408" s="171"/>
      <c r="Q408" s="171"/>
      <c r="R408" s="171"/>
      <c r="S408" s="171"/>
      <c r="T408" s="171"/>
      <c r="U408" s="171"/>
      <c r="V408" s="171"/>
      <c r="W408" s="171"/>
      <c r="X408" s="171"/>
      <c r="Y408" s="171"/>
      <c r="Z408" s="171"/>
      <c r="AA408" s="171"/>
    </row>
    <row r="409" spans="3:28" hidden="1" x14ac:dyDescent="0.2">
      <c r="C409" s="173"/>
      <c r="D409" s="173"/>
      <c r="E409" s="173"/>
      <c r="F409" s="173"/>
      <c r="G409" s="173"/>
      <c r="H409" s="173"/>
      <c r="I409" s="173"/>
      <c r="J409" s="173"/>
      <c r="K409" s="173"/>
      <c r="L409" s="173"/>
      <c r="M409" s="173"/>
      <c r="N409" s="173"/>
      <c r="O409" s="173"/>
      <c r="P409" s="171"/>
      <c r="Q409" s="171"/>
      <c r="R409" s="171"/>
      <c r="S409" s="171"/>
      <c r="T409" s="171"/>
      <c r="U409" s="171"/>
      <c r="V409" s="171"/>
      <c r="W409" s="171"/>
      <c r="X409" s="171"/>
      <c r="Y409" s="171"/>
      <c r="Z409" s="171"/>
      <c r="AA409" s="171"/>
    </row>
    <row r="410" spans="3:28" hidden="1" x14ac:dyDescent="0.2">
      <c r="C410" s="173"/>
      <c r="D410" s="173"/>
      <c r="E410" s="173"/>
      <c r="F410" s="173"/>
      <c r="G410" s="173"/>
      <c r="H410" s="173"/>
      <c r="I410" s="173"/>
      <c r="J410" s="173"/>
      <c r="K410" s="173"/>
      <c r="L410" s="173"/>
      <c r="M410" s="173"/>
      <c r="N410" s="173"/>
      <c r="O410" s="173"/>
      <c r="P410" s="171"/>
      <c r="Q410" s="171"/>
      <c r="R410" s="171"/>
      <c r="S410" s="171"/>
      <c r="T410" s="171"/>
      <c r="U410" s="171"/>
      <c r="V410" s="171"/>
      <c r="W410" s="171"/>
      <c r="X410" s="171"/>
      <c r="Y410" s="171"/>
      <c r="Z410" s="171"/>
      <c r="AA410" s="171"/>
    </row>
    <row r="411" spans="3:28" hidden="1" x14ac:dyDescent="0.2">
      <c r="C411" s="173"/>
      <c r="D411" s="173"/>
      <c r="E411" s="173"/>
      <c r="F411" s="173"/>
      <c r="G411" s="173"/>
      <c r="H411" s="173"/>
      <c r="I411" s="173"/>
      <c r="J411" s="173"/>
      <c r="K411" s="173"/>
      <c r="L411" s="173"/>
      <c r="M411" s="173"/>
      <c r="N411" s="173"/>
      <c r="O411" s="173"/>
      <c r="P411" s="171"/>
      <c r="Q411" s="171"/>
      <c r="R411" s="171"/>
      <c r="S411" s="171"/>
      <c r="T411" s="171"/>
      <c r="U411" s="171"/>
      <c r="V411" s="171"/>
      <c r="W411" s="171"/>
      <c r="X411" s="171"/>
      <c r="Y411" s="171"/>
      <c r="Z411" s="171"/>
      <c r="AA411" s="171"/>
    </row>
    <row r="412" spans="3:28" hidden="1" x14ac:dyDescent="0.2">
      <c r="C412" s="173"/>
      <c r="D412" s="173"/>
      <c r="E412" s="173"/>
      <c r="F412" s="173"/>
      <c r="G412" s="173"/>
      <c r="H412" s="173"/>
      <c r="I412" s="173"/>
      <c r="J412" s="173"/>
      <c r="K412" s="173"/>
      <c r="L412" s="173"/>
      <c r="M412" s="173"/>
      <c r="N412" s="173"/>
      <c r="O412" s="173"/>
      <c r="P412" s="171"/>
      <c r="Q412" s="171"/>
      <c r="R412" s="171"/>
      <c r="S412" s="171"/>
      <c r="T412" s="171"/>
      <c r="U412" s="171"/>
      <c r="V412" s="171"/>
      <c r="W412" s="171"/>
      <c r="X412" s="171"/>
      <c r="Y412" s="171"/>
      <c r="Z412" s="171"/>
      <c r="AA412" s="171"/>
    </row>
    <row r="413" spans="3:28" hidden="1" x14ac:dyDescent="0.2">
      <c r="C413" s="173"/>
      <c r="D413" s="173"/>
      <c r="E413" s="173"/>
      <c r="F413" s="173"/>
      <c r="G413" s="173"/>
      <c r="H413" s="173"/>
      <c r="I413" s="173"/>
      <c r="J413" s="173"/>
      <c r="K413" s="173"/>
      <c r="L413" s="173"/>
      <c r="M413" s="173"/>
      <c r="N413" s="173"/>
      <c r="O413" s="173"/>
      <c r="P413" s="171"/>
      <c r="Q413" s="171"/>
      <c r="R413" s="171"/>
      <c r="S413" s="171"/>
      <c r="T413" s="171"/>
      <c r="U413" s="171"/>
      <c r="V413" s="171"/>
      <c r="W413" s="171"/>
      <c r="X413" s="171"/>
      <c r="Y413" s="171"/>
      <c r="Z413" s="171"/>
      <c r="AA413" s="171"/>
    </row>
    <row r="414" spans="3:28" hidden="1" x14ac:dyDescent="0.2">
      <c r="C414" s="173"/>
      <c r="D414" s="173"/>
      <c r="E414" s="173"/>
      <c r="F414" s="173"/>
      <c r="G414" s="173"/>
      <c r="H414" s="173"/>
      <c r="I414" s="173"/>
      <c r="J414" s="173"/>
      <c r="K414" s="173"/>
      <c r="L414" s="173"/>
      <c r="M414" s="173"/>
      <c r="N414" s="173"/>
      <c r="O414" s="173"/>
      <c r="P414" s="171"/>
      <c r="Q414" s="171"/>
      <c r="R414" s="171"/>
      <c r="S414" s="171"/>
      <c r="T414" s="171"/>
      <c r="U414" s="171"/>
      <c r="V414" s="171"/>
      <c r="W414" s="171"/>
      <c r="X414" s="171"/>
      <c r="Y414" s="171"/>
      <c r="Z414" s="171"/>
      <c r="AA414" s="171"/>
    </row>
    <row r="415" spans="3:28" hidden="1" x14ac:dyDescent="0.2">
      <c r="C415" s="173"/>
      <c r="D415" s="173"/>
      <c r="E415" s="173"/>
      <c r="F415" s="173"/>
      <c r="G415" s="173"/>
      <c r="H415" s="173"/>
      <c r="I415" s="173"/>
      <c r="J415" s="173"/>
      <c r="K415" s="173"/>
      <c r="L415" s="173"/>
      <c r="M415" s="173"/>
      <c r="N415" s="173"/>
      <c r="O415" s="173"/>
      <c r="P415" s="171"/>
      <c r="Q415" s="171"/>
      <c r="R415" s="171"/>
      <c r="S415" s="171"/>
      <c r="T415" s="171"/>
      <c r="U415" s="171"/>
      <c r="V415" s="171"/>
      <c r="W415" s="171"/>
      <c r="X415" s="171"/>
      <c r="Y415" s="171"/>
      <c r="Z415" s="171"/>
      <c r="AA415" s="171"/>
    </row>
    <row r="416" spans="3:28" hidden="1" x14ac:dyDescent="0.2">
      <c r="C416" s="173"/>
      <c r="D416" s="173"/>
      <c r="E416" s="173"/>
      <c r="F416" s="173"/>
      <c r="G416" s="173"/>
      <c r="H416" s="173"/>
      <c r="I416" s="173"/>
      <c r="J416" s="173"/>
      <c r="K416" s="173"/>
      <c r="L416" s="173"/>
      <c r="M416" s="173"/>
      <c r="N416" s="173"/>
      <c r="O416" s="173"/>
      <c r="P416" s="171"/>
      <c r="Q416" s="171"/>
      <c r="R416" s="171"/>
      <c r="S416" s="171"/>
      <c r="T416" s="171"/>
      <c r="U416" s="171"/>
      <c r="V416" s="171"/>
      <c r="W416" s="171"/>
      <c r="X416" s="171"/>
      <c r="Y416" s="171"/>
      <c r="Z416" s="171"/>
      <c r="AA416" s="171"/>
    </row>
    <row r="417" spans="3:27" hidden="1" x14ac:dyDescent="0.2">
      <c r="C417" s="173"/>
      <c r="D417" s="173"/>
      <c r="E417" s="173"/>
      <c r="F417" s="173"/>
      <c r="G417" s="173"/>
      <c r="H417" s="173"/>
      <c r="I417" s="173"/>
      <c r="J417" s="173"/>
      <c r="K417" s="173"/>
      <c r="L417" s="173"/>
      <c r="M417" s="173"/>
      <c r="N417" s="173"/>
      <c r="O417" s="173"/>
      <c r="P417" s="171"/>
      <c r="Q417" s="171"/>
      <c r="R417" s="171"/>
      <c r="S417" s="171"/>
      <c r="T417" s="171"/>
      <c r="U417" s="171"/>
      <c r="V417" s="171"/>
      <c r="W417" s="171"/>
      <c r="X417" s="171"/>
      <c r="Y417" s="171"/>
      <c r="Z417" s="171"/>
      <c r="AA417" s="171"/>
    </row>
    <row r="418" spans="3:27" hidden="1" x14ac:dyDescent="0.2">
      <c r="C418" s="173"/>
      <c r="D418" s="173"/>
      <c r="E418" s="173"/>
      <c r="F418" s="173"/>
      <c r="G418" s="173"/>
      <c r="H418" s="173"/>
      <c r="I418" s="173"/>
      <c r="J418" s="173"/>
      <c r="K418" s="173"/>
      <c r="L418" s="173"/>
      <c r="M418" s="173"/>
      <c r="N418" s="173"/>
      <c r="O418" s="173"/>
      <c r="P418" s="171"/>
      <c r="Q418" s="171"/>
      <c r="R418" s="171"/>
      <c r="S418" s="171"/>
      <c r="T418" s="171"/>
      <c r="U418" s="171"/>
      <c r="V418" s="171"/>
      <c r="W418" s="171"/>
      <c r="X418" s="171"/>
      <c r="Y418" s="171"/>
      <c r="Z418" s="171"/>
      <c r="AA418" s="171"/>
    </row>
    <row r="419" spans="3:27" hidden="1" x14ac:dyDescent="0.2">
      <c r="C419" s="173"/>
      <c r="D419" s="173"/>
      <c r="E419" s="173"/>
      <c r="F419" s="173"/>
      <c r="G419" s="173"/>
      <c r="H419" s="173"/>
      <c r="I419" s="173"/>
      <c r="J419" s="173"/>
      <c r="K419" s="173"/>
      <c r="L419" s="173"/>
      <c r="M419" s="173"/>
      <c r="N419" s="173"/>
      <c r="O419" s="173"/>
      <c r="P419" s="171"/>
      <c r="Q419" s="171"/>
      <c r="R419" s="171"/>
      <c r="S419" s="171"/>
      <c r="T419" s="171"/>
      <c r="U419" s="171"/>
      <c r="V419" s="171"/>
      <c r="W419" s="171"/>
      <c r="X419" s="171"/>
      <c r="Y419" s="171"/>
      <c r="Z419" s="171"/>
      <c r="AA419" s="171"/>
    </row>
    <row r="420" spans="3:27" hidden="1" x14ac:dyDescent="0.2">
      <c r="C420" s="173"/>
      <c r="D420" s="173"/>
      <c r="E420" s="173"/>
      <c r="F420" s="173"/>
      <c r="G420" s="173"/>
      <c r="H420" s="173"/>
      <c r="I420" s="173"/>
      <c r="J420" s="173"/>
      <c r="K420" s="173"/>
      <c r="L420" s="173"/>
      <c r="M420" s="173"/>
      <c r="N420" s="173"/>
      <c r="O420" s="173"/>
      <c r="P420" s="171"/>
      <c r="Q420" s="171"/>
      <c r="R420" s="171"/>
      <c r="S420" s="171"/>
      <c r="T420" s="171"/>
      <c r="U420" s="171"/>
      <c r="V420" s="171"/>
      <c r="W420" s="171"/>
      <c r="X420" s="171"/>
      <c r="Y420" s="171"/>
      <c r="Z420" s="171"/>
      <c r="AA420" s="171"/>
    </row>
    <row r="421" spans="3:27" hidden="1" x14ac:dyDescent="0.2">
      <c r="C421" s="173"/>
      <c r="D421" s="173"/>
      <c r="E421" s="173"/>
      <c r="F421" s="173"/>
      <c r="G421" s="173"/>
      <c r="H421" s="173"/>
      <c r="I421" s="173"/>
      <c r="J421" s="173"/>
      <c r="K421" s="173"/>
      <c r="L421" s="173"/>
      <c r="M421" s="173"/>
      <c r="N421" s="173"/>
      <c r="O421" s="173"/>
      <c r="P421" s="171"/>
      <c r="Q421" s="171"/>
      <c r="R421" s="171"/>
      <c r="S421" s="171"/>
      <c r="T421" s="171"/>
      <c r="U421" s="171"/>
      <c r="V421" s="171"/>
      <c r="W421" s="171"/>
      <c r="X421" s="171"/>
      <c r="Y421" s="171"/>
      <c r="Z421" s="171"/>
      <c r="AA421" s="171"/>
    </row>
    <row r="422" spans="3:27" hidden="1" x14ac:dyDescent="0.2">
      <c r="C422" s="173"/>
      <c r="D422" s="173"/>
      <c r="E422" s="173"/>
      <c r="F422" s="173"/>
      <c r="G422" s="173"/>
      <c r="H422" s="173"/>
      <c r="I422" s="173"/>
      <c r="J422" s="173"/>
      <c r="K422" s="173"/>
      <c r="L422" s="173"/>
      <c r="M422" s="173"/>
      <c r="N422" s="173"/>
      <c r="O422" s="173"/>
      <c r="P422" s="171"/>
      <c r="Q422" s="171"/>
      <c r="R422" s="171"/>
      <c r="S422" s="171"/>
      <c r="T422" s="171"/>
      <c r="U422" s="171"/>
      <c r="V422" s="171"/>
      <c r="W422" s="171"/>
      <c r="X422" s="171"/>
      <c r="Y422" s="171"/>
      <c r="Z422" s="171"/>
      <c r="AA422" s="171"/>
    </row>
    <row r="423" spans="3:27" hidden="1" x14ac:dyDescent="0.2">
      <c r="C423" s="173"/>
      <c r="D423" s="173"/>
      <c r="E423" s="173"/>
      <c r="F423" s="173"/>
      <c r="G423" s="173"/>
      <c r="H423" s="173"/>
      <c r="I423" s="173"/>
      <c r="J423" s="173"/>
      <c r="K423" s="173"/>
      <c r="L423" s="173"/>
      <c r="M423" s="173"/>
      <c r="N423" s="173"/>
      <c r="O423" s="173"/>
      <c r="P423" s="171"/>
      <c r="Q423" s="171"/>
      <c r="R423" s="171"/>
      <c r="S423" s="171"/>
      <c r="T423" s="171"/>
      <c r="U423" s="171"/>
      <c r="V423" s="171"/>
      <c r="W423" s="171"/>
      <c r="X423" s="171"/>
      <c r="Y423" s="171"/>
      <c r="Z423" s="171"/>
      <c r="AA423" s="171"/>
    </row>
    <row r="424" spans="3:27" hidden="1" x14ac:dyDescent="0.2">
      <c r="C424" s="173"/>
      <c r="D424" s="173"/>
      <c r="E424" s="173"/>
      <c r="F424" s="173"/>
      <c r="G424" s="173"/>
      <c r="H424" s="173"/>
      <c r="I424" s="173"/>
      <c r="J424" s="173"/>
      <c r="K424" s="173"/>
      <c r="L424" s="173"/>
      <c r="M424" s="173"/>
      <c r="N424" s="173"/>
      <c r="O424" s="173"/>
      <c r="P424" s="171"/>
      <c r="Q424" s="171"/>
      <c r="R424" s="171"/>
      <c r="S424" s="171"/>
      <c r="T424" s="171"/>
      <c r="U424" s="171"/>
      <c r="V424" s="171"/>
      <c r="W424" s="171"/>
      <c r="X424" s="171"/>
      <c r="Y424" s="171"/>
      <c r="Z424" s="171"/>
      <c r="AA424" s="171"/>
    </row>
    <row r="425" spans="3:27" hidden="1" x14ac:dyDescent="0.2">
      <c r="C425" s="173"/>
      <c r="D425" s="173"/>
      <c r="E425" s="173"/>
      <c r="F425" s="173"/>
      <c r="G425" s="173"/>
      <c r="H425" s="173"/>
      <c r="I425" s="173"/>
      <c r="J425" s="173"/>
      <c r="K425" s="173"/>
      <c r="L425" s="173"/>
      <c r="M425" s="173"/>
      <c r="N425" s="173"/>
      <c r="O425" s="173"/>
      <c r="P425" s="171"/>
      <c r="Q425" s="171"/>
      <c r="R425" s="171"/>
      <c r="S425" s="171"/>
      <c r="T425" s="171"/>
      <c r="U425" s="171"/>
      <c r="V425" s="171"/>
      <c r="W425" s="171"/>
      <c r="X425" s="171"/>
      <c r="Y425" s="171"/>
      <c r="Z425" s="171"/>
      <c r="AA425" s="171"/>
    </row>
    <row r="426" spans="3:27" hidden="1" x14ac:dyDescent="0.2">
      <c r="C426" s="173"/>
      <c r="D426" s="173"/>
      <c r="E426" s="173"/>
      <c r="F426" s="173"/>
      <c r="G426" s="173"/>
      <c r="H426" s="173"/>
      <c r="I426" s="173"/>
      <c r="J426" s="173"/>
      <c r="K426" s="173"/>
      <c r="L426" s="173"/>
      <c r="M426" s="173"/>
      <c r="N426" s="173"/>
      <c r="O426" s="173"/>
      <c r="P426" s="171"/>
      <c r="Q426" s="171"/>
      <c r="R426" s="171"/>
      <c r="S426" s="171"/>
      <c r="T426" s="171"/>
      <c r="U426" s="171"/>
      <c r="V426" s="171"/>
      <c r="W426" s="171"/>
      <c r="X426" s="171"/>
      <c r="Y426" s="171"/>
      <c r="Z426" s="171"/>
      <c r="AA426" s="171"/>
    </row>
    <row r="427" spans="3:27" hidden="1" x14ac:dyDescent="0.2">
      <c r="C427" s="173"/>
      <c r="D427" s="173"/>
      <c r="E427" s="173"/>
      <c r="F427" s="173"/>
      <c r="G427" s="173"/>
      <c r="H427" s="173"/>
      <c r="I427" s="173"/>
      <c r="J427" s="173"/>
      <c r="K427" s="173"/>
      <c r="L427" s="173"/>
      <c r="M427" s="173"/>
      <c r="N427" s="173"/>
      <c r="O427" s="173"/>
      <c r="P427" s="171"/>
      <c r="Q427" s="171"/>
      <c r="R427" s="171"/>
      <c r="S427" s="171"/>
      <c r="T427" s="171"/>
      <c r="U427" s="171"/>
      <c r="V427" s="171"/>
      <c r="W427" s="171"/>
      <c r="X427" s="171"/>
      <c r="Y427" s="171"/>
      <c r="Z427" s="171"/>
      <c r="AA427" s="171"/>
    </row>
    <row r="428" spans="3:27" hidden="1" x14ac:dyDescent="0.2">
      <c r="C428" s="173"/>
      <c r="D428" s="173"/>
      <c r="E428" s="173"/>
      <c r="F428" s="173"/>
      <c r="G428" s="173"/>
      <c r="H428" s="173"/>
      <c r="I428" s="173"/>
      <c r="J428" s="173"/>
      <c r="K428" s="173"/>
      <c r="L428" s="173"/>
      <c r="M428" s="173"/>
      <c r="N428" s="173"/>
      <c r="O428" s="173"/>
      <c r="P428" s="171"/>
      <c r="Q428" s="171"/>
      <c r="R428" s="171"/>
      <c r="S428" s="171"/>
      <c r="T428" s="171"/>
      <c r="U428" s="171"/>
      <c r="V428" s="171"/>
      <c r="W428" s="171"/>
      <c r="X428" s="171"/>
      <c r="Y428" s="171"/>
      <c r="Z428" s="171"/>
      <c r="AA428" s="171"/>
    </row>
    <row r="429" spans="3:27" hidden="1" x14ac:dyDescent="0.2">
      <c r="C429" s="173"/>
      <c r="D429" s="173"/>
      <c r="E429" s="173"/>
      <c r="F429" s="173"/>
      <c r="G429" s="173"/>
      <c r="H429" s="173"/>
      <c r="I429" s="173"/>
      <c r="J429" s="173"/>
      <c r="K429" s="173"/>
      <c r="L429" s="173"/>
      <c r="M429" s="173"/>
      <c r="N429" s="173"/>
      <c r="O429" s="173"/>
      <c r="P429" s="171"/>
      <c r="Q429" s="171"/>
      <c r="R429" s="171"/>
      <c r="S429" s="171"/>
      <c r="T429" s="171"/>
      <c r="U429" s="171"/>
      <c r="V429" s="171"/>
      <c r="W429" s="171"/>
      <c r="X429" s="171"/>
      <c r="Y429" s="171"/>
      <c r="Z429" s="171"/>
      <c r="AA429" s="171"/>
    </row>
    <row r="430" spans="3:27" hidden="1" x14ac:dyDescent="0.2">
      <c r="C430" s="173"/>
      <c r="D430" s="173"/>
      <c r="E430" s="173"/>
      <c r="F430" s="173"/>
      <c r="G430" s="173"/>
      <c r="H430" s="173"/>
      <c r="I430" s="173"/>
      <c r="J430" s="173"/>
      <c r="K430" s="173"/>
      <c r="L430" s="173"/>
      <c r="M430" s="173"/>
      <c r="N430" s="173"/>
      <c r="O430" s="173"/>
      <c r="P430" s="171"/>
      <c r="Q430" s="171"/>
      <c r="R430" s="171"/>
      <c r="S430" s="171"/>
      <c r="T430" s="171"/>
      <c r="U430" s="171"/>
      <c r="V430" s="171"/>
      <c r="W430" s="171"/>
      <c r="X430" s="171"/>
      <c r="Y430" s="171"/>
      <c r="Z430" s="171"/>
      <c r="AA430" s="171"/>
    </row>
    <row r="431" spans="3:27" hidden="1" x14ac:dyDescent="0.2">
      <c r="C431" s="173"/>
      <c r="D431" s="173"/>
      <c r="E431" s="173"/>
      <c r="F431" s="173"/>
      <c r="G431" s="173"/>
      <c r="H431" s="173"/>
      <c r="I431" s="173"/>
      <c r="J431" s="173"/>
      <c r="K431" s="173"/>
      <c r="L431" s="173"/>
      <c r="M431" s="173"/>
      <c r="N431" s="173"/>
      <c r="O431" s="173"/>
      <c r="P431" s="171"/>
      <c r="Q431" s="171"/>
      <c r="R431" s="171"/>
      <c r="S431" s="171"/>
      <c r="T431" s="171"/>
      <c r="U431" s="171"/>
      <c r="V431" s="171"/>
      <c r="W431" s="171"/>
      <c r="X431" s="171"/>
      <c r="Y431" s="171"/>
      <c r="Z431" s="171"/>
      <c r="AA431" s="171"/>
    </row>
    <row r="432" spans="3:27" hidden="1" x14ac:dyDescent="0.2">
      <c r="C432" s="173"/>
      <c r="D432" s="173"/>
      <c r="E432" s="173"/>
      <c r="F432" s="173"/>
      <c r="G432" s="173"/>
      <c r="H432" s="173"/>
      <c r="I432" s="173"/>
      <c r="J432" s="173"/>
      <c r="K432" s="173"/>
      <c r="L432" s="173"/>
      <c r="M432" s="173"/>
      <c r="N432" s="173"/>
      <c r="O432" s="173"/>
      <c r="P432" s="171"/>
      <c r="Q432" s="171"/>
      <c r="R432" s="171"/>
      <c r="S432" s="171"/>
      <c r="T432" s="171"/>
      <c r="U432" s="171"/>
      <c r="V432" s="171"/>
      <c r="W432" s="171"/>
      <c r="X432" s="171"/>
      <c r="Y432" s="171"/>
      <c r="Z432" s="171"/>
      <c r="AA432" s="171"/>
    </row>
    <row r="433" spans="3:27" hidden="1" x14ac:dyDescent="0.2">
      <c r="C433" s="173"/>
      <c r="D433" s="173"/>
      <c r="E433" s="173"/>
      <c r="F433" s="173"/>
      <c r="G433" s="173"/>
      <c r="H433" s="173"/>
      <c r="I433" s="173"/>
      <c r="J433" s="173"/>
      <c r="K433" s="173"/>
      <c r="L433" s="173"/>
      <c r="M433" s="173"/>
      <c r="N433" s="173"/>
      <c r="O433" s="173"/>
      <c r="P433" s="171"/>
      <c r="Q433" s="171"/>
      <c r="R433" s="171"/>
      <c r="S433" s="171"/>
      <c r="T433" s="171"/>
      <c r="U433" s="171"/>
      <c r="V433" s="171"/>
      <c r="W433" s="171"/>
      <c r="X433" s="171"/>
      <c r="Y433" s="171"/>
      <c r="Z433" s="171"/>
      <c r="AA433" s="171"/>
    </row>
    <row r="434" spans="3:27" hidden="1" x14ac:dyDescent="0.2">
      <c r="C434" s="173"/>
      <c r="D434" s="173"/>
      <c r="E434" s="173"/>
      <c r="F434" s="173"/>
      <c r="G434" s="173"/>
      <c r="H434" s="173"/>
      <c r="I434" s="173"/>
      <c r="J434" s="173"/>
      <c r="K434" s="173"/>
      <c r="L434" s="173"/>
      <c r="M434" s="173"/>
      <c r="N434" s="173"/>
      <c r="O434" s="173"/>
      <c r="P434" s="171"/>
      <c r="Q434" s="171"/>
      <c r="R434" s="171"/>
      <c r="S434" s="171"/>
      <c r="T434" s="171"/>
      <c r="U434" s="171"/>
      <c r="V434" s="171"/>
      <c r="W434" s="171"/>
      <c r="X434" s="171"/>
      <c r="Y434" s="171"/>
      <c r="Z434" s="171"/>
      <c r="AA434" s="171"/>
    </row>
    <row r="435" spans="3:27" hidden="1" x14ac:dyDescent="0.2">
      <c r="C435" s="173"/>
      <c r="D435" s="173"/>
      <c r="E435" s="173"/>
      <c r="F435" s="173"/>
      <c r="G435" s="173"/>
      <c r="H435" s="173"/>
      <c r="I435" s="173"/>
      <c r="J435" s="173"/>
      <c r="K435" s="173"/>
      <c r="L435" s="173"/>
      <c r="M435" s="173"/>
      <c r="N435" s="173"/>
      <c r="O435" s="173"/>
      <c r="P435" s="171"/>
      <c r="Q435" s="171"/>
      <c r="R435" s="171"/>
      <c r="S435" s="171"/>
      <c r="T435" s="171"/>
      <c r="U435" s="171"/>
      <c r="V435" s="171"/>
      <c r="W435" s="171"/>
      <c r="X435" s="171"/>
      <c r="Y435" s="171"/>
      <c r="Z435" s="171"/>
      <c r="AA435" s="171"/>
    </row>
    <row r="436" spans="3:27" hidden="1" x14ac:dyDescent="0.2">
      <c r="C436" s="173"/>
      <c r="D436" s="173"/>
      <c r="E436" s="173"/>
      <c r="F436" s="173"/>
      <c r="G436" s="173"/>
      <c r="H436" s="173"/>
      <c r="I436" s="173"/>
      <c r="J436" s="173"/>
      <c r="K436" s="173"/>
      <c r="L436" s="173"/>
      <c r="M436" s="173"/>
      <c r="N436" s="173"/>
      <c r="O436" s="173"/>
      <c r="P436" s="171"/>
      <c r="Q436" s="171"/>
      <c r="R436" s="171"/>
      <c r="S436" s="171"/>
      <c r="T436" s="171"/>
      <c r="U436" s="171"/>
      <c r="V436" s="171"/>
      <c r="W436" s="171"/>
      <c r="X436" s="171"/>
      <c r="Y436" s="171"/>
      <c r="Z436" s="171"/>
      <c r="AA436" s="171"/>
    </row>
    <row r="437" spans="3:27" hidden="1" x14ac:dyDescent="0.2">
      <c r="C437" s="173"/>
      <c r="D437" s="173"/>
      <c r="E437" s="173"/>
      <c r="F437" s="173"/>
      <c r="G437" s="173"/>
      <c r="H437" s="173"/>
      <c r="I437" s="173"/>
      <c r="J437" s="173"/>
      <c r="K437" s="173"/>
      <c r="L437" s="173"/>
      <c r="M437" s="173"/>
      <c r="N437" s="173"/>
      <c r="O437" s="173"/>
      <c r="P437" s="171"/>
      <c r="Q437" s="171"/>
      <c r="R437" s="171"/>
      <c r="S437" s="171"/>
      <c r="T437" s="171"/>
      <c r="U437" s="171"/>
      <c r="V437" s="171"/>
      <c r="W437" s="171"/>
      <c r="X437" s="171"/>
      <c r="Y437" s="171"/>
      <c r="Z437" s="171"/>
      <c r="AA437" s="171"/>
    </row>
    <row r="438" spans="3:27" hidden="1" x14ac:dyDescent="0.2">
      <c r="C438" s="173"/>
      <c r="D438" s="173"/>
      <c r="E438" s="173"/>
      <c r="F438" s="173"/>
      <c r="G438" s="173"/>
      <c r="H438" s="173"/>
      <c r="I438" s="173"/>
      <c r="J438" s="173"/>
      <c r="K438" s="173"/>
      <c r="L438" s="173"/>
      <c r="M438" s="173"/>
      <c r="N438" s="173"/>
      <c r="O438" s="173"/>
      <c r="P438" s="171"/>
      <c r="Q438" s="171"/>
      <c r="R438" s="171"/>
      <c r="S438" s="171"/>
      <c r="T438" s="171"/>
      <c r="U438" s="171"/>
      <c r="V438" s="171"/>
      <c r="W438" s="171"/>
      <c r="X438" s="171"/>
      <c r="Y438" s="171"/>
      <c r="Z438" s="171"/>
      <c r="AA438" s="171"/>
    </row>
    <row r="439" spans="3:27" hidden="1" x14ac:dyDescent="0.2">
      <c r="C439" s="173"/>
      <c r="D439" s="173"/>
      <c r="E439" s="173"/>
      <c r="F439" s="173"/>
      <c r="G439" s="173"/>
      <c r="H439" s="173"/>
      <c r="I439" s="173"/>
      <c r="J439" s="173"/>
      <c r="K439" s="173"/>
      <c r="L439" s="173"/>
      <c r="M439" s="173"/>
      <c r="N439" s="173"/>
      <c r="O439" s="173"/>
      <c r="P439" s="171"/>
      <c r="Q439" s="171"/>
      <c r="R439" s="171"/>
      <c r="S439" s="171"/>
      <c r="T439" s="171"/>
      <c r="U439" s="171"/>
      <c r="V439" s="171"/>
      <c r="W439" s="171"/>
      <c r="X439" s="171"/>
      <c r="Y439" s="171"/>
      <c r="Z439" s="171"/>
      <c r="AA439" s="171"/>
    </row>
    <row r="440" spans="3:27" hidden="1" x14ac:dyDescent="0.2">
      <c r="C440" s="173"/>
      <c r="D440" s="173"/>
      <c r="E440" s="173"/>
      <c r="F440" s="173"/>
      <c r="G440" s="173"/>
      <c r="H440" s="173"/>
      <c r="I440" s="173"/>
      <c r="J440" s="173"/>
      <c r="K440" s="173"/>
      <c r="L440" s="173"/>
      <c r="M440" s="173"/>
      <c r="N440" s="173"/>
      <c r="O440" s="173"/>
      <c r="P440" s="171"/>
      <c r="Q440" s="171"/>
      <c r="R440" s="171"/>
      <c r="S440" s="171"/>
      <c r="T440" s="171"/>
      <c r="U440" s="171"/>
      <c r="V440" s="171"/>
      <c r="W440" s="171"/>
      <c r="X440" s="171"/>
      <c r="Y440" s="171"/>
      <c r="Z440" s="171"/>
      <c r="AA440" s="171"/>
    </row>
    <row r="441" spans="3:27" hidden="1" x14ac:dyDescent="0.2">
      <c r="C441" s="173"/>
      <c r="D441" s="173"/>
      <c r="E441" s="173"/>
      <c r="F441" s="173"/>
      <c r="G441" s="173"/>
      <c r="H441" s="173"/>
      <c r="I441" s="173"/>
      <c r="J441" s="173"/>
      <c r="K441" s="173"/>
      <c r="L441" s="173"/>
      <c r="M441" s="173"/>
      <c r="N441" s="173"/>
      <c r="O441" s="173"/>
      <c r="P441" s="171"/>
      <c r="Q441" s="171"/>
      <c r="R441" s="171"/>
      <c r="S441" s="171"/>
      <c r="T441" s="171"/>
      <c r="U441" s="171"/>
      <c r="V441" s="171"/>
      <c r="W441" s="171"/>
      <c r="X441" s="171"/>
      <c r="Y441" s="171"/>
      <c r="Z441" s="171"/>
      <c r="AA441" s="171"/>
    </row>
    <row r="442" spans="3:27" hidden="1" x14ac:dyDescent="0.2">
      <c r="C442" s="173"/>
      <c r="D442" s="173"/>
      <c r="E442" s="173"/>
      <c r="F442" s="173"/>
      <c r="G442" s="173"/>
      <c r="H442" s="173"/>
      <c r="I442" s="173"/>
      <c r="J442" s="173"/>
      <c r="K442" s="173"/>
      <c r="L442" s="173"/>
      <c r="M442" s="173"/>
      <c r="N442" s="173"/>
      <c r="O442" s="173"/>
      <c r="P442" s="171"/>
      <c r="Q442" s="171"/>
      <c r="R442" s="171"/>
      <c r="S442" s="171"/>
      <c r="T442" s="171"/>
      <c r="U442" s="171"/>
      <c r="V442" s="171"/>
      <c r="W442" s="171"/>
      <c r="X442" s="171"/>
      <c r="Y442" s="171"/>
      <c r="Z442" s="171"/>
      <c r="AA442" s="171"/>
    </row>
    <row r="443" spans="3:27" hidden="1" x14ac:dyDescent="0.2">
      <c r="C443" s="173"/>
      <c r="D443" s="173"/>
      <c r="E443" s="173"/>
      <c r="F443" s="173"/>
      <c r="G443" s="173"/>
      <c r="H443" s="173"/>
      <c r="I443" s="173"/>
      <c r="J443" s="173"/>
      <c r="K443" s="173"/>
      <c r="L443" s="173"/>
      <c r="M443" s="173"/>
      <c r="N443" s="173"/>
      <c r="O443" s="173"/>
      <c r="P443" s="171"/>
      <c r="Q443" s="171"/>
      <c r="R443" s="171"/>
      <c r="S443" s="171"/>
      <c r="T443" s="171"/>
      <c r="U443" s="171"/>
      <c r="V443" s="171"/>
      <c r="W443" s="171"/>
      <c r="X443" s="171"/>
      <c r="Y443" s="171"/>
      <c r="Z443" s="171"/>
      <c r="AA443" s="171"/>
    </row>
    <row r="444" spans="3:27" hidden="1" x14ac:dyDescent="0.2">
      <c r="C444" s="173"/>
      <c r="D444" s="173"/>
      <c r="E444" s="173"/>
      <c r="F444" s="173"/>
      <c r="G444" s="173"/>
      <c r="H444" s="173"/>
      <c r="I444" s="173"/>
      <c r="J444" s="173"/>
      <c r="K444" s="173"/>
      <c r="L444" s="173"/>
      <c r="M444" s="173"/>
      <c r="N444" s="173"/>
      <c r="O444" s="173"/>
      <c r="P444" s="171"/>
      <c r="Q444" s="171"/>
      <c r="R444" s="171"/>
      <c r="S444" s="171"/>
      <c r="T444" s="171"/>
      <c r="U444" s="171"/>
      <c r="V444" s="171"/>
      <c r="W444" s="171"/>
      <c r="X444" s="171"/>
      <c r="Y444" s="171"/>
      <c r="Z444" s="171"/>
      <c r="AA444" s="171"/>
    </row>
    <row r="445" spans="3:27" hidden="1" x14ac:dyDescent="0.2">
      <c r="C445" s="173"/>
      <c r="D445" s="173"/>
      <c r="E445" s="173"/>
      <c r="F445" s="173"/>
      <c r="G445" s="173"/>
      <c r="H445" s="173"/>
      <c r="I445" s="173"/>
      <c r="J445" s="173"/>
      <c r="K445" s="173"/>
      <c r="L445" s="173"/>
      <c r="M445" s="173"/>
      <c r="N445" s="173"/>
      <c r="O445" s="173"/>
      <c r="P445" s="171"/>
      <c r="Q445" s="171"/>
      <c r="R445" s="171"/>
      <c r="S445" s="171"/>
      <c r="T445" s="171"/>
      <c r="U445" s="171"/>
      <c r="V445" s="171"/>
      <c r="W445" s="171"/>
      <c r="X445" s="171"/>
      <c r="Y445" s="171"/>
      <c r="Z445" s="171"/>
      <c r="AA445" s="171"/>
    </row>
    <row r="446" spans="3:27" hidden="1" x14ac:dyDescent="0.2">
      <c r="C446" s="173"/>
      <c r="D446" s="173"/>
      <c r="E446" s="173"/>
      <c r="F446" s="173"/>
      <c r="G446" s="173"/>
      <c r="H446" s="173"/>
      <c r="I446" s="173"/>
      <c r="J446" s="173"/>
      <c r="K446" s="173"/>
      <c r="L446" s="173"/>
      <c r="M446" s="173"/>
      <c r="N446" s="173"/>
      <c r="O446" s="173"/>
      <c r="P446" s="171"/>
      <c r="Q446" s="171"/>
      <c r="R446" s="171"/>
      <c r="S446" s="171"/>
      <c r="T446" s="171"/>
      <c r="U446" s="171"/>
      <c r="V446" s="171"/>
      <c r="W446" s="171"/>
      <c r="X446" s="171"/>
      <c r="Y446" s="171"/>
      <c r="Z446" s="171"/>
      <c r="AA446" s="171"/>
    </row>
    <row r="447" spans="3:27" hidden="1" x14ac:dyDescent="0.2">
      <c r="C447" s="173"/>
      <c r="D447" s="173"/>
      <c r="E447" s="173"/>
      <c r="F447" s="173"/>
      <c r="G447" s="173"/>
      <c r="H447" s="173"/>
      <c r="I447" s="173"/>
      <c r="J447" s="173"/>
      <c r="K447" s="173"/>
      <c r="L447" s="173"/>
      <c r="M447" s="173"/>
      <c r="N447" s="173"/>
      <c r="O447" s="173"/>
      <c r="P447" s="171"/>
      <c r="Q447" s="171"/>
      <c r="R447" s="171"/>
      <c r="S447" s="171"/>
      <c r="T447" s="171"/>
      <c r="U447" s="171"/>
      <c r="V447" s="171"/>
      <c r="W447" s="171"/>
      <c r="X447" s="171"/>
      <c r="Y447" s="171"/>
      <c r="Z447" s="171"/>
      <c r="AA447" s="171"/>
    </row>
    <row r="448" spans="3:27" hidden="1" x14ac:dyDescent="0.2">
      <c r="C448" s="173"/>
      <c r="D448" s="173"/>
      <c r="E448" s="173"/>
      <c r="F448" s="173"/>
      <c r="G448" s="173"/>
      <c r="H448" s="173"/>
      <c r="I448" s="173"/>
      <c r="J448" s="173"/>
      <c r="K448" s="173"/>
      <c r="L448" s="173"/>
      <c r="M448" s="173"/>
      <c r="N448" s="173"/>
      <c r="O448" s="173"/>
      <c r="P448" s="171"/>
      <c r="Q448" s="171"/>
      <c r="R448" s="171"/>
      <c r="S448" s="171"/>
      <c r="T448" s="171"/>
      <c r="U448" s="171"/>
      <c r="V448" s="171"/>
      <c r="W448" s="171"/>
      <c r="X448" s="171"/>
      <c r="Y448" s="171"/>
      <c r="Z448" s="171"/>
      <c r="AA448" s="171"/>
    </row>
    <row r="449" spans="3:27" hidden="1" x14ac:dyDescent="0.2">
      <c r="C449" s="173"/>
      <c r="D449" s="173"/>
      <c r="E449" s="173"/>
      <c r="F449" s="173"/>
      <c r="G449" s="173"/>
      <c r="H449" s="173"/>
      <c r="I449" s="173"/>
      <c r="J449" s="173"/>
      <c r="K449" s="173"/>
      <c r="L449" s="173"/>
      <c r="M449" s="173"/>
      <c r="N449" s="173"/>
      <c r="O449" s="173"/>
      <c r="P449" s="171"/>
      <c r="Q449" s="171"/>
      <c r="R449" s="171"/>
      <c r="S449" s="171"/>
      <c r="T449" s="171"/>
      <c r="U449" s="171"/>
      <c r="V449" s="171"/>
      <c r="W449" s="171"/>
      <c r="X449" s="171"/>
      <c r="Y449" s="171"/>
      <c r="Z449" s="171"/>
      <c r="AA449" s="171"/>
    </row>
    <row r="450" spans="3:27" hidden="1" x14ac:dyDescent="0.2">
      <c r="C450" s="173"/>
      <c r="D450" s="173"/>
      <c r="E450" s="173"/>
      <c r="F450" s="173"/>
      <c r="G450" s="173"/>
      <c r="H450" s="173"/>
      <c r="I450" s="173"/>
      <c r="J450" s="173"/>
      <c r="K450" s="173"/>
      <c r="L450" s="173"/>
      <c r="M450" s="173"/>
      <c r="N450" s="173"/>
      <c r="O450" s="173"/>
      <c r="P450" s="171"/>
      <c r="Q450" s="171"/>
      <c r="R450" s="171"/>
      <c r="S450" s="171"/>
      <c r="T450" s="171"/>
      <c r="U450" s="171"/>
      <c r="V450" s="171"/>
      <c r="W450" s="171"/>
      <c r="X450" s="171"/>
      <c r="Y450" s="171"/>
      <c r="Z450" s="171"/>
      <c r="AA450" s="171"/>
    </row>
    <row r="451" spans="3:27" hidden="1" x14ac:dyDescent="0.2">
      <c r="C451" s="173"/>
      <c r="D451" s="173"/>
      <c r="E451" s="173"/>
      <c r="F451" s="173"/>
      <c r="G451" s="173"/>
      <c r="H451" s="173"/>
      <c r="I451" s="173"/>
      <c r="J451" s="173"/>
      <c r="K451" s="173"/>
      <c r="L451" s="173"/>
      <c r="M451" s="173"/>
      <c r="N451" s="173"/>
      <c r="O451" s="173"/>
      <c r="P451" s="171"/>
      <c r="Q451" s="171"/>
      <c r="R451" s="171"/>
      <c r="S451" s="171"/>
      <c r="T451" s="171"/>
      <c r="U451" s="171"/>
      <c r="V451" s="171"/>
      <c r="W451" s="171"/>
      <c r="X451" s="171"/>
      <c r="Y451" s="171"/>
      <c r="Z451" s="171"/>
      <c r="AA451" s="171"/>
    </row>
    <row r="452" spans="3:27" hidden="1" x14ac:dyDescent="0.2">
      <c r="C452" s="173"/>
      <c r="D452" s="173"/>
      <c r="E452" s="173"/>
      <c r="F452" s="173"/>
      <c r="G452" s="173"/>
      <c r="H452" s="173"/>
      <c r="I452" s="173"/>
      <c r="J452" s="173"/>
      <c r="K452" s="173"/>
      <c r="L452" s="173"/>
      <c r="M452" s="173"/>
      <c r="N452" s="173"/>
      <c r="O452" s="173"/>
      <c r="P452" s="171"/>
      <c r="Q452" s="171"/>
      <c r="R452" s="171"/>
      <c r="S452" s="171"/>
      <c r="T452" s="171"/>
      <c r="U452" s="171"/>
      <c r="V452" s="171"/>
      <c r="W452" s="171"/>
      <c r="X452" s="171"/>
      <c r="Y452" s="171"/>
      <c r="Z452" s="171"/>
      <c r="AA452" s="171"/>
    </row>
    <row r="453" spans="3:27" hidden="1" x14ac:dyDescent="0.2">
      <c r="C453" s="173"/>
      <c r="D453" s="173"/>
      <c r="E453" s="173"/>
      <c r="F453" s="173"/>
      <c r="G453" s="173"/>
      <c r="H453" s="173"/>
      <c r="I453" s="173"/>
      <c r="J453" s="173"/>
      <c r="K453" s="173"/>
      <c r="L453" s="173"/>
      <c r="M453" s="173"/>
      <c r="N453" s="173"/>
      <c r="O453" s="173"/>
      <c r="P453" s="171"/>
      <c r="Q453" s="171"/>
      <c r="R453" s="171"/>
      <c r="S453" s="171"/>
      <c r="T453" s="171"/>
      <c r="U453" s="171"/>
      <c r="V453" s="171"/>
      <c r="W453" s="171"/>
      <c r="X453" s="171"/>
      <c r="Y453" s="171"/>
      <c r="Z453" s="171"/>
      <c r="AA453" s="171"/>
    </row>
    <row r="454" spans="3:27" hidden="1" x14ac:dyDescent="0.2">
      <c r="C454" s="173"/>
      <c r="D454" s="173"/>
      <c r="E454" s="173"/>
      <c r="F454" s="173"/>
      <c r="G454" s="173"/>
      <c r="H454" s="173"/>
      <c r="I454" s="173"/>
      <c r="J454" s="173"/>
      <c r="K454" s="173"/>
      <c r="L454" s="173"/>
      <c r="M454" s="173"/>
      <c r="N454" s="173"/>
      <c r="O454" s="173"/>
      <c r="P454" s="171"/>
      <c r="Q454" s="171"/>
      <c r="R454" s="171"/>
      <c r="S454" s="171"/>
      <c r="T454" s="171"/>
      <c r="U454" s="171"/>
      <c r="V454" s="171"/>
      <c r="W454" s="171"/>
      <c r="X454" s="171"/>
      <c r="Y454" s="171"/>
      <c r="Z454" s="171"/>
      <c r="AA454" s="171"/>
    </row>
    <row r="455" spans="3:27" hidden="1" x14ac:dyDescent="0.2">
      <c r="C455" s="173"/>
      <c r="D455" s="173"/>
      <c r="E455" s="173"/>
      <c r="F455" s="173"/>
      <c r="G455" s="173"/>
      <c r="H455" s="173"/>
      <c r="I455" s="173"/>
      <c r="J455" s="173"/>
      <c r="K455" s="173"/>
      <c r="L455" s="173"/>
      <c r="M455" s="173"/>
      <c r="N455" s="173"/>
      <c r="O455" s="173"/>
      <c r="P455" s="171"/>
      <c r="Q455" s="171"/>
      <c r="R455" s="171"/>
      <c r="S455" s="171"/>
      <c r="T455" s="171"/>
      <c r="U455" s="171"/>
      <c r="V455" s="171"/>
      <c r="W455" s="171"/>
      <c r="X455" s="171"/>
      <c r="Y455" s="171"/>
      <c r="Z455" s="171"/>
      <c r="AA455" s="171"/>
    </row>
    <row r="456" spans="3:27" hidden="1" x14ac:dyDescent="0.2">
      <c r="C456" s="173"/>
      <c r="D456" s="173"/>
      <c r="E456" s="173"/>
      <c r="F456" s="173"/>
      <c r="G456" s="173"/>
      <c r="H456" s="173"/>
      <c r="I456" s="173"/>
      <c r="J456" s="173"/>
      <c r="K456" s="173"/>
      <c r="L456" s="173"/>
      <c r="M456" s="173"/>
      <c r="N456" s="173"/>
      <c r="O456" s="173"/>
      <c r="P456" s="171"/>
      <c r="Q456" s="171"/>
      <c r="R456" s="171"/>
      <c r="S456" s="171"/>
      <c r="T456" s="171"/>
      <c r="U456" s="171"/>
      <c r="V456" s="171"/>
      <c r="W456" s="171"/>
      <c r="X456" s="171"/>
      <c r="Y456" s="171"/>
      <c r="Z456" s="171"/>
      <c r="AA456" s="171"/>
    </row>
    <row r="457" spans="3:27" hidden="1" x14ac:dyDescent="0.2">
      <c r="C457" s="173"/>
      <c r="D457" s="173"/>
      <c r="E457" s="173"/>
      <c r="F457" s="173"/>
      <c r="G457" s="173"/>
      <c r="H457" s="173"/>
      <c r="I457" s="173"/>
      <c r="J457" s="173"/>
      <c r="K457" s="173"/>
      <c r="L457" s="173"/>
      <c r="M457" s="173"/>
      <c r="N457" s="173"/>
      <c r="O457" s="173"/>
      <c r="P457" s="171"/>
      <c r="Q457" s="171"/>
      <c r="R457" s="171"/>
      <c r="S457" s="171"/>
      <c r="T457" s="171"/>
      <c r="U457" s="171"/>
      <c r="V457" s="171"/>
      <c r="W457" s="171"/>
      <c r="X457" s="171"/>
      <c r="Y457" s="171"/>
      <c r="Z457" s="171"/>
      <c r="AA457" s="171"/>
    </row>
    <row r="458" spans="3:27" hidden="1" x14ac:dyDescent="0.2">
      <c r="C458" s="173"/>
      <c r="D458" s="173"/>
      <c r="E458" s="173"/>
      <c r="F458" s="173"/>
      <c r="G458" s="173"/>
      <c r="H458" s="173"/>
      <c r="I458" s="173"/>
      <c r="J458" s="173"/>
      <c r="K458" s="173"/>
      <c r="L458" s="173"/>
      <c r="M458" s="173"/>
      <c r="N458" s="173"/>
      <c r="O458" s="173"/>
      <c r="P458" s="171"/>
      <c r="Q458" s="171"/>
      <c r="R458" s="171"/>
      <c r="S458" s="171"/>
      <c r="T458" s="171"/>
      <c r="U458" s="171"/>
      <c r="V458" s="171"/>
      <c r="W458" s="171"/>
      <c r="X458" s="171"/>
      <c r="Y458" s="171"/>
      <c r="Z458" s="171"/>
      <c r="AA458" s="171"/>
    </row>
    <row r="459" spans="3:27" hidden="1" x14ac:dyDescent="0.2">
      <c r="C459" s="173"/>
      <c r="D459" s="173"/>
      <c r="E459" s="173"/>
      <c r="F459" s="173"/>
      <c r="G459" s="173"/>
      <c r="H459" s="173"/>
      <c r="I459" s="173"/>
      <c r="J459" s="173"/>
      <c r="K459" s="173"/>
      <c r="L459" s="173"/>
      <c r="M459" s="173"/>
      <c r="N459" s="173"/>
      <c r="O459" s="173"/>
      <c r="P459" s="171"/>
      <c r="Q459" s="171"/>
      <c r="R459" s="171"/>
      <c r="S459" s="171"/>
      <c r="T459" s="171"/>
      <c r="U459" s="171"/>
      <c r="V459" s="171"/>
      <c r="W459" s="171"/>
      <c r="X459" s="171"/>
      <c r="Y459" s="171"/>
      <c r="Z459" s="171"/>
      <c r="AA459" s="171"/>
    </row>
    <row r="460" spans="3:27" hidden="1" x14ac:dyDescent="0.2">
      <c r="C460" s="173"/>
      <c r="D460" s="173"/>
      <c r="E460" s="173"/>
      <c r="F460" s="173"/>
      <c r="G460" s="173"/>
      <c r="H460" s="173"/>
      <c r="I460" s="173"/>
      <c r="J460" s="173"/>
      <c r="K460" s="173"/>
      <c r="L460" s="173"/>
      <c r="M460" s="173"/>
      <c r="N460" s="173"/>
      <c r="O460" s="173"/>
      <c r="P460" s="171"/>
      <c r="Q460" s="171"/>
      <c r="R460" s="171"/>
      <c r="S460" s="171"/>
      <c r="T460" s="171"/>
      <c r="U460" s="171"/>
      <c r="V460" s="171"/>
      <c r="W460" s="171"/>
      <c r="X460" s="171"/>
      <c r="Y460" s="171"/>
      <c r="Z460" s="171"/>
      <c r="AA460" s="171"/>
    </row>
    <row r="461" spans="3:27" hidden="1" x14ac:dyDescent="0.2">
      <c r="C461" s="173"/>
      <c r="D461" s="173"/>
      <c r="E461" s="173"/>
      <c r="F461" s="173"/>
      <c r="G461" s="173"/>
      <c r="H461" s="173"/>
      <c r="I461" s="173"/>
      <c r="J461" s="173"/>
      <c r="K461" s="173"/>
      <c r="L461" s="173"/>
      <c r="M461" s="173"/>
      <c r="N461" s="173"/>
      <c r="O461" s="173"/>
      <c r="P461" s="171"/>
      <c r="Q461" s="171"/>
      <c r="R461" s="171"/>
      <c r="S461" s="171"/>
      <c r="T461" s="171"/>
      <c r="U461" s="171"/>
      <c r="V461" s="171"/>
      <c r="W461" s="171"/>
      <c r="X461" s="171"/>
      <c r="Y461" s="171"/>
      <c r="Z461" s="171"/>
      <c r="AA461" s="171"/>
    </row>
    <row r="462" spans="3:27" hidden="1" x14ac:dyDescent="0.2">
      <c r="C462" s="173"/>
      <c r="D462" s="173"/>
      <c r="E462" s="173"/>
      <c r="F462" s="173"/>
      <c r="G462" s="173"/>
      <c r="H462" s="173"/>
      <c r="I462" s="173"/>
      <c r="J462" s="173"/>
      <c r="K462" s="173"/>
      <c r="L462" s="173"/>
      <c r="M462" s="173"/>
      <c r="N462" s="173"/>
      <c r="O462" s="173"/>
      <c r="P462" s="171"/>
      <c r="Q462" s="171"/>
      <c r="R462" s="171"/>
      <c r="S462" s="171"/>
      <c r="T462" s="171"/>
      <c r="U462" s="171"/>
      <c r="V462" s="171"/>
      <c r="W462" s="171"/>
      <c r="X462" s="171"/>
      <c r="Y462" s="171"/>
      <c r="Z462" s="171"/>
      <c r="AA462" s="171"/>
    </row>
    <row r="463" spans="3:27" hidden="1" x14ac:dyDescent="0.2">
      <c r="C463" s="173"/>
      <c r="D463" s="173"/>
      <c r="E463" s="173"/>
      <c r="F463" s="173"/>
      <c r="G463" s="173"/>
      <c r="H463" s="173"/>
      <c r="I463" s="173"/>
      <c r="J463" s="173"/>
      <c r="K463" s="173"/>
      <c r="L463" s="173"/>
      <c r="M463" s="173"/>
      <c r="N463" s="173"/>
      <c r="O463" s="173"/>
      <c r="P463" s="171"/>
      <c r="Q463" s="171"/>
      <c r="R463" s="171"/>
      <c r="S463" s="171"/>
      <c r="T463" s="171"/>
      <c r="U463" s="171"/>
      <c r="V463" s="171"/>
      <c r="W463" s="171"/>
      <c r="X463" s="171"/>
      <c r="Y463" s="171"/>
      <c r="Z463" s="171"/>
      <c r="AA463" s="171"/>
    </row>
    <row r="464" spans="3:27" hidden="1" x14ac:dyDescent="0.2">
      <c r="C464" s="173"/>
      <c r="D464" s="173"/>
      <c r="E464" s="173"/>
      <c r="F464" s="173"/>
      <c r="G464" s="173"/>
      <c r="H464" s="173"/>
      <c r="I464" s="173"/>
      <c r="J464" s="173"/>
      <c r="K464" s="173"/>
      <c r="L464" s="173"/>
      <c r="M464" s="173"/>
      <c r="N464" s="173"/>
      <c r="O464" s="173"/>
      <c r="P464" s="171"/>
      <c r="Q464" s="171"/>
      <c r="R464" s="171"/>
      <c r="S464" s="171"/>
      <c r="T464" s="171"/>
      <c r="U464" s="171"/>
      <c r="V464" s="171"/>
      <c r="W464" s="171"/>
      <c r="X464" s="171"/>
      <c r="Y464" s="171"/>
      <c r="Z464" s="171"/>
      <c r="AA464" s="171"/>
    </row>
    <row r="465" spans="3:27" hidden="1" x14ac:dyDescent="0.2">
      <c r="C465" s="173"/>
      <c r="D465" s="173"/>
      <c r="E465" s="173"/>
      <c r="F465" s="173"/>
      <c r="G465" s="173"/>
      <c r="H465" s="173"/>
      <c r="I465" s="173"/>
      <c r="J465" s="173"/>
      <c r="K465" s="173"/>
      <c r="L465" s="173"/>
      <c r="M465" s="173"/>
      <c r="N465" s="173"/>
      <c r="O465" s="173"/>
      <c r="P465" s="171"/>
      <c r="Q465" s="171"/>
      <c r="R465" s="171"/>
      <c r="S465" s="171"/>
      <c r="T465" s="171"/>
      <c r="U465" s="171"/>
      <c r="V465" s="171"/>
      <c r="W465" s="171"/>
      <c r="X465" s="171"/>
      <c r="Y465" s="171"/>
      <c r="Z465" s="171"/>
      <c r="AA465" s="171"/>
    </row>
    <row r="466" spans="3:27" hidden="1" x14ac:dyDescent="0.2">
      <c r="C466" s="173"/>
      <c r="D466" s="173"/>
      <c r="E466" s="173"/>
      <c r="F466" s="173"/>
      <c r="G466" s="173"/>
      <c r="H466" s="173"/>
      <c r="I466" s="173"/>
      <c r="J466" s="173"/>
      <c r="K466" s="173"/>
      <c r="L466" s="173"/>
      <c r="M466" s="173"/>
      <c r="N466" s="173"/>
      <c r="O466" s="173"/>
      <c r="P466" s="171"/>
      <c r="Q466" s="171"/>
      <c r="R466" s="171"/>
      <c r="S466" s="171"/>
      <c r="T466" s="171"/>
      <c r="U466" s="171"/>
      <c r="V466" s="171"/>
      <c r="W466" s="171"/>
      <c r="X466" s="171"/>
      <c r="Y466" s="171"/>
      <c r="Z466" s="171"/>
      <c r="AA466" s="171"/>
    </row>
    <row r="467" spans="3:27" hidden="1" x14ac:dyDescent="0.2">
      <c r="C467" s="173"/>
      <c r="D467" s="173"/>
      <c r="E467" s="173"/>
      <c r="F467" s="173"/>
      <c r="G467" s="173"/>
      <c r="H467" s="173"/>
      <c r="I467" s="173"/>
      <c r="J467" s="173"/>
      <c r="K467" s="173"/>
      <c r="L467" s="173"/>
      <c r="M467" s="173"/>
      <c r="N467" s="173"/>
      <c r="O467" s="173"/>
      <c r="P467" s="171"/>
      <c r="Q467" s="171"/>
      <c r="R467" s="171"/>
      <c r="S467" s="171"/>
      <c r="T467" s="171"/>
      <c r="U467" s="171"/>
      <c r="V467" s="171"/>
      <c r="W467" s="171"/>
      <c r="X467" s="171"/>
      <c r="Y467" s="171"/>
      <c r="Z467" s="171"/>
      <c r="AA467" s="171"/>
    </row>
    <row r="468" spans="3:27" hidden="1" x14ac:dyDescent="0.2">
      <c r="C468" s="173"/>
      <c r="D468" s="173"/>
      <c r="E468" s="173"/>
      <c r="F468" s="173"/>
      <c r="G468" s="173"/>
      <c r="H468" s="173"/>
      <c r="I468" s="173"/>
      <c r="J468" s="173"/>
      <c r="K468" s="173"/>
      <c r="L468" s="173"/>
      <c r="M468" s="173"/>
      <c r="N468" s="173"/>
      <c r="O468" s="173"/>
      <c r="P468" s="171"/>
      <c r="Q468" s="171"/>
      <c r="R468" s="171"/>
      <c r="S468" s="171"/>
      <c r="T468" s="171"/>
      <c r="U468" s="171"/>
      <c r="V468" s="171"/>
      <c r="W468" s="171"/>
      <c r="X468" s="171"/>
      <c r="Y468" s="171"/>
      <c r="Z468" s="171"/>
      <c r="AA468" s="171"/>
    </row>
    <row r="469" spans="3:27" hidden="1" x14ac:dyDescent="0.2">
      <c r="C469" s="173"/>
      <c r="D469" s="173"/>
      <c r="E469" s="173"/>
      <c r="F469" s="173"/>
      <c r="G469" s="173"/>
      <c r="H469" s="173"/>
      <c r="I469" s="173"/>
      <c r="J469" s="173"/>
      <c r="K469" s="173"/>
      <c r="L469" s="173"/>
      <c r="M469" s="173"/>
      <c r="N469" s="173"/>
      <c r="O469" s="173"/>
      <c r="P469" s="171"/>
      <c r="Q469" s="171"/>
      <c r="R469" s="171"/>
      <c r="S469" s="171"/>
      <c r="T469" s="171"/>
      <c r="U469" s="171"/>
      <c r="V469" s="171"/>
      <c r="W469" s="171"/>
      <c r="X469" s="171"/>
      <c r="Y469" s="171"/>
      <c r="Z469" s="171"/>
      <c r="AA469" s="171"/>
    </row>
    <row r="470" spans="3:27" hidden="1" x14ac:dyDescent="0.2">
      <c r="C470" s="173"/>
      <c r="D470" s="173"/>
      <c r="E470" s="173"/>
      <c r="F470" s="173"/>
      <c r="G470" s="173"/>
      <c r="H470" s="173"/>
      <c r="I470" s="173"/>
      <c r="J470" s="173"/>
      <c r="K470" s="173"/>
      <c r="L470" s="173"/>
      <c r="M470" s="173"/>
      <c r="N470" s="173"/>
      <c r="O470" s="173"/>
      <c r="P470" s="171"/>
      <c r="Q470" s="171"/>
      <c r="R470" s="171"/>
      <c r="S470" s="171"/>
      <c r="T470" s="171"/>
      <c r="U470" s="171"/>
      <c r="V470" s="171"/>
      <c r="W470" s="171"/>
      <c r="X470" s="171"/>
      <c r="Y470" s="171"/>
      <c r="Z470" s="171"/>
      <c r="AA470" s="171"/>
    </row>
    <row r="471" spans="3:27" hidden="1" x14ac:dyDescent="0.2">
      <c r="C471" s="173"/>
      <c r="D471" s="173"/>
      <c r="E471" s="173"/>
      <c r="F471" s="173"/>
      <c r="G471" s="173"/>
      <c r="H471" s="173"/>
      <c r="I471" s="173"/>
      <c r="J471" s="173"/>
      <c r="K471" s="173"/>
      <c r="L471" s="173"/>
      <c r="M471" s="173"/>
      <c r="N471" s="173"/>
      <c r="O471" s="173"/>
      <c r="P471" s="171"/>
      <c r="Q471" s="171"/>
      <c r="R471" s="171"/>
      <c r="S471" s="171"/>
      <c r="T471" s="171"/>
      <c r="U471" s="171"/>
      <c r="V471" s="171"/>
      <c r="W471" s="171"/>
      <c r="X471" s="171"/>
      <c r="Y471" s="171"/>
      <c r="Z471" s="171"/>
      <c r="AA471" s="171"/>
    </row>
    <row r="472" spans="3:27" hidden="1" x14ac:dyDescent="0.2">
      <c r="C472" s="173"/>
      <c r="D472" s="173"/>
      <c r="E472" s="173"/>
      <c r="F472" s="173"/>
      <c r="G472" s="173"/>
      <c r="H472" s="173"/>
      <c r="I472" s="173"/>
      <c r="J472" s="173"/>
      <c r="K472" s="173"/>
      <c r="L472" s="173"/>
      <c r="M472" s="173"/>
      <c r="N472" s="173"/>
      <c r="O472" s="173"/>
      <c r="P472" s="171"/>
      <c r="Q472" s="171"/>
      <c r="R472" s="171"/>
      <c r="S472" s="171"/>
      <c r="T472" s="171"/>
      <c r="U472" s="171"/>
      <c r="V472" s="171"/>
      <c r="W472" s="171"/>
      <c r="X472" s="171"/>
      <c r="Y472" s="171"/>
      <c r="Z472" s="171"/>
      <c r="AA472" s="171"/>
    </row>
    <row r="473" spans="3:27" hidden="1" x14ac:dyDescent="0.2">
      <c r="C473" s="173"/>
      <c r="D473" s="173"/>
      <c r="E473" s="173"/>
      <c r="F473" s="173"/>
      <c r="G473" s="173"/>
      <c r="H473" s="173"/>
      <c r="I473" s="173"/>
      <c r="J473" s="173"/>
      <c r="K473" s="173"/>
      <c r="L473" s="173"/>
      <c r="M473" s="173"/>
      <c r="N473" s="173"/>
      <c r="O473" s="173"/>
      <c r="P473" s="171"/>
      <c r="Q473" s="171"/>
      <c r="R473" s="171"/>
      <c r="S473" s="171"/>
      <c r="T473" s="171"/>
      <c r="U473" s="171"/>
      <c r="V473" s="171"/>
      <c r="W473" s="171"/>
      <c r="X473" s="171"/>
      <c r="Y473" s="171"/>
      <c r="Z473" s="171"/>
      <c r="AA473" s="171"/>
    </row>
    <row r="474" spans="3:27" hidden="1" x14ac:dyDescent="0.2">
      <c r="C474" s="173"/>
      <c r="D474" s="173"/>
      <c r="E474" s="173"/>
      <c r="F474" s="173"/>
      <c r="G474" s="173"/>
      <c r="H474" s="173"/>
      <c r="I474" s="173"/>
      <c r="J474" s="173"/>
      <c r="K474" s="173"/>
      <c r="L474" s="173"/>
      <c r="M474" s="173"/>
      <c r="N474" s="173"/>
      <c r="O474" s="173"/>
      <c r="P474" s="171"/>
      <c r="Q474" s="171"/>
      <c r="R474" s="171"/>
      <c r="S474" s="171"/>
      <c r="T474" s="171"/>
      <c r="U474" s="171"/>
      <c r="V474" s="171"/>
      <c r="W474" s="171"/>
      <c r="X474" s="171"/>
      <c r="Y474" s="171"/>
      <c r="Z474" s="171"/>
      <c r="AA474" s="171"/>
    </row>
    <row r="475" spans="3:27" hidden="1" x14ac:dyDescent="0.2">
      <c r="C475" s="173"/>
      <c r="D475" s="173"/>
      <c r="E475" s="173"/>
      <c r="F475" s="173"/>
      <c r="G475" s="173"/>
      <c r="H475" s="173"/>
      <c r="I475" s="173"/>
      <c r="J475" s="173"/>
      <c r="K475" s="173"/>
      <c r="L475" s="173"/>
      <c r="M475" s="173"/>
      <c r="N475" s="173"/>
      <c r="O475" s="173"/>
      <c r="P475" s="171"/>
      <c r="Q475" s="171"/>
      <c r="R475" s="171"/>
      <c r="S475" s="171"/>
      <c r="T475" s="171"/>
      <c r="U475" s="171"/>
      <c r="V475" s="171"/>
      <c r="W475" s="171"/>
      <c r="X475" s="171"/>
      <c r="Y475" s="171"/>
      <c r="Z475" s="171"/>
      <c r="AA475" s="171"/>
    </row>
    <row r="476" spans="3:27" hidden="1" x14ac:dyDescent="0.2">
      <c r="C476" s="173"/>
      <c r="D476" s="173"/>
      <c r="E476" s="173"/>
      <c r="F476" s="173"/>
      <c r="G476" s="173"/>
      <c r="H476" s="173"/>
      <c r="I476" s="173"/>
      <c r="J476" s="173"/>
      <c r="K476" s="173"/>
      <c r="L476" s="173"/>
      <c r="M476" s="173"/>
      <c r="N476" s="173"/>
      <c r="O476" s="173"/>
      <c r="P476" s="171"/>
      <c r="Q476" s="171"/>
      <c r="R476" s="171"/>
      <c r="S476" s="171"/>
      <c r="T476" s="171"/>
      <c r="U476" s="171"/>
      <c r="V476" s="171"/>
      <c r="W476" s="171"/>
      <c r="X476" s="171"/>
      <c r="Y476" s="171"/>
      <c r="Z476" s="171"/>
      <c r="AA476" s="171"/>
    </row>
    <row r="477" spans="3:27" hidden="1" x14ac:dyDescent="0.2">
      <c r="C477" s="173"/>
      <c r="D477" s="173"/>
      <c r="E477" s="173"/>
      <c r="F477" s="173"/>
      <c r="G477" s="173"/>
      <c r="H477" s="173"/>
      <c r="I477" s="173"/>
      <c r="J477" s="173"/>
      <c r="K477" s="173"/>
      <c r="L477" s="173"/>
      <c r="M477" s="173"/>
      <c r="N477" s="173"/>
      <c r="O477" s="173"/>
      <c r="P477" s="171"/>
      <c r="Q477" s="171"/>
      <c r="R477" s="171"/>
      <c r="S477" s="171"/>
      <c r="T477" s="171"/>
      <c r="U477" s="171"/>
      <c r="V477" s="171"/>
      <c r="W477" s="171"/>
      <c r="X477" s="171"/>
      <c r="Y477" s="171"/>
      <c r="Z477" s="171"/>
      <c r="AA477" s="171"/>
    </row>
    <row r="478" spans="3:27" hidden="1" x14ac:dyDescent="0.2">
      <c r="C478" s="173"/>
      <c r="D478" s="173"/>
      <c r="E478" s="173"/>
      <c r="F478" s="173"/>
      <c r="G478" s="173"/>
      <c r="H478" s="173"/>
      <c r="I478" s="173"/>
      <c r="J478" s="173"/>
      <c r="K478" s="173"/>
      <c r="L478" s="173"/>
      <c r="M478" s="173"/>
      <c r="N478" s="173"/>
      <c r="O478" s="173"/>
      <c r="P478" s="171"/>
      <c r="Q478" s="171"/>
      <c r="R478" s="171"/>
      <c r="S478" s="171"/>
      <c r="T478" s="171"/>
      <c r="U478" s="171"/>
      <c r="V478" s="171"/>
      <c r="W478" s="171"/>
      <c r="X478" s="171"/>
      <c r="Y478" s="171"/>
      <c r="Z478" s="171"/>
      <c r="AA478" s="171"/>
    </row>
    <row r="479" spans="3:27" hidden="1" x14ac:dyDescent="0.2">
      <c r="C479" s="173"/>
      <c r="D479" s="173"/>
      <c r="E479" s="173"/>
      <c r="F479" s="173"/>
      <c r="G479" s="173"/>
      <c r="H479" s="173"/>
      <c r="I479" s="173"/>
      <c r="J479" s="173"/>
      <c r="K479" s="173"/>
      <c r="L479" s="173"/>
      <c r="M479" s="173"/>
      <c r="N479" s="173"/>
      <c r="O479" s="173"/>
      <c r="P479" s="171"/>
      <c r="Q479" s="171"/>
      <c r="R479" s="171"/>
      <c r="S479" s="171"/>
      <c r="T479" s="171"/>
      <c r="U479" s="171"/>
      <c r="V479" s="171"/>
      <c r="W479" s="171"/>
      <c r="X479" s="171"/>
      <c r="Y479" s="171"/>
      <c r="Z479" s="171"/>
      <c r="AA479" s="171"/>
    </row>
    <row r="480" spans="3:27" hidden="1" x14ac:dyDescent="0.2">
      <c r="C480" s="173"/>
      <c r="D480" s="173"/>
      <c r="E480" s="173"/>
      <c r="F480" s="173"/>
      <c r="G480" s="173"/>
      <c r="H480" s="173"/>
      <c r="I480" s="173"/>
      <c r="J480" s="173"/>
      <c r="K480" s="173"/>
      <c r="L480" s="173"/>
      <c r="M480" s="173"/>
      <c r="N480" s="173"/>
      <c r="O480" s="173"/>
      <c r="P480" s="171"/>
      <c r="Q480" s="171"/>
      <c r="R480" s="171"/>
      <c r="S480" s="171"/>
      <c r="T480" s="171"/>
      <c r="U480" s="171"/>
      <c r="V480" s="171"/>
      <c r="W480" s="171"/>
      <c r="X480" s="171"/>
      <c r="Y480" s="171"/>
      <c r="Z480" s="171"/>
      <c r="AA480" s="171"/>
    </row>
    <row r="481" spans="3:27" hidden="1" x14ac:dyDescent="0.2">
      <c r="C481" s="173"/>
      <c r="D481" s="173"/>
      <c r="E481" s="173"/>
      <c r="F481" s="173"/>
      <c r="G481" s="173"/>
      <c r="H481" s="173"/>
      <c r="I481" s="173"/>
      <c r="J481" s="173"/>
      <c r="K481" s="173"/>
      <c r="L481" s="173"/>
      <c r="M481" s="173"/>
      <c r="N481" s="173"/>
      <c r="O481" s="173"/>
      <c r="P481" s="171"/>
      <c r="Q481" s="171"/>
      <c r="R481" s="171"/>
      <c r="S481" s="171"/>
      <c r="T481" s="171"/>
      <c r="U481" s="171"/>
      <c r="V481" s="171"/>
      <c r="W481" s="171"/>
      <c r="X481" s="171"/>
      <c r="Y481" s="171"/>
      <c r="Z481" s="171"/>
      <c r="AA481" s="171"/>
    </row>
    <row r="482" spans="3:27" hidden="1" x14ac:dyDescent="0.2">
      <c r="C482" s="173"/>
      <c r="D482" s="173"/>
      <c r="E482" s="173"/>
      <c r="F482" s="173"/>
      <c r="G482" s="173"/>
      <c r="H482" s="173"/>
      <c r="I482" s="173"/>
      <c r="J482" s="173"/>
      <c r="K482" s="173"/>
      <c r="L482" s="173"/>
      <c r="M482" s="173"/>
      <c r="N482" s="173"/>
      <c r="O482" s="173"/>
      <c r="P482" s="171"/>
      <c r="Q482" s="171"/>
      <c r="R482" s="171"/>
      <c r="S482" s="171"/>
      <c r="T482" s="171"/>
      <c r="U482" s="171"/>
      <c r="V482" s="171"/>
      <c r="W482" s="171"/>
      <c r="X482" s="171"/>
      <c r="Y482" s="171"/>
      <c r="Z482" s="171"/>
      <c r="AA482" s="171"/>
    </row>
    <row r="483" spans="3:27" hidden="1" x14ac:dyDescent="0.2">
      <c r="C483" s="173"/>
      <c r="D483" s="173"/>
      <c r="E483" s="173"/>
      <c r="F483" s="173"/>
      <c r="G483" s="173"/>
      <c r="H483" s="173"/>
      <c r="I483" s="173"/>
      <c r="J483" s="173"/>
      <c r="K483" s="173"/>
      <c r="L483" s="173"/>
      <c r="M483" s="173"/>
      <c r="N483" s="173"/>
      <c r="O483" s="173"/>
      <c r="P483" s="171"/>
      <c r="Q483" s="171"/>
      <c r="R483" s="171"/>
      <c r="S483" s="171"/>
      <c r="T483" s="171"/>
      <c r="U483" s="171"/>
      <c r="V483" s="171"/>
      <c r="W483" s="171"/>
      <c r="X483" s="171"/>
      <c r="Y483" s="171"/>
      <c r="Z483" s="171"/>
      <c r="AA483" s="171"/>
    </row>
    <row r="484" spans="3:27" hidden="1" x14ac:dyDescent="0.2">
      <c r="C484" s="173"/>
      <c r="D484" s="173"/>
      <c r="E484" s="173"/>
      <c r="F484" s="173"/>
      <c r="G484" s="173"/>
      <c r="H484" s="173"/>
      <c r="I484" s="173"/>
      <c r="J484" s="173"/>
      <c r="K484" s="173"/>
      <c r="L484" s="173"/>
      <c r="M484" s="173"/>
      <c r="N484" s="173"/>
      <c r="O484" s="173"/>
      <c r="P484" s="171"/>
      <c r="Q484" s="171"/>
      <c r="R484" s="171"/>
      <c r="S484" s="171"/>
      <c r="T484" s="171"/>
      <c r="U484" s="171"/>
      <c r="V484" s="171"/>
      <c r="W484" s="171"/>
      <c r="X484" s="171"/>
      <c r="Y484" s="171"/>
      <c r="Z484" s="171"/>
      <c r="AA484" s="171"/>
    </row>
    <row r="485" spans="3:27" hidden="1" x14ac:dyDescent="0.2">
      <c r="C485" s="173"/>
      <c r="D485" s="173"/>
      <c r="E485" s="173"/>
      <c r="F485" s="173"/>
      <c r="G485" s="173"/>
      <c r="H485" s="173"/>
      <c r="I485" s="173"/>
      <c r="J485" s="173"/>
      <c r="K485" s="173"/>
      <c r="L485" s="173"/>
      <c r="M485" s="173"/>
      <c r="N485" s="173"/>
      <c r="O485" s="173"/>
      <c r="P485" s="171"/>
      <c r="Q485" s="171"/>
      <c r="R485" s="171"/>
      <c r="S485" s="171"/>
      <c r="T485" s="171"/>
      <c r="U485" s="171"/>
      <c r="V485" s="171"/>
      <c r="W485" s="171"/>
      <c r="X485" s="171"/>
      <c r="Y485" s="171"/>
      <c r="Z485" s="171"/>
      <c r="AA485" s="171"/>
    </row>
    <row r="486" spans="3:27" hidden="1" x14ac:dyDescent="0.2">
      <c r="C486" s="173"/>
      <c r="D486" s="173"/>
      <c r="E486" s="173"/>
      <c r="F486" s="173"/>
      <c r="G486" s="173"/>
      <c r="H486" s="173"/>
      <c r="I486" s="173"/>
      <c r="J486" s="173"/>
      <c r="K486" s="173"/>
      <c r="L486" s="173"/>
      <c r="M486" s="173"/>
      <c r="N486" s="173"/>
      <c r="O486" s="173"/>
      <c r="P486" s="171"/>
      <c r="Q486" s="171"/>
      <c r="R486" s="171"/>
      <c r="S486" s="171"/>
      <c r="T486" s="171"/>
      <c r="U486" s="171"/>
      <c r="V486" s="171"/>
      <c r="W486" s="171"/>
      <c r="X486" s="171"/>
      <c r="Y486" s="171"/>
      <c r="Z486" s="171"/>
      <c r="AA486" s="171"/>
    </row>
    <row r="487" spans="3:27" hidden="1" x14ac:dyDescent="0.2">
      <c r="C487" s="173"/>
      <c r="D487" s="173"/>
      <c r="E487" s="173"/>
      <c r="F487" s="173"/>
      <c r="G487" s="173"/>
      <c r="H487" s="173"/>
      <c r="I487" s="173"/>
      <c r="J487" s="173"/>
      <c r="K487" s="173"/>
      <c r="L487" s="173"/>
      <c r="M487" s="173"/>
      <c r="N487" s="173"/>
      <c r="O487" s="173"/>
      <c r="P487" s="171"/>
      <c r="Q487" s="171"/>
      <c r="R487" s="171"/>
      <c r="S487" s="171"/>
      <c r="T487" s="171"/>
      <c r="U487" s="171"/>
      <c r="V487" s="171"/>
      <c r="W487" s="171"/>
      <c r="X487" s="171"/>
      <c r="Y487" s="171"/>
      <c r="Z487" s="171"/>
      <c r="AA487" s="171"/>
    </row>
    <row r="488" spans="3:27" hidden="1" x14ac:dyDescent="0.2">
      <c r="C488" s="173"/>
      <c r="D488" s="173"/>
      <c r="E488" s="173"/>
      <c r="F488" s="173"/>
      <c r="G488" s="173"/>
      <c r="H488" s="173"/>
      <c r="I488" s="173"/>
      <c r="J488" s="173"/>
      <c r="K488" s="173"/>
      <c r="L488" s="173"/>
      <c r="M488" s="173"/>
      <c r="N488" s="173"/>
      <c r="O488" s="173"/>
      <c r="P488" s="171"/>
      <c r="Q488" s="171"/>
      <c r="R488" s="171"/>
      <c r="S488" s="171"/>
      <c r="T488" s="171"/>
      <c r="U488" s="171"/>
      <c r="V488" s="171"/>
      <c r="W488" s="171"/>
      <c r="X488" s="171"/>
      <c r="Y488" s="171"/>
      <c r="Z488" s="171"/>
      <c r="AA488" s="171"/>
    </row>
    <row r="489" spans="3:27" hidden="1" x14ac:dyDescent="0.2">
      <c r="C489" s="173"/>
      <c r="D489" s="173"/>
      <c r="E489" s="173"/>
      <c r="F489" s="173"/>
      <c r="G489" s="173"/>
      <c r="H489" s="173"/>
      <c r="I489" s="173"/>
      <c r="J489" s="173"/>
      <c r="K489" s="173"/>
      <c r="L489" s="173"/>
      <c r="M489" s="173"/>
      <c r="N489" s="173"/>
      <c r="O489" s="173"/>
      <c r="P489" s="171"/>
      <c r="Q489" s="171"/>
      <c r="R489" s="171"/>
      <c r="S489" s="171"/>
      <c r="T489" s="171"/>
      <c r="U489" s="171"/>
      <c r="V489" s="171"/>
      <c r="W489" s="171"/>
      <c r="X489" s="171"/>
      <c r="Y489" s="171"/>
      <c r="Z489" s="171"/>
      <c r="AA489" s="171"/>
    </row>
    <row r="490" spans="3:27" hidden="1" x14ac:dyDescent="0.2">
      <c r="C490" s="173"/>
      <c r="D490" s="173"/>
      <c r="E490" s="173"/>
      <c r="F490" s="173"/>
      <c r="G490" s="173"/>
      <c r="H490" s="173"/>
      <c r="I490" s="173"/>
      <c r="J490" s="173"/>
      <c r="K490" s="173"/>
      <c r="L490" s="173"/>
      <c r="M490" s="173"/>
      <c r="N490" s="173"/>
      <c r="O490" s="173"/>
      <c r="P490" s="171"/>
      <c r="Q490" s="171"/>
      <c r="R490" s="171"/>
      <c r="S490" s="171"/>
      <c r="T490" s="171"/>
      <c r="U490" s="171"/>
      <c r="V490" s="171"/>
      <c r="W490" s="171"/>
      <c r="X490" s="171"/>
      <c r="Y490" s="171"/>
      <c r="Z490" s="171"/>
      <c r="AA490" s="171"/>
    </row>
    <row r="491" spans="3:27" hidden="1" x14ac:dyDescent="0.2">
      <c r="C491" s="173"/>
      <c r="D491" s="173"/>
      <c r="E491" s="173"/>
      <c r="F491" s="173"/>
      <c r="G491" s="173"/>
      <c r="H491" s="173"/>
      <c r="I491" s="173"/>
      <c r="J491" s="173"/>
      <c r="K491" s="173"/>
      <c r="L491" s="173"/>
      <c r="M491" s="173"/>
      <c r="N491" s="173"/>
      <c r="O491" s="173"/>
      <c r="P491" s="171"/>
      <c r="Q491" s="171"/>
      <c r="R491" s="171"/>
      <c r="S491" s="171"/>
      <c r="T491" s="171"/>
      <c r="U491" s="171"/>
      <c r="V491" s="171"/>
      <c r="W491" s="171"/>
      <c r="X491" s="171"/>
      <c r="Y491" s="171"/>
      <c r="Z491" s="171"/>
      <c r="AA491" s="171"/>
    </row>
    <row r="492" spans="3:27" hidden="1" x14ac:dyDescent="0.2">
      <c r="C492" s="173"/>
      <c r="D492" s="173"/>
      <c r="E492" s="173"/>
      <c r="F492" s="173"/>
      <c r="G492" s="173"/>
      <c r="H492" s="173"/>
      <c r="I492" s="173"/>
      <c r="J492" s="173"/>
      <c r="K492" s="173"/>
      <c r="L492" s="173"/>
      <c r="M492" s="173"/>
      <c r="N492" s="173"/>
      <c r="O492" s="173"/>
      <c r="P492" s="171"/>
      <c r="Q492" s="171"/>
      <c r="R492" s="171"/>
      <c r="S492" s="171"/>
      <c r="T492" s="171"/>
      <c r="U492" s="171"/>
      <c r="V492" s="171"/>
      <c r="W492" s="171"/>
      <c r="X492" s="171"/>
      <c r="Y492" s="171"/>
      <c r="Z492" s="171"/>
      <c r="AA492" s="171"/>
    </row>
    <row r="493" spans="3:27" hidden="1" x14ac:dyDescent="0.2">
      <c r="C493" s="173"/>
      <c r="D493" s="173"/>
      <c r="E493" s="173"/>
      <c r="F493" s="173"/>
      <c r="G493" s="173"/>
      <c r="H493" s="173"/>
      <c r="I493" s="173"/>
      <c r="J493" s="173"/>
      <c r="K493" s="173"/>
      <c r="L493" s="173"/>
      <c r="M493" s="173"/>
      <c r="N493" s="173"/>
      <c r="O493" s="173"/>
      <c r="P493" s="171"/>
      <c r="Q493" s="171"/>
      <c r="R493" s="171"/>
      <c r="S493" s="171"/>
      <c r="T493" s="171"/>
      <c r="U493" s="171"/>
      <c r="V493" s="171"/>
      <c r="W493" s="171"/>
      <c r="X493" s="171"/>
      <c r="Y493" s="171"/>
      <c r="Z493" s="171"/>
      <c r="AA493" s="171"/>
    </row>
    <row r="494" spans="3:27" hidden="1" x14ac:dyDescent="0.2">
      <c r="C494" s="173"/>
      <c r="D494" s="173"/>
      <c r="E494" s="173"/>
      <c r="F494" s="173"/>
      <c r="G494" s="173"/>
      <c r="H494" s="173"/>
      <c r="I494" s="173"/>
      <c r="J494" s="173"/>
      <c r="K494" s="173"/>
      <c r="L494" s="173"/>
      <c r="M494" s="173"/>
      <c r="N494" s="173"/>
      <c r="O494" s="173"/>
      <c r="P494" s="171"/>
      <c r="Q494" s="171"/>
      <c r="R494" s="171"/>
      <c r="S494" s="171"/>
      <c r="T494" s="171"/>
      <c r="U494" s="171"/>
      <c r="V494" s="171"/>
      <c r="W494" s="171"/>
      <c r="X494" s="171"/>
      <c r="Y494" s="171"/>
      <c r="Z494" s="171"/>
      <c r="AA494" s="171"/>
    </row>
    <row r="495" spans="3:27" hidden="1" x14ac:dyDescent="0.2">
      <c r="C495" s="173"/>
      <c r="D495" s="173"/>
      <c r="E495" s="173"/>
      <c r="F495" s="173"/>
      <c r="G495" s="173"/>
      <c r="H495" s="173"/>
      <c r="I495" s="173"/>
      <c r="J495" s="173"/>
      <c r="K495" s="173"/>
      <c r="L495" s="173"/>
      <c r="M495" s="173"/>
      <c r="N495" s="173"/>
      <c r="O495" s="173"/>
      <c r="P495" s="171"/>
      <c r="Q495" s="171"/>
      <c r="R495" s="171"/>
      <c r="S495" s="171"/>
      <c r="T495" s="171"/>
      <c r="U495" s="171"/>
      <c r="V495" s="171"/>
      <c r="W495" s="171"/>
      <c r="X495" s="171"/>
      <c r="Y495" s="171"/>
      <c r="Z495" s="171"/>
      <c r="AA495" s="171"/>
    </row>
    <row r="496" spans="3:27" hidden="1" x14ac:dyDescent="0.2">
      <c r="C496" s="173"/>
      <c r="D496" s="173"/>
      <c r="E496" s="173"/>
      <c r="F496" s="173"/>
      <c r="G496" s="173"/>
      <c r="H496" s="173"/>
      <c r="I496" s="173"/>
      <c r="J496" s="173"/>
      <c r="K496" s="173"/>
      <c r="L496" s="173"/>
      <c r="M496" s="173"/>
      <c r="N496" s="173"/>
      <c r="O496" s="173"/>
      <c r="P496" s="171"/>
      <c r="Q496" s="171"/>
      <c r="R496" s="171"/>
      <c r="S496" s="171"/>
      <c r="T496" s="171"/>
      <c r="U496" s="171"/>
      <c r="V496" s="171"/>
      <c r="W496" s="171"/>
      <c r="X496" s="171"/>
      <c r="Y496" s="171"/>
      <c r="Z496" s="171"/>
      <c r="AA496" s="171"/>
    </row>
    <row r="497" spans="3:27" hidden="1" x14ac:dyDescent="0.2">
      <c r="C497" s="173"/>
      <c r="D497" s="173"/>
      <c r="E497" s="173"/>
      <c r="F497" s="173"/>
      <c r="G497" s="173"/>
      <c r="H497" s="173"/>
      <c r="I497" s="173"/>
      <c r="J497" s="173"/>
      <c r="K497" s="173"/>
      <c r="L497" s="173"/>
      <c r="M497" s="173"/>
      <c r="N497" s="173"/>
      <c r="O497" s="173"/>
      <c r="P497" s="171"/>
      <c r="Q497" s="171"/>
      <c r="R497" s="171"/>
      <c r="S497" s="171"/>
      <c r="T497" s="171"/>
      <c r="U497" s="171"/>
      <c r="V497" s="171"/>
      <c r="W497" s="171"/>
      <c r="X497" s="171"/>
      <c r="Y497" s="171"/>
      <c r="Z497" s="171"/>
      <c r="AA497" s="171"/>
    </row>
    <row r="498" spans="3:27" hidden="1" x14ac:dyDescent="0.2">
      <c r="C498" s="173"/>
      <c r="D498" s="173"/>
      <c r="E498" s="173"/>
      <c r="F498" s="173"/>
      <c r="G498" s="173"/>
      <c r="H498" s="173"/>
      <c r="I498" s="173"/>
      <c r="J498" s="173"/>
      <c r="K498" s="173"/>
      <c r="L498" s="173"/>
      <c r="M498" s="173"/>
      <c r="N498" s="173"/>
      <c r="O498" s="173"/>
      <c r="P498" s="171"/>
      <c r="Q498" s="171"/>
      <c r="R498" s="171"/>
      <c r="S498" s="171"/>
      <c r="T498" s="171"/>
      <c r="U498" s="171"/>
      <c r="V498" s="171"/>
      <c r="W498" s="171"/>
      <c r="X498" s="171"/>
      <c r="Y498" s="171"/>
      <c r="Z498" s="171"/>
      <c r="AA498" s="171"/>
    </row>
    <row r="499" spans="3:27" hidden="1" x14ac:dyDescent="0.2">
      <c r="C499" s="173"/>
      <c r="D499" s="173"/>
      <c r="E499" s="173"/>
      <c r="F499" s="173"/>
      <c r="G499" s="173"/>
      <c r="H499" s="173"/>
      <c r="I499" s="173"/>
      <c r="J499" s="173"/>
      <c r="K499" s="173"/>
      <c r="L499" s="173"/>
      <c r="M499" s="173"/>
      <c r="N499" s="173"/>
      <c r="O499" s="173"/>
      <c r="P499" s="171"/>
      <c r="Q499" s="171"/>
      <c r="R499" s="171"/>
      <c r="S499" s="171"/>
      <c r="T499" s="171"/>
      <c r="U499" s="171"/>
      <c r="V499" s="171"/>
      <c r="W499" s="171"/>
      <c r="X499" s="171"/>
      <c r="Y499" s="171"/>
      <c r="Z499" s="171"/>
      <c r="AA499" s="171"/>
    </row>
    <row r="500" spans="3:27" hidden="1" x14ac:dyDescent="0.2">
      <c r="C500" s="173"/>
      <c r="D500" s="173"/>
      <c r="E500" s="173"/>
      <c r="F500" s="173"/>
      <c r="G500" s="173"/>
      <c r="H500" s="173"/>
      <c r="I500" s="173"/>
      <c r="J500" s="173"/>
      <c r="K500" s="173"/>
      <c r="L500" s="173"/>
      <c r="M500" s="173"/>
      <c r="N500" s="173"/>
      <c r="O500" s="173"/>
    </row>
    <row r="501" spans="3:27" hidden="1" x14ac:dyDescent="0.2">
      <c r="C501" s="173"/>
      <c r="D501" s="173"/>
      <c r="E501" s="173"/>
      <c r="F501" s="173"/>
      <c r="G501" s="173"/>
      <c r="H501" s="173"/>
      <c r="I501" s="173"/>
      <c r="J501" s="173"/>
      <c r="K501" s="173"/>
      <c r="L501" s="173"/>
      <c r="M501" s="173"/>
      <c r="N501" s="173"/>
      <c r="O501" s="173"/>
    </row>
    <row r="502" spans="3:27" hidden="1" x14ac:dyDescent="0.2">
      <c r="C502" s="173"/>
      <c r="D502" s="173"/>
      <c r="E502" s="173"/>
      <c r="F502" s="173"/>
      <c r="G502" s="173"/>
      <c r="H502" s="173"/>
      <c r="I502" s="173"/>
      <c r="J502" s="173"/>
      <c r="K502" s="173"/>
      <c r="L502" s="173"/>
      <c r="M502" s="173"/>
      <c r="N502" s="173"/>
      <c r="O502" s="173"/>
    </row>
    <row r="503" spans="3:27" hidden="1" x14ac:dyDescent="0.2">
      <c r="C503" s="173"/>
      <c r="D503" s="173"/>
      <c r="E503" s="173"/>
      <c r="F503" s="173"/>
      <c r="G503" s="173"/>
      <c r="H503" s="173"/>
      <c r="I503" s="173"/>
      <c r="J503" s="173"/>
      <c r="K503" s="173"/>
      <c r="L503" s="173"/>
      <c r="M503" s="173"/>
      <c r="N503" s="173"/>
      <c r="O503" s="173"/>
    </row>
    <row r="504" spans="3:27" hidden="1" x14ac:dyDescent="0.2">
      <c r="C504" s="173"/>
      <c r="D504" s="173"/>
      <c r="E504" s="173"/>
      <c r="F504" s="173"/>
      <c r="G504" s="173"/>
      <c r="H504" s="173"/>
      <c r="I504" s="173"/>
      <c r="J504" s="173"/>
      <c r="K504" s="173"/>
      <c r="L504" s="173"/>
      <c r="M504" s="173"/>
      <c r="N504" s="173"/>
      <c r="O504" s="173"/>
    </row>
    <row r="505" spans="3:27" hidden="1" x14ac:dyDescent="0.2">
      <c r="C505" s="173"/>
      <c r="D505" s="173"/>
      <c r="E505" s="173"/>
      <c r="F505" s="173"/>
      <c r="G505" s="173"/>
      <c r="H505" s="173"/>
      <c r="I505" s="173"/>
      <c r="J505" s="173"/>
      <c r="K505" s="173"/>
      <c r="L505" s="173"/>
      <c r="M505" s="173"/>
      <c r="N505" s="173"/>
      <c r="O505" s="173"/>
    </row>
    <row r="506" spans="3:27" hidden="1" x14ac:dyDescent="0.2">
      <c r="C506" s="173"/>
      <c r="D506" s="173"/>
      <c r="E506" s="173"/>
      <c r="F506" s="173"/>
      <c r="G506" s="173"/>
      <c r="H506" s="173"/>
      <c r="I506" s="173"/>
      <c r="J506" s="173"/>
      <c r="K506" s="173"/>
      <c r="L506" s="173"/>
      <c r="M506" s="173"/>
      <c r="N506" s="173"/>
      <c r="O506" s="173"/>
    </row>
    <row r="507" spans="3:27" hidden="1" x14ac:dyDescent="0.2">
      <c r="C507" s="173"/>
      <c r="D507" s="173"/>
      <c r="E507" s="173"/>
      <c r="F507" s="173"/>
      <c r="G507" s="173"/>
      <c r="H507" s="173"/>
      <c r="I507" s="173"/>
      <c r="J507" s="173"/>
      <c r="K507" s="173"/>
      <c r="L507" s="173"/>
      <c r="M507" s="173"/>
      <c r="N507" s="173"/>
      <c r="O507" s="173"/>
    </row>
    <row r="508" spans="3:27" hidden="1" x14ac:dyDescent="0.2">
      <c r="C508" s="173"/>
      <c r="D508" s="173"/>
      <c r="E508" s="173"/>
      <c r="F508" s="173"/>
      <c r="G508" s="173"/>
      <c r="H508" s="173"/>
      <c r="I508" s="173"/>
      <c r="J508" s="173"/>
      <c r="K508" s="173"/>
      <c r="L508" s="173"/>
      <c r="M508" s="173"/>
      <c r="N508" s="173"/>
      <c r="O508" s="173"/>
    </row>
    <row r="509" spans="3:27" hidden="1" x14ac:dyDescent="0.2">
      <c r="C509" s="173"/>
      <c r="D509" s="173"/>
      <c r="E509" s="173"/>
      <c r="F509" s="173"/>
      <c r="G509" s="173"/>
      <c r="H509" s="173"/>
      <c r="I509" s="173"/>
      <c r="J509" s="173"/>
      <c r="K509" s="173"/>
      <c r="L509" s="173"/>
      <c r="M509" s="173"/>
      <c r="N509" s="173"/>
      <c r="O509" s="173"/>
    </row>
    <row r="510" spans="3:27" hidden="1" x14ac:dyDescent="0.2">
      <c r="C510" s="173"/>
      <c r="D510" s="173"/>
      <c r="E510" s="173"/>
      <c r="F510" s="173"/>
      <c r="G510" s="173"/>
      <c r="H510" s="173"/>
      <c r="I510" s="173"/>
      <c r="J510" s="173"/>
      <c r="K510" s="173"/>
      <c r="L510" s="173"/>
      <c r="M510" s="173"/>
      <c r="N510" s="173"/>
      <c r="O510" s="173"/>
    </row>
    <row r="511" spans="3:27" hidden="1" x14ac:dyDescent="0.2">
      <c r="C511" s="173"/>
      <c r="D511" s="173"/>
      <c r="E511" s="173"/>
      <c r="F511" s="173"/>
      <c r="G511" s="173"/>
      <c r="H511" s="173"/>
      <c r="I511" s="173"/>
      <c r="J511" s="173"/>
      <c r="K511" s="173"/>
      <c r="L511" s="173"/>
      <c r="M511" s="173"/>
      <c r="N511" s="173"/>
      <c r="O511" s="173"/>
    </row>
    <row r="512" spans="3:27" hidden="1" x14ac:dyDescent="0.2">
      <c r="C512" s="173"/>
      <c r="D512" s="173"/>
      <c r="E512" s="173"/>
      <c r="F512" s="173"/>
      <c r="G512" s="173"/>
      <c r="H512" s="173"/>
      <c r="I512" s="173"/>
      <c r="J512" s="173"/>
      <c r="K512" s="173"/>
      <c r="L512" s="173"/>
      <c r="M512" s="173"/>
      <c r="N512" s="173"/>
      <c r="O512" s="173"/>
    </row>
    <row r="513" spans="3:15" hidden="1" x14ac:dyDescent="0.2">
      <c r="C513" s="173"/>
      <c r="D513" s="173"/>
      <c r="E513" s="173"/>
      <c r="F513" s="173"/>
      <c r="G513" s="173"/>
      <c r="H513" s="173"/>
      <c r="I513" s="173"/>
      <c r="J513" s="173"/>
      <c r="K513" s="173"/>
      <c r="L513" s="173"/>
      <c r="M513" s="173"/>
      <c r="N513" s="173"/>
      <c r="O513" s="173"/>
    </row>
    <row r="514" spans="3:15" hidden="1" x14ac:dyDescent="0.2">
      <c r="C514" s="173"/>
      <c r="D514" s="173"/>
      <c r="E514" s="173"/>
      <c r="F514" s="173"/>
      <c r="G514" s="173"/>
      <c r="H514" s="173"/>
      <c r="I514" s="173"/>
      <c r="J514" s="173"/>
      <c r="K514" s="173"/>
      <c r="L514" s="173"/>
      <c r="M514" s="173"/>
      <c r="N514" s="173"/>
      <c r="O514" s="173"/>
    </row>
    <row r="515" spans="3:15" hidden="1" x14ac:dyDescent="0.2">
      <c r="C515" s="173"/>
      <c r="D515" s="173"/>
      <c r="E515" s="173"/>
      <c r="F515" s="173"/>
      <c r="G515" s="173"/>
      <c r="H515" s="173"/>
      <c r="I515" s="173"/>
      <c r="J515" s="173"/>
      <c r="K515" s="173"/>
      <c r="L515" s="173"/>
      <c r="M515" s="173"/>
      <c r="N515" s="173"/>
      <c r="O515" s="173"/>
    </row>
    <row r="516" spans="3:15" hidden="1" x14ac:dyDescent="0.2">
      <c r="C516" s="173"/>
      <c r="D516" s="173"/>
      <c r="E516" s="173"/>
      <c r="F516" s="173"/>
      <c r="G516" s="173"/>
      <c r="H516" s="173"/>
      <c r="I516" s="173"/>
      <c r="J516" s="173"/>
      <c r="K516" s="173"/>
      <c r="L516" s="173"/>
      <c r="M516" s="173"/>
      <c r="N516" s="173"/>
      <c r="O516" s="173"/>
    </row>
    <row r="517" spans="3:15" hidden="1" x14ac:dyDescent="0.2">
      <c r="C517" s="173"/>
      <c r="D517" s="173"/>
      <c r="E517" s="173"/>
      <c r="F517" s="173"/>
      <c r="G517" s="173"/>
      <c r="H517" s="173"/>
      <c r="I517" s="173"/>
      <c r="J517" s="173"/>
      <c r="K517" s="173"/>
      <c r="L517" s="173"/>
      <c r="M517" s="173"/>
      <c r="N517" s="173"/>
      <c r="O517" s="173"/>
    </row>
    <row r="518" spans="3:15" hidden="1" x14ac:dyDescent="0.2">
      <c r="C518" s="173"/>
      <c r="D518" s="173"/>
      <c r="E518" s="173"/>
      <c r="F518" s="173"/>
      <c r="G518" s="173"/>
      <c r="H518" s="173"/>
      <c r="I518" s="173"/>
      <c r="J518" s="173"/>
      <c r="K518" s="173"/>
      <c r="L518" s="173"/>
      <c r="M518" s="173"/>
      <c r="N518" s="173"/>
      <c r="O518" s="173"/>
    </row>
    <row r="519" spans="3:15" hidden="1" x14ac:dyDescent="0.2">
      <c r="C519" s="173"/>
      <c r="D519" s="173"/>
      <c r="E519" s="173"/>
      <c r="F519" s="173"/>
      <c r="G519" s="173"/>
      <c r="H519" s="173"/>
      <c r="I519" s="173"/>
      <c r="J519" s="173"/>
      <c r="K519" s="173"/>
      <c r="L519" s="173"/>
      <c r="M519" s="173"/>
      <c r="N519" s="173"/>
      <c r="O519" s="173"/>
    </row>
    <row r="520" spans="3:15" hidden="1" x14ac:dyDescent="0.2">
      <c r="C520" s="173"/>
      <c r="D520" s="173"/>
      <c r="E520" s="173"/>
      <c r="F520" s="173"/>
      <c r="G520" s="173"/>
      <c r="H520" s="173"/>
      <c r="I520" s="173"/>
      <c r="J520" s="173"/>
      <c r="K520" s="173"/>
      <c r="L520" s="173"/>
      <c r="M520" s="173"/>
      <c r="N520" s="173"/>
      <c r="O520" s="173"/>
    </row>
    <row r="521" spans="3:15" hidden="1" x14ac:dyDescent="0.2">
      <c r="C521" s="173"/>
      <c r="D521" s="173"/>
      <c r="E521" s="173"/>
      <c r="F521" s="173"/>
      <c r="G521" s="173"/>
      <c r="H521" s="173"/>
      <c r="I521" s="173"/>
      <c r="J521" s="173"/>
      <c r="K521" s="173"/>
      <c r="L521" s="173"/>
      <c r="M521" s="173"/>
      <c r="N521" s="173"/>
      <c r="O521" s="173"/>
    </row>
    <row r="522" spans="3:15" hidden="1" x14ac:dyDescent="0.2">
      <c r="C522" s="173"/>
      <c r="D522" s="173"/>
      <c r="E522" s="173"/>
      <c r="F522" s="173"/>
      <c r="G522" s="173"/>
      <c r="H522" s="173"/>
      <c r="I522" s="173"/>
      <c r="J522" s="173"/>
      <c r="K522" s="173"/>
      <c r="L522" s="173"/>
      <c r="M522" s="173"/>
      <c r="N522" s="173"/>
      <c r="O522" s="173"/>
    </row>
    <row r="523" spans="3:15" hidden="1" x14ac:dyDescent="0.2">
      <c r="C523" s="173"/>
      <c r="D523" s="173"/>
      <c r="E523" s="173"/>
      <c r="F523" s="173"/>
      <c r="G523" s="173"/>
      <c r="H523" s="173"/>
      <c r="I523" s="173"/>
      <c r="J523" s="173"/>
      <c r="K523" s="173"/>
      <c r="L523" s="173"/>
      <c r="M523" s="173"/>
      <c r="N523" s="173"/>
      <c r="O523" s="173"/>
    </row>
    <row r="524" spans="3:15" hidden="1" x14ac:dyDescent="0.2">
      <c r="C524" s="173"/>
      <c r="D524" s="173"/>
      <c r="E524" s="173"/>
      <c r="F524" s="173"/>
      <c r="G524" s="173"/>
      <c r="H524" s="173"/>
      <c r="I524" s="173"/>
      <c r="J524" s="173"/>
      <c r="K524" s="173"/>
      <c r="L524" s="173"/>
      <c r="M524" s="173"/>
      <c r="N524" s="173"/>
      <c r="O524" s="173"/>
    </row>
    <row r="525" spans="3:15" hidden="1" x14ac:dyDescent="0.2">
      <c r="C525" s="173"/>
      <c r="D525" s="173"/>
      <c r="E525" s="173"/>
      <c r="F525" s="173"/>
      <c r="G525" s="173"/>
      <c r="H525" s="173"/>
      <c r="I525" s="173"/>
      <c r="J525" s="173"/>
      <c r="K525" s="173"/>
      <c r="L525" s="173"/>
      <c r="M525" s="173"/>
      <c r="N525" s="173"/>
      <c r="O525" s="173"/>
    </row>
    <row r="526" spans="3:15" hidden="1" x14ac:dyDescent="0.2">
      <c r="C526" s="173"/>
      <c r="D526" s="173"/>
      <c r="E526" s="173"/>
      <c r="F526" s="173"/>
      <c r="G526" s="173"/>
      <c r="H526" s="173"/>
      <c r="I526" s="173"/>
      <c r="J526" s="173"/>
      <c r="K526" s="173"/>
      <c r="L526" s="173"/>
      <c r="M526" s="173"/>
      <c r="N526" s="173"/>
      <c r="O526" s="173"/>
    </row>
    <row r="527" spans="3:15" hidden="1" x14ac:dyDescent="0.2">
      <c r="C527" s="173"/>
      <c r="D527" s="173"/>
      <c r="E527" s="173"/>
      <c r="F527" s="173"/>
      <c r="G527" s="173"/>
      <c r="H527" s="173"/>
      <c r="I527" s="173"/>
      <c r="J527" s="173"/>
      <c r="K527" s="173"/>
      <c r="L527" s="173"/>
      <c r="M527" s="173"/>
      <c r="N527" s="173"/>
      <c r="O527" s="173"/>
    </row>
    <row r="528" spans="3:15" hidden="1" x14ac:dyDescent="0.2">
      <c r="C528" s="173"/>
      <c r="D528" s="173"/>
      <c r="E528" s="173"/>
      <c r="F528" s="173"/>
      <c r="G528" s="173"/>
      <c r="H528" s="173"/>
      <c r="I528" s="173"/>
      <c r="J528" s="173"/>
      <c r="K528" s="173"/>
      <c r="L528" s="173"/>
      <c r="M528" s="173"/>
      <c r="N528" s="173"/>
      <c r="O528" s="173"/>
    </row>
    <row r="529" spans="3:15" hidden="1" x14ac:dyDescent="0.2">
      <c r="C529" s="173"/>
      <c r="D529" s="173"/>
      <c r="E529" s="173"/>
      <c r="F529" s="173"/>
      <c r="G529" s="173"/>
      <c r="H529" s="173"/>
      <c r="I529" s="173"/>
      <c r="J529" s="173"/>
      <c r="K529" s="173"/>
      <c r="L529" s="173"/>
      <c r="M529" s="173"/>
      <c r="N529" s="173"/>
      <c r="O529" s="173"/>
    </row>
    <row r="530" spans="3:15" hidden="1" x14ac:dyDescent="0.2">
      <c r="C530" s="173"/>
      <c r="D530" s="173"/>
      <c r="E530" s="173"/>
      <c r="F530" s="173"/>
      <c r="G530" s="173"/>
      <c r="H530" s="173"/>
      <c r="I530" s="173"/>
      <c r="J530" s="173"/>
      <c r="K530" s="173"/>
      <c r="L530" s="173"/>
      <c r="M530" s="173"/>
      <c r="N530" s="173"/>
      <c r="O530" s="173"/>
    </row>
    <row r="531" spans="3:15" hidden="1" x14ac:dyDescent="0.2">
      <c r="C531" s="173"/>
      <c r="D531" s="173"/>
      <c r="E531" s="173"/>
      <c r="F531" s="173"/>
      <c r="G531" s="173"/>
      <c r="H531" s="173"/>
      <c r="I531" s="173"/>
      <c r="J531" s="173"/>
      <c r="K531" s="173"/>
      <c r="L531" s="173"/>
      <c r="M531" s="173"/>
      <c r="N531" s="173"/>
      <c r="O531" s="173"/>
    </row>
    <row r="532" spans="3:15" hidden="1" x14ac:dyDescent="0.2">
      <c r="C532" s="173"/>
      <c r="D532" s="173"/>
      <c r="E532" s="173"/>
      <c r="F532" s="173"/>
      <c r="G532" s="173"/>
      <c r="H532" s="173"/>
      <c r="I532" s="173"/>
      <c r="J532" s="173"/>
      <c r="K532" s="173"/>
      <c r="L532" s="173"/>
      <c r="M532" s="173"/>
      <c r="N532" s="173"/>
      <c r="O532" s="173"/>
    </row>
    <row r="533" spans="3:15" hidden="1" x14ac:dyDescent="0.2">
      <c r="C533" s="173"/>
      <c r="D533" s="173"/>
      <c r="E533" s="173"/>
      <c r="F533" s="173"/>
      <c r="G533" s="173"/>
      <c r="H533" s="173"/>
      <c r="I533" s="173"/>
      <c r="J533" s="173"/>
      <c r="K533" s="173"/>
      <c r="L533" s="173"/>
      <c r="M533" s="173"/>
      <c r="N533" s="173"/>
      <c r="O533" s="173"/>
    </row>
    <row r="534" spans="3:15" hidden="1" x14ac:dyDescent="0.2">
      <c r="C534" s="173"/>
      <c r="D534" s="173"/>
      <c r="E534" s="173"/>
      <c r="F534" s="173"/>
      <c r="G534" s="173"/>
      <c r="H534" s="173"/>
      <c r="I534" s="173"/>
      <c r="J534" s="173"/>
      <c r="K534" s="173"/>
      <c r="L534" s="173"/>
      <c r="M534" s="173"/>
      <c r="N534" s="173"/>
      <c r="O534" s="173"/>
    </row>
    <row r="535" spans="3:15" hidden="1" x14ac:dyDescent="0.2">
      <c r="C535" s="173"/>
      <c r="D535" s="173"/>
      <c r="E535" s="173"/>
      <c r="F535" s="173"/>
      <c r="G535" s="173"/>
      <c r="H535" s="173"/>
      <c r="I535" s="173"/>
      <c r="J535" s="173"/>
      <c r="K535" s="173"/>
      <c r="L535" s="173"/>
      <c r="M535" s="173"/>
      <c r="N535" s="173"/>
      <c r="O535" s="173"/>
    </row>
    <row r="536" spans="3:15" hidden="1" x14ac:dyDescent="0.2">
      <c r="C536" s="173"/>
      <c r="D536" s="173"/>
      <c r="E536" s="173"/>
      <c r="F536" s="173"/>
      <c r="G536" s="173"/>
      <c r="H536" s="173"/>
      <c r="I536" s="173"/>
      <c r="J536" s="173"/>
      <c r="K536" s="173"/>
      <c r="L536" s="173"/>
      <c r="M536" s="173"/>
      <c r="N536" s="173"/>
      <c r="O536" s="173"/>
    </row>
    <row r="537" spans="3:15" hidden="1" x14ac:dyDescent="0.2">
      <c r="C537" s="173"/>
      <c r="D537" s="173"/>
      <c r="E537" s="173"/>
      <c r="F537" s="173"/>
      <c r="G537" s="173"/>
      <c r="H537" s="173"/>
      <c r="I537" s="173"/>
      <c r="J537" s="173"/>
      <c r="K537" s="173"/>
      <c r="L537" s="173"/>
      <c r="M537" s="173"/>
      <c r="N537" s="173"/>
      <c r="O537" s="173"/>
    </row>
    <row r="538" spans="3:15" hidden="1" x14ac:dyDescent="0.2">
      <c r="C538" s="173"/>
      <c r="D538" s="173"/>
      <c r="E538" s="173"/>
      <c r="F538" s="173"/>
      <c r="G538" s="173"/>
      <c r="H538" s="173"/>
      <c r="I538" s="173"/>
      <c r="J538" s="173"/>
      <c r="K538" s="173"/>
      <c r="L538" s="173"/>
      <c r="M538" s="173"/>
      <c r="N538" s="173"/>
      <c r="O538" s="173"/>
    </row>
    <row r="539" spans="3:15" hidden="1" x14ac:dyDescent="0.2">
      <c r="C539" s="173"/>
      <c r="D539" s="173"/>
      <c r="E539" s="173"/>
      <c r="F539" s="173"/>
      <c r="G539" s="173"/>
      <c r="H539" s="173"/>
      <c r="I539" s="173"/>
      <c r="J539" s="173"/>
      <c r="K539" s="173"/>
      <c r="L539" s="173"/>
      <c r="M539" s="173"/>
      <c r="N539" s="173"/>
      <c r="O539" s="173"/>
    </row>
    <row r="540" spans="3:15" hidden="1" x14ac:dyDescent="0.2">
      <c r="C540" s="173"/>
      <c r="D540" s="173"/>
      <c r="E540" s="173"/>
      <c r="F540" s="173"/>
      <c r="G540" s="173"/>
      <c r="H540" s="173"/>
      <c r="I540" s="173"/>
      <c r="J540" s="173"/>
      <c r="K540" s="173"/>
      <c r="L540" s="173"/>
      <c r="M540" s="173"/>
      <c r="N540" s="173"/>
      <c r="O540" s="173"/>
    </row>
    <row r="541" spans="3:15" hidden="1" x14ac:dyDescent="0.2">
      <c r="C541" s="173"/>
      <c r="D541" s="173"/>
      <c r="E541" s="173"/>
      <c r="F541" s="173"/>
      <c r="G541" s="173"/>
      <c r="H541" s="173"/>
      <c r="I541" s="173"/>
      <c r="J541" s="173"/>
      <c r="K541" s="173"/>
      <c r="L541" s="173"/>
      <c r="M541" s="173"/>
      <c r="N541" s="173"/>
      <c r="O541" s="173"/>
    </row>
    <row r="542" spans="3:15" hidden="1" x14ac:dyDescent="0.2">
      <c r="C542" s="173"/>
      <c r="D542" s="173"/>
      <c r="E542" s="173"/>
      <c r="F542" s="173"/>
      <c r="G542" s="173"/>
      <c r="H542" s="173"/>
      <c r="I542" s="173"/>
      <c r="J542" s="173"/>
      <c r="K542" s="173"/>
      <c r="L542" s="173"/>
      <c r="M542" s="173"/>
      <c r="N542" s="173"/>
      <c r="O542" s="173"/>
    </row>
    <row r="543" spans="3:15" hidden="1" x14ac:dyDescent="0.2">
      <c r="C543" s="173"/>
      <c r="D543" s="173"/>
      <c r="E543" s="173"/>
      <c r="F543" s="173"/>
      <c r="G543" s="173"/>
      <c r="H543" s="173"/>
      <c r="I543" s="173"/>
      <c r="J543" s="173"/>
      <c r="K543" s="173"/>
      <c r="L543" s="173"/>
      <c r="M543" s="173"/>
      <c r="N543" s="173"/>
      <c r="O543" s="173"/>
    </row>
    <row r="544" spans="3:15" hidden="1" x14ac:dyDescent="0.2">
      <c r="C544" s="173"/>
      <c r="D544" s="173"/>
      <c r="E544" s="173"/>
      <c r="F544" s="173"/>
      <c r="G544" s="173"/>
      <c r="H544" s="173"/>
      <c r="I544" s="173"/>
      <c r="J544" s="173"/>
      <c r="K544" s="173"/>
      <c r="L544" s="173"/>
      <c r="M544" s="173"/>
      <c r="N544" s="173"/>
      <c r="O544" s="173"/>
    </row>
    <row r="545" spans="3:15" hidden="1" x14ac:dyDescent="0.2">
      <c r="C545" s="173"/>
      <c r="D545" s="173"/>
      <c r="E545" s="173"/>
      <c r="F545" s="173"/>
      <c r="G545" s="173"/>
      <c r="H545" s="173"/>
      <c r="I545" s="173"/>
      <c r="J545" s="173"/>
      <c r="K545" s="173"/>
      <c r="L545" s="173"/>
      <c r="M545" s="173"/>
      <c r="N545" s="173"/>
      <c r="O545" s="173"/>
    </row>
    <row r="546" spans="3:15" hidden="1" x14ac:dyDescent="0.2">
      <c r="C546" s="173"/>
      <c r="D546" s="173"/>
      <c r="E546" s="173"/>
      <c r="F546" s="173"/>
      <c r="G546" s="173"/>
      <c r="H546" s="173"/>
      <c r="I546" s="173"/>
      <c r="J546" s="173"/>
      <c r="K546" s="173"/>
      <c r="L546" s="173"/>
      <c r="M546" s="173"/>
      <c r="N546" s="173"/>
      <c r="O546" s="173"/>
    </row>
    <row r="547" spans="3:15" hidden="1" x14ac:dyDescent="0.2">
      <c r="C547" s="173"/>
      <c r="D547" s="173"/>
      <c r="E547" s="173"/>
      <c r="F547" s="173"/>
      <c r="G547" s="173"/>
      <c r="H547" s="173"/>
      <c r="I547" s="173"/>
      <c r="J547" s="173"/>
      <c r="K547" s="173"/>
      <c r="L547" s="173"/>
      <c r="M547" s="173"/>
      <c r="N547" s="173"/>
      <c r="O547" s="173"/>
    </row>
    <row r="548" spans="3:15" hidden="1" x14ac:dyDescent="0.2">
      <c r="C548" s="173"/>
      <c r="D548" s="173"/>
      <c r="E548" s="173"/>
      <c r="F548" s="173"/>
      <c r="G548" s="173"/>
      <c r="H548" s="173"/>
      <c r="I548" s="173"/>
      <c r="J548" s="173"/>
      <c r="K548" s="173"/>
      <c r="L548" s="173"/>
      <c r="M548" s="173"/>
      <c r="N548" s="173"/>
      <c r="O548" s="173"/>
    </row>
    <row r="549" spans="3:15" hidden="1" x14ac:dyDescent="0.2">
      <c r="C549" s="173"/>
      <c r="D549" s="173"/>
      <c r="E549" s="173"/>
      <c r="F549" s="173"/>
      <c r="G549" s="173"/>
      <c r="H549" s="173"/>
      <c r="I549" s="173"/>
      <c r="J549" s="173"/>
      <c r="K549" s="173"/>
      <c r="L549" s="173"/>
      <c r="M549" s="173"/>
      <c r="N549" s="173"/>
      <c r="O549" s="173"/>
    </row>
    <row r="550" spans="3:15" hidden="1" x14ac:dyDescent="0.2">
      <c r="C550" s="173"/>
      <c r="D550" s="173"/>
      <c r="E550" s="173"/>
      <c r="F550" s="173"/>
      <c r="G550" s="173"/>
      <c r="H550" s="173"/>
      <c r="I550" s="173"/>
      <c r="J550" s="173"/>
      <c r="K550" s="173"/>
      <c r="L550" s="173"/>
      <c r="M550" s="173"/>
      <c r="N550" s="173"/>
      <c r="O550" s="173"/>
    </row>
    <row r="551" spans="3:15" hidden="1" x14ac:dyDescent="0.2">
      <c r="C551" s="173"/>
      <c r="D551" s="173"/>
      <c r="E551" s="173"/>
      <c r="F551" s="173"/>
      <c r="G551" s="173"/>
      <c r="H551" s="173"/>
      <c r="I551" s="173"/>
      <c r="J551" s="173"/>
      <c r="K551" s="173"/>
      <c r="L551" s="173"/>
      <c r="M551" s="173"/>
      <c r="N551" s="173"/>
      <c r="O551" s="173"/>
    </row>
    <row r="552" spans="3:15" hidden="1" x14ac:dyDescent="0.2">
      <c r="C552" s="173"/>
      <c r="D552" s="173"/>
      <c r="E552" s="173"/>
      <c r="F552" s="173"/>
      <c r="G552" s="173"/>
      <c r="H552" s="173"/>
      <c r="I552" s="173"/>
      <c r="J552" s="173"/>
      <c r="K552" s="173"/>
      <c r="L552" s="173"/>
      <c r="M552" s="173"/>
      <c r="N552" s="173"/>
      <c r="O552" s="173"/>
    </row>
    <row r="553" spans="3:15" hidden="1" x14ac:dyDescent="0.2">
      <c r="C553" s="173"/>
      <c r="D553" s="173"/>
      <c r="E553" s="173"/>
      <c r="F553" s="173"/>
      <c r="G553" s="173"/>
      <c r="H553" s="173"/>
      <c r="I553" s="173"/>
      <c r="J553" s="173"/>
      <c r="K553" s="173"/>
      <c r="L553" s="173"/>
      <c r="M553" s="173"/>
      <c r="N553" s="173"/>
      <c r="O553" s="173"/>
    </row>
    <row r="554" spans="3:15" hidden="1" x14ac:dyDescent="0.2">
      <c r="C554" s="173"/>
      <c r="D554" s="173"/>
      <c r="E554" s="173"/>
      <c r="F554" s="173"/>
      <c r="G554" s="173"/>
      <c r="H554" s="173"/>
      <c r="I554" s="173"/>
      <c r="J554" s="173"/>
      <c r="K554" s="173"/>
      <c r="L554" s="173"/>
      <c r="M554" s="173"/>
      <c r="N554" s="173"/>
      <c r="O554" s="173"/>
    </row>
    <row r="555" spans="3:15" hidden="1" x14ac:dyDescent="0.2">
      <c r="C555" s="173"/>
      <c r="D555" s="173"/>
      <c r="E555" s="173"/>
      <c r="F555" s="173"/>
      <c r="G555" s="173"/>
      <c r="H555" s="173"/>
      <c r="I555" s="173"/>
      <c r="J555" s="173"/>
      <c r="K555" s="173"/>
      <c r="L555" s="173"/>
      <c r="M555" s="173"/>
      <c r="N555" s="173"/>
      <c r="O555" s="173"/>
    </row>
    <row r="556" spans="3:15" hidden="1" x14ac:dyDescent="0.2">
      <c r="C556" s="173"/>
      <c r="D556" s="173"/>
      <c r="E556" s="173"/>
      <c r="F556" s="173"/>
      <c r="G556" s="173"/>
      <c r="H556" s="173"/>
      <c r="I556" s="173"/>
      <c r="J556" s="173"/>
      <c r="K556" s="173"/>
      <c r="L556" s="173"/>
      <c r="M556" s="173"/>
      <c r="N556" s="173"/>
      <c r="O556" s="173"/>
    </row>
    <row r="557" spans="3:15" hidden="1" x14ac:dyDescent="0.2">
      <c r="C557" s="173"/>
      <c r="D557" s="173"/>
      <c r="E557" s="173"/>
      <c r="F557" s="173"/>
      <c r="G557" s="173"/>
      <c r="H557" s="173"/>
      <c r="I557" s="173"/>
      <c r="J557" s="173"/>
      <c r="K557" s="173"/>
      <c r="L557" s="173"/>
      <c r="M557" s="173"/>
      <c r="N557" s="173"/>
      <c r="O557" s="173"/>
    </row>
    <row r="558" spans="3:15" hidden="1" x14ac:dyDescent="0.2">
      <c r="C558" s="173"/>
      <c r="D558" s="173"/>
      <c r="E558" s="173"/>
      <c r="F558" s="173"/>
      <c r="G558" s="173"/>
      <c r="H558" s="173"/>
      <c r="I558" s="173"/>
      <c r="J558" s="173"/>
      <c r="K558" s="173"/>
      <c r="L558" s="173"/>
      <c r="M558" s="173"/>
      <c r="N558" s="173"/>
      <c r="O558" s="173"/>
    </row>
    <row r="559" spans="3:15" hidden="1" x14ac:dyDescent="0.2">
      <c r="C559" s="173"/>
      <c r="D559" s="173"/>
      <c r="E559" s="173"/>
      <c r="F559" s="173"/>
      <c r="G559" s="173"/>
      <c r="H559" s="173"/>
      <c r="I559" s="173"/>
      <c r="J559" s="173"/>
      <c r="K559" s="173"/>
      <c r="L559" s="173"/>
      <c r="M559" s="173"/>
      <c r="N559" s="173"/>
      <c r="O559" s="173"/>
    </row>
    <row r="560" spans="3:15" hidden="1" x14ac:dyDescent="0.2">
      <c r="C560" s="173"/>
      <c r="D560" s="173"/>
      <c r="E560" s="173"/>
      <c r="F560" s="173"/>
      <c r="G560" s="173"/>
      <c r="H560" s="173"/>
      <c r="I560" s="173"/>
      <c r="J560" s="173"/>
      <c r="K560" s="173"/>
      <c r="L560" s="173"/>
      <c r="M560" s="173"/>
      <c r="N560" s="173"/>
      <c r="O560" s="173"/>
    </row>
    <row r="561" spans="3:15" hidden="1" x14ac:dyDescent="0.2">
      <c r="C561" s="173"/>
      <c r="D561" s="173"/>
      <c r="E561" s="173"/>
      <c r="F561" s="173"/>
      <c r="G561" s="173"/>
      <c r="H561" s="173"/>
      <c r="I561" s="173"/>
      <c r="J561" s="173"/>
      <c r="K561" s="173"/>
      <c r="L561" s="173"/>
      <c r="M561" s="173"/>
      <c r="N561" s="173"/>
      <c r="O561" s="173"/>
    </row>
    <row r="562" spans="3:15" hidden="1" x14ac:dyDescent="0.2">
      <c r="C562" s="173"/>
      <c r="D562" s="173"/>
      <c r="E562" s="173"/>
      <c r="F562" s="173"/>
      <c r="G562" s="173"/>
      <c r="H562" s="173"/>
      <c r="I562" s="173"/>
      <c r="J562" s="173"/>
      <c r="K562" s="173"/>
      <c r="L562" s="173"/>
      <c r="M562" s="173"/>
      <c r="N562" s="173"/>
      <c r="O562" s="173"/>
    </row>
    <row r="563" spans="3:15" hidden="1" x14ac:dyDescent="0.2">
      <c r="C563" s="173"/>
      <c r="D563" s="173"/>
      <c r="E563" s="173"/>
      <c r="F563" s="173"/>
      <c r="G563" s="173"/>
      <c r="H563" s="173"/>
      <c r="I563" s="173"/>
      <c r="J563" s="173"/>
      <c r="K563" s="173"/>
      <c r="L563" s="173"/>
      <c r="M563" s="173"/>
      <c r="N563" s="173"/>
      <c r="O563" s="173"/>
    </row>
    <row r="564" spans="3:15" hidden="1" x14ac:dyDescent="0.2">
      <c r="C564" s="173"/>
      <c r="D564" s="173"/>
      <c r="E564" s="173"/>
      <c r="F564" s="173"/>
      <c r="G564" s="173"/>
      <c r="H564" s="173"/>
      <c r="I564" s="173"/>
      <c r="J564" s="173"/>
      <c r="K564" s="173"/>
      <c r="L564" s="173"/>
      <c r="M564" s="173"/>
      <c r="N564" s="173"/>
      <c r="O564" s="173"/>
    </row>
    <row r="565" spans="3:15" hidden="1" x14ac:dyDescent="0.2">
      <c r="C565" s="173"/>
      <c r="D565" s="173"/>
      <c r="E565" s="173"/>
      <c r="F565" s="173"/>
      <c r="G565" s="173"/>
      <c r="H565" s="173"/>
      <c r="I565" s="173"/>
      <c r="J565" s="173"/>
      <c r="K565" s="173"/>
      <c r="L565" s="173"/>
      <c r="M565" s="173"/>
      <c r="N565" s="173"/>
      <c r="O565" s="173"/>
    </row>
    <row r="566" spans="3:15" hidden="1" x14ac:dyDescent="0.2">
      <c r="C566" s="173"/>
      <c r="D566" s="173"/>
      <c r="E566" s="173"/>
      <c r="F566" s="173"/>
      <c r="G566" s="173"/>
      <c r="H566" s="173"/>
      <c r="I566" s="173"/>
      <c r="J566" s="173"/>
      <c r="K566" s="173"/>
      <c r="L566" s="173"/>
      <c r="M566" s="173"/>
      <c r="N566" s="173"/>
      <c r="O566" s="173"/>
    </row>
    <row r="567" spans="3:15" hidden="1" x14ac:dyDescent="0.2">
      <c r="C567" s="173"/>
      <c r="D567" s="173"/>
      <c r="E567" s="173"/>
      <c r="F567" s="173"/>
      <c r="G567" s="173"/>
      <c r="H567" s="173"/>
      <c r="I567" s="173"/>
      <c r="J567" s="173"/>
      <c r="K567" s="173"/>
      <c r="L567" s="173"/>
      <c r="M567" s="173"/>
      <c r="N567" s="173"/>
      <c r="O567" s="173"/>
    </row>
    <row r="568" spans="3:15" hidden="1" x14ac:dyDescent="0.2">
      <c r="C568" s="173"/>
      <c r="D568" s="173"/>
      <c r="E568" s="173"/>
      <c r="F568" s="173"/>
      <c r="G568" s="173"/>
      <c r="H568" s="173"/>
      <c r="I568" s="173"/>
      <c r="J568" s="173"/>
      <c r="K568" s="173"/>
      <c r="L568" s="173"/>
      <c r="M568" s="173"/>
      <c r="N568" s="173"/>
      <c r="O568" s="173"/>
    </row>
    <row r="569" spans="3:15" hidden="1" x14ac:dyDescent="0.2">
      <c r="C569" s="173"/>
      <c r="D569" s="173"/>
      <c r="E569" s="173"/>
      <c r="F569" s="173"/>
      <c r="G569" s="173"/>
      <c r="H569" s="173"/>
      <c r="I569" s="173"/>
      <c r="J569" s="173"/>
      <c r="K569" s="173"/>
      <c r="L569" s="173"/>
      <c r="M569" s="173"/>
      <c r="N569" s="173"/>
      <c r="O569" s="173"/>
    </row>
    <row r="570" spans="3:15" hidden="1" x14ac:dyDescent="0.2">
      <c r="C570" s="173"/>
      <c r="D570" s="173"/>
      <c r="E570" s="173"/>
      <c r="F570" s="173"/>
      <c r="G570" s="173"/>
      <c r="H570" s="173"/>
      <c r="I570" s="173"/>
      <c r="J570" s="173"/>
      <c r="K570" s="173"/>
      <c r="L570" s="173"/>
      <c r="M570" s="173"/>
      <c r="N570" s="173"/>
      <c r="O570" s="173"/>
    </row>
    <row r="571" spans="3:15" hidden="1" x14ac:dyDescent="0.2">
      <c r="C571" s="173"/>
      <c r="D571" s="173"/>
      <c r="E571" s="173"/>
      <c r="F571" s="173"/>
      <c r="G571" s="173"/>
      <c r="H571" s="173"/>
      <c r="I571" s="173"/>
      <c r="J571" s="173"/>
      <c r="K571" s="173"/>
      <c r="L571" s="173"/>
      <c r="M571" s="173"/>
      <c r="N571" s="173"/>
      <c r="O571" s="173"/>
    </row>
    <row r="572" spans="3:15" hidden="1" x14ac:dyDescent="0.2">
      <c r="C572" s="173"/>
      <c r="D572" s="173"/>
      <c r="E572" s="173"/>
      <c r="F572" s="173"/>
      <c r="G572" s="173"/>
      <c r="H572" s="173"/>
      <c r="I572" s="173"/>
      <c r="J572" s="173"/>
      <c r="K572" s="173"/>
      <c r="L572" s="173"/>
      <c r="M572" s="173"/>
      <c r="N572" s="173"/>
      <c r="O572" s="173"/>
    </row>
    <row r="573" spans="3:15" hidden="1" x14ac:dyDescent="0.2">
      <c r="C573" s="173"/>
      <c r="D573" s="173"/>
      <c r="E573" s="173"/>
      <c r="F573" s="173"/>
      <c r="G573" s="173"/>
      <c r="H573" s="173"/>
      <c r="I573" s="173"/>
      <c r="J573" s="173"/>
      <c r="K573" s="173"/>
      <c r="L573" s="173"/>
      <c r="M573" s="173"/>
      <c r="N573" s="173"/>
      <c r="O573" s="173"/>
    </row>
    <row r="574" spans="3:15" hidden="1" x14ac:dyDescent="0.2">
      <c r="C574" s="173"/>
      <c r="D574" s="173"/>
      <c r="E574" s="173"/>
      <c r="F574" s="173"/>
      <c r="G574" s="173"/>
      <c r="H574" s="173"/>
      <c r="I574" s="173"/>
      <c r="J574" s="173"/>
      <c r="K574" s="173"/>
      <c r="L574" s="173"/>
      <c r="M574" s="173"/>
      <c r="N574" s="173"/>
      <c r="O574" s="173"/>
    </row>
    <row r="575" spans="3:15" hidden="1" x14ac:dyDescent="0.2">
      <c r="C575" s="173"/>
      <c r="D575" s="173"/>
      <c r="E575" s="173"/>
      <c r="F575" s="173"/>
      <c r="G575" s="173"/>
      <c r="H575" s="173"/>
      <c r="I575" s="173"/>
      <c r="J575" s="173"/>
      <c r="K575" s="173"/>
      <c r="L575" s="173"/>
      <c r="M575" s="173"/>
      <c r="N575" s="173"/>
      <c r="O575" s="173"/>
    </row>
    <row r="576" spans="3:15" hidden="1" x14ac:dyDescent="0.2">
      <c r="C576" s="173"/>
      <c r="D576" s="173"/>
      <c r="E576" s="173"/>
      <c r="F576" s="173"/>
      <c r="G576" s="173"/>
      <c r="H576" s="173"/>
      <c r="I576" s="173"/>
      <c r="J576" s="173"/>
      <c r="K576" s="173"/>
      <c r="L576" s="173"/>
      <c r="M576" s="173"/>
      <c r="N576" s="173"/>
      <c r="O576" s="173"/>
    </row>
    <row r="577" spans="3:15" hidden="1" x14ac:dyDescent="0.2">
      <c r="C577" s="173"/>
      <c r="D577" s="173"/>
      <c r="E577" s="173"/>
      <c r="F577" s="173"/>
      <c r="G577" s="173"/>
      <c r="H577" s="173"/>
      <c r="I577" s="173"/>
      <c r="J577" s="173"/>
      <c r="K577" s="173"/>
      <c r="L577" s="173"/>
      <c r="M577" s="173"/>
      <c r="N577" s="173"/>
      <c r="O577" s="173"/>
    </row>
    <row r="578" spans="3:15" hidden="1" x14ac:dyDescent="0.2">
      <c r="C578" s="173"/>
      <c r="D578" s="173"/>
      <c r="E578" s="173"/>
      <c r="F578" s="173"/>
      <c r="G578" s="173"/>
      <c r="H578" s="173"/>
      <c r="I578" s="173"/>
      <c r="J578" s="173"/>
      <c r="K578" s="173"/>
      <c r="L578" s="173"/>
      <c r="M578" s="173"/>
      <c r="N578" s="173"/>
      <c r="O578" s="173"/>
    </row>
    <row r="579" spans="3:15" hidden="1" x14ac:dyDescent="0.2">
      <c r="C579" s="173"/>
      <c r="D579" s="173"/>
      <c r="E579" s="173"/>
      <c r="F579" s="173"/>
      <c r="G579" s="173"/>
      <c r="H579" s="173"/>
      <c r="I579" s="173"/>
      <c r="J579" s="173"/>
      <c r="K579" s="173"/>
      <c r="L579" s="173"/>
      <c r="M579" s="173"/>
      <c r="N579" s="173"/>
      <c r="O579" s="173"/>
    </row>
    <row r="580" spans="3:15" hidden="1" x14ac:dyDescent="0.2">
      <c r="C580" s="173"/>
      <c r="D580" s="173"/>
      <c r="E580" s="173"/>
      <c r="F580" s="173"/>
      <c r="G580" s="173"/>
      <c r="H580" s="173"/>
      <c r="I580" s="173"/>
      <c r="J580" s="173"/>
      <c r="K580" s="173"/>
      <c r="L580" s="173"/>
      <c r="M580" s="173"/>
      <c r="N580" s="173"/>
      <c r="O580" s="173"/>
    </row>
    <row r="581" spans="3:15" hidden="1" x14ac:dyDescent="0.2">
      <c r="C581" s="173"/>
      <c r="D581" s="173"/>
      <c r="E581" s="173"/>
      <c r="F581" s="173"/>
      <c r="G581" s="173"/>
      <c r="H581" s="173"/>
      <c r="I581" s="173"/>
      <c r="J581" s="173"/>
      <c r="K581" s="173"/>
      <c r="L581" s="173"/>
      <c r="M581" s="173"/>
      <c r="N581" s="173"/>
      <c r="O581" s="173"/>
    </row>
    <row r="582" spans="3:15" hidden="1" x14ac:dyDescent="0.2">
      <c r="C582" s="173"/>
      <c r="D582" s="173"/>
      <c r="E582" s="173"/>
      <c r="F582" s="173"/>
      <c r="G582" s="173"/>
      <c r="H582" s="173"/>
      <c r="I582" s="173"/>
      <c r="J582" s="173"/>
      <c r="K582" s="173"/>
      <c r="L582" s="173"/>
      <c r="M582" s="173"/>
      <c r="N582" s="173"/>
      <c r="O582" s="173"/>
    </row>
    <row r="583" spans="3:15" hidden="1" x14ac:dyDescent="0.2">
      <c r="C583" s="173"/>
      <c r="D583" s="173"/>
      <c r="E583" s="173"/>
      <c r="F583" s="173"/>
      <c r="G583" s="173"/>
      <c r="H583" s="173"/>
      <c r="I583" s="173"/>
      <c r="J583" s="173"/>
      <c r="K583" s="173"/>
      <c r="L583" s="173"/>
      <c r="M583" s="173"/>
      <c r="N583" s="173"/>
      <c r="O583" s="173"/>
    </row>
    <row r="584" spans="3:15" hidden="1" x14ac:dyDescent="0.2">
      <c r="C584" s="173"/>
      <c r="D584" s="173"/>
      <c r="E584" s="173"/>
      <c r="F584" s="173"/>
      <c r="G584" s="173"/>
      <c r="H584" s="173"/>
      <c r="I584" s="173"/>
      <c r="J584" s="173"/>
      <c r="K584" s="173"/>
      <c r="L584" s="173"/>
      <c r="M584" s="173"/>
      <c r="N584" s="173"/>
      <c r="O584" s="173"/>
    </row>
    <row r="585" spans="3:15" hidden="1" x14ac:dyDescent="0.2">
      <c r="C585" s="173"/>
      <c r="D585" s="173"/>
      <c r="E585" s="173"/>
      <c r="F585" s="173"/>
      <c r="G585" s="173"/>
      <c r="H585" s="173"/>
      <c r="I585" s="173"/>
      <c r="J585" s="173"/>
      <c r="K585" s="173"/>
      <c r="L585" s="173"/>
      <c r="M585" s="173"/>
      <c r="N585" s="173"/>
      <c r="O585" s="173"/>
    </row>
    <row r="586" spans="3:15" hidden="1" x14ac:dyDescent="0.2">
      <c r="C586" s="173"/>
      <c r="D586" s="173"/>
      <c r="E586" s="173"/>
      <c r="F586" s="173"/>
      <c r="G586" s="173"/>
      <c r="H586" s="173"/>
      <c r="I586" s="173"/>
      <c r="J586" s="173"/>
      <c r="K586" s="173"/>
      <c r="L586" s="173"/>
      <c r="M586" s="173"/>
      <c r="N586" s="173"/>
      <c r="O586" s="173"/>
    </row>
    <row r="587" spans="3:15" hidden="1" x14ac:dyDescent="0.2">
      <c r="C587" s="173"/>
      <c r="D587" s="173"/>
      <c r="E587" s="173"/>
      <c r="F587" s="173"/>
      <c r="G587" s="173"/>
      <c r="H587" s="173"/>
      <c r="I587" s="173"/>
      <c r="J587" s="173"/>
      <c r="K587" s="173"/>
      <c r="L587" s="173"/>
      <c r="M587" s="173"/>
      <c r="N587" s="173"/>
      <c r="O587" s="173"/>
    </row>
    <row r="588" spans="3:15" hidden="1" x14ac:dyDescent="0.2">
      <c r="C588" s="173"/>
      <c r="D588" s="173"/>
      <c r="E588" s="173"/>
      <c r="F588" s="173"/>
      <c r="G588" s="173"/>
      <c r="H588" s="173"/>
      <c r="I588" s="173"/>
      <c r="J588" s="173"/>
      <c r="K588" s="173"/>
      <c r="L588" s="173"/>
      <c r="M588" s="173"/>
      <c r="N588" s="173"/>
      <c r="O588" s="173"/>
    </row>
    <row r="589" spans="3:15" hidden="1" x14ac:dyDescent="0.2">
      <c r="C589" s="173"/>
      <c r="D589" s="173"/>
      <c r="E589" s="173"/>
      <c r="F589" s="173"/>
      <c r="G589" s="173"/>
      <c r="H589" s="173"/>
      <c r="I589" s="173"/>
      <c r="J589" s="173"/>
      <c r="K589" s="173"/>
      <c r="L589" s="173"/>
      <c r="M589" s="173"/>
      <c r="N589" s="173"/>
      <c r="O589" s="173"/>
    </row>
    <row r="590" spans="3:15" hidden="1" x14ac:dyDescent="0.2">
      <c r="C590" s="173"/>
      <c r="D590" s="173"/>
      <c r="E590" s="173"/>
      <c r="F590" s="173"/>
      <c r="G590" s="173"/>
      <c r="H590" s="173"/>
      <c r="I590" s="173"/>
      <c r="J590" s="173"/>
      <c r="K590" s="173"/>
      <c r="L590" s="173"/>
      <c r="M590" s="173"/>
      <c r="N590" s="173"/>
      <c r="O590" s="173"/>
    </row>
    <row r="591" spans="3:15" hidden="1" x14ac:dyDescent="0.2">
      <c r="C591" s="173"/>
      <c r="D591" s="173"/>
      <c r="E591" s="173"/>
      <c r="F591" s="173"/>
      <c r="G591" s="173"/>
      <c r="H591" s="173"/>
      <c r="I591" s="173"/>
      <c r="J591" s="173"/>
      <c r="K591" s="173"/>
      <c r="L591" s="173"/>
      <c r="M591" s="173"/>
      <c r="N591" s="173"/>
      <c r="O591" s="173"/>
    </row>
    <row r="592" spans="3:15" hidden="1" x14ac:dyDescent="0.2">
      <c r="C592" s="173"/>
      <c r="D592" s="173"/>
      <c r="E592" s="173"/>
      <c r="F592" s="173"/>
      <c r="G592" s="173"/>
      <c r="H592" s="173"/>
      <c r="I592" s="173"/>
      <c r="J592" s="173"/>
      <c r="K592" s="173"/>
      <c r="L592" s="173"/>
      <c r="M592" s="173"/>
      <c r="N592" s="173"/>
      <c r="O592" s="173"/>
    </row>
    <row r="593" spans="3:15" hidden="1" x14ac:dyDescent="0.2">
      <c r="C593" s="173"/>
      <c r="D593" s="173"/>
      <c r="E593" s="173"/>
      <c r="F593" s="173"/>
      <c r="G593" s="173"/>
      <c r="H593" s="173"/>
      <c r="I593" s="173"/>
      <c r="J593" s="173"/>
      <c r="K593" s="173"/>
      <c r="L593" s="173"/>
      <c r="M593" s="173"/>
      <c r="N593" s="173"/>
      <c r="O593" s="173"/>
    </row>
    <row r="594" spans="3:15" hidden="1" x14ac:dyDescent="0.2">
      <c r="C594" s="173"/>
      <c r="D594" s="173"/>
      <c r="E594" s="173"/>
      <c r="F594" s="173"/>
      <c r="G594" s="173"/>
      <c r="H594" s="173"/>
      <c r="I594" s="173"/>
      <c r="J594" s="173"/>
      <c r="K594" s="173"/>
      <c r="L594" s="173"/>
      <c r="M594" s="173"/>
      <c r="N594" s="173"/>
      <c r="O594" s="173"/>
    </row>
    <row r="595" spans="3:15" hidden="1" x14ac:dyDescent="0.2">
      <c r="C595" s="173"/>
      <c r="D595" s="173"/>
      <c r="E595" s="173"/>
      <c r="F595" s="173"/>
      <c r="G595" s="173"/>
      <c r="H595" s="173"/>
      <c r="I595" s="173"/>
      <c r="J595" s="173"/>
      <c r="K595" s="173"/>
      <c r="L595" s="173"/>
      <c r="M595" s="173"/>
      <c r="N595" s="173"/>
      <c r="O595" s="173"/>
    </row>
    <row r="596" spans="3:15" hidden="1" x14ac:dyDescent="0.2">
      <c r="C596" s="173"/>
      <c r="D596" s="173"/>
      <c r="E596" s="173"/>
      <c r="F596" s="173"/>
      <c r="G596" s="173"/>
      <c r="H596" s="173"/>
      <c r="I596" s="173"/>
      <c r="J596" s="173"/>
      <c r="K596" s="173"/>
      <c r="L596" s="173"/>
      <c r="M596" s="173"/>
      <c r="N596" s="173"/>
      <c r="O596" s="173"/>
    </row>
    <row r="597" spans="3:15" hidden="1" x14ac:dyDescent="0.2">
      <c r="C597" s="173"/>
      <c r="D597" s="173"/>
      <c r="E597" s="173"/>
      <c r="F597" s="173"/>
      <c r="G597" s="173"/>
      <c r="H597" s="173"/>
      <c r="I597" s="173"/>
      <c r="J597" s="173"/>
      <c r="K597" s="173"/>
      <c r="L597" s="173"/>
      <c r="M597" s="173"/>
      <c r="N597" s="173"/>
      <c r="O597" s="173"/>
    </row>
    <row r="598" spans="3:15" hidden="1" x14ac:dyDescent="0.2">
      <c r="C598" s="173"/>
      <c r="D598" s="173"/>
      <c r="E598" s="173"/>
      <c r="F598" s="173"/>
      <c r="G598" s="173"/>
      <c r="H598" s="173"/>
      <c r="I598" s="173"/>
      <c r="J598" s="173"/>
      <c r="K598" s="173"/>
      <c r="L598" s="173"/>
      <c r="M598" s="173"/>
      <c r="N598" s="173"/>
      <c r="O598" s="173"/>
    </row>
    <row r="599" spans="3:15" hidden="1" x14ac:dyDescent="0.2">
      <c r="C599" s="173"/>
      <c r="D599" s="173"/>
      <c r="E599" s="173"/>
      <c r="F599" s="173"/>
      <c r="G599" s="173"/>
      <c r="H599" s="173"/>
      <c r="I599" s="173"/>
      <c r="J599" s="173"/>
      <c r="K599" s="173"/>
      <c r="L599" s="173"/>
      <c r="M599" s="173"/>
      <c r="N599" s="173"/>
      <c r="O599" s="173"/>
    </row>
    <row r="600" spans="3:15" hidden="1" x14ac:dyDescent="0.2">
      <c r="C600" s="173"/>
      <c r="D600" s="173"/>
      <c r="E600" s="173"/>
      <c r="F600" s="173"/>
      <c r="G600" s="173"/>
      <c r="H600" s="173"/>
      <c r="I600" s="173"/>
      <c r="J600" s="173"/>
      <c r="K600" s="173"/>
      <c r="L600" s="173"/>
      <c r="M600" s="173"/>
      <c r="N600" s="173"/>
      <c r="O600" s="173"/>
    </row>
    <row r="601" spans="3:15" hidden="1" x14ac:dyDescent="0.2">
      <c r="C601" s="173"/>
      <c r="D601" s="173"/>
      <c r="E601" s="173"/>
      <c r="F601" s="173"/>
      <c r="G601" s="173"/>
      <c r="H601" s="173"/>
      <c r="I601" s="173"/>
      <c r="J601" s="173"/>
      <c r="K601" s="173"/>
      <c r="L601" s="173"/>
      <c r="M601" s="173"/>
      <c r="N601" s="173"/>
      <c r="O601" s="173"/>
    </row>
    <row r="602" spans="3:15" hidden="1" x14ac:dyDescent="0.2">
      <c r="C602" s="173"/>
      <c r="D602" s="173"/>
      <c r="E602" s="173"/>
      <c r="F602" s="173"/>
      <c r="G602" s="173"/>
      <c r="H602" s="173"/>
      <c r="I602" s="173"/>
      <c r="J602" s="173"/>
      <c r="K602" s="173"/>
      <c r="L602" s="173"/>
      <c r="M602" s="173"/>
      <c r="N602" s="173"/>
      <c r="O602" s="173"/>
    </row>
    <row r="603" spans="3:15" hidden="1" x14ac:dyDescent="0.2">
      <c r="C603" s="173"/>
      <c r="D603" s="173"/>
      <c r="E603" s="173"/>
      <c r="F603" s="173"/>
      <c r="G603" s="173"/>
      <c r="H603" s="173"/>
      <c r="I603" s="173"/>
      <c r="J603" s="173"/>
      <c r="K603" s="173"/>
      <c r="L603" s="173"/>
      <c r="M603" s="173"/>
      <c r="N603" s="173"/>
      <c r="O603" s="173"/>
    </row>
    <row r="604" spans="3:15" hidden="1" x14ac:dyDescent="0.2">
      <c r="C604" s="173"/>
      <c r="D604" s="173"/>
      <c r="E604" s="173"/>
      <c r="F604" s="173"/>
      <c r="G604" s="173"/>
      <c r="H604" s="173"/>
      <c r="I604" s="173"/>
      <c r="J604" s="173"/>
      <c r="K604" s="173"/>
      <c r="L604" s="173"/>
      <c r="M604" s="173"/>
      <c r="N604" s="173"/>
      <c r="O604" s="173"/>
    </row>
    <row r="605" spans="3:15" hidden="1" x14ac:dyDescent="0.2">
      <c r="C605" s="173"/>
      <c r="D605" s="173"/>
      <c r="E605" s="173"/>
      <c r="F605" s="173"/>
      <c r="G605" s="173"/>
      <c r="H605" s="173"/>
      <c r="I605" s="173"/>
      <c r="J605" s="173"/>
      <c r="K605" s="173"/>
      <c r="L605" s="173"/>
      <c r="M605" s="173"/>
      <c r="N605" s="173"/>
      <c r="O605" s="173"/>
    </row>
    <row r="606" spans="3:15" hidden="1" x14ac:dyDescent="0.2">
      <c r="C606" s="173"/>
      <c r="D606" s="173"/>
      <c r="E606" s="173"/>
      <c r="F606" s="173"/>
      <c r="G606" s="173"/>
      <c r="H606" s="173"/>
      <c r="I606" s="173"/>
      <c r="J606" s="173"/>
      <c r="K606" s="173"/>
      <c r="L606" s="173"/>
      <c r="M606" s="173"/>
      <c r="N606" s="173"/>
      <c r="O606" s="173"/>
    </row>
    <row r="607" spans="3:15" hidden="1" x14ac:dyDescent="0.2">
      <c r="C607" s="173"/>
      <c r="D607" s="173"/>
      <c r="E607" s="173"/>
      <c r="F607" s="173"/>
      <c r="G607" s="173"/>
      <c r="H607" s="173"/>
      <c r="I607" s="173"/>
      <c r="J607" s="173"/>
      <c r="K607" s="173"/>
      <c r="L607" s="173"/>
      <c r="M607" s="173"/>
      <c r="N607" s="173"/>
      <c r="O607" s="173"/>
    </row>
    <row r="608" spans="3:15" hidden="1" x14ac:dyDescent="0.2">
      <c r="C608" s="173"/>
      <c r="D608" s="173"/>
      <c r="E608" s="173"/>
      <c r="F608" s="173"/>
      <c r="G608" s="173"/>
      <c r="H608" s="173"/>
      <c r="I608" s="173"/>
      <c r="J608" s="173"/>
      <c r="K608" s="173"/>
      <c r="L608" s="173"/>
      <c r="M608" s="173"/>
      <c r="N608" s="173"/>
      <c r="O608" s="173"/>
    </row>
    <row r="609" spans="3:15" hidden="1" x14ac:dyDescent="0.2">
      <c r="C609" s="173"/>
      <c r="D609" s="173"/>
      <c r="E609" s="173"/>
      <c r="F609" s="173"/>
      <c r="G609" s="173"/>
      <c r="H609" s="173"/>
      <c r="I609" s="173"/>
      <c r="J609" s="173"/>
      <c r="K609" s="173"/>
      <c r="L609" s="173"/>
      <c r="M609" s="173"/>
      <c r="N609" s="173"/>
      <c r="O609" s="173"/>
    </row>
    <row r="610" spans="3:15" hidden="1" x14ac:dyDescent="0.2">
      <c r="C610" s="173"/>
      <c r="D610" s="173"/>
      <c r="E610" s="173"/>
      <c r="F610" s="173"/>
      <c r="G610" s="173"/>
      <c r="H610" s="173"/>
      <c r="I610" s="173"/>
      <c r="J610" s="173"/>
      <c r="K610" s="173"/>
      <c r="L610" s="173"/>
      <c r="M610" s="173"/>
      <c r="N610" s="173"/>
      <c r="O610" s="173"/>
    </row>
    <row r="611" spans="3:15" hidden="1" x14ac:dyDescent="0.2">
      <c r="C611" s="173"/>
      <c r="D611" s="173"/>
      <c r="E611" s="173"/>
      <c r="F611" s="173"/>
      <c r="G611" s="173"/>
      <c r="H611" s="173"/>
      <c r="I611" s="173"/>
      <c r="J611" s="173"/>
      <c r="K611" s="173"/>
      <c r="L611" s="173"/>
      <c r="M611" s="173"/>
      <c r="N611" s="173"/>
      <c r="O611" s="173"/>
    </row>
    <row r="612" spans="3:15" hidden="1" x14ac:dyDescent="0.2">
      <c r="C612" s="173"/>
      <c r="D612" s="173"/>
      <c r="E612" s="173"/>
      <c r="F612" s="173"/>
      <c r="G612" s="173"/>
      <c r="H612" s="173"/>
      <c r="I612" s="173"/>
      <c r="J612" s="173"/>
      <c r="K612" s="173"/>
      <c r="L612" s="173"/>
      <c r="M612" s="173"/>
      <c r="N612" s="173"/>
      <c r="O612" s="173"/>
    </row>
    <row r="613" spans="3:15" hidden="1" x14ac:dyDescent="0.2">
      <c r="C613" s="173"/>
      <c r="D613" s="173"/>
      <c r="E613" s="173"/>
      <c r="F613" s="173"/>
      <c r="G613" s="173"/>
      <c r="H613" s="173"/>
      <c r="I613" s="173"/>
      <c r="J613" s="173"/>
      <c r="K613" s="173"/>
      <c r="L613" s="173"/>
      <c r="M613" s="173"/>
      <c r="N613" s="173"/>
      <c r="O613" s="173"/>
    </row>
    <row r="614" spans="3:15" hidden="1" x14ac:dyDescent="0.2">
      <c r="C614" s="173"/>
      <c r="D614" s="173"/>
      <c r="E614" s="173"/>
      <c r="F614" s="173"/>
      <c r="G614" s="173"/>
      <c r="H614" s="173"/>
      <c r="I614" s="173"/>
      <c r="J614" s="173"/>
      <c r="K614" s="173"/>
      <c r="L614" s="173"/>
      <c r="M614" s="173"/>
      <c r="N614" s="173"/>
      <c r="O614" s="173"/>
    </row>
    <row r="615" spans="3:15" hidden="1" x14ac:dyDescent="0.2">
      <c r="C615" s="173"/>
      <c r="D615" s="173"/>
      <c r="E615" s="173"/>
      <c r="F615" s="173"/>
      <c r="G615" s="173"/>
      <c r="H615" s="173"/>
      <c r="I615" s="173"/>
      <c r="J615" s="173"/>
      <c r="K615" s="173"/>
      <c r="L615" s="173"/>
      <c r="M615" s="173"/>
      <c r="N615" s="173"/>
      <c r="O615" s="173"/>
    </row>
    <row r="616" spans="3:15" hidden="1" x14ac:dyDescent="0.2">
      <c r="C616" s="173"/>
      <c r="D616" s="173"/>
      <c r="E616" s="173"/>
      <c r="F616" s="173"/>
      <c r="G616" s="173"/>
      <c r="H616" s="173"/>
      <c r="I616" s="173"/>
      <c r="J616" s="173"/>
      <c r="K616" s="173"/>
      <c r="L616" s="173"/>
      <c r="M616" s="173"/>
      <c r="N616" s="173"/>
      <c r="O616" s="173"/>
    </row>
    <row r="617" spans="3:15" hidden="1" x14ac:dyDescent="0.2">
      <c r="C617" s="173"/>
      <c r="D617" s="173"/>
      <c r="E617" s="173"/>
      <c r="F617" s="173"/>
      <c r="G617" s="173"/>
      <c r="H617" s="173"/>
      <c r="I617" s="173"/>
      <c r="J617" s="173"/>
      <c r="K617" s="173"/>
      <c r="L617" s="173"/>
      <c r="M617" s="173"/>
      <c r="N617" s="173"/>
      <c r="O617" s="173"/>
    </row>
    <row r="618" spans="3:15" hidden="1" x14ac:dyDescent="0.2">
      <c r="C618" s="173"/>
      <c r="D618" s="173"/>
      <c r="E618" s="173"/>
      <c r="F618" s="173"/>
      <c r="G618" s="173"/>
      <c r="H618" s="173"/>
      <c r="I618" s="173"/>
      <c r="J618" s="173"/>
      <c r="K618" s="173"/>
      <c r="L618" s="173"/>
      <c r="M618" s="173"/>
      <c r="N618" s="173"/>
      <c r="O618" s="173"/>
    </row>
    <row r="619" spans="3:15" hidden="1" x14ac:dyDescent="0.2">
      <c r="C619" s="173"/>
      <c r="D619" s="173"/>
      <c r="E619" s="173"/>
      <c r="F619" s="173"/>
      <c r="G619" s="173"/>
      <c r="H619" s="173"/>
      <c r="I619" s="173"/>
      <c r="J619" s="173"/>
      <c r="K619" s="173"/>
      <c r="L619" s="173"/>
      <c r="M619" s="173"/>
      <c r="N619" s="173"/>
      <c r="O619" s="173"/>
    </row>
    <row r="620" spans="3:15" hidden="1" x14ac:dyDescent="0.2">
      <c r="C620" s="173"/>
      <c r="D620" s="173"/>
      <c r="E620" s="173"/>
      <c r="F620" s="173"/>
      <c r="G620" s="173"/>
      <c r="H620" s="173"/>
      <c r="I620" s="173"/>
      <c r="J620" s="173"/>
      <c r="K620" s="173"/>
      <c r="L620" s="173"/>
      <c r="M620" s="173"/>
      <c r="N620" s="173"/>
      <c r="O620" s="173"/>
    </row>
    <row r="621" spans="3:15" hidden="1" x14ac:dyDescent="0.2">
      <c r="C621" s="173"/>
      <c r="D621" s="173"/>
      <c r="E621" s="173"/>
      <c r="F621" s="173"/>
      <c r="G621" s="173"/>
      <c r="H621" s="173"/>
      <c r="I621" s="173"/>
      <c r="J621" s="173"/>
      <c r="K621" s="173"/>
      <c r="L621" s="173"/>
      <c r="M621" s="173"/>
      <c r="N621" s="173"/>
      <c r="O621" s="173"/>
    </row>
    <row r="622" spans="3:15" hidden="1" x14ac:dyDescent="0.2">
      <c r="C622" s="173"/>
      <c r="D622" s="173"/>
      <c r="E622" s="173"/>
      <c r="F622" s="173"/>
      <c r="G622" s="173"/>
      <c r="H622" s="173"/>
      <c r="I622" s="173"/>
      <c r="J622" s="173"/>
      <c r="K622" s="173"/>
      <c r="L622" s="173"/>
      <c r="M622" s="173"/>
      <c r="N622" s="173"/>
      <c r="O622" s="173"/>
    </row>
    <row r="623" spans="3:15" hidden="1" x14ac:dyDescent="0.2">
      <c r="C623" s="173"/>
      <c r="D623" s="173"/>
      <c r="E623" s="173"/>
      <c r="F623" s="173"/>
      <c r="G623" s="173"/>
      <c r="H623" s="173"/>
      <c r="I623" s="173"/>
      <c r="J623" s="173"/>
      <c r="K623" s="173"/>
      <c r="L623" s="173"/>
      <c r="M623" s="173"/>
      <c r="N623" s="173"/>
      <c r="O623" s="173"/>
    </row>
    <row r="624" spans="3:15" hidden="1" x14ac:dyDescent="0.2">
      <c r="C624" s="173"/>
      <c r="D624" s="173"/>
      <c r="E624" s="173"/>
      <c r="F624" s="173"/>
      <c r="G624" s="173"/>
      <c r="H624" s="173"/>
      <c r="I624" s="173"/>
      <c r="J624" s="173"/>
      <c r="K624" s="173"/>
      <c r="L624" s="173"/>
      <c r="M624" s="173"/>
      <c r="N624" s="173"/>
      <c r="O624" s="173"/>
    </row>
    <row r="625" spans="3:15" hidden="1" x14ac:dyDescent="0.2">
      <c r="C625" s="173"/>
      <c r="D625" s="173"/>
      <c r="E625" s="173"/>
      <c r="F625" s="173"/>
      <c r="G625" s="173"/>
      <c r="H625" s="173"/>
      <c r="I625" s="173"/>
      <c r="J625" s="173"/>
      <c r="K625" s="173"/>
      <c r="L625" s="173"/>
      <c r="M625" s="173"/>
      <c r="N625" s="173"/>
      <c r="O625" s="173"/>
    </row>
    <row r="626" spans="3:15" hidden="1" x14ac:dyDescent="0.2">
      <c r="C626" s="173"/>
      <c r="D626" s="173"/>
      <c r="E626" s="173"/>
      <c r="F626" s="173"/>
      <c r="G626" s="173"/>
      <c r="H626" s="173"/>
      <c r="I626" s="173"/>
      <c r="J626" s="173"/>
      <c r="K626" s="173"/>
      <c r="L626" s="173"/>
      <c r="M626" s="173"/>
      <c r="N626" s="173"/>
      <c r="O626" s="173"/>
    </row>
    <row r="627" spans="3:15" hidden="1" x14ac:dyDescent="0.2">
      <c r="C627" s="173"/>
      <c r="D627" s="173"/>
      <c r="E627" s="173"/>
      <c r="F627" s="173"/>
      <c r="G627" s="173"/>
      <c r="H627" s="173"/>
      <c r="I627" s="173"/>
      <c r="J627" s="173"/>
      <c r="K627" s="173"/>
      <c r="L627" s="173"/>
      <c r="M627" s="173"/>
      <c r="N627" s="173"/>
      <c r="O627" s="173"/>
    </row>
    <row r="628" spans="3:15" hidden="1" x14ac:dyDescent="0.2">
      <c r="C628" s="173"/>
      <c r="D628" s="173"/>
      <c r="E628" s="173"/>
      <c r="F628" s="173"/>
      <c r="G628" s="173"/>
      <c r="H628" s="173"/>
      <c r="I628" s="173"/>
      <c r="J628" s="173"/>
      <c r="K628" s="173"/>
      <c r="L628" s="173"/>
      <c r="M628" s="173"/>
      <c r="N628" s="173"/>
      <c r="O628" s="173"/>
    </row>
    <row r="629" spans="3:15" hidden="1" x14ac:dyDescent="0.2">
      <c r="C629" s="173"/>
      <c r="D629" s="173"/>
      <c r="E629" s="173"/>
      <c r="F629" s="173"/>
      <c r="G629" s="173"/>
      <c r="H629" s="173"/>
      <c r="I629" s="173"/>
      <c r="J629" s="173"/>
      <c r="K629" s="173"/>
      <c r="L629" s="173"/>
      <c r="M629" s="173"/>
      <c r="N629" s="173"/>
      <c r="O629" s="173"/>
    </row>
    <row r="630" spans="3:15" hidden="1" x14ac:dyDescent="0.2">
      <c r="C630" s="173"/>
      <c r="D630" s="173"/>
      <c r="E630" s="173"/>
      <c r="F630" s="173"/>
      <c r="G630" s="173"/>
      <c r="H630" s="173"/>
      <c r="I630" s="173"/>
      <c r="J630" s="173"/>
      <c r="K630" s="173"/>
      <c r="L630" s="173"/>
      <c r="M630" s="173"/>
      <c r="N630" s="173"/>
      <c r="O630" s="173"/>
    </row>
    <row r="631" spans="3:15" hidden="1" x14ac:dyDescent="0.2">
      <c r="C631" s="173"/>
      <c r="D631" s="173"/>
      <c r="E631" s="173"/>
      <c r="F631" s="173"/>
      <c r="G631" s="173"/>
      <c r="H631" s="173"/>
      <c r="I631" s="173"/>
      <c r="J631" s="173"/>
      <c r="K631" s="173"/>
      <c r="L631" s="173"/>
      <c r="M631" s="173"/>
      <c r="N631" s="173"/>
      <c r="O631" s="173"/>
    </row>
    <row r="632" spans="3:15" hidden="1" x14ac:dyDescent="0.2">
      <c r="C632" s="173"/>
      <c r="D632" s="173"/>
      <c r="E632" s="173"/>
      <c r="F632" s="173"/>
      <c r="G632" s="173"/>
      <c r="H632" s="173"/>
      <c r="I632" s="173"/>
      <c r="J632" s="173"/>
      <c r="K632" s="173"/>
      <c r="L632" s="173"/>
      <c r="M632" s="173"/>
      <c r="N632" s="173"/>
      <c r="O632" s="173"/>
    </row>
    <row r="633" spans="3:15" hidden="1" x14ac:dyDescent="0.2">
      <c r="C633" s="173"/>
      <c r="D633" s="173"/>
      <c r="E633" s="173"/>
      <c r="F633" s="173"/>
      <c r="G633" s="173"/>
      <c r="H633" s="173"/>
      <c r="I633" s="173"/>
      <c r="J633" s="173"/>
      <c r="K633" s="173"/>
      <c r="L633" s="173"/>
      <c r="M633" s="173"/>
      <c r="N633" s="173"/>
      <c r="O633" s="173"/>
    </row>
    <row r="634" spans="3:15" hidden="1" x14ac:dyDescent="0.2">
      <c r="C634" s="173"/>
      <c r="D634" s="173"/>
      <c r="E634" s="173"/>
      <c r="F634" s="173"/>
      <c r="G634" s="173"/>
      <c r="H634" s="173"/>
      <c r="I634" s="173"/>
      <c r="J634" s="173"/>
      <c r="K634" s="173"/>
      <c r="L634" s="173"/>
      <c r="M634" s="173"/>
      <c r="N634" s="173"/>
      <c r="O634" s="173"/>
    </row>
    <row r="635" spans="3:15" hidden="1" x14ac:dyDescent="0.2">
      <c r="C635" s="173"/>
      <c r="D635" s="173"/>
      <c r="E635" s="173"/>
      <c r="F635" s="173"/>
      <c r="G635" s="173"/>
      <c r="H635" s="173"/>
      <c r="I635" s="173"/>
      <c r="J635" s="173"/>
      <c r="K635" s="173"/>
      <c r="L635" s="173"/>
      <c r="M635" s="173"/>
      <c r="N635" s="173"/>
      <c r="O635" s="173"/>
    </row>
    <row r="636" spans="3:15" hidden="1" x14ac:dyDescent="0.2">
      <c r="C636" s="173"/>
      <c r="D636" s="173"/>
      <c r="E636" s="173"/>
      <c r="F636" s="173"/>
      <c r="G636" s="173"/>
      <c r="H636" s="173"/>
      <c r="I636" s="173"/>
      <c r="J636" s="173"/>
      <c r="K636" s="173"/>
      <c r="L636" s="173"/>
      <c r="M636" s="173"/>
      <c r="N636" s="173"/>
      <c r="O636" s="173"/>
    </row>
    <row r="637" spans="3:15" hidden="1" x14ac:dyDescent="0.2">
      <c r="C637" s="173"/>
      <c r="D637" s="173"/>
      <c r="E637" s="173"/>
      <c r="F637" s="173"/>
      <c r="G637" s="173"/>
      <c r="H637" s="173"/>
      <c r="I637" s="173"/>
      <c r="J637" s="173"/>
      <c r="K637" s="173"/>
      <c r="L637" s="173"/>
      <c r="M637" s="173"/>
      <c r="N637" s="173"/>
      <c r="O637" s="173"/>
    </row>
    <row r="638" spans="3:15" hidden="1" x14ac:dyDescent="0.2">
      <c r="C638" s="173"/>
      <c r="D638" s="173"/>
      <c r="E638" s="173"/>
      <c r="F638" s="173"/>
      <c r="G638" s="173"/>
      <c r="H638" s="173"/>
      <c r="I638" s="173"/>
      <c r="J638" s="173"/>
      <c r="K638" s="173"/>
      <c r="L638" s="173"/>
      <c r="M638" s="173"/>
      <c r="N638" s="173"/>
      <c r="O638" s="173"/>
    </row>
    <row r="639" spans="3:15" hidden="1" x14ac:dyDescent="0.2">
      <c r="C639" s="173"/>
      <c r="D639" s="173"/>
      <c r="E639" s="173"/>
      <c r="F639" s="173"/>
      <c r="G639" s="173"/>
      <c r="H639" s="173"/>
      <c r="I639" s="173"/>
      <c r="J639" s="173"/>
      <c r="K639" s="173"/>
      <c r="L639" s="173"/>
      <c r="M639" s="173"/>
      <c r="N639" s="173"/>
      <c r="O639" s="173"/>
    </row>
    <row r="640" spans="3:15" hidden="1" x14ac:dyDescent="0.2">
      <c r="C640" s="173"/>
      <c r="D640" s="173"/>
      <c r="E640" s="173"/>
      <c r="F640" s="173"/>
      <c r="G640" s="173"/>
      <c r="H640" s="173"/>
      <c r="I640" s="173"/>
      <c r="J640" s="173"/>
      <c r="K640" s="173"/>
      <c r="L640" s="173"/>
      <c r="M640" s="173"/>
      <c r="N640" s="173"/>
      <c r="O640" s="173"/>
    </row>
    <row r="641" spans="3:15" hidden="1" x14ac:dyDescent="0.2">
      <c r="C641" s="173"/>
      <c r="D641" s="173"/>
      <c r="E641" s="173"/>
      <c r="F641" s="173"/>
      <c r="G641" s="173"/>
      <c r="H641" s="173"/>
      <c r="I641" s="173"/>
      <c r="J641" s="173"/>
      <c r="K641" s="173"/>
      <c r="L641" s="173"/>
      <c r="M641" s="173"/>
      <c r="N641" s="173"/>
      <c r="O641" s="173"/>
    </row>
    <row r="642" spans="3:15" hidden="1" x14ac:dyDescent="0.2">
      <c r="C642" s="173"/>
      <c r="D642" s="173"/>
      <c r="E642" s="173"/>
      <c r="F642" s="173"/>
      <c r="G642" s="173"/>
      <c r="H642" s="173"/>
      <c r="I642" s="173"/>
      <c r="J642" s="173"/>
      <c r="K642" s="173"/>
      <c r="L642" s="173"/>
      <c r="M642" s="173"/>
      <c r="N642" s="173"/>
      <c r="O642" s="173"/>
    </row>
    <row r="643" spans="3:15" hidden="1" x14ac:dyDescent="0.2">
      <c r="C643" s="173"/>
      <c r="D643" s="173"/>
      <c r="E643" s="173"/>
      <c r="F643" s="173"/>
      <c r="G643" s="173"/>
      <c r="H643" s="173"/>
      <c r="I643" s="173"/>
      <c r="J643" s="173"/>
      <c r="K643" s="173"/>
      <c r="L643" s="173"/>
      <c r="M643" s="173"/>
      <c r="N643" s="173"/>
      <c r="O643" s="173"/>
    </row>
    <row r="644" spans="3:15" hidden="1" x14ac:dyDescent="0.2">
      <c r="C644" s="173"/>
      <c r="D644" s="173"/>
      <c r="E644" s="173"/>
      <c r="F644" s="173"/>
      <c r="G644" s="173"/>
      <c r="H644" s="173"/>
      <c r="I644" s="173"/>
      <c r="J644" s="173"/>
      <c r="K644" s="173"/>
      <c r="L644" s="173"/>
      <c r="M644" s="173"/>
      <c r="N644" s="173"/>
      <c r="O644" s="173"/>
    </row>
    <row r="645" spans="3:15" hidden="1" x14ac:dyDescent="0.2">
      <c r="C645" s="173"/>
      <c r="D645" s="173"/>
      <c r="E645" s="173"/>
      <c r="F645" s="173"/>
      <c r="G645" s="173"/>
      <c r="H645" s="173"/>
      <c r="I645" s="173"/>
      <c r="J645" s="173"/>
      <c r="K645" s="173"/>
      <c r="L645" s="173"/>
      <c r="M645" s="173"/>
      <c r="N645" s="173"/>
      <c r="O645" s="173"/>
    </row>
    <row r="646" spans="3:15" hidden="1" x14ac:dyDescent="0.2">
      <c r="C646" s="173"/>
      <c r="D646" s="173"/>
      <c r="E646" s="173"/>
      <c r="F646" s="173"/>
      <c r="G646" s="173"/>
      <c r="H646" s="173"/>
      <c r="I646" s="173"/>
      <c r="J646" s="173"/>
      <c r="K646" s="173"/>
      <c r="L646" s="173"/>
      <c r="M646" s="173"/>
      <c r="N646" s="173"/>
      <c r="O646" s="173"/>
    </row>
    <row r="647" spans="3:15" hidden="1" x14ac:dyDescent="0.2">
      <c r="C647" s="173"/>
      <c r="D647" s="173"/>
      <c r="E647" s="173"/>
      <c r="F647" s="173"/>
      <c r="G647" s="173"/>
      <c r="H647" s="173"/>
      <c r="I647" s="173"/>
      <c r="J647" s="173"/>
      <c r="K647" s="173"/>
      <c r="L647" s="173"/>
      <c r="M647" s="173"/>
      <c r="N647" s="173"/>
      <c r="O647" s="173"/>
    </row>
    <row r="648" spans="3:15" hidden="1" x14ac:dyDescent="0.2">
      <c r="C648" s="173"/>
      <c r="D648" s="173"/>
      <c r="E648" s="173"/>
      <c r="F648" s="173"/>
      <c r="G648" s="173"/>
      <c r="H648" s="173"/>
      <c r="I648" s="173"/>
      <c r="J648" s="173"/>
      <c r="K648" s="173"/>
      <c r="L648" s="173"/>
      <c r="M648" s="173"/>
      <c r="N648" s="173"/>
      <c r="O648" s="173"/>
    </row>
    <row r="649" spans="3:15" hidden="1" x14ac:dyDescent="0.2">
      <c r="C649" s="173"/>
      <c r="D649" s="173"/>
      <c r="E649" s="173"/>
      <c r="F649" s="173"/>
      <c r="G649" s="173"/>
      <c r="H649" s="173"/>
      <c r="I649" s="173"/>
      <c r="J649" s="173"/>
      <c r="K649" s="173"/>
      <c r="L649" s="173"/>
      <c r="M649" s="173"/>
      <c r="N649" s="173"/>
      <c r="O649" s="173"/>
    </row>
    <row r="650" spans="3:15" hidden="1" x14ac:dyDescent="0.2">
      <c r="C650" s="173"/>
      <c r="D650" s="173"/>
      <c r="E650" s="173"/>
      <c r="F650" s="173"/>
      <c r="G650" s="173"/>
      <c r="H650" s="173"/>
      <c r="I650" s="173"/>
      <c r="J650" s="173"/>
      <c r="K650" s="173"/>
      <c r="L650" s="173"/>
      <c r="M650" s="173"/>
      <c r="N650" s="173"/>
      <c r="O650" s="173"/>
    </row>
    <row r="651" spans="3:15" hidden="1" x14ac:dyDescent="0.2">
      <c r="C651" s="173"/>
      <c r="D651" s="173"/>
      <c r="E651" s="173"/>
      <c r="F651" s="173"/>
      <c r="G651" s="173"/>
      <c r="H651" s="173"/>
      <c r="I651" s="173"/>
      <c r="J651" s="173"/>
      <c r="K651" s="173"/>
      <c r="L651" s="173"/>
      <c r="M651" s="173"/>
      <c r="N651" s="173"/>
      <c r="O651" s="173"/>
    </row>
    <row r="652" spans="3:15" hidden="1" x14ac:dyDescent="0.2">
      <c r="C652" s="173"/>
      <c r="D652" s="173"/>
      <c r="E652" s="173"/>
      <c r="F652" s="173"/>
      <c r="G652" s="173"/>
      <c r="H652" s="173"/>
      <c r="I652" s="173"/>
      <c r="J652" s="173"/>
      <c r="K652" s="173"/>
      <c r="L652" s="173"/>
      <c r="M652" s="173"/>
      <c r="N652" s="173"/>
      <c r="O652" s="173"/>
    </row>
    <row r="653" spans="3:15" hidden="1" x14ac:dyDescent="0.2">
      <c r="C653" s="173"/>
      <c r="D653" s="173"/>
      <c r="E653" s="173"/>
      <c r="F653" s="173"/>
      <c r="G653" s="173"/>
      <c r="H653" s="173"/>
      <c r="I653" s="173"/>
      <c r="J653" s="173"/>
      <c r="K653" s="173"/>
      <c r="L653" s="173"/>
      <c r="M653" s="173"/>
      <c r="N653" s="173"/>
      <c r="O653" s="173"/>
    </row>
    <row r="654" spans="3:15" hidden="1" x14ac:dyDescent="0.2">
      <c r="C654" s="173"/>
      <c r="D654" s="173"/>
      <c r="E654" s="173"/>
      <c r="F654" s="173"/>
      <c r="G654" s="173"/>
      <c r="H654" s="173"/>
      <c r="I654" s="173"/>
      <c r="J654" s="173"/>
      <c r="K654" s="173"/>
      <c r="L654" s="173"/>
      <c r="M654" s="173"/>
      <c r="N654" s="173"/>
      <c r="O654" s="173"/>
    </row>
    <row r="655" spans="3:15" hidden="1" x14ac:dyDescent="0.2">
      <c r="C655" s="173"/>
      <c r="D655" s="173"/>
      <c r="E655" s="173"/>
      <c r="F655" s="173"/>
      <c r="G655" s="173"/>
      <c r="H655" s="173"/>
      <c r="I655" s="173"/>
      <c r="J655" s="173"/>
      <c r="K655" s="173"/>
      <c r="L655" s="173"/>
      <c r="M655" s="173"/>
      <c r="N655" s="173"/>
      <c r="O655" s="173"/>
    </row>
    <row r="656" spans="3:15" hidden="1" x14ac:dyDescent="0.2">
      <c r="C656" s="173"/>
      <c r="D656" s="173"/>
      <c r="E656" s="173"/>
      <c r="F656" s="173"/>
      <c r="G656" s="173"/>
      <c r="H656" s="173"/>
      <c r="I656" s="173"/>
      <c r="J656" s="173"/>
      <c r="K656" s="173"/>
      <c r="L656" s="173"/>
      <c r="M656" s="173"/>
      <c r="N656" s="173"/>
      <c r="O656" s="173"/>
    </row>
    <row r="657" spans="3:15" hidden="1" x14ac:dyDescent="0.2">
      <c r="C657" s="173"/>
      <c r="D657" s="173"/>
      <c r="E657" s="173"/>
      <c r="F657" s="173"/>
      <c r="G657" s="173"/>
      <c r="H657" s="173"/>
      <c r="I657" s="173"/>
      <c r="J657" s="173"/>
      <c r="K657" s="173"/>
      <c r="L657" s="173"/>
      <c r="M657" s="173"/>
      <c r="N657" s="173"/>
      <c r="O657" s="173"/>
    </row>
    <row r="658" spans="3:15" hidden="1" x14ac:dyDescent="0.2">
      <c r="C658" s="173"/>
      <c r="D658" s="173"/>
      <c r="E658" s="173"/>
      <c r="F658" s="173"/>
      <c r="G658" s="173"/>
      <c r="H658" s="173"/>
      <c r="I658" s="173"/>
      <c r="J658" s="173"/>
      <c r="K658" s="173"/>
      <c r="L658" s="173"/>
      <c r="M658" s="173"/>
      <c r="N658" s="173"/>
      <c r="O658" s="173"/>
    </row>
    <row r="659" spans="3:15" hidden="1" x14ac:dyDescent="0.2">
      <c r="C659" s="173"/>
      <c r="D659" s="173"/>
      <c r="E659" s="173"/>
      <c r="F659" s="173"/>
      <c r="G659" s="173"/>
      <c r="H659" s="173"/>
      <c r="I659" s="173"/>
      <c r="J659" s="173"/>
      <c r="K659" s="173"/>
      <c r="L659" s="173"/>
      <c r="M659" s="173"/>
      <c r="N659" s="173"/>
      <c r="O659" s="173"/>
    </row>
    <row r="660" spans="3:15" hidden="1" x14ac:dyDescent="0.2">
      <c r="C660" s="173"/>
      <c r="D660" s="173"/>
      <c r="E660" s="173"/>
      <c r="F660" s="173"/>
      <c r="G660" s="173"/>
      <c r="H660" s="173"/>
      <c r="I660" s="173"/>
      <c r="J660" s="173"/>
      <c r="K660" s="173"/>
      <c r="L660" s="173"/>
      <c r="M660" s="173"/>
      <c r="N660" s="173"/>
      <c r="O660" s="173"/>
    </row>
    <row r="661" spans="3:15" hidden="1" x14ac:dyDescent="0.2">
      <c r="C661" s="173"/>
      <c r="D661" s="173"/>
      <c r="E661" s="173"/>
      <c r="F661" s="173"/>
      <c r="G661" s="173"/>
      <c r="H661" s="173"/>
      <c r="I661" s="173"/>
      <c r="J661" s="173"/>
      <c r="K661" s="173"/>
      <c r="L661" s="173"/>
      <c r="M661" s="173"/>
      <c r="N661" s="173"/>
      <c r="O661" s="173"/>
    </row>
    <row r="662" spans="3:15" hidden="1" x14ac:dyDescent="0.2">
      <c r="C662" s="173"/>
      <c r="D662" s="173"/>
      <c r="E662" s="173"/>
      <c r="F662" s="173"/>
      <c r="G662" s="173"/>
      <c r="H662" s="173"/>
      <c r="I662" s="173"/>
      <c r="J662" s="173"/>
      <c r="K662" s="173"/>
      <c r="L662" s="173"/>
      <c r="M662" s="173"/>
      <c r="N662" s="173"/>
      <c r="O662" s="173"/>
    </row>
    <row r="663" spans="3:15" hidden="1" x14ac:dyDescent="0.2">
      <c r="C663" s="173"/>
      <c r="D663" s="173"/>
      <c r="E663" s="173"/>
      <c r="F663" s="173"/>
      <c r="G663" s="173"/>
      <c r="H663" s="173"/>
      <c r="I663" s="173"/>
      <c r="J663" s="173"/>
      <c r="K663" s="173"/>
      <c r="L663" s="173"/>
      <c r="M663" s="173"/>
      <c r="N663" s="173"/>
      <c r="O663" s="173"/>
    </row>
    <row r="664" spans="3:15" hidden="1" x14ac:dyDescent="0.2">
      <c r="C664" s="173"/>
      <c r="D664" s="173"/>
      <c r="E664" s="173"/>
      <c r="F664" s="173"/>
      <c r="G664" s="173"/>
      <c r="H664" s="173"/>
      <c r="I664" s="173"/>
      <c r="J664" s="173"/>
      <c r="K664" s="173"/>
      <c r="L664" s="173"/>
      <c r="M664" s="173"/>
      <c r="N664" s="173"/>
      <c r="O664" s="173"/>
    </row>
    <row r="665" spans="3:15" hidden="1" x14ac:dyDescent="0.2">
      <c r="C665" s="173"/>
      <c r="D665" s="173"/>
      <c r="E665" s="173"/>
      <c r="F665" s="173"/>
      <c r="G665" s="173"/>
      <c r="H665" s="173"/>
      <c r="I665" s="173"/>
      <c r="J665" s="173"/>
      <c r="K665" s="173"/>
      <c r="L665" s="173"/>
      <c r="M665" s="173"/>
      <c r="N665" s="173"/>
      <c r="O665" s="173"/>
    </row>
    <row r="666" spans="3:15" hidden="1" x14ac:dyDescent="0.2">
      <c r="C666" s="173"/>
      <c r="D666" s="173"/>
      <c r="E666" s="173"/>
      <c r="F666" s="173"/>
      <c r="G666" s="173"/>
      <c r="H666" s="173"/>
      <c r="I666" s="173"/>
      <c r="J666" s="173"/>
      <c r="K666" s="173"/>
      <c r="L666" s="173"/>
      <c r="M666" s="173"/>
      <c r="N666" s="173"/>
      <c r="O666" s="173"/>
    </row>
    <row r="667" spans="3:15" hidden="1" x14ac:dyDescent="0.2">
      <c r="C667" s="173"/>
      <c r="D667" s="173"/>
      <c r="E667" s="173"/>
      <c r="F667" s="173"/>
      <c r="G667" s="173"/>
      <c r="H667" s="173"/>
      <c r="I667" s="173"/>
      <c r="J667" s="173"/>
      <c r="K667" s="173"/>
      <c r="L667" s="173"/>
      <c r="M667" s="173"/>
      <c r="N667" s="173"/>
      <c r="O667" s="173"/>
    </row>
    <row r="668" spans="3:15" hidden="1" x14ac:dyDescent="0.2">
      <c r="C668" s="173"/>
      <c r="D668" s="173"/>
      <c r="E668" s="173"/>
      <c r="F668" s="173"/>
      <c r="G668" s="173"/>
      <c r="H668" s="173"/>
      <c r="I668" s="173"/>
      <c r="J668" s="173"/>
      <c r="K668" s="173"/>
      <c r="L668" s="173"/>
      <c r="M668" s="173"/>
      <c r="N668" s="173"/>
      <c r="O668" s="173"/>
    </row>
    <row r="669" spans="3:15" hidden="1" x14ac:dyDescent="0.2">
      <c r="C669" s="173"/>
      <c r="D669" s="173"/>
      <c r="E669" s="173"/>
      <c r="F669" s="173"/>
      <c r="G669" s="173"/>
      <c r="H669" s="173"/>
      <c r="I669" s="173"/>
      <c r="J669" s="173"/>
      <c r="K669" s="173"/>
      <c r="L669" s="173"/>
      <c r="M669" s="173"/>
      <c r="N669" s="173"/>
      <c r="O669" s="173"/>
    </row>
    <row r="670" spans="3:15" hidden="1" x14ac:dyDescent="0.2">
      <c r="C670" s="173"/>
      <c r="D670" s="173"/>
      <c r="E670" s="173"/>
      <c r="F670" s="173"/>
      <c r="G670" s="173"/>
      <c r="H670" s="173"/>
      <c r="I670" s="173"/>
      <c r="J670" s="173"/>
      <c r="K670" s="173"/>
      <c r="L670" s="173"/>
      <c r="M670" s="173"/>
      <c r="N670" s="173"/>
      <c r="O670" s="173"/>
    </row>
    <row r="671" spans="3:15" hidden="1" x14ac:dyDescent="0.2">
      <c r="C671" s="173"/>
      <c r="D671" s="173"/>
      <c r="E671" s="173"/>
      <c r="F671" s="173"/>
      <c r="G671" s="173"/>
      <c r="H671" s="173"/>
      <c r="I671" s="173"/>
      <c r="J671" s="173"/>
      <c r="K671" s="173"/>
      <c r="L671" s="173"/>
      <c r="M671" s="173"/>
      <c r="N671" s="173"/>
      <c r="O671" s="173"/>
    </row>
    <row r="672" spans="3:15" hidden="1" x14ac:dyDescent="0.2">
      <c r="C672" s="173"/>
      <c r="D672" s="173"/>
      <c r="E672" s="173"/>
      <c r="F672" s="173"/>
      <c r="G672" s="173"/>
      <c r="H672" s="173"/>
      <c r="I672" s="173"/>
      <c r="J672" s="173"/>
      <c r="K672" s="173"/>
      <c r="L672" s="173"/>
      <c r="M672" s="173"/>
      <c r="N672" s="173"/>
      <c r="O672" s="173"/>
    </row>
    <row r="673" spans="3:15" hidden="1" x14ac:dyDescent="0.2">
      <c r="C673" s="173"/>
      <c r="D673" s="173"/>
      <c r="E673" s="173"/>
      <c r="F673" s="173"/>
      <c r="G673" s="173"/>
      <c r="H673" s="173"/>
      <c r="I673" s="173"/>
      <c r="J673" s="173"/>
      <c r="K673" s="173"/>
      <c r="L673" s="173"/>
      <c r="M673" s="173"/>
      <c r="N673" s="173"/>
      <c r="O673" s="173"/>
    </row>
    <row r="674" spans="3:15" hidden="1" x14ac:dyDescent="0.2">
      <c r="C674" s="173"/>
      <c r="D674" s="173"/>
      <c r="E674" s="173"/>
      <c r="F674" s="173"/>
      <c r="G674" s="173"/>
      <c r="H674" s="173"/>
      <c r="I674" s="173"/>
      <c r="J674" s="173"/>
      <c r="K674" s="173"/>
      <c r="L674" s="173"/>
      <c r="M674" s="173"/>
      <c r="N674" s="173"/>
      <c r="O674" s="173"/>
    </row>
    <row r="675" spans="3:15" hidden="1" x14ac:dyDescent="0.2">
      <c r="C675" s="173"/>
      <c r="D675" s="173"/>
      <c r="E675" s="173"/>
      <c r="F675" s="173"/>
      <c r="G675" s="173"/>
      <c r="H675" s="173"/>
      <c r="I675" s="173"/>
      <c r="J675" s="173"/>
      <c r="K675" s="173"/>
      <c r="L675" s="173"/>
      <c r="M675" s="173"/>
      <c r="N675" s="173"/>
      <c r="O675" s="173"/>
    </row>
    <row r="676" spans="3:15" hidden="1" x14ac:dyDescent="0.2">
      <c r="C676" s="173"/>
      <c r="D676" s="173"/>
      <c r="E676" s="173"/>
      <c r="F676" s="173"/>
      <c r="G676" s="173"/>
      <c r="H676" s="173"/>
      <c r="I676" s="173"/>
      <c r="J676" s="173"/>
      <c r="K676" s="173"/>
      <c r="L676" s="173"/>
      <c r="M676" s="173"/>
      <c r="N676" s="173"/>
      <c r="O676" s="173"/>
    </row>
    <row r="677" spans="3:15" hidden="1" x14ac:dyDescent="0.2">
      <c r="C677" s="173"/>
      <c r="D677" s="173"/>
      <c r="E677" s="173"/>
      <c r="F677" s="173"/>
      <c r="G677" s="173"/>
      <c r="H677" s="173"/>
      <c r="I677" s="173"/>
      <c r="J677" s="173"/>
      <c r="K677" s="173"/>
      <c r="L677" s="173"/>
      <c r="M677" s="173"/>
      <c r="N677" s="173"/>
      <c r="O677" s="173"/>
    </row>
    <row r="678" spans="3:15" hidden="1" x14ac:dyDescent="0.2">
      <c r="C678" s="173"/>
      <c r="D678" s="173"/>
      <c r="E678" s="173"/>
      <c r="F678" s="173"/>
      <c r="G678" s="173"/>
      <c r="H678" s="173"/>
      <c r="I678" s="173"/>
      <c r="J678" s="173"/>
      <c r="K678" s="173"/>
      <c r="L678" s="173"/>
      <c r="M678" s="173"/>
      <c r="N678" s="173"/>
      <c r="O678" s="173"/>
    </row>
    <row r="679" spans="3:15" hidden="1" x14ac:dyDescent="0.2">
      <c r="C679" s="173"/>
      <c r="D679" s="173"/>
      <c r="E679" s="173"/>
      <c r="F679" s="173"/>
      <c r="G679" s="173"/>
      <c r="H679" s="173"/>
      <c r="I679" s="173"/>
      <c r="J679" s="173"/>
      <c r="K679" s="173"/>
      <c r="L679" s="173"/>
      <c r="M679" s="173"/>
      <c r="N679" s="173"/>
      <c r="O679" s="173"/>
    </row>
    <row r="680" spans="3:15" hidden="1" x14ac:dyDescent="0.2">
      <c r="C680" s="173"/>
      <c r="D680" s="173"/>
      <c r="E680" s="173"/>
      <c r="F680" s="173"/>
      <c r="G680" s="173"/>
      <c r="H680" s="173"/>
      <c r="I680" s="173"/>
      <c r="J680" s="173"/>
      <c r="K680" s="173"/>
      <c r="L680" s="173"/>
      <c r="M680" s="173"/>
      <c r="N680" s="173"/>
      <c r="O680" s="173"/>
    </row>
    <row r="681" spans="3:15" hidden="1" x14ac:dyDescent="0.2">
      <c r="C681" s="173"/>
      <c r="D681" s="173"/>
      <c r="E681" s="173"/>
      <c r="F681" s="173"/>
      <c r="G681" s="173"/>
      <c r="H681" s="173"/>
      <c r="I681" s="173"/>
      <c r="J681" s="173"/>
      <c r="K681" s="173"/>
      <c r="L681" s="173"/>
      <c r="M681" s="173"/>
      <c r="N681" s="173"/>
      <c r="O681" s="173"/>
    </row>
    <row r="682" spans="3:15" hidden="1" x14ac:dyDescent="0.2">
      <c r="C682" s="173"/>
      <c r="D682" s="173"/>
      <c r="E682" s="173"/>
      <c r="F682" s="173"/>
      <c r="G682" s="173"/>
      <c r="H682" s="173"/>
      <c r="I682" s="173"/>
      <c r="J682" s="173"/>
      <c r="K682" s="173"/>
      <c r="L682" s="173"/>
      <c r="M682" s="173"/>
      <c r="N682" s="173"/>
      <c r="O682" s="173"/>
    </row>
    <row r="683" spans="3:15" hidden="1" x14ac:dyDescent="0.2">
      <c r="C683" s="173"/>
      <c r="D683" s="173"/>
      <c r="E683" s="173"/>
      <c r="F683" s="173"/>
      <c r="G683" s="173"/>
      <c r="H683" s="173"/>
      <c r="I683" s="173"/>
      <c r="J683" s="173"/>
      <c r="K683" s="173"/>
      <c r="L683" s="173"/>
      <c r="M683" s="173"/>
      <c r="N683" s="173"/>
      <c r="O683" s="173"/>
    </row>
    <row r="684" spans="3:15" hidden="1" x14ac:dyDescent="0.2">
      <c r="C684" s="173"/>
      <c r="D684" s="173"/>
      <c r="E684" s="173"/>
      <c r="F684" s="173"/>
      <c r="G684" s="173"/>
      <c r="H684" s="173"/>
      <c r="I684" s="173"/>
      <c r="J684" s="173"/>
      <c r="K684" s="173"/>
      <c r="L684" s="173"/>
      <c r="M684" s="173"/>
      <c r="N684" s="173"/>
      <c r="O684" s="173"/>
    </row>
    <row r="685" spans="3:15" hidden="1" x14ac:dyDescent="0.2">
      <c r="C685" s="173"/>
      <c r="D685" s="173"/>
      <c r="E685" s="173"/>
      <c r="F685" s="173"/>
      <c r="G685" s="173"/>
      <c r="H685" s="173"/>
      <c r="I685" s="173"/>
      <c r="J685" s="173"/>
      <c r="K685" s="173"/>
      <c r="L685" s="173"/>
      <c r="M685" s="173"/>
      <c r="N685" s="173"/>
      <c r="O685" s="173"/>
    </row>
    <row r="686" spans="3:15" hidden="1" x14ac:dyDescent="0.2">
      <c r="C686" s="173"/>
      <c r="D686" s="173"/>
      <c r="E686" s="173"/>
      <c r="F686" s="173"/>
      <c r="G686" s="173"/>
      <c r="H686" s="173"/>
      <c r="I686" s="173"/>
      <c r="J686" s="173"/>
      <c r="K686" s="173"/>
      <c r="L686" s="173"/>
      <c r="M686" s="173"/>
      <c r="N686" s="173"/>
      <c r="O686" s="173"/>
    </row>
    <row r="687" spans="3:15" hidden="1" x14ac:dyDescent="0.2">
      <c r="C687" s="173"/>
      <c r="D687" s="173"/>
      <c r="E687" s="173"/>
      <c r="F687" s="173"/>
      <c r="G687" s="173"/>
      <c r="H687" s="173"/>
      <c r="I687" s="173"/>
      <c r="J687" s="173"/>
      <c r="K687" s="173"/>
      <c r="L687" s="173"/>
      <c r="M687" s="173"/>
      <c r="N687" s="173"/>
      <c r="O687" s="173"/>
    </row>
    <row r="688" spans="3:15" hidden="1" x14ac:dyDescent="0.2">
      <c r="C688" s="173"/>
      <c r="D688" s="173"/>
      <c r="E688" s="173"/>
      <c r="F688" s="173"/>
      <c r="G688" s="173"/>
      <c r="H688" s="173"/>
      <c r="I688" s="173"/>
      <c r="J688" s="173"/>
      <c r="K688" s="173"/>
      <c r="L688" s="173"/>
      <c r="M688" s="173"/>
      <c r="N688" s="173"/>
      <c r="O688" s="173"/>
    </row>
    <row r="689" spans="3:15" hidden="1" x14ac:dyDescent="0.2">
      <c r="C689" s="173"/>
      <c r="D689" s="173"/>
      <c r="E689" s="173"/>
      <c r="F689" s="173"/>
      <c r="G689" s="173"/>
      <c r="H689" s="173"/>
      <c r="I689" s="173"/>
      <c r="J689" s="173"/>
      <c r="K689" s="173"/>
      <c r="L689" s="173"/>
      <c r="M689" s="173"/>
      <c r="N689" s="173"/>
      <c r="O689" s="173"/>
    </row>
    <row r="690" spans="3:15" hidden="1" x14ac:dyDescent="0.2">
      <c r="C690" s="173"/>
      <c r="D690" s="173"/>
      <c r="E690" s="173"/>
      <c r="F690" s="173"/>
      <c r="G690" s="173"/>
      <c r="H690" s="173"/>
      <c r="I690" s="173"/>
      <c r="J690" s="173"/>
      <c r="K690" s="173"/>
      <c r="L690" s="173"/>
      <c r="M690" s="173"/>
      <c r="N690" s="173"/>
      <c r="O690" s="173"/>
    </row>
    <row r="691" spans="3:15" hidden="1" x14ac:dyDescent="0.2">
      <c r="C691" s="173"/>
      <c r="D691" s="173"/>
      <c r="E691" s="173"/>
      <c r="F691" s="173"/>
      <c r="G691" s="173"/>
      <c r="H691" s="173"/>
      <c r="I691" s="173"/>
      <c r="J691" s="173"/>
      <c r="K691" s="173"/>
      <c r="L691" s="173"/>
      <c r="M691" s="173"/>
      <c r="N691" s="173"/>
      <c r="O691" s="173"/>
    </row>
    <row r="692" spans="3:15" hidden="1" x14ac:dyDescent="0.2">
      <c r="C692" s="173"/>
      <c r="D692" s="173"/>
      <c r="E692" s="173"/>
      <c r="F692" s="173"/>
      <c r="G692" s="173"/>
      <c r="H692" s="173"/>
      <c r="I692" s="173"/>
      <c r="J692" s="173"/>
      <c r="K692" s="173"/>
      <c r="L692" s="173"/>
      <c r="M692" s="173"/>
      <c r="N692" s="173"/>
      <c r="O692" s="173"/>
    </row>
    <row r="693" spans="3:15" hidden="1" x14ac:dyDescent="0.2">
      <c r="C693" s="173"/>
      <c r="D693" s="173"/>
      <c r="E693" s="173"/>
      <c r="F693" s="173"/>
      <c r="G693" s="173"/>
      <c r="H693" s="173"/>
      <c r="I693" s="173"/>
      <c r="J693" s="173"/>
      <c r="K693" s="173"/>
      <c r="L693" s="173"/>
      <c r="M693" s="173"/>
      <c r="N693" s="173"/>
      <c r="O693" s="173"/>
    </row>
    <row r="694" spans="3:15" hidden="1" x14ac:dyDescent="0.2">
      <c r="C694" s="173"/>
      <c r="D694" s="173"/>
      <c r="E694" s="173"/>
      <c r="F694" s="173"/>
      <c r="G694" s="173"/>
      <c r="H694" s="173"/>
      <c r="I694" s="173"/>
      <c r="J694" s="173"/>
      <c r="K694" s="173"/>
      <c r="L694" s="173"/>
      <c r="M694" s="173"/>
      <c r="N694" s="173"/>
      <c r="O694" s="173"/>
    </row>
    <row r="695" spans="3:15" hidden="1" x14ac:dyDescent="0.2">
      <c r="C695" s="173"/>
      <c r="D695" s="173"/>
      <c r="E695" s="173"/>
      <c r="F695" s="173"/>
      <c r="G695" s="173"/>
      <c r="H695" s="173"/>
      <c r="I695" s="173"/>
      <c r="J695" s="173"/>
      <c r="K695" s="173"/>
      <c r="L695" s="173"/>
      <c r="M695" s="173"/>
      <c r="N695" s="173"/>
      <c r="O695" s="173"/>
    </row>
    <row r="696" spans="3:15" hidden="1" x14ac:dyDescent="0.2">
      <c r="C696" s="173"/>
      <c r="D696" s="173"/>
      <c r="E696" s="173"/>
      <c r="F696" s="173"/>
      <c r="G696" s="173"/>
      <c r="H696" s="173"/>
      <c r="I696" s="173"/>
      <c r="J696" s="173"/>
      <c r="K696" s="173"/>
      <c r="L696" s="173"/>
      <c r="M696" s="173"/>
      <c r="N696" s="173"/>
      <c r="O696" s="173"/>
    </row>
    <row r="697" spans="3:15" hidden="1" x14ac:dyDescent="0.2">
      <c r="C697" s="173"/>
      <c r="D697" s="173"/>
      <c r="E697" s="173"/>
      <c r="F697" s="173"/>
      <c r="G697" s="173"/>
      <c r="H697" s="173"/>
      <c r="I697" s="173"/>
      <c r="J697" s="173"/>
      <c r="K697" s="173"/>
      <c r="L697" s="173"/>
      <c r="M697" s="173"/>
      <c r="N697" s="173"/>
      <c r="O697" s="173"/>
    </row>
    <row r="698" spans="3:15" hidden="1" x14ac:dyDescent="0.2">
      <c r="C698" s="173"/>
      <c r="D698" s="173"/>
      <c r="E698" s="173"/>
      <c r="F698" s="173"/>
      <c r="G698" s="173"/>
      <c r="H698" s="173"/>
      <c r="I698" s="173"/>
      <c r="J698" s="173"/>
      <c r="K698" s="173"/>
      <c r="L698" s="173"/>
      <c r="M698" s="173"/>
      <c r="N698" s="173"/>
      <c r="O698" s="173"/>
    </row>
    <row r="699" spans="3:15" hidden="1" x14ac:dyDescent="0.2">
      <c r="C699" s="173"/>
      <c r="D699" s="173"/>
      <c r="E699" s="173"/>
      <c r="F699" s="173"/>
      <c r="G699" s="173"/>
      <c r="H699" s="173"/>
      <c r="I699" s="173"/>
      <c r="J699" s="173"/>
      <c r="K699" s="173"/>
      <c r="L699" s="173"/>
      <c r="M699" s="173"/>
      <c r="N699" s="173"/>
      <c r="O699" s="173"/>
    </row>
    <row r="700" spans="3:15" hidden="1" x14ac:dyDescent="0.2">
      <c r="C700" s="173"/>
      <c r="D700" s="173"/>
      <c r="E700" s="173"/>
      <c r="F700" s="173"/>
      <c r="G700" s="173"/>
      <c r="H700" s="173"/>
      <c r="I700" s="173"/>
      <c r="J700" s="173"/>
      <c r="K700" s="173"/>
      <c r="L700" s="173"/>
      <c r="M700" s="173"/>
      <c r="N700" s="173"/>
      <c r="O700" s="173"/>
    </row>
    <row r="701" spans="3:15" hidden="1" x14ac:dyDescent="0.2">
      <c r="C701" s="173"/>
      <c r="D701" s="173"/>
      <c r="E701" s="173"/>
      <c r="F701" s="173"/>
      <c r="G701" s="173"/>
      <c r="H701" s="173"/>
      <c r="I701" s="173"/>
      <c r="J701" s="173"/>
      <c r="K701" s="173"/>
      <c r="L701" s="173"/>
      <c r="M701" s="173"/>
      <c r="N701" s="173"/>
      <c r="O701" s="173"/>
    </row>
    <row r="702" spans="3:15" hidden="1" x14ac:dyDescent="0.2">
      <c r="C702" s="173"/>
      <c r="D702" s="173"/>
      <c r="E702" s="173"/>
      <c r="F702" s="173"/>
      <c r="G702" s="173"/>
      <c r="H702" s="173"/>
      <c r="I702" s="173"/>
      <c r="J702" s="173"/>
      <c r="K702" s="173"/>
      <c r="L702" s="173"/>
      <c r="M702" s="173"/>
      <c r="N702" s="173"/>
      <c r="O702" s="173"/>
    </row>
    <row r="703" spans="3:15" hidden="1" x14ac:dyDescent="0.2">
      <c r="C703" s="173"/>
      <c r="D703" s="173"/>
      <c r="E703" s="173"/>
      <c r="F703" s="173"/>
      <c r="G703" s="173"/>
      <c r="H703" s="173"/>
      <c r="I703" s="173"/>
      <c r="J703" s="173"/>
      <c r="K703" s="173"/>
      <c r="L703" s="173"/>
      <c r="M703" s="173"/>
      <c r="N703" s="173"/>
      <c r="O703" s="173"/>
    </row>
    <row r="704" spans="3:15" hidden="1" x14ac:dyDescent="0.2">
      <c r="C704" s="173"/>
      <c r="D704" s="173"/>
      <c r="E704" s="173"/>
      <c r="F704" s="173"/>
      <c r="G704" s="173"/>
      <c r="H704" s="173"/>
      <c r="I704" s="173"/>
      <c r="J704" s="173"/>
      <c r="K704" s="173"/>
      <c r="L704" s="173"/>
      <c r="M704" s="173"/>
      <c r="N704" s="173"/>
      <c r="O704" s="173"/>
    </row>
    <row r="705" spans="3:15" hidden="1" x14ac:dyDescent="0.2">
      <c r="C705" s="173"/>
      <c r="D705" s="173"/>
      <c r="E705" s="173"/>
      <c r="F705" s="173"/>
      <c r="G705" s="173"/>
      <c r="H705" s="173"/>
      <c r="I705" s="173"/>
      <c r="J705" s="173"/>
      <c r="K705" s="173"/>
      <c r="L705" s="173"/>
      <c r="M705" s="173"/>
      <c r="N705" s="173"/>
      <c r="O705" s="173"/>
    </row>
    <row r="706" spans="3:15" hidden="1" x14ac:dyDescent="0.2">
      <c r="C706" s="173"/>
      <c r="D706" s="173"/>
      <c r="E706" s="173"/>
      <c r="F706" s="173"/>
      <c r="G706" s="173"/>
      <c r="H706" s="173"/>
      <c r="I706" s="173"/>
      <c r="J706" s="173"/>
      <c r="K706" s="173"/>
      <c r="L706" s="173"/>
      <c r="M706" s="173"/>
      <c r="N706" s="173"/>
      <c r="O706" s="173"/>
    </row>
    <row r="707" spans="3:15" hidden="1" x14ac:dyDescent="0.2">
      <c r="C707" s="173"/>
      <c r="D707" s="173"/>
      <c r="E707" s="173"/>
      <c r="F707" s="173"/>
      <c r="G707" s="173"/>
      <c r="H707" s="173"/>
      <c r="I707" s="173"/>
      <c r="J707" s="173"/>
      <c r="K707" s="173"/>
      <c r="L707" s="173"/>
      <c r="M707" s="173"/>
      <c r="N707" s="173"/>
      <c r="O707" s="173"/>
    </row>
    <row r="708" spans="3:15" hidden="1" x14ac:dyDescent="0.2">
      <c r="C708" s="173"/>
      <c r="D708" s="173"/>
      <c r="E708" s="173"/>
      <c r="F708" s="173"/>
      <c r="G708" s="173"/>
      <c r="H708" s="173"/>
      <c r="I708" s="173"/>
      <c r="J708" s="173"/>
      <c r="K708" s="173"/>
      <c r="L708" s="173"/>
      <c r="M708" s="173"/>
      <c r="N708" s="173"/>
      <c r="O708" s="173"/>
    </row>
    <row r="709" spans="3:15" hidden="1" x14ac:dyDescent="0.2">
      <c r="C709" s="173"/>
      <c r="D709" s="173"/>
      <c r="E709" s="173"/>
      <c r="F709" s="173"/>
      <c r="G709" s="173"/>
      <c r="H709" s="173"/>
      <c r="I709" s="173"/>
      <c r="J709" s="173"/>
      <c r="K709" s="173"/>
      <c r="L709" s="173"/>
      <c r="M709" s="173"/>
      <c r="N709" s="173"/>
      <c r="O709" s="173"/>
    </row>
    <row r="710" spans="3:15" hidden="1" x14ac:dyDescent="0.2">
      <c r="C710" s="173"/>
      <c r="D710" s="173"/>
      <c r="E710" s="173"/>
      <c r="F710" s="173"/>
      <c r="G710" s="173"/>
      <c r="H710" s="173"/>
      <c r="I710" s="173"/>
      <c r="J710" s="173"/>
      <c r="K710" s="173"/>
      <c r="L710" s="173"/>
      <c r="M710" s="173"/>
      <c r="N710" s="173"/>
      <c r="O710" s="173"/>
    </row>
    <row r="711" spans="3:15" hidden="1" x14ac:dyDescent="0.2">
      <c r="C711" s="173"/>
      <c r="D711" s="173"/>
      <c r="E711" s="173"/>
      <c r="F711" s="173"/>
      <c r="G711" s="173"/>
      <c r="H711" s="173"/>
      <c r="I711" s="173"/>
      <c r="J711" s="173"/>
      <c r="K711" s="173"/>
      <c r="L711" s="173"/>
      <c r="M711" s="173"/>
      <c r="N711" s="173"/>
      <c r="O711" s="173"/>
    </row>
    <row r="712" spans="3:15" hidden="1" x14ac:dyDescent="0.2">
      <c r="C712" s="173"/>
      <c r="D712" s="173"/>
      <c r="E712" s="173"/>
      <c r="F712" s="173"/>
      <c r="G712" s="173"/>
      <c r="H712" s="173"/>
      <c r="I712" s="173"/>
      <c r="J712" s="173"/>
      <c r="K712" s="173"/>
      <c r="L712" s="173"/>
      <c r="M712" s="173"/>
      <c r="N712" s="173"/>
      <c r="O712" s="173"/>
    </row>
    <row r="713" spans="3:15" hidden="1" x14ac:dyDescent="0.2">
      <c r="C713" s="173"/>
      <c r="D713" s="173"/>
      <c r="E713" s="173"/>
      <c r="F713" s="173"/>
      <c r="G713" s="173"/>
      <c r="H713" s="173"/>
      <c r="I713" s="173"/>
      <c r="J713" s="173"/>
      <c r="K713" s="173"/>
      <c r="L713" s="173"/>
      <c r="M713" s="173"/>
      <c r="N713" s="173"/>
      <c r="O713" s="173"/>
    </row>
    <row r="714" spans="3:15" hidden="1" x14ac:dyDescent="0.2">
      <c r="C714" s="173"/>
      <c r="D714" s="173"/>
      <c r="E714" s="173"/>
      <c r="F714" s="173"/>
      <c r="G714" s="173"/>
      <c r="H714" s="173"/>
      <c r="I714" s="173"/>
      <c r="J714" s="173"/>
      <c r="K714" s="173"/>
      <c r="L714" s="173"/>
      <c r="M714" s="173"/>
      <c r="N714" s="173"/>
      <c r="O714" s="173"/>
    </row>
    <row r="715" spans="3:15" hidden="1" x14ac:dyDescent="0.2">
      <c r="C715" s="173"/>
      <c r="D715" s="173"/>
      <c r="E715" s="173"/>
      <c r="F715" s="173"/>
      <c r="G715" s="173"/>
      <c r="H715" s="173"/>
      <c r="I715" s="173"/>
      <c r="J715" s="173"/>
      <c r="K715" s="173"/>
      <c r="L715" s="173"/>
      <c r="M715" s="173"/>
      <c r="N715" s="173"/>
      <c r="O715" s="173"/>
    </row>
    <row r="716" spans="3:15" hidden="1" x14ac:dyDescent="0.2">
      <c r="C716" s="173"/>
      <c r="D716" s="173"/>
      <c r="E716" s="173"/>
      <c r="F716" s="173"/>
      <c r="G716" s="173"/>
      <c r="H716" s="173"/>
      <c r="I716" s="173"/>
      <c r="J716" s="173"/>
      <c r="K716" s="173"/>
      <c r="L716" s="173"/>
      <c r="M716" s="173"/>
      <c r="N716" s="173"/>
      <c r="O716" s="173"/>
    </row>
    <row r="717" spans="3:15" hidden="1" x14ac:dyDescent="0.2">
      <c r="C717" s="173"/>
      <c r="D717" s="173"/>
      <c r="E717" s="173"/>
      <c r="F717" s="173"/>
      <c r="G717" s="173"/>
      <c r="H717" s="173"/>
      <c r="I717" s="173"/>
      <c r="J717" s="173"/>
      <c r="K717" s="173"/>
      <c r="L717" s="173"/>
      <c r="M717" s="173"/>
      <c r="N717" s="173"/>
      <c r="O717" s="173"/>
    </row>
    <row r="718" spans="3:15" hidden="1" x14ac:dyDescent="0.2">
      <c r="C718" s="173"/>
      <c r="D718" s="173"/>
      <c r="E718" s="173"/>
      <c r="F718" s="173"/>
      <c r="G718" s="173"/>
      <c r="H718" s="173"/>
      <c r="I718" s="173"/>
      <c r="J718" s="173"/>
      <c r="K718" s="173"/>
      <c r="L718" s="173"/>
      <c r="M718" s="173"/>
      <c r="N718" s="173"/>
      <c r="O718" s="173"/>
    </row>
    <row r="719" spans="3:15" hidden="1" x14ac:dyDescent="0.2">
      <c r="C719" s="173"/>
      <c r="D719" s="173"/>
      <c r="E719" s="173"/>
      <c r="F719" s="173"/>
      <c r="G719" s="173"/>
      <c r="H719" s="173"/>
      <c r="I719" s="173"/>
      <c r="J719" s="173"/>
      <c r="K719" s="173"/>
      <c r="L719" s="173"/>
      <c r="M719" s="173"/>
      <c r="N719" s="173"/>
      <c r="O719" s="173"/>
    </row>
    <row r="720" spans="3:15" hidden="1" x14ac:dyDescent="0.2">
      <c r="C720" s="173"/>
      <c r="D720" s="173"/>
      <c r="E720" s="173"/>
      <c r="F720" s="173"/>
      <c r="G720" s="173"/>
      <c r="H720" s="173"/>
      <c r="I720" s="173"/>
      <c r="J720" s="173"/>
      <c r="K720" s="173"/>
      <c r="L720" s="173"/>
      <c r="M720" s="173"/>
      <c r="N720" s="173"/>
      <c r="O720" s="173"/>
    </row>
    <row r="721" spans="3:15" hidden="1" x14ac:dyDescent="0.2">
      <c r="C721" s="173"/>
      <c r="D721" s="173"/>
      <c r="E721" s="173"/>
      <c r="F721" s="173"/>
      <c r="G721" s="173"/>
      <c r="H721" s="173"/>
      <c r="I721" s="173"/>
      <c r="J721" s="173"/>
      <c r="K721" s="173"/>
      <c r="L721" s="173"/>
      <c r="M721" s="173"/>
      <c r="N721" s="173"/>
      <c r="O721" s="173"/>
    </row>
    <row r="722" spans="3:15" hidden="1" x14ac:dyDescent="0.2">
      <c r="C722" s="173"/>
      <c r="D722" s="173"/>
      <c r="E722" s="173"/>
      <c r="F722" s="173"/>
      <c r="G722" s="173"/>
      <c r="H722" s="173"/>
      <c r="I722" s="173"/>
      <c r="J722" s="173"/>
      <c r="K722" s="173"/>
      <c r="L722" s="173"/>
      <c r="M722" s="173"/>
      <c r="N722" s="173"/>
      <c r="O722" s="173"/>
    </row>
    <row r="723" spans="3:15" hidden="1" x14ac:dyDescent="0.2">
      <c r="C723" s="173"/>
      <c r="D723" s="173"/>
      <c r="E723" s="173"/>
      <c r="F723" s="173"/>
      <c r="G723" s="173"/>
      <c r="H723" s="173"/>
      <c r="I723" s="173"/>
      <c r="J723" s="173"/>
      <c r="K723" s="173"/>
      <c r="L723" s="173"/>
      <c r="M723" s="173"/>
      <c r="N723" s="173"/>
      <c r="O723" s="173"/>
    </row>
    <row r="724" spans="3:15" hidden="1" x14ac:dyDescent="0.2">
      <c r="C724" s="173"/>
      <c r="D724" s="173"/>
      <c r="E724" s="173"/>
      <c r="F724" s="173"/>
      <c r="G724" s="173"/>
      <c r="H724" s="173"/>
      <c r="I724" s="173"/>
      <c r="J724" s="173"/>
      <c r="K724" s="173"/>
      <c r="L724" s="173"/>
      <c r="M724" s="173"/>
      <c r="N724" s="173"/>
      <c r="O724" s="173"/>
    </row>
    <row r="725" spans="3:15" hidden="1" x14ac:dyDescent="0.2">
      <c r="C725" s="173"/>
      <c r="D725" s="173"/>
      <c r="E725" s="173"/>
      <c r="F725" s="173"/>
      <c r="G725" s="173"/>
      <c r="H725" s="173"/>
      <c r="I725" s="173"/>
      <c r="J725" s="173"/>
      <c r="K725" s="173"/>
      <c r="L725" s="173"/>
      <c r="M725" s="173"/>
      <c r="N725" s="173"/>
      <c r="O725" s="173"/>
    </row>
    <row r="726" spans="3:15" hidden="1" x14ac:dyDescent="0.2">
      <c r="C726" s="173"/>
      <c r="D726" s="173"/>
      <c r="E726" s="173"/>
      <c r="F726" s="173"/>
      <c r="G726" s="173"/>
      <c r="H726" s="173"/>
      <c r="I726" s="173"/>
      <c r="J726" s="173"/>
      <c r="K726" s="173"/>
      <c r="L726" s="173"/>
      <c r="M726" s="173"/>
      <c r="N726" s="173"/>
      <c r="O726" s="173"/>
    </row>
    <row r="727" spans="3:15" hidden="1" x14ac:dyDescent="0.2">
      <c r="C727" s="173"/>
      <c r="D727" s="173"/>
      <c r="E727" s="173"/>
      <c r="F727" s="173"/>
      <c r="G727" s="173"/>
      <c r="H727" s="173"/>
      <c r="I727" s="173"/>
      <c r="J727" s="173"/>
      <c r="K727" s="173"/>
      <c r="L727" s="173"/>
      <c r="M727" s="173"/>
      <c r="N727" s="173"/>
      <c r="O727" s="173"/>
    </row>
    <row r="728" spans="3:15" hidden="1" x14ac:dyDescent="0.2">
      <c r="C728" s="173"/>
      <c r="D728" s="173"/>
      <c r="E728" s="173"/>
      <c r="F728" s="173"/>
      <c r="G728" s="173"/>
      <c r="H728" s="173"/>
      <c r="I728" s="173"/>
      <c r="J728" s="173"/>
      <c r="K728" s="173"/>
      <c r="L728" s="173"/>
      <c r="M728" s="173"/>
      <c r="N728" s="173"/>
      <c r="O728" s="173"/>
    </row>
    <row r="729" spans="3:15" hidden="1" x14ac:dyDescent="0.2">
      <c r="C729" s="173"/>
      <c r="D729" s="173"/>
      <c r="E729" s="173"/>
      <c r="F729" s="173"/>
      <c r="G729" s="173"/>
      <c r="H729" s="173"/>
      <c r="I729" s="173"/>
      <c r="J729" s="173"/>
      <c r="K729" s="173"/>
      <c r="L729" s="173"/>
      <c r="M729" s="173"/>
      <c r="N729" s="173"/>
      <c r="O729" s="173"/>
    </row>
    <row r="730" spans="3:15" hidden="1" x14ac:dyDescent="0.2">
      <c r="C730" s="173"/>
      <c r="D730" s="173"/>
      <c r="E730" s="173"/>
      <c r="F730" s="173"/>
      <c r="G730" s="173"/>
      <c r="H730" s="173"/>
      <c r="I730" s="173"/>
      <c r="J730" s="173"/>
      <c r="K730" s="173"/>
      <c r="L730" s="173"/>
      <c r="M730" s="173"/>
      <c r="N730" s="173"/>
      <c r="O730" s="173"/>
    </row>
    <row r="731" spans="3:15" hidden="1" x14ac:dyDescent="0.2">
      <c r="C731" s="173"/>
      <c r="D731" s="173"/>
      <c r="E731" s="173"/>
      <c r="F731" s="173"/>
      <c r="G731" s="173"/>
      <c r="H731" s="173"/>
      <c r="I731" s="173"/>
      <c r="J731" s="173"/>
      <c r="K731" s="173"/>
      <c r="L731" s="173"/>
      <c r="M731" s="173"/>
      <c r="N731" s="173"/>
      <c r="O731" s="173"/>
    </row>
    <row r="732" spans="3:15" hidden="1" x14ac:dyDescent="0.2">
      <c r="C732" s="173"/>
      <c r="D732" s="173"/>
      <c r="E732" s="173"/>
      <c r="F732" s="173"/>
      <c r="G732" s="173"/>
      <c r="H732" s="173"/>
      <c r="I732" s="173"/>
      <c r="J732" s="173"/>
      <c r="K732" s="173"/>
      <c r="L732" s="173"/>
      <c r="M732" s="173"/>
      <c r="N732" s="173"/>
      <c r="O732" s="173"/>
    </row>
    <row r="733" spans="3:15" hidden="1" x14ac:dyDescent="0.2">
      <c r="C733" s="173"/>
      <c r="D733" s="173"/>
      <c r="E733" s="173"/>
      <c r="F733" s="173"/>
      <c r="G733" s="173"/>
      <c r="H733" s="173"/>
      <c r="I733" s="173"/>
      <c r="J733" s="173"/>
      <c r="K733" s="173"/>
      <c r="L733" s="173"/>
      <c r="M733" s="173"/>
      <c r="N733" s="173"/>
      <c r="O733" s="173"/>
    </row>
    <row r="734" spans="3:15" hidden="1" x14ac:dyDescent="0.2">
      <c r="C734" s="173"/>
      <c r="D734" s="173"/>
      <c r="E734" s="173"/>
      <c r="F734" s="173"/>
      <c r="G734" s="173"/>
      <c r="H734" s="173"/>
      <c r="I734" s="173"/>
      <c r="J734" s="173"/>
      <c r="K734" s="173"/>
      <c r="L734" s="173"/>
      <c r="M734" s="173"/>
      <c r="N734" s="173"/>
      <c r="O734" s="173"/>
    </row>
    <row r="735" spans="3:15" hidden="1" x14ac:dyDescent="0.2">
      <c r="C735" s="173"/>
      <c r="D735" s="173"/>
      <c r="E735" s="173"/>
      <c r="F735" s="173"/>
      <c r="G735" s="173"/>
      <c r="H735" s="173"/>
      <c r="I735" s="173"/>
      <c r="J735" s="173"/>
      <c r="K735" s="173"/>
      <c r="L735" s="173"/>
      <c r="M735" s="173"/>
      <c r="N735" s="173"/>
      <c r="O735" s="173"/>
    </row>
    <row r="736" spans="3:15" hidden="1" x14ac:dyDescent="0.2">
      <c r="C736" s="173"/>
      <c r="D736" s="173"/>
      <c r="E736" s="173"/>
      <c r="F736" s="173"/>
      <c r="G736" s="173"/>
      <c r="H736" s="173"/>
      <c r="I736" s="173"/>
      <c r="J736" s="173"/>
      <c r="K736" s="173"/>
      <c r="L736" s="173"/>
      <c r="M736" s="173"/>
      <c r="N736" s="173"/>
      <c r="O736" s="173"/>
    </row>
    <row r="737" spans="3:15" hidden="1" x14ac:dyDescent="0.2">
      <c r="C737" s="173"/>
      <c r="D737" s="173"/>
      <c r="E737" s="173"/>
      <c r="F737" s="173"/>
      <c r="G737" s="173"/>
      <c r="H737" s="173"/>
      <c r="I737" s="173"/>
      <c r="J737" s="173"/>
      <c r="K737" s="173"/>
      <c r="L737" s="173"/>
      <c r="M737" s="173"/>
      <c r="N737" s="173"/>
      <c r="O737" s="173"/>
    </row>
    <row r="738" spans="3:15" hidden="1" x14ac:dyDescent="0.2">
      <c r="C738" s="173"/>
      <c r="D738" s="173"/>
      <c r="E738" s="173"/>
      <c r="F738" s="173"/>
      <c r="G738" s="173"/>
      <c r="H738" s="173"/>
      <c r="I738" s="173"/>
      <c r="J738" s="173"/>
      <c r="K738" s="173"/>
      <c r="L738" s="173"/>
      <c r="M738" s="173"/>
      <c r="N738" s="173"/>
      <c r="O738" s="173"/>
    </row>
    <row r="739" spans="3:15" hidden="1" x14ac:dyDescent="0.2">
      <c r="C739" s="173"/>
      <c r="D739" s="173"/>
      <c r="E739" s="173"/>
      <c r="F739" s="173"/>
      <c r="G739" s="173"/>
      <c r="H739" s="173"/>
      <c r="I739" s="173"/>
      <c r="J739" s="173"/>
      <c r="K739" s="173"/>
      <c r="L739" s="173"/>
      <c r="M739" s="173"/>
      <c r="N739" s="173"/>
      <c r="O739" s="173"/>
    </row>
    <row r="740" spans="3:15" hidden="1" x14ac:dyDescent="0.2">
      <c r="C740" s="173"/>
      <c r="D740" s="173"/>
      <c r="E740" s="173"/>
      <c r="F740" s="173"/>
      <c r="G740" s="173"/>
      <c r="H740" s="173"/>
      <c r="I740" s="173"/>
      <c r="J740" s="173"/>
      <c r="K740" s="173"/>
      <c r="L740" s="173"/>
      <c r="M740" s="173"/>
      <c r="N740" s="173"/>
      <c r="O740" s="173"/>
    </row>
    <row r="741" spans="3:15" hidden="1" x14ac:dyDescent="0.2">
      <c r="C741" s="173"/>
      <c r="D741" s="173"/>
      <c r="E741" s="173"/>
      <c r="F741" s="173"/>
      <c r="G741" s="173"/>
      <c r="H741" s="173"/>
      <c r="I741" s="173"/>
      <c r="J741" s="173"/>
      <c r="K741" s="173"/>
      <c r="L741" s="173"/>
      <c r="M741" s="173"/>
      <c r="N741" s="173"/>
      <c r="O741" s="173"/>
    </row>
    <row r="742" spans="3:15" hidden="1" x14ac:dyDescent="0.2">
      <c r="C742" s="173"/>
      <c r="D742" s="173"/>
      <c r="E742" s="173"/>
      <c r="F742" s="173"/>
      <c r="G742" s="173"/>
      <c r="H742" s="173"/>
      <c r="I742" s="173"/>
      <c r="J742" s="173"/>
      <c r="K742" s="173"/>
      <c r="L742" s="173"/>
      <c r="M742" s="173"/>
      <c r="N742" s="173"/>
      <c r="O742" s="173"/>
    </row>
    <row r="743" spans="3:15" hidden="1" x14ac:dyDescent="0.2">
      <c r="C743" s="173"/>
      <c r="D743" s="173"/>
      <c r="E743" s="173"/>
      <c r="F743" s="173"/>
      <c r="G743" s="173"/>
      <c r="H743" s="173"/>
      <c r="I743" s="173"/>
      <c r="J743" s="173"/>
      <c r="K743" s="173"/>
      <c r="L743" s="173"/>
      <c r="M743" s="173"/>
      <c r="N743" s="173"/>
      <c r="O743" s="173"/>
    </row>
    <row r="744" spans="3:15" hidden="1" x14ac:dyDescent="0.2">
      <c r="C744" s="173"/>
      <c r="D744" s="173"/>
      <c r="E744" s="173"/>
      <c r="F744" s="173"/>
      <c r="G744" s="173"/>
      <c r="H744" s="173"/>
      <c r="I744" s="173"/>
      <c r="J744" s="173"/>
      <c r="K744" s="173"/>
      <c r="L744" s="173"/>
      <c r="M744" s="173"/>
      <c r="N744" s="173"/>
      <c r="O744" s="173"/>
    </row>
    <row r="745" spans="3:15" hidden="1" x14ac:dyDescent="0.2">
      <c r="C745" s="173"/>
      <c r="D745" s="173"/>
      <c r="E745" s="173"/>
      <c r="F745" s="173"/>
      <c r="G745" s="173"/>
      <c r="H745" s="173"/>
      <c r="I745" s="173"/>
      <c r="J745" s="173"/>
      <c r="K745" s="173"/>
      <c r="L745" s="173"/>
      <c r="M745" s="173"/>
      <c r="N745" s="173"/>
      <c r="O745" s="173"/>
    </row>
    <row r="746" spans="3:15" hidden="1" x14ac:dyDescent="0.2">
      <c r="C746" s="173"/>
      <c r="D746" s="173"/>
      <c r="E746" s="173"/>
      <c r="F746" s="173"/>
      <c r="G746" s="173"/>
      <c r="H746" s="173"/>
      <c r="I746" s="173"/>
      <c r="J746" s="173"/>
      <c r="K746" s="173"/>
      <c r="L746" s="173"/>
      <c r="M746" s="173"/>
      <c r="N746" s="173"/>
      <c r="O746" s="173"/>
    </row>
    <row r="747" spans="3:15" hidden="1" x14ac:dyDescent="0.2">
      <c r="C747" s="173"/>
      <c r="D747" s="173"/>
      <c r="E747" s="173"/>
      <c r="F747" s="173"/>
      <c r="G747" s="173"/>
      <c r="H747" s="173"/>
      <c r="I747" s="173"/>
      <c r="J747" s="173"/>
      <c r="K747" s="173"/>
      <c r="L747" s="173"/>
      <c r="M747" s="173"/>
      <c r="N747" s="173"/>
      <c r="O747" s="173"/>
    </row>
    <row r="748" spans="3:15" hidden="1" x14ac:dyDescent="0.2">
      <c r="C748" s="173"/>
      <c r="D748" s="173"/>
      <c r="E748" s="173"/>
      <c r="F748" s="173"/>
      <c r="G748" s="173"/>
      <c r="H748" s="173"/>
      <c r="I748" s="173"/>
      <c r="J748" s="173"/>
      <c r="K748" s="173"/>
      <c r="L748" s="173"/>
      <c r="M748" s="173"/>
      <c r="N748" s="173"/>
      <c r="O748" s="173"/>
    </row>
    <row r="749" spans="3:15" hidden="1" x14ac:dyDescent="0.2">
      <c r="C749" s="173"/>
      <c r="D749" s="173"/>
      <c r="E749" s="173"/>
      <c r="F749" s="173"/>
      <c r="G749" s="173"/>
      <c r="H749" s="173"/>
      <c r="I749" s="173"/>
      <c r="J749" s="173"/>
      <c r="K749" s="173"/>
      <c r="L749" s="173"/>
      <c r="M749" s="173"/>
      <c r="N749" s="173"/>
      <c r="O749" s="173"/>
    </row>
    <row r="750" spans="3:15" hidden="1" x14ac:dyDescent="0.2">
      <c r="C750" s="173"/>
      <c r="D750" s="173"/>
      <c r="E750" s="173"/>
      <c r="F750" s="173"/>
      <c r="G750" s="173"/>
      <c r="H750" s="173"/>
      <c r="I750" s="173"/>
      <c r="J750" s="173"/>
      <c r="K750" s="173"/>
      <c r="L750" s="173"/>
      <c r="M750" s="173"/>
      <c r="N750" s="173"/>
      <c r="O750" s="173"/>
    </row>
    <row r="751" spans="3:15" hidden="1" x14ac:dyDescent="0.2">
      <c r="C751" s="173"/>
      <c r="D751" s="173"/>
      <c r="E751" s="173"/>
      <c r="F751" s="173"/>
      <c r="G751" s="173"/>
      <c r="H751" s="173"/>
      <c r="I751" s="173"/>
      <c r="J751" s="173"/>
      <c r="K751" s="173"/>
      <c r="L751" s="173"/>
      <c r="M751" s="173"/>
      <c r="N751" s="173"/>
      <c r="O751" s="173"/>
    </row>
    <row r="752" spans="3:15" hidden="1" x14ac:dyDescent="0.2">
      <c r="C752" s="173"/>
      <c r="D752" s="173"/>
      <c r="E752" s="173"/>
      <c r="F752" s="173"/>
      <c r="G752" s="173"/>
      <c r="H752" s="173"/>
      <c r="I752" s="173"/>
      <c r="J752" s="173"/>
      <c r="K752" s="173"/>
      <c r="L752" s="173"/>
      <c r="M752" s="173"/>
      <c r="N752" s="173"/>
      <c r="O752" s="173"/>
    </row>
    <row r="753" spans="3:15" hidden="1" x14ac:dyDescent="0.2">
      <c r="C753" s="173"/>
      <c r="D753" s="173"/>
      <c r="E753" s="173"/>
      <c r="F753" s="173"/>
      <c r="G753" s="173"/>
      <c r="H753" s="173"/>
      <c r="I753" s="173"/>
      <c r="J753" s="173"/>
      <c r="K753" s="173"/>
      <c r="L753" s="173"/>
      <c r="M753" s="173"/>
      <c r="N753" s="173"/>
      <c r="O753" s="173"/>
    </row>
    <row r="754" spans="3:15" hidden="1" x14ac:dyDescent="0.2">
      <c r="C754" s="173"/>
      <c r="D754" s="173"/>
      <c r="E754" s="173"/>
      <c r="F754" s="173"/>
      <c r="G754" s="173"/>
      <c r="H754" s="173"/>
      <c r="I754" s="173"/>
      <c r="J754" s="173"/>
      <c r="K754" s="173"/>
      <c r="L754" s="173"/>
      <c r="M754" s="173"/>
      <c r="N754" s="173"/>
      <c r="O754" s="173"/>
    </row>
    <row r="755" spans="3:15" hidden="1" x14ac:dyDescent="0.2">
      <c r="C755" s="173"/>
      <c r="D755" s="173"/>
      <c r="E755" s="173"/>
      <c r="F755" s="173"/>
      <c r="G755" s="173"/>
      <c r="H755" s="173"/>
      <c r="I755" s="173"/>
      <c r="J755" s="173"/>
      <c r="K755" s="173"/>
      <c r="L755" s="173"/>
      <c r="M755" s="173"/>
      <c r="N755" s="173"/>
      <c r="O755" s="173"/>
    </row>
    <row r="756" spans="3:15" hidden="1" x14ac:dyDescent="0.2">
      <c r="C756" s="173"/>
      <c r="D756" s="173"/>
      <c r="E756" s="173"/>
      <c r="F756" s="173"/>
      <c r="G756" s="173"/>
      <c r="H756" s="173"/>
      <c r="I756" s="173"/>
      <c r="J756" s="173"/>
      <c r="K756" s="173"/>
      <c r="L756" s="173"/>
      <c r="M756" s="173"/>
      <c r="N756" s="173"/>
      <c r="O756" s="173"/>
    </row>
    <row r="757" spans="3:15" hidden="1" x14ac:dyDescent="0.2">
      <c r="C757" s="173"/>
      <c r="D757" s="173"/>
      <c r="E757" s="173"/>
      <c r="F757" s="173"/>
      <c r="G757" s="173"/>
      <c r="H757" s="173"/>
      <c r="I757" s="173"/>
      <c r="J757" s="173"/>
      <c r="K757" s="173"/>
      <c r="L757" s="173"/>
      <c r="M757" s="173"/>
      <c r="N757" s="173"/>
      <c r="O757" s="173"/>
    </row>
    <row r="758" spans="3:15" hidden="1" x14ac:dyDescent="0.2">
      <c r="C758" s="173"/>
      <c r="D758" s="173"/>
      <c r="E758" s="173"/>
      <c r="F758" s="173"/>
      <c r="G758" s="173"/>
      <c r="H758" s="173"/>
      <c r="I758" s="173"/>
      <c r="J758" s="173"/>
      <c r="K758" s="173"/>
      <c r="L758" s="173"/>
      <c r="M758" s="173"/>
      <c r="N758" s="173"/>
      <c r="O758" s="173"/>
    </row>
    <row r="759" spans="3:15" hidden="1" x14ac:dyDescent="0.2">
      <c r="C759" s="173"/>
      <c r="D759" s="173"/>
      <c r="E759" s="173"/>
      <c r="F759" s="173"/>
      <c r="G759" s="173"/>
      <c r="H759" s="173"/>
      <c r="I759" s="173"/>
      <c r="J759" s="173"/>
      <c r="K759" s="173"/>
      <c r="L759" s="173"/>
      <c r="M759" s="173"/>
      <c r="N759" s="173"/>
      <c r="O759" s="173"/>
    </row>
    <row r="760" spans="3:15" hidden="1" x14ac:dyDescent="0.2">
      <c r="C760" s="173"/>
      <c r="D760" s="173"/>
      <c r="E760" s="173"/>
      <c r="F760" s="173"/>
      <c r="G760" s="173"/>
      <c r="H760" s="173"/>
      <c r="I760" s="173"/>
      <c r="J760" s="173"/>
      <c r="K760" s="173"/>
      <c r="L760" s="173"/>
      <c r="M760" s="173"/>
      <c r="N760" s="173"/>
      <c r="O760" s="173"/>
    </row>
    <row r="761" spans="3:15" hidden="1" x14ac:dyDescent="0.2">
      <c r="C761" s="173"/>
      <c r="D761" s="173"/>
      <c r="E761" s="173"/>
      <c r="F761" s="173"/>
      <c r="G761" s="173"/>
      <c r="H761" s="173"/>
      <c r="I761" s="173"/>
      <c r="J761" s="173"/>
      <c r="K761" s="173"/>
      <c r="L761" s="173"/>
      <c r="M761" s="173"/>
      <c r="N761" s="173"/>
      <c r="O761" s="173"/>
    </row>
    <row r="762" spans="3:15" hidden="1" x14ac:dyDescent="0.2">
      <c r="C762" s="173"/>
      <c r="D762" s="173"/>
      <c r="E762" s="173"/>
      <c r="F762" s="173"/>
      <c r="G762" s="173"/>
      <c r="H762" s="173"/>
      <c r="I762" s="173"/>
      <c r="J762" s="173"/>
      <c r="K762" s="173"/>
      <c r="L762" s="173"/>
      <c r="M762" s="173"/>
      <c r="N762" s="173"/>
      <c r="O762" s="173"/>
    </row>
    <row r="763" spans="3:15" hidden="1" x14ac:dyDescent="0.2">
      <c r="C763" s="173"/>
      <c r="D763" s="173"/>
      <c r="E763" s="173"/>
      <c r="F763" s="173"/>
      <c r="G763" s="173"/>
      <c r="H763" s="173"/>
      <c r="I763" s="173"/>
      <c r="J763" s="173"/>
      <c r="K763" s="173"/>
      <c r="L763" s="173"/>
      <c r="M763" s="173"/>
      <c r="N763" s="173"/>
      <c r="O763" s="173"/>
    </row>
    <row r="764" spans="3:15" hidden="1" x14ac:dyDescent="0.2">
      <c r="C764" s="173"/>
      <c r="D764" s="173"/>
      <c r="E764" s="173"/>
      <c r="F764" s="173"/>
      <c r="G764" s="173"/>
      <c r="H764" s="173"/>
      <c r="I764" s="173"/>
      <c r="J764" s="173"/>
      <c r="K764" s="173"/>
      <c r="L764" s="173"/>
      <c r="M764" s="173"/>
      <c r="N764" s="173"/>
      <c r="O764" s="173"/>
    </row>
    <row r="765" spans="3:15" hidden="1" x14ac:dyDescent="0.2">
      <c r="C765" s="173"/>
      <c r="D765" s="173"/>
      <c r="E765" s="173"/>
      <c r="F765" s="173"/>
      <c r="G765" s="173"/>
      <c r="H765" s="173"/>
      <c r="I765" s="173"/>
      <c r="J765" s="173"/>
      <c r="K765" s="173"/>
      <c r="L765" s="173"/>
      <c r="M765" s="173"/>
      <c r="N765" s="173"/>
      <c r="O765" s="173"/>
    </row>
    <row r="766" spans="3:15" hidden="1" x14ac:dyDescent="0.2">
      <c r="C766" s="173"/>
      <c r="D766" s="173"/>
      <c r="E766" s="173"/>
      <c r="F766" s="173"/>
      <c r="G766" s="173"/>
      <c r="H766" s="173"/>
      <c r="I766" s="173"/>
      <c r="J766" s="173"/>
      <c r="K766" s="173"/>
      <c r="L766" s="173"/>
      <c r="M766" s="173"/>
      <c r="N766" s="173"/>
      <c r="O766" s="173"/>
    </row>
    <row r="767" spans="3:15" hidden="1" x14ac:dyDescent="0.2">
      <c r="C767" s="173"/>
      <c r="D767" s="173"/>
      <c r="E767" s="173"/>
      <c r="F767" s="173"/>
      <c r="G767" s="173"/>
      <c r="H767" s="173"/>
      <c r="I767" s="173"/>
      <c r="J767" s="173"/>
      <c r="K767" s="173"/>
      <c r="L767" s="173"/>
      <c r="M767" s="173"/>
      <c r="N767" s="173"/>
      <c r="O767" s="173"/>
    </row>
    <row r="768" spans="3:15" hidden="1" x14ac:dyDescent="0.2">
      <c r="C768" s="173"/>
      <c r="D768" s="173"/>
      <c r="E768" s="173"/>
      <c r="F768" s="173"/>
      <c r="G768" s="173"/>
      <c r="H768" s="173"/>
      <c r="I768" s="173"/>
      <c r="J768" s="173"/>
      <c r="K768" s="173"/>
      <c r="L768" s="173"/>
      <c r="M768" s="173"/>
      <c r="N768" s="173"/>
      <c r="O768" s="173"/>
    </row>
    <row r="769" spans="3:15" hidden="1" x14ac:dyDescent="0.2">
      <c r="C769" s="173"/>
      <c r="D769" s="173"/>
      <c r="E769" s="173"/>
      <c r="F769" s="173"/>
      <c r="G769" s="173"/>
      <c r="H769" s="173"/>
      <c r="I769" s="173"/>
      <c r="J769" s="173"/>
      <c r="K769" s="173"/>
      <c r="L769" s="173"/>
      <c r="M769" s="173"/>
      <c r="N769" s="173"/>
      <c r="O769" s="173"/>
    </row>
    <row r="770" spans="3:15" hidden="1" x14ac:dyDescent="0.2">
      <c r="C770" s="173"/>
      <c r="D770" s="173"/>
      <c r="E770" s="173"/>
      <c r="F770" s="173"/>
      <c r="G770" s="173"/>
      <c r="H770" s="173"/>
      <c r="I770" s="173"/>
      <c r="J770" s="173"/>
      <c r="K770" s="173"/>
      <c r="L770" s="173"/>
      <c r="M770" s="173"/>
      <c r="N770" s="173"/>
      <c r="O770" s="173"/>
    </row>
    <row r="771" spans="3:15" hidden="1" x14ac:dyDescent="0.2">
      <c r="C771" s="173"/>
      <c r="D771" s="173"/>
      <c r="E771" s="173"/>
      <c r="F771" s="173"/>
      <c r="G771" s="173"/>
      <c r="H771" s="173"/>
      <c r="I771" s="173"/>
      <c r="J771" s="173"/>
      <c r="K771" s="173"/>
      <c r="L771" s="173"/>
      <c r="M771" s="173"/>
      <c r="N771" s="173"/>
      <c r="O771" s="173"/>
    </row>
    <row r="772" spans="3:15" hidden="1" x14ac:dyDescent="0.2">
      <c r="C772" s="173"/>
      <c r="D772" s="173"/>
      <c r="E772" s="173"/>
      <c r="F772" s="173"/>
      <c r="G772" s="173"/>
      <c r="H772" s="173"/>
      <c r="I772" s="173"/>
      <c r="J772" s="173"/>
      <c r="K772" s="173"/>
      <c r="L772" s="173"/>
      <c r="M772" s="173"/>
      <c r="N772" s="173"/>
      <c r="O772" s="173"/>
    </row>
    <row r="773" spans="3:15" hidden="1" x14ac:dyDescent="0.2">
      <c r="C773" s="173"/>
      <c r="D773" s="173"/>
      <c r="E773" s="173"/>
      <c r="F773" s="173"/>
      <c r="G773" s="173"/>
      <c r="H773" s="173"/>
      <c r="I773" s="173"/>
      <c r="J773" s="173"/>
      <c r="K773" s="173"/>
      <c r="L773" s="173"/>
      <c r="M773" s="173"/>
      <c r="N773" s="173"/>
      <c r="O773" s="173"/>
    </row>
    <row r="774" spans="3:15" hidden="1" x14ac:dyDescent="0.2">
      <c r="C774" s="173"/>
      <c r="D774" s="173"/>
      <c r="E774" s="173"/>
      <c r="F774" s="173"/>
      <c r="G774" s="173"/>
      <c r="H774" s="173"/>
      <c r="I774" s="173"/>
      <c r="J774" s="173"/>
      <c r="K774" s="173"/>
      <c r="L774" s="173"/>
      <c r="M774" s="173"/>
      <c r="N774" s="173"/>
      <c r="O774" s="173"/>
    </row>
    <row r="775" spans="3:15" hidden="1" x14ac:dyDescent="0.2">
      <c r="C775" s="173"/>
      <c r="D775" s="173"/>
      <c r="E775" s="173"/>
      <c r="F775" s="173"/>
      <c r="G775" s="173"/>
      <c r="H775" s="173"/>
      <c r="I775" s="173"/>
      <c r="J775" s="173"/>
      <c r="K775" s="173"/>
      <c r="L775" s="173"/>
      <c r="M775" s="173"/>
      <c r="N775" s="173"/>
      <c r="O775" s="173"/>
    </row>
    <row r="776" spans="3:15" hidden="1" x14ac:dyDescent="0.2">
      <c r="C776" s="173"/>
      <c r="D776" s="173"/>
      <c r="E776" s="173"/>
      <c r="F776" s="173"/>
      <c r="G776" s="173"/>
      <c r="H776" s="173"/>
      <c r="I776" s="173"/>
      <c r="J776" s="173"/>
      <c r="K776" s="173"/>
      <c r="L776" s="173"/>
      <c r="M776" s="173"/>
      <c r="N776" s="173"/>
      <c r="O776" s="173"/>
    </row>
    <row r="777" spans="3:15" hidden="1" x14ac:dyDescent="0.2">
      <c r="C777" s="173"/>
      <c r="D777" s="173"/>
      <c r="E777" s="173"/>
      <c r="F777" s="173"/>
      <c r="G777" s="173"/>
      <c r="H777" s="173"/>
      <c r="I777" s="173"/>
      <c r="J777" s="173"/>
      <c r="K777" s="173"/>
      <c r="L777" s="173"/>
      <c r="M777" s="173"/>
      <c r="N777" s="173"/>
      <c r="O777" s="173"/>
    </row>
    <row r="778" spans="3:15" hidden="1" x14ac:dyDescent="0.2">
      <c r="C778" s="173"/>
      <c r="D778" s="173"/>
      <c r="E778" s="173"/>
      <c r="F778" s="173"/>
      <c r="G778" s="173"/>
      <c r="H778" s="173"/>
      <c r="I778" s="173"/>
      <c r="J778" s="173"/>
      <c r="K778" s="173"/>
      <c r="L778" s="173"/>
      <c r="M778" s="173"/>
      <c r="N778" s="173"/>
      <c r="O778" s="173"/>
    </row>
    <row r="779" spans="3:15" hidden="1" x14ac:dyDescent="0.2">
      <c r="C779" s="173"/>
      <c r="D779" s="173"/>
      <c r="E779" s="173"/>
      <c r="F779" s="173"/>
      <c r="G779" s="173"/>
      <c r="H779" s="173"/>
      <c r="I779" s="173"/>
      <c r="J779" s="173"/>
      <c r="K779" s="173"/>
      <c r="L779" s="173"/>
      <c r="M779" s="173"/>
      <c r="N779" s="173"/>
      <c r="O779" s="173"/>
    </row>
    <row r="780" spans="3:15" hidden="1" x14ac:dyDescent="0.2">
      <c r="C780" s="173"/>
      <c r="D780" s="173"/>
      <c r="E780" s="173"/>
      <c r="F780" s="173"/>
      <c r="G780" s="173"/>
      <c r="H780" s="173"/>
      <c r="I780" s="173"/>
      <c r="J780" s="173"/>
      <c r="K780" s="173"/>
      <c r="L780" s="173"/>
      <c r="M780" s="173"/>
      <c r="N780" s="173"/>
      <c r="O780" s="173"/>
    </row>
    <row r="781" spans="3:15" hidden="1" x14ac:dyDescent="0.2">
      <c r="C781" s="173"/>
      <c r="D781" s="173"/>
      <c r="E781" s="173"/>
      <c r="F781" s="173"/>
      <c r="G781" s="173"/>
      <c r="H781" s="173"/>
      <c r="I781" s="173"/>
      <c r="J781" s="173"/>
      <c r="K781" s="173"/>
      <c r="L781" s="173"/>
      <c r="M781" s="173"/>
      <c r="N781" s="173"/>
      <c r="O781" s="173"/>
    </row>
    <row r="782" spans="3:15" hidden="1" x14ac:dyDescent="0.2">
      <c r="C782" s="173"/>
      <c r="D782" s="173"/>
      <c r="E782" s="173"/>
      <c r="F782" s="173"/>
      <c r="G782" s="173"/>
      <c r="H782" s="173"/>
      <c r="I782" s="173"/>
      <c r="J782" s="173"/>
      <c r="K782" s="173"/>
      <c r="L782" s="173"/>
      <c r="M782" s="173"/>
      <c r="N782" s="173"/>
      <c r="O782" s="173"/>
    </row>
    <row r="783" spans="3:15" hidden="1" x14ac:dyDescent="0.2">
      <c r="C783" s="173"/>
      <c r="D783" s="173"/>
      <c r="E783" s="173"/>
      <c r="F783" s="173"/>
      <c r="G783" s="173"/>
      <c r="H783" s="173"/>
      <c r="I783" s="173"/>
      <c r="J783" s="173"/>
      <c r="K783" s="173"/>
      <c r="L783" s="173"/>
      <c r="M783" s="173"/>
      <c r="N783" s="173"/>
      <c r="O783" s="173"/>
    </row>
    <row r="784" spans="3:15" hidden="1" x14ac:dyDescent="0.2">
      <c r="C784" s="173"/>
      <c r="D784" s="173"/>
      <c r="E784" s="173"/>
      <c r="F784" s="173"/>
      <c r="G784" s="173"/>
      <c r="H784" s="173"/>
      <c r="I784" s="173"/>
      <c r="J784" s="173"/>
      <c r="K784" s="173"/>
      <c r="L784" s="173"/>
      <c r="M784" s="173"/>
      <c r="N784" s="173"/>
      <c r="O784" s="173"/>
    </row>
    <row r="785" spans="3:15" hidden="1" x14ac:dyDescent="0.2">
      <c r="C785" s="173"/>
      <c r="D785" s="173"/>
      <c r="E785" s="173"/>
      <c r="F785" s="173"/>
      <c r="G785" s="173"/>
      <c r="H785" s="173"/>
      <c r="I785" s="173"/>
      <c r="J785" s="173"/>
      <c r="K785" s="173"/>
      <c r="L785" s="173"/>
      <c r="M785" s="173"/>
      <c r="N785" s="173"/>
      <c r="O785" s="173"/>
    </row>
    <row r="786" spans="3:15" hidden="1" x14ac:dyDescent="0.2">
      <c r="C786" s="173"/>
      <c r="D786" s="173"/>
      <c r="E786" s="173"/>
      <c r="F786" s="173"/>
      <c r="G786" s="173"/>
      <c r="H786" s="173"/>
      <c r="I786" s="173"/>
      <c r="J786" s="173"/>
      <c r="K786" s="173"/>
      <c r="L786" s="173"/>
      <c r="M786" s="173"/>
      <c r="N786" s="173"/>
      <c r="O786" s="173"/>
    </row>
    <row r="787" spans="3:15" hidden="1" x14ac:dyDescent="0.2">
      <c r="C787" s="173"/>
      <c r="D787" s="173"/>
      <c r="E787" s="173"/>
      <c r="F787" s="173"/>
      <c r="G787" s="173"/>
      <c r="H787" s="173"/>
      <c r="I787" s="173"/>
      <c r="J787" s="173"/>
      <c r="K787" s="173"/>
      <c r="L787" s="173"/>
      <c r="M787" s="173"/>
      <c r="N787" s="173"/>
      <c r="O787" s="173"/>
    </row>
    <row r="788" spans="3:15" hidden="1" x14ac:dyDescent="0.2">
      <c r="C788" s="173"/>
      <c r="D788" s="173"/>
      <c r="E788" s="173"/>
      <c r="F788" s="173"/>
      <c r="G788" s="173"/>
      <c r="H788" s="173"/>
      <c r="I788" s="173"/>
      <c r="J788" s="173"/>
      <c r="K788" s="173"/>
      <c r="L788" s="173"/>
      <c r="M788" s="173"/>
      <c r="N788" s="173"/>
      <c r="O788" s="173"/>
    </row>
    <row r="789" spans="3:15" hidden="1" x14ac:dyDescent="0.2">
      <c r="C789" s="173"/>
      <c r="D789" s="173"/>
      <c r="E789" s="173"/>
      <c r="F789" s="173"/>
      <c r="G789" s="173"/>
      <c r="H789" s="173"/>
      <c r="I789" s="173"/>
      <c r="J789" s="173"/>
      <c r="K789" s="173"/>
      <c r="L789" s="173"/>
      <c r="M789" s="173"/>
      <c r="N789" s="173"/>
      <c r="O789" s="173"/>
    </row>
    <row r="790" spans="3:15" hidden="1" x14ac:dyDescent="0.2">
      <c r="C790" s="173"/>
      <c r="D790" s="173"/>
      <c r="E790" s="173"/>
      <c r="F790" s="173"/>
      <c r="G790" s="173"/>
      <c r="H790" s="173"/>
      <c r="I790" s="173"/>
      <c r="J790" s="173"/>
      <c r="K790" s="173"/>
      <c r="L790" s="173"/>
      <c r="M790" s="173"/>
      <c r="N790" s="173"/>
      <c r="O790" s="173"/>
    </row>
    <row r="791" spans="3:15" hidden="1" x14ac:dyDescent="0.2">
      <c r="C791" s="173"/>
      <c r="D791" s="173"/>
      <c r="E791" s="173"/>
      <c r="F791" s="173"/>
      <c r="G791" s="173"/>
      <c r="H791" s="173"/>
      <c r="I791" s="173"/>
      <c r="J791" s="173"/>
      <c r="K791" s="173"/>
      <c r="L791" s="173"/>
      <c r="M791" s="173"/>
      <c r="N791" s="173"/>
      <c r="O791" s="173"/>
    </row>
    <row r="792" spans="3:15" hidden="1" x14ac:dyDescent="0.2">
      <c r="C792" s="173"/>
      <c r="D792" s="173"/>
      <c r="E792" s="173"/>
      <c r="F792" s="173"/>
      <c r="G792" s="173"/>
      <c r="H792" s="173"/>
      <c r="I792" s="173"/>
      <c r="J792" s="173"/>
      <c r="K792" s="173"/>
      <c r="L792" s="173"/>
      <c r="M792" s="173"/>
      <c r="N792" s="173"/>
      <c r="O792" s="173"/>
    </row>
    <row r="793" spans="3:15" hidden="1" x14ac:dyDescent="0.2">
      <c r="C793" s="173"/>
      <c r="D793" s="173"/>
      <c r="E793" s="173"/>
      <c r="F793" s="173"/>
      <c r="G793" s="173"/>
      <c r="H793" s="173"/>
      <c r="I793" s="173"/>
      <c r="J793" s="173"/>
      <c r="K793" s="173"/>
      <c r="L793" s="173"/>
      <c r="M793" s="173"/>
      <c r="N793" s="173"/>
      <c r="O793" s="173"/>
    </row>
    <row r="794" spans="3:15" hidden="1" x14ac:dyDescent="0.2">
      <c r="C794" s="173"/>
      <c r="D794" s="173"/>
      <c r="E794" s="173"/>
      <c r="F794" s="173"/>
      <c r="G794" s="173"/>
      <c r="H794" s="173"/>
      <c r="I794" s="173"/>
      <c r="J794" s="173"/>
      <c r="K794" s="173"/>
      <c r="L794" s="173"/>
      <c r="M794" s="173"/>
      <c r="N794" s="173"/>
      <c r="O794" s="173"/>
    </row>
    <row r="795" spans="3:15" hidden="1" x14ac:dyDescent="0.2">
      <c r="C795" s="173"/>
      <c r="D795" s="173"/>
      <c r="E795" s="173"/>
      <c r="F795" s="173"/>
      <c r="G795" s="173"/>
      <c r="H795" s="173"/>
      <c r="I795" s="173"/>
      <c r="J795" s="173"/>
      <c r="K795" s="173"/>
      <c r="L795" s="173"/>
      <c r="M795" s="173"/>
      <c r="N795" s="173"/>
      <c r="O795" s="173"/>
    </row>
    <row r="796" spans="3:15" hidden="1" x14ac:dyDescent="0.2">
      <c r="C796" s="173"/>
      <c r="D796" s="173"/>
      <c r="E796" s="173"/>
      <c r="F796" s="173"/>
      <c r="G796" s="173"/>
      <c r="H796" s="173"/>
      <c r="I796" s="173"/>
      <c r="J796" s="173"/>
      <c r="K796" s="173"/>
      <c r="L796" s="173"/>
      <c r="M796" s="173"/>
      <c r="N796" s="173"/>
      <c r="O796" s="173"/>
    </row>
    <row r="797" spans="3:15" hidden="1" x14ac:dyDescent="0.2">
      <c r="C797" s="173"/>
      <c r="D797" s="173"/>
      <c r="E797" s="173"/>
      <c r="F797" s="173"/>
      <c r="G797" s="173"/>
      <c r="H797" s="173"/>
      <c r="I797" s="173"/>
      <c r="J797" s="173"/>
      <c r="K797" s="173"/>
      <c r="L797" s="173"/>
      <c r="M797" s="173"/>
      <c r="N797" s="173"/>
      <c r="O797" s="173"/>
    </row>
    <row r="798" spans="3:15" hidden="1" x14ac:dyDescent="0.2">
      <c r="C798" s="173"/>
      <c r="D798" s="173"/>
      <c r="E798" s="173"/>
      <c r="F798" s="173"/>
      <c r="G798" s="173"/>
      <c r="H798" s="173"/>
      <c r="I798" s="173"/>
      <c r="J798" s="173"/>
      <c r="K798" s="173"/>
      <c r="L798" s="173"/>
      <c r="M798" s="173"/>
      <c r="N798" s="173"/>
      <c r="O798" s="173"/>
    </row>
    <row r="799" spans="3:15" hidden="1" x14ac:dyDescent="0.2">
      <c r="C799" s="173"/>
      <c r="D799" s="173"/>
      <c r="E799" s="173"/>
      <c r="F799" s="173"/>
      <c r="G799" s="173"/>
      <c r="H799" s="173"/>
      <c r="I799" s="173"/>
      <c r="J799" s="173"/>
      <c r="K799" s="173"/>
      <c r="L799" s="173"/>
      <c r="M799" s="173"/>
      <c r="N799" s="173"/>
      <c r="O799" s="173"/>
    </row>
    <row r="800" spans="3:15" hidden="1" x14ac:dyDescent="0.2">
      <c r="C800" s="173"/>
      <c r="D800" s="173"/>
      <c r="E800" s="173"/>
      <c r="F800" s="173"/>
      <c r="G800" s="173"/>
      <c r="H800" s="173"/>
      <c r="I800" s="173"/>
      <c r="J800" s="173"/>
      <c r="K800" s="173"/>
      <c r="L800" s="173"/>
      <c r="M800" s="173"/>
      <c r="N800" s="173"/>
      <c r="O800" s="173"/>
    </row>
    <row r="801" spans="3:15" hidden="1" x14ac:dyDescent="0.2">
      <c r="C801" s="173"/>
      <c r="D801" s="173"/>
      <c r="E801" s="173"/>
      <c r="F801" s="173"/>
      <c r="G801" s="173"/>
      <c r="H801" s="173"/>
      <c r="I801" s="173"/>
      <c r="J801" s="173"/>
      <c r="K801" s="173"/>
      <c r="L801" s="173"/>
      <c r="M801" s="173"/>
      <c r="N801" s="173"/>
      <c r="O801" s="173"/>
    </row>
    <row r="802" spans="3:15" hidden="1" x14ac:dyDescent="0.2">
      <c r="C802" s="173"/>
      <c r="D802" s="173"/>
      <c r="E802" s="173"/>
      <c r="F802" s="173"/>
      <c r="G802" s="173"/>
      <c r="H802" s="173"/>
      <c r="I802" s="173"/>
      <c r="J802" s="173"/>
      <c r="K802" s="173"/>
      <c r="L802" s="173"/>
      <c r="M802" s="173"/>
      <c r="N802" s="173"/>
      <c r="O802" s="173"/>
    </row>
    <row r="803" spans="3:15" hidden="1" x14ac:dyDescent="0.2">
      <c r="C803" s="173"/>
      <c r="D803" s="173"/>
      <c r="E803" s="173"/>
      <c r="F803" s="173"/>
      <c r="G803" s="173"/>
      <c r="H803" s="173"/>
      <c r="I803" s="173"/>
      <c r="J803" s="173"/>
      <c r="K803" s="173"/>
      <c r="L803" s="173"/>
      <c r="M803" s="173"/>
      <c r="N803" s="173"/>
      <c r="O803" s="173"/>
    </row>
    <row r="804" spans="3:15" hidden="1" x14ac:dyDescent="0.2">
      <c r="C804" s="173"/>
      <c r="D804" s="173"/>
      <c r="E804" s="173"/>
      <c r="F804" s="173"/>
      <c r="G804" s="173"/>
      <c r="H804" s="173"/>
      <c r="I804" s="173"/>
      <c r="J804" s="173"/>
      <c r="K804" s="173"/>
      <c r="L804" s="173"/>
      <c r="M804" s="173"/>
      <c r="N804" s="173"/>
      <c r="O804" s="173"/>
    </row>
    <row r="805" spans="3:15" hidden="1" x14ac:dyDescent="0.2">
      <c r="C805" s="173"/>
      <c r="D805" s="173"/>
      <c r="E805" s="173"/>
      <c r="F805" s="173"/>
      <c r="G805" s="173"/>
      <c r="H805" s="173"/>
      <c r="I805" s="173"/>
      <c r="J805" s="173"/>
      <c r="K805" s="173"/>
      <c r="L805" s="173"/>
      <c r="M805" s="173"/>
      <c r="N805" s="173"/>
      <c r="O805" s="173"/>
    </row>
    <row r="806" spans="3:15" hidden="1" x14ac:dyDescent="0.2">
      <c r="C806" s="173"/>
      <c r="D806" s="173"/>
      <c r="E806" s="173"/>
      <c r="F806" s="173"/>
      <c r="G806" s="173"/>
      <c r="H806" s="173"/>
      <c r="I806" s="173"/>
      <c r="J806" s="173"/>
      <c r="K806" s="173"/>
      <c r="L806" s="173"/>
      <c r="M806" s="173"/>
      <c r="N806" s="173"/>
      <c r="O806" s="173"/>
    </row>
    <row r="807" spans="3:15" hidden="1" x14ac:dyDescent="0.2">
      <c r="C807" s="173"/>
      <c r="D807" s="173"/>
      <c r="E807" s="173"/>
      <c r="F807" s="173"/>
      <c r="G807" s="173"/>
      <c r="H807" s="173"/>
      <c r="I807" s="173"/>
      <c r="J807" s="173"/>
      <c r="K807" s="173"/>
      <c r="L807" s="173"/>
      <c r="M807" s="173"/>
      <c r="N807" s="173"/>
      <c r="O807" s="173"/>
    </row>
    <row r="808" spans="3:15" hidden="1" x14ac:dyDescent="0.2">
      <c r="C808" s="173"/>
      <c r="D808" s="173"/>
      <c r="E808" s="173"/>
      <c r="F808" s="173"/>
      <c r="G808" s="173"/>
      <c r="H808" s="173"/>
      <c r="I808" s="173"/>
      <c r="J808" s="173"/>
      <c r="K808" s="173"/>
      <c r="L808" s="173"/>
      <c r="M808" s="173"/>
      <c r="N808" s="173"/>
      <c r="O808" s="173"/>
    </row>
    <row r="809" spans="3:15" hidden="1" x14ac:dyDescent="0.2">
      <c r="C809" s="173"/>
      <c r="D809" s="173"/>
      <c r="E809" s="173"/>
      <c r="F809" s="173"/>
      <c r="G809" s="173"/>
      <c r="H809" s="173"/>
      <c r="I809" s="173"/>
      <c r="J809" s="173"/>
      <c r="K809" s="173"/>
      <c r="L809" s="173"/>
      <c r="M809" s="173"/>
      <c r="N809" s="173"/>
      <c r="O809" s="173"/>
    </row>
    <row r="810" spans="3:15" hidden="1" x14ac:dyDescent="0.2">
      <c r="C810" s="173"/>
      <c r="D810" s="173"/>
      <c r="E810" s="173"/>
      <c r="F810" s="173"/>
      <c r="G810" s="173"/>
      <c r="H810" s="173"/>
      <c r="I810" s="173"/>
      <c r="J810" s="173"/>
      <c r="K810" s="173"/>
      <c r="L810" s="173"/>
      <c r="M810" s="173"/>
      <c r="N810" s="173"/>
      <c r="O810" s="173"/>
    </row>
    <row r="811" spans="3:15" hidden="1" x14ac:dyDescent="0.2">
      <c r="C811" s="173"/>
      <c r="D811" s="173"/>
      <c r="E811" s="173"/>
      <c r="F811" s="173"/>
      <c r="G811" s="173"/>
      <c r="H811" s="173"/>
      <c r="I811" s="173"/>
      <c r="J811" s="173"/>
      <c r="K811" s="173"/>
      <c r="L811" s="173"/>
      <c r="M811" s="173"/>
      <c r="N811" s="173"/>
      <c r="O811" s="173"/>
    </row>
    <row r="812" spans="3:15" hidden="1" x14ac:dyDescent="0.2">
      <c r="C812" s="173"/>
      <c r="D812" s="173"/>
      <c r="E812" s="173"/>
      <c r="F812" s="173"/>
      <c r="G812" s="173"/>
      <c r="H812" s="173"/>
      <c r="I812" s="173"/>
      <c r="J812" s="173"/>
      <c r="K812" s="173"/>
      <c r="L812" s="173"/>
      <c r="M812" s="173"/>
      <c r="N812" s="173"/>
      <c r="O812" s="173"/>
    </row>
    <row r="813" spans="3:15" hidden="1" x14ac:dyDescent="0.2">
      <c r="C813" s="173"/>
      <c r="D813" s="173"/>
      <c r="E813" s="173"/>
      <c r="F813" s="173"/>
      <c r="G813" s="173"/>
      <c r="H813" s="173"/>
      <c r="I813" s="173"/>
      <c r="J813" s="173"/>
      <c r="K813" s="173"/>
      <c r="L813" s="173"/>
      <c r="M813" s="173"/>
      <c r="N813" s="173"/>
      <c r="O813" s="173"/>
    </row>
    <row r="814" spans="3:15" hidden="1" x14ac:dyDescent="0.2">
      <c r="C814" s="173"/>
      <c r="D814" s="173"/>
      <c r="E814" s="173"/>
      <c r="F814" s="173"/>
      <c r="G814" s="173"/>
      <c r="H814" s="173"/>
      <c r="I814" s="173"/>
      <c r="J814" s="173"/>
      <c r="K814" s="173"/>
      <c r="L814" s="173"/>
      <c r="M814" s="173"/>
      <c r="N814" s="173"/>
      <c r="O814" s="173"/>
    </row>
    <row r="815" spans="3:15" hidden="1" x14ac:dyDescent="0.2">
      <c r="C815" s="173"/>
      <c r="D815" s="173"/>
      <c r="E815" s="173"/>
      <c r="F815" s="173"/>
      <c r="G815" s="173"/>
      <c r="H815" s="173"/>
      <c r="I815" s="173"/>
      <c r="J815" s="173"/>
      <c r="K815" s="173"/>
      <c r="L815" s="173"/>
      <c r="M815" s="173"/>
      <c r="N815" s="173"/>
      <c r="O815" s="173"/>
    </row>
    <row r="816" spans="3:15" hidden="1" x14ac:dyDescent="0.2">
      <c r="C816" s="173"/>
      <c r="D816" s="173"/>
      <c r="E816" s="173"/>
      <c r="F816" s="173"/>
      <c r="G816" s="173"/>
      <c r="H816" s="173"/>
      <c r="I816" s="173"/>
      <c r="J816" s="173"/>
      <c r="K816" s="173"/>
      <c r="L816" s="173"/>
      <c r="M816" s="173"/>
      <c r="N816" s="173"/>
      <c r="O816" s="173"/>
    </row>
    <row r="817" spans="3:15" hidden="1" x14ac:dyDescent="0.2">
      <c r="C817" s="173"/>
      <c r="D817" s="173"/>
      <c r="E817" s="173"/>
      <c r="F817" s="173"/>
      <c r="G817" s="173"/>
      <c r="H817" s="173"/>
      <c r="I817" s="173"/>
      <c r="J817" s="173"/>
      <c r="K817" s="173"/>
      <c r="L817" s="173"/>
      <c r="M817" s="173"/>
      <c r="N817" s="173"/>
      <c r="O817" s="173"/>
    </row>
    <row r="818" spans="3:15" hidden="1" x14ac:dyDescent="0.2">
      <c r="C818" s="173"/>
      <c r="D818" s="173"/>
      <c r="E818" s="173"/>
      <c r="F818" s="173"/>
      <c r="G818" s="173"/>
      <c r="H818" s="173"/>
      <c r="I818" s="173"/>
      <c r="J818" s="173"/>
      <c r="K818" s="173"/>
      <c r="L818" s="173"/>
      <c r="M818" s="173"/>
      <c r="N818" s="173"/>
      <c r="O818" s="173"/>
    </row>
    <row r="819" spans="3:15" hidden="1" x14ac:dyDescent="0.2">
      <c r="C819" s="173"/>
      <c r="D819" s="173"/>
      <c r="E819" s="173"/>
      <c r="F819" s="173"/>
      <c r="G819" s="173"/>
      <c r="H819" s="173"/>
      <c r="I819" s="173"/>
      <c r="J819" s="173"/>
      <c r="K819" s="173"/>
      <c r="L819" s="173"/>
      <c r="M819" s="173"/>
      <c r="N819" s="173"/>
      <c r="O819" s="173"/>
    </row>
    <row r="820" spans="3:15" hidden="1" x14ac:dyDescent="0.2">
      <c r="C820" s="173"/>
      <c r="D820" s="173"/>
      <c r="E820" s="173"/>
      <c r="F820" s="173"/>
      <c r="G820" s="173"/>
      <c r="H820" s="173"/>
      <c r="I820" s="173"/>
      <c r="J820" s="173"/>
      <c r="K820" s="173"/>
      <c r="L820" s="173"/>
      <c r="M820" s="173"/>
      <c r="N820" s="173"/>
      <c r="O820" s="173"/>
    </row>
    <row r="821" spans="3:15" hidden="1" x14ac:dyDescent="0.2">
      <c r="C821" s="173"/>
      <c r="D821" s="173"/>
      <c r="E821" s="173"/>
      <c r="F821" s="173"/>
      <c r="G821" s="173"/>
      <c r="H821" s="173"/>
      <c r="I821" s="173"/>
      <c r="J821" s="173"/>
      <c r="K821" s="173"/>
      <c r="L821" s="173"/>
      <c r="M821" s="173"/>
      <c r="N821" s="173"/>
      <c r="O821" s="173"/>
    </row>
    <row r="822" spans="3:15" hidden="1" x14ac:dyDescent="0.2">
      <c r="C822" s="173"/>
      <c r="D822" s="173"/>
      <c r="E822" s="173"/>
      <c r="F822" s="173"/>
      <c r="G822" s="173"/>
      <c r="H822" s="173"/>
      <c r="I822" s="173"/>
      <c r="J822" s="173"/>
      <c r="K822" s="173"/>
      <c r="L822" s="173"/>
      <c r="M822" s="173"/>
      <c r="N822" s="173"/>
      <c r="O822" s="173"/>
    </row>
    <row r="823" spans="3:15" hidden="1" x14ac:dyDescent="0.2">
      <c r="C823" s="173"/>
      <c r="D823" s="173"/>
      <c r="E823" s="173"/>
      <c r="F823" s="173"/>
      <c r="G823" s="173"/>
      <c r="H823" s="173"/>
      <c r="I823" s="173"/>
      <c r="J823" s="173"/>
      <c r="K823" s="173"/>
      <c r="L823" s="173"/>
      <c r="M823" s="173"/>
      <c r="N823" s="173"/>
      <c r="O823" s="173"/>
    </row>
    <row r="824" spans="3:15" hidden="1" x14ac:dyDescent="0.2">
      <c r="C824" s="173"/>
      <c r="D824" s="173"/>
      <c r="E824" s="173"/>
      <c r="F824" s="173"/>
      <c r="G824" s="173"/>
      <c r="H824" s="173"/>
      <c r="I824" s="173"/>
      <c r="J824" s="173"/>
      <c r="K824" s="173"/>
      <c r="L824" s="173"/>
      <c r="M824" s="173"/>
      <c r="N824" s="173"/>
      <c r="O824" s="173"/>
    </row>
    <row r="825" spans="3:15" hidden="1" x14ac:dyDescent="0.2">
      <c r="C825" s="173"/>
      <c r="D825" s="173"/>
      <c r="E825" s="173"/>
      <c r="F825" s="173"/>
      <c r="G825" s="173"/>
      <c r="H825" s="173"/>
      <c r="I825" s="173"/>
      <c r="J825" s="173"/>
      <c r="K825" s="173"/>
      <c r="L825" s="173"/>
      <c r="M825" s="173"/>
      <c r="N825" s="173"/>
      <c r="O825" s="173"/>
    </row>
    <row r="826" spans="3:15" hidden="1" x14ac:dyDescent="0.2">
      <c r="C826" s="173"/>
      <c r="D826" s="173"/>
      <c r="E826" s="173"/>
      <c r="F826" s="173"/>
      <c r="G826" s="173"/>
      <c r="H826" s="173"/>
      <c r="I826" s="173"/>
      <c r="J826" s="173"/>
      <c r="K826" s="173"/>
      <c r="L826" s="173"/>
      <c r="M826" s="173"/>
      <c r="N826" s="173"/>
      <c r="O826" s="173"/>
    </row>
    <row r="827" spans="3:15" hidden="1" x14ac:dyDescent="0.2">
      <c r="C827" s="173"/>
      <c r="D827" s="173"/>
      <c r="E827" s="173"/>
      <c r="F827" s="173"/>
      <c r="G827" s="173"/>
      <c r="H827" s="173"/>
      <c r="I827" s="173"/>
      <c r="J827" s="173"/>
      <c r="K827" s="173"/>
      <c r="L827" s="173"/>
      <c r="M827" s="173"/>
      <c r="N827" s="173"/>
      <c r="O827" s="173"/>
    </row>
    <row r="828" spans="3:15" hidden="1" x14ac:dyDescent="0.2">
      <c r="C828" s="173"/>
      <c r="D828" s="173"/>
      <c r="E828" s="173"/>
      <c r="F828" s="173"/>
      <c r="G828" s="173"/>
      <c r="H828" s="173"/>
      <c r="I828" s="173"/>
      <c r="J828" s="173"/>
      <c r="K828" s="173"/>
      <c r="L828" s="173"/>
      <c r="M828" s="173"/>
      <c r="N828" s="173"/>
      <c r="O828" s="173"/>
    </row>
    <row r="829" spans="3:15" hidden="1" x14ac:dyDescent="0.2">
      <c r="C829" s="173"/>
      <c r="D829" s="173"/>
      <c r="E829" s="173"/>
      <c r="F829" s="173"/>
      <c r="G829" s="173"/>
      <c r="H829" s="173"/>
      <c r="I829" s="173"/>
      <c r="J829" s="173"/>
      <c r="K829" s="173"/>
      <c r="L829" s="173"/>
      <c r="M829" s="173"/>
      <c r="N829" s="173"/>
      <c r="O829" s="173"/>
    </row>
    <row r="830" spans="3:15" hidden="1" x14ac:dyDescent="0.2">
      <c r="C830" s="173"/>
      <c r="D830" s="173"/>
      <c r="E830" s="173"/>
      <c r="F830" s="173"/>
      <c r="G830" s="173"/>
      <c r="H830" s="173"/>
      <c r="I830" s="173"/>
      <c r="J830" s="173"/>
      <c r="K830" s="173"/>
      <c r="L830" s="173"/>
      <c r="M830" s="173"/>
      <c r="N830" s="173"/>
      <c r="O830" s="173"/>
    </row>
    <row r="831" spans="3:15" hidden="1" x14ac:dyDescent="0.2">
      <c r="C831" s="173"/>
      <c r="D831" s="173"/>
      <c r="E831" s="173"/>
      <c r="F831" s="173"/>
      <c r="G831" s="173"/>
      <c r="H831" s="173"/>
      <c r="I831" s="173"/>
      <c r="J831" s="173"/>
      <c r="K831" s="173"/>
      <c r="L831" s="173"/>
      <c r="M831" s="173"/>
      <c r="N831" s="173"/>
      <c r="O831" s="173"/>
    </row>
    <row r="832" spans="3:15" hidden="1" x14ac:dyDescent="0.2">
      <c r="C832" s="173"/>
      <c r="D832" s="173"/>
      <c r="E832" s="173"/>
      <c r="F832" s="173"/>
      <c r="G832" s="173"/>
      <c r="H832" s="173"/>
      <c r="I832" s="173"/>
      <c r="J832" s="173"/>
      <c r="K832" s="173"/>
      <c r="L832" s="173"/>
      <c r="M832" s="173"/>
      <c r="N832" s="173"/>
      <c r="O832" s="173"/>
    </row>
    <row r="833" spans="3:15" hidden="1" x14ac:dyDescent="0.2">
      <c r="C833" s="173"/>
      <c r="D833" s="173"/>
      <c r="E833" s="173"/>
      <c r="F833" s="173"/>
      <c r="G833" s="173"/>
      <c r="H833" s="173"/>
      <c r="I833" s="173"/>
      <c r="J833" s="173"/>
      <c r="K833" s="173"/>
      <c r="L833" s="173"/>
      <c r="M833" s="173"/>
      <c r="N833" s="173"/>
      <c r="O833" s="173"/>
    </row>
    <row r="834" spans="3:15" hidden="1" x14ac:dyDescent="0.2">
      <c r="C834" s="173"/>
      <c r="D834" s="173"/>
      <c r="E834" s="173"/>
      <c r="F834" s="173"/>
      <c r="G834" s="173"/>
      <c r="H834" s="173"/>
      <c r="I834" s="173"/>
      <c r="J834" s="173"/>
      <c r="K834" s="173"/>
      <c r="L834" s="173"/>
      <c r="M834" s="173"/>
      <c r="N834" s="173"/>
      <c r="O834" s="173"/>
    </row>
    <row r="835" spans="3:15" hidden="1" x14ac:dyDescent="0.2">
      <c r="C835" s="173"/>
      <c r="D835" s="173"/>
      <c r="E835" s="173"/>
      <c r="F835" s="173"/>
      <c r="G835" s="173"/>
      <c r="H835" s="173"/>
      <c r="I835" s="173"/>
      <c r="J835" s="173"/>
      <c r="K835" s="173"/>
      <c r="L835" s="173"/>
      <c r="M835" s="173"/>
      <c r="N835" s="173"/>
      <c r="O835" s="173"/>
    </row>
    <row r="836" spans="3:15" hidden="1" x14ac:dyDescent="0.2">
      <c r="C836" s="173"/>
      <c r="D836" s="173"/>
      <c r="E836" s="173"/>
      <c r="F836" s="173"/>
      <c r="G836" s="173"/>
      <c r="H836" s="173"/>
      <c r="I836" s="173"/>
      <c r="J836" s="173"/>
      <c r="K836" s="173"/>
      <c r="L836" s="173"/>
      <c r="M836" s="173"/>
      <c r="N836" s="173"/>
      <c r="O836" s="173"/>
    </row>
    <row r="837" spans="3:15" hidden="1" x14ac:dyDescent="0.2">
      <c r="C837" s="173"/>
      <c r="D837" s="173"/>
      <c r="E837" s="173"/>
      <c r="F837" s="173"/>
      <c r="G837" s="173"/>
      <c r="H837" s="173"/>
      <c r="I837" s="173"/>
      <c r="J837" s="173"/>
      <c r="K837" s="173"/>
      <c r="L837" s="173"/>
      <c r="M837" s="173"/>
      <c r="N837" s="173"/>
      <c r="O837" s="173"/>
    </row>
    <row r="838" spans="3:15" hidden="1" x14ac:dyDescent="0.2">
      <c r="C838" s="173"/>
      <c r="D838" s="173"/>
      <c r="E838" s="173"/>
      <c r="F838" s="173"/>
      <c r="G838" s="173"/>
      <c r="H838" s="173"/>
      <c r="I838" s="173"/>
      <c r="J838" s="173"/>
      <c r="K838" s="173"/>
      <c r="L838" s="173"/>
      <c r="M838" s="173"/>
      <c r="N838" s="173"/>
      <c r="O838" s="173"/>
    </row>
    <row r="839" spans="3:15" hidden="1" x14ac:dyDescent="0.2">
      <c r="C839" s="173"/>
      <c r="D839" s="173"/>
      <c r="E839" s="173"/>
      <c r="F839" s="173"/>
      <c r="G839" s="173"/>
      <c r="H839" s="173"/>
      <c r="I839" s="173"/>
      <c r="J839" s="173"/>
      <c r="K839" s="173"/>
      <c r="L839" s="173"/>
      <c r="M839" s="173"/>
      <c r="N839" s="173"/>
      <c r="O839" s="173"/>
    </row>
    <row r="840" spans="3:15" hidden="1" x14ac:dyDescent="0.2">
      <c r="C840" s="173"/>
      <c r="D840" s="173"/>
      <c r="E840" s="173"/>
      <c r="F840" s="173"/>
      <c r="G840" s="173"/>
      <c r="H840" s="173"/>
      <c r="I840" s="173"/>
      <c r="J840" s="173"/>
      <c r="K840" s="173"/>
      <c r="L840" s="173"/>
      <c r="M840" s="173"/>
      <c r="N840" s="173"/>
      <c r="O840" s="173"/>
    </row>
    <row r="841" spans="3:15" hidden="1" x14ac:dyDescent="0.2">
      <c r="C841" s="173"/>
      <c r="D841" s="173"/>
      <c r="E841" s="173"/>
      <c r="F841" s="173"/>
      <c r="G841" s="173"/>
      <c r="H841" s="173"/>
      <c r="I841" s="173"/>
      <c r="J841" s="173"/>
      <c r="K841" s="173"/>
      <c r="L841" s="173"/>
      <c r="M841" s="173"/>
      <c r="N841" s="173"/>
      <c r="O841" s="173"/>
    </row>
    <row r="842" spans="3:15" hidden="1" x14ac:dyDescent="0.2">
      <c r="C842" s="173"/>
      <c r="D842" s="173"/>
      <c r="E842" s="173"/>
      <c r="F842" s="173"/>
      <c r="G842" s="173"/>
      <c r="H842" s="173"/>
      <c r="I842" s="173"/>
      <c r="J842" s="173"/>
      <c r="K842" s="173"/>
      <c r="L842" s="173"/>
      <c r="M842" s="173"/>
      <c r="N842" s="173"/>
      <c r="O842" s="173"/>
    </row>
    <row r="843" spans="3:15" hidden="1" x14ac:dyDescent="0.2">
      <c r="C843" s="173"/>
      <c r="D843" s="173"/>
      <c r="E843" s="173"/>
      <c r="F843" s="173"/>
      <c r="G843" s="173"/>
      <c r="H843" s="173"/>
      <c r="I843" s="173"/>
      <c r="J843" s="173"/>
      <c r="K843" s="173"/>
      <c r="L843" s="173"/>
      <c r="M843" s="173"/>
      <c r="N843" s="173"/>
      <c r="O843" s="173"/>
    </row>
    <row r="844" spans="3:15" hidden="1" x14ac:dyDescent="0.2">
      <c r="C844" s="173"/>
      <c r="D844" s="173"/>
      <c r="E844" s="173"/>
      <c r="F844" s="173"/>
      <c r="G844" s="173"/>
      <c r="H844" s="173"/>
      <c r="I844" s="173"/>
      <c r="J844" s="173"/>
      <c r="K844" s="173"/>
      <c r="L844" s="173"/>
      <c r="M844" s="173"/>
      <c r="N844" s="173"/>
      <c r="O844" s="173"/>
    </row>
    <row r="845" spans="3:15" hidden="1" x14ac:dyDescent="0.2">
      <c r="C845" s="173"/>
      <c r="D845" s="173"/>
      <c r="E845" s="173"/>
      <c r="F845" s="173"/>
      <c r="G845" s="173"/>
      <c r="H845" s="173"/>
      <c r="I845" s="173"/>
      <c r="J845" s="173"/>
      <c r="K845" s="173"/>
      <c r="L845" s="173"/>
      <c r="M845" s="173"/>
      <c r="N845" s="173"/>
      <c r="O845" s="173"/>
    </row>
    <row r="846" spans="3:15" hidden="1" x14ac:dyDescent="0.2">
      <c r="C846" s="173"/>
      <c r="D846" s="173"/>
      <c r="E846" s="173"/>
      <c r="F846" s="173"/>
      <c r="G846" s="173"/>
      <c r="H846" s="173"/>
      <c r="I846" s="173"/>
      <c r="J846" s="173"/>
      <c r="K846" s="173"/>
      <c r="L846" s="173"/>
      <c r="M846" s="173"/>
      <c r="N846" s="173"/>
      <c r="O846" s="173"/>
    </row>
    <row r="847" spans="3:15" hidden="1" x14ac:dyDescent="0.2">
      <c r="C847" s="173"/>
      <c r="D847" s="173"/>
      <c r="E847" s="173"/>
      <c r="F847" s="173"/>
      <c r="G847" s="173"/>
      <c r="H847" s="173"/>
      <c r="I847" s="173"/>
      <c r="J847" s="173"/>
      <c r="K847" s="173"/>
      <c r="L847" s="173"/>
      <c r="M847" s="173"/>
      <c r="N847" s="173"/>
      <c r="O847" s="173"/>
    </row>
    <row r="848" spans="3:15" hidden="1" x14ac:dyDescent="0.2">
      <c r="C848" s="173"/>
      <c r="D848" s="173"/>
      <c r="E848" s="173"/>
      <c r="F848" s="173"/>
      <c r="G848" s="173"/>
      <c r="H848" s="173"/>
      <c r="I848" s="173"/>
      <c r="J848" s="173"/>
      <c r="K848" s="173"/>
      <c r="L848" s="173"/>
      <c r="M848" s="173"/>
      <c r="N848" s="173"/>
      <c r="O848" s="173"/>
    </row>
    <row r="849" spans="3:15" hidden="1" x14ac:dyDescent="0.2">
      <c r="C849" s="173"/>
      <c r="D849" s="173"/>
      <c r="E849" s="173"/>
      <c r="F849" s="173"/>
      <c r="G849" s="173"/>
      <c r="H849" s="173"/>
      <c r="I849" s="173"/>
      <c r="J849" s="173"/>
      <c r="K849" s="173"/>
      <c r="L849" s="173"/>
      <c r="M849" s="173"/>
      <c r="N849" s="173"/>
      <c r="O849" s="173"/>
    </row>
    <row r="850" spans="3:15" hidden="1" x14ac:dyDescent="0.2">
      <c r="C850" s="173"/>
      <c r="D850" s="173"/>
      <c r="E850" s="173"/>
      <c r="F850" s="173"/>
      <c r="G850" s="173"/>
      <c r="H850" s="173"/>
      <c r="I850" s="173"/>
      <c r="J850" s="173"/>
      <c r="K850" s="173"/>
      <c r="L850" s="173"/>
      <c r="M850" s="173"/>
      <c r="N850" s="173"/>
      <c r="O850" s="173"/>
    </row>
    <row r="851" spans="3:15" hidden="1" x14ac:dyDescent="0.2">
      <c r="C851" s="173"/>
      <c r="D851" s="173"/>
      <c r="E851" s="173"/>
      <c r="F851" s="173"/>
      <c r="G851" s="173"/>
      <c r="H851" s="173"/>
      <c r="I851" s="173"/>
      <c r="J851" s="173"/>
      <c r="K851" s="173"/>
      <c r="L851" s="173"/>
      <c r="M851" s="173"/>
      <c r="N851" s="173"/>
      <c r="O851" s="173"/>
    </row>
    <row r="852" spans="3:15" hidden="1" x14ac:dyDescent="0.2">
      <c r="C852" s="173"/>
      <c r="D852" s="173"/>
      <c r="E852" s="173"/>
      <c r="F852" s="173"/>
      <c r="G852" s="173"/>
      <c r="H852" s="173"/>
      <c r="I852" s="173"/>
      <c r="J852" s="173"/>
      <c r="K852" s="173"/>
      <c r="L852" s="173"/>
      <c r="M852" s="173"/>
      <c r="N852" s="173"/>
      <c r="O852" s="173"/>
    </row>
    <row r="853" spans="3:15" hidden="1" x14ac:dyDescent="0.2">
      <c r="C853" s="173"/>
      <c r="D853" s="173"/>
      <c r="E853" s="173"/>
      <c r="F853" s="173"/>
      <c r="G853" s="173"/>
      <c r="H853" s="173"/>
      <c r="I853" s="173"/>
      <c r="J853" s="173"/>
      <c r="K853" s="173"/>
      <c r="L853" s="173"/>
      <c r="M853" s="173"/>
      <c r="N853" s="173"/>
      <c r="O853" s="173"/>
    </row>
    <row r="854" spans="3:15" hidden="1" x14ac:dyDescent="0.2">
      <c r="C854" s="173"/>
      <c r="D854" s="173"/>
      <c r="E854" s="173"/>
      <c r="F854" s="173"/>
      <c r="G854" s="173"/>
      <c r="H854" s="173"/>
      <c r="I854" s="173"/>
      <c r="J854" s="173"/>
      <c r="K854" s="173"/>
      <c r="L854" s="173"/>
      <c r="M854" s="173"/>
      <c r="N854" s="173"/>
      <c r="O854" s="173"/>
    </row>
    <row r="855" spans="3:15" hidden="1" x14ac:dyDescent="0.2">
      <c r="C855" s="173"/>
      <c r="D855" s="173"/>
      <c r="E855" s="173"/>
      <c r="F855" s="173"/>
      <c r="G855" s="173"/>
      <c r="H855" s="173"/>
      <c r="I855" s="173"/>
      <c r="J855" s="173"/>
      <c r="K855" s="173"/>
      <c r="L855" s="173"/>
      <c r="M855" s="173"/>
      <c r="N855" s="173"/>
      <c r="O855" s="173"/>
    </row>
    <row r="856" spans="3:15" hidden="1" x14ac:dyDescent="0.2">
      <c r="C856" s="173"/>
      <c r="D856" s="173"/>
      <c r="E856" s="173"/>
      <c r="F856" s="173"/>
      <c r="G856" s="173"/>
      <c r="H856" s="173"/>
      <c r="I856" s="173"/>
      <c r="J856" s="173"/>
      <c r="K856" s="173"/>
      <c r="L856" s="173"/>
      <c r="M856" s="173"/>
      <c r="N856" s="173"/>
      <c r="O856" s="173"/>
    </row>
    <row r="857" spans="3:15" hidden="1" x14ac:dyDescent="0.2">
      <c r="C857" s="173"/>
      <c r="D857" s="173"/>
      <c r="E857" s="173"/>
      <c r="F857" s="173"/>
      <c r="G857" s="173"/>
      <c r="H857" s="173"/>
      <c r="I857" s="173"/>
      <c r="J857" s="173"/>
      <c r="K857" s="173"/>
      <c r="L857" s="173"/>
      <c r="M857" s="173"/>
      <c r="N857" s="173"/>
      <c r="O857" s="173"/>
    </row>
    <row r="858" spans="3:15" hidden="1" x14ac:dyDescent="0.2">
      <c r="C858" s="173"/>
      <c r="D858" s="173"/>
      <c r="E858" s="173"/>
      <c r="F858" s="173"/>
      <c r="G858" s="173"/>
      <c r="H858" s="173"/>
      <c r="I858" s="173"/>
      <c r="J858" s="173"/>
      <c r="K858" s="173"/>
      <c r="L858" s="173"/>
      <c r="M858" s="173"/>
      <c r="N858" s="173"/>
      <c r="O858" s="173"/>
    </row>
    <row r="859" spans="3:15" hidden="1" x14ac:dyDescent="0.2">
      <c r="C859" s="173"/>
      <c r="D859" s="173"/>
      <c r="E859" s="173"/>
      <c r="F859" s="173"/>
      <c r="G859" s="173"/>
      <c r="H859" s="173"/>
      <c r="I859" s="173"/>
      <c r="J859" s="173"/>
      <c r="K859" s="173"/>
      <c r="L859" s="173"/>
      <c r="M859" s="173"/>
      <c r="N859" s="173"/>
      <c r="O859" s="173"/>
    </row>
    <row r="860" spans="3:15" hidden="1" x14ac:dyDescent="0.2">
      <c r="C860" s="173"/>
      <c r="D860" s="173"/>
      <c r="E860" s="173"/>
      <c r="F860" s="173"/>
      <c r="G860" s="173"/>
      <c r="H860" s="173"/>
      <c r="I860" s="173"/>
      <c r="J860" s="173"/>
      <c r="K860" s="173"/>
      <c r="L860" s="173"/>
      <c r="M860" s="173"/>
      <c r="N860" s="173"/>
      <c r="O860" s="173"/>
    </row>
    <row r="861" spans="3:15" hidden="1" x14ac:dyDescent="0.2">
      <c r="C861" s="173"/>
      <c r="D861" s="173"/>
      <c r="E861" s="173"/>
      <c r="F861" s="173"/>
      <c r="G861" s="173"/>
      <c r="H861" s="173"/>
      <c r="I861" s="173"/>
      <c r="J861" s="173"/>
      <c r="K861" s="173"/>
      <c r="L861" s="173"/>
      <c r="M861" s="173"/>
      <c r="N861" s="173"/>
      <c r="O861" s="173"/>
    </row>
    <row r="862" spans="3:15" hidden="1" x14ac:dyDescent="0.2">
      <c r="C862" s="173"/>
      <c r="D862" s="173"/>
      <c r="E862" s="173"/>
      <c r="F862" s="173"/>
      <c r="G862" s="173"/>
      <c r="H862" s="173"/>
      <c r="I862" s="173"/>
      <c r="J862" s="173"/>
      <c r="K862" s="173"/>
      <c r="L862" s="173"/>
      <c r="M862" s="173"/>
      <c r="N862" s="173"/>
      <c r="O862" s="173"/>
    </row>
    <row r="863" spans="3:15" hidden="1" x14ac:dyDescent="0.2">
      <c r="C863" s="173"/>
      <c r="D863" s="173"/>
      <c r="E863" s="173"/>
      <c r="F863" s="173"/>
      <c r="G863" s="173"/>
      <c r="H863" s="173"/>
      <c r="I863" s="173"/>
      <c r="J863" s="173"/>
      <c r="K863" s="173"/>
      <c r="L863" s="173"/>
      <c r="M863" s="173"/>
      <c r="N863" s="173"/>
      <c r="O863" s="173"/>
    </row>
    <row r="864" spans="3:15" hidden="1" x14ac:dyDescent="0.2">
      <c r="C864" s="173"/>
      <c r="D864" s="173"/>
      <c r="E864" s="173"/>
      <c r="F864" s="173"/>
      <c r="G864" s="173"/>
      <c r="H864" s="173"/>
      <c r="I864" s="173"/>
      <c r="J864" s="173"/>
      <c r="K864" s="173"/>
      <c r="L864" s="173"/>
      <c r="M864" s="173"/>
      <c r="N864" s="173"/>
      <c r="O864" s="173"/>
    </row>
    <row r="865" spans="3:15" hidden="1" x14ac:dyDescent="0.2">
      <c r="C865" s="173"/>
      <c r="D865" s="173"/>
      <c r="E865" s="173"/>
      <c r="F865" s="173"/>
      <c r="G865" s="173"/>
      <c r="H865" s="173"/>
      <c r="I865" s="173"/>
      <c r="J865" s="173"/>
      <c r="K865" s="173"/>
      <c r="L865" s="173"/>
      <c r="M865" s="173"/>
      <c r="N865" s="173"/>
      <c r="O865" s="173"/>
    </row>
    <row r="866" spans="3:15" hidden="1" x14ac:dyDescent="0.2">
      <c r="C866" s="173"/>
      <c r="D866" s="173"/>
      <c r="E866" s="173"/>
      <c r="F866" s="173"/>
      <c r="G866" s="173"/>
      <c r="H866" s="173"/>
      <c r="I866" s="173"/>
      <c r="J866" s="173"/>
      <c r="K866" s="173"/>
      <c r="L866" s="173"/>
      <c r="M866" s="173"/>
      <c r="N866" s="173"/>
      <c r="O866" s="173"/>
    </row>
    <row r="867" spans="3:15" hidden="1" x14ac:dyDescent="0.2">
      <c r="C867" s="173"/>
      <c r="D867" s="173"/>
      <c r="E867" s="173"/>
      <c r="F867" s="173"/>
      <c r="G867" s="173"/>
      <c r="H867" s="173"/>
      <c r="I867" s="173"/>
      <c r="J867" s="173"/>
      <c r="K867" s="173"/>
      <c r="L867" s="173"/>
      <c r="M867" s="173"/>
      <c r="N867" s="173"/>
      <c r="O867" s="173"/>
    </row>
    <row r="868" spans="3:15" hidden="1" x14ac:dyDescent="0.2">
      <c r="C868" s="173"/>
      <c r="D868" s="173"/>
      <c r="E868" s="173"/>
      <c r="F868" s="173"/>
      <c r="G868" s="173"/>
      <c r="H868" s="173"/>
      <c r="I868" s="173"/>
      <c r="J868" s="173"/>
      <c r="K868" s="173"/>
      <c r="L868" s="173"/>
      <c r="M868" s="173"/>
      <c r="N868" s="173"/>
      <c r="O868" s="173"/>
    </row>
    <row r="869" spans="3:15" hidden="1" x14ac:dyDescent="0.2">
      <c r="C869" s="173"/>
      <c r="D869" s="173"/>
      <c r="E869" s="173"/>
      <c r="F869" s="173"/>
      <c r="G869" s="173"/>
      <c r="H869" s="173"/>
      <c r="I869" s="173"/>
      <c r="J869" s="173"/>
      <c r="K869" s="173"/>
      <c r="L869" s="173"/>
      <c r="M869" s="173"/>
      <c r="N869" s="173"/>
      <c r="O869" s="173"/>
    </row>
    <row r="870" spans="3:15" hidden="1" x14ac:dyDescent="0.2">
      <c r="C870" s="173"/>
      <c r="D870" s="173"/>
      <c r="E870" s="173"/>
      <c r="F870" s="173"/>
      <c r="G870" s="173"/>
      <c r="H870" s="173"/>
      <c r="I870" s="173"/>
      <c r="J870" s="173"/>
      <c r="K870" s="173"/>
      <c r="L870" s="173"/>
      <c r="M870" s="173"/>
      <c r="N870" s="173"/>
      <c r="O870" s="173"/>
    </row>
    <row r="871" spans="3:15" hidden="1" x14ac:dyDescent="0.2">
      <c r="C871" s="173"/>
      <c r="D871" s="173"/>
      <c r="E871" s="173"/>
      <c r="F871" s="173"/>
      <c r="G871" s="173"/>
      <c r="H871" s="173"/>
      <c r="I871" s="173"/>
      <c r="J871" s="173"/>
      <c r="K871" s="173"/>
      <c r="L871" s="173"/>
      <c r="M871" s="173"/>
      <c r="N871" s="173"/>
      <c r="O871" s="173"/>
    </row>
    <row r="872" spans="3:15" hidden="1" x14ac:dyDescent="0.2">
      <c r="C872" s="173"/>
      <c r="D872" s="173"/>
      <c r="E872" s="173"/>
      <c r="F872" s="173"/>
      <c r="G872" s="173"/>
      <c r="H872" s="173"/>
      <c r="I872" s="173"/>
      <c r="J872" s="173"/>
      <c r="K872" s="173"/>
      <c r="L872" s="173"/>
      <c r="M872" s="173"/>
      <c r="N872" s="173"/>
      <c r="O872" s="173"/>
    </row>
    <row r="873" spans="3:15" hidden="1" x14ac:dyDescent="0.2">
      <c r="C873" s="173"/>
      <c r="D873" s="173"/>
      <c r="E873" s="173"/>
      <c r="F873" s="173"/>
      <c r="G873" s="173"/>
      <c r="H873" s="173"/>
      <c r="I873" s="173"/>
      <c r="J873" s="173"/>
      <c r="K873" s="173"/>
      <c r="L873" s="173"/>
      <c r="M873" s="173"/>
      <c r="N873" s="173"/>
      <c r="O873" s="173"/>
    </row>
    <row r="874" spans="3:15" hidden="1" x14ac:dyDescent="0.2">
      <c r="C874" s="173"/>
      <c r="D874" s="173"/>
      <c r="E874" s="173"/>
      <c r="F874" s="173"/>
      <c r="G874" s="173"/>
      <c r="H874" s="173"/>
      <c r="I874" s="173"/>
      <c r="J874" s="173"/>
      <c r="K874" s="173"/>
      <c r="L874" s="173"/>
      <c r="M874" s="173"/>
      <c r="N874" s="173"/>
      <c r="O874" s="173"/>
    </row>
    <row r="875" spans="3:15" hidden="1" x14ac:dyDescent="0.2">
      <c r="C875" s="173"/>
      <c r="D875" s="173"/>
      <c r="E875" s="173"/>
      <c r="F875" s="173"/>
      <c r="G875" s="173"/>
      <c r="H875" s="173"/>
      <c r="I875" s="173"/>
      <c r="J875" s="173"/>
      <c r="K875" s="173"/>
      <c r="L875" s="173"/>
      <c r="M875" s="173"/>
      <c r="N875" s="173"/>
      <c r="O875" s="173"/>
    </row>
    <row r="876" spans="3:15" hidden="1" x14ac:dyDescent="0.2">
      <c r="C876" s="173"/>
      <c r="D876" s="173"/>
      <c r="E876" s="173"/>
      <c r="F876" s="173"/>
      <c r="G876" s="173"/>
      <c r="H876" s="173"/>
      <c r="I876" s="173"/>
      <c r="J876" s="173"/>
      <c r="K876" s="173"/>
      <c r="L876" s="173"/>
      <c r="M876" s="173"/>
      <c r="N876" s="173"/>
      <c r="O876" s="173"/>
    </row>
    <row r="877" spans="3:15" hidden="1" x14ac:dyDescent="0.2">
      <c r="C877" s="173"/>
      <c r="D877" s="173"/>
      <c r="E877" s="173"/>
      <c r="F877" s="173"/>
      <c r="G877" s="173"/>
      <c r="H877" s="173"/>
      <c r="I877" s="173"/>
      <c r="J877" s="173"/>
      <c r="K877" s="173"/>
      <c r="L877" s="173"/>
      <c r="M877" s="173"/>
      <c r="N877" s="173"/>
      <c r="O877" s="173"/>
    </row>
    <row r="878" spans="3:15" hidden="1" x14ac:dyDescent="0.2">
      <c r="C878" s="173"/>
      <c r="D878" s="173"/>
      <c r="E878" s="173"/>
      <c r="F878" s="173"/>
      <c r="G878" s="173"/>
      <c r="H878" s="173"/>
      <c r="I878" s="173"/>
      <c r="J878" s="173"/>
      <c r="K878" s="173"/>
      <c r="L878" s="173"/>
      <c r="M878" s="173"/>
      <c r="N878" s="173"/>
      <c r="O878" s="173"/>
    </row>
    <row r="879" spans="3:15" hidden="1" x14ac:dyDescent="0.2">
      <c r="C879" s="173"/>
      <c r="D879" s="173"/>
      <c r="E879" s="173"/>
      <c r="F879" s="173"/>
      <c r="G879" s="173"/>
      <c r="H879" s="173"/>
      <c r="I879" s="173"/>
      <c r="J879" s="173"/>
      <c r="K879" s="173"/>
      <c r="L879" s="173"/>
      <c r="M879" s="173"/>
      <c r="N879" s="173"/>
      <c r="O879" s="173"/>
    </row>
    <row r="880" spans="3:15" hidden="1" x14ac:dyDescent="0.2">
      <c r="C880" s="173"/>
      <c r="D880" s="173"/>
      <c r="E880" s="173"/>
      <c r="F880" s="173"/>
      <c r="G880" s="173"/>
      <c r="H880" s="173"/>
      <c r="I880" s="173"/>
      <c r="J880" s="173"/>
      <c r="K880" s="173"/>
      <c r="L880" s="173"/>
      <c r="M880" s="173"/>
      <c r="N880" s="173"/>
      <c r="O880" s="173"/>
    </row>
    <row r="881" spans="3:15" hidden="1" x14ac:dyDescent="0.2">
      <c r="C881" s="173"/>
      <c r="D881" s="173"/>
      <c r="E881" s="173"/>
      <c r="F881" s="173"/>
      <c r="G881" s="173"/>
      <c r="H881" s="173"/>
      <c r="I881" s="173"/>
      <c r="J881" s="173"/>
      <c r="K881" s="173"/>
      <c r="L881" s="173"/>
      <c r="M881" s="173"/>
      <c r="N881" s="173"/>
      <c r="O881" s="173"/>
    </row>
    <row r="882" spans="3:15" hidden="1" x14ac:dyDescent="0.2">
      <c r="C882" s="173"/>
      <c r="D882" s="173"/>
      <c r="E882" s="173"/>
      <c r="F882" s="173"/>
      <c r="G882" s="173"/>
      <c r="H882" s="173"/>
      <c r="I882" s="173"/>
      <c r="J882" s="173"/>
      <c r="K882" s="173"/>
      <c r="L882" s="173"/>
      <c r="M882" s="173"/>
      <c r="N882" s="173"/>
      <c r="O882" s="173"/>
    </row>
    <row r="883" spans="3:15" hidden="1" x14ac:dyDescent="0.2">
      <c r="C883" s="173"/>
      <c r="D883" s="173"/>
      <c r="E883" s="173"/>
      <c r="F883" s="173"/>
      <c r="G883" s="173"/>
      <c r="H883" s="173"/>
      <c r="I883" s="173"/>
      <c r="J883" s="173"/>
      <c r="K883" s="173"/>
      <c r="L883" s="173"/>
      <c r="M883" s="173"/>
      <c r="N883" s="173"/>
      <c r="O883" s="173"/>
    </row>
    <row r="884" spans="3:15" hidden="1" x14ac:dyDescent="0.2">
      <c r="C884" s="173"/>
      <c r="D884" s="173"/>
      <c r="E884" s="173"/>
      <c r="F884" s="173"/>
      <c r="G884" s="173"/>
      <c r="H884" s="173"/>
      <c r="I884" s="173"/>
      <c r="J884" s="173"/>
      <c r="K884" s="173"/>
      <c r="L884" s="173"/>
      <c r="M884" s="173"/>
      <c r="N884" s="173"/>
      <c r="O884" s="173"/>
    </row>
    <row r="885" spans="3:15" hidden="1" x14ac:dyDescent="0.2">
      <c r="C885" s="173"/>
      <c r="D885" s="173"/>
      <c r="E885" s="173"/>
      <c r="F885" s="173"/>
      <c r="G885" s="173"/>
      <c r="H885" s="173"/>
      <c r="I885" s="173"/>
      <c r="J885" s="173"/>
      <c r="K885" s="173"/>
      <c r="L885" s="173"/>
      <c r="M885" s="173"/>
      <c r="N885" s="173"/>
      <c r="O885" s="173"/>
    </row>
    <row r="886" spans="3:15" hidden="1" x14ac:dyDescent="0.2">
      <c r="C886" s="173"/>
      <c r="D886" s="173"/>
      <c r="E886" s="173"/>
      <c r="F886" s="173"/>
      <c r="G886" s="173"/>
      <c r="H886" s="173"/>
      <c r="I886" s="173"/>
      <c r="J886" s="173"/>
      <c r="K886" s="173"/>
      <c r="L886" s="173"/>
      <c r="M886" s="173"/>
      <c r="N886" s="173"/>
      <c r="O886" s="173"/>
    </row>
    <row r="887" spans="3:15" hidden="1" x14ac:dyDescent="0.2">
      <c r="C887" s="173"/>
      <c r="D887" s="173"/>
      <c r="E887" s="173"/>
      <c r="F887" s="173"/>
      <c r="G887" s="173"/>
      <c r="H887" s="173"/>
      <c r="I887" s="173"/>
      <c r="J887" s="173"/>
      <c r="K887" s="173"/>
      <c r="L887" s="173"/>
      <c r="M887" s="173"/>
      <c r="N887" s="173"/>
      <c r="O887" s="173"/>
    </row>
    <row r="888" spans="3:15" hidden="1" x14ac:dyDescent="0.2">
      <c r="C888" s="173"/>
      <c r="D888" s="173"/>
      <c r="E888" s="173"/>
      <c r="F888" s="173"/>
      <c r="G888" s="173"/>
      <c r="H888" s="173"/>
      <c r="I888" s="173"/>
      <c r="J888" s="173"/>
      <c r="K888" s="173"/>
      <c r="L888" s="173"/>
      <c r="M888" s="173"/>
      <c r="N888" s="173"/>
      <c r="O888" s="173"/>
    </row>
    <row r="889" spans="3:15" hidden="1" x14ac:dyDescent="0.2">
      <c r="C889" s="173"/>
      <c r="D889" s="173"/>
      <c r="E889" s="173"/>
      <c r="F889" s="173"/>
      <c r="G889" s="173"/>
      <c r="H889" s="173"/>
      <c r="I889" s="173"/>
      <c r="J889" s="173"/>
      <c r="K889" s="173"/>
      <c r="L889" s="173"/>
      <c r="M889" s="173"/>
      <c r="N889" s="173"/>
      <c r="O889" s="173"/>
    </row>
    <row r="890" spans="3:15" hidden="1" x14ac:dyDescent="0.2">
      <c r="C890" s="173"/>
      <c r="D890" s="173"/>
      <c r="E890" s="173"/>
      <c r="F890" s="173"/>
      <c r="G890" s="173"/>
      <c r="H890" s="173"/>
      <c r="I890" s="173"/>
      <c r="J890" s="173"/>
      <c r="K890" s="173"/>
      <c r="L890" s="173"/>
      <c r="M890" s="173"/>
      <c r="N890" s="173"/>
      <c r="O890" s="173"/>
    </row>
    <row r="891" spans="3:15" hidden="1" x14ac:dyDescent="0.2">
      <c r="C891" s="173"/>
      <c r="D891" s="173"/>
      <c r="E891" s="173"/>
      <c r="F891" s="173"/>
      <c r="G891" s="173"/>
      <c r="H891" s="173"/>
      <c r="I891" s="173"/>
      <c r="J891" s="173"/>
      <c r="K891" s="173"/>
      <c r="L891" s="173"/>
      <c r="M891" s="173"/>
      <c r="N891" s="173"/>
      <c r="O891" s="173"/>
    </row>
    <row r="892" spans="3:15" hidden="1" x14ac:dyDescent="0.2">
      <c r="C892" s="173"/>
      <c r="D892" s="173"/>
      <c r="E892" s="173"/>
      <c r="F892" s="173"/>
      <c r="G892" s="173"/>
      <c r="H892" s="173"/>
      <c r="I892" s="173"/>
      <c r="J892" s="173"/>
      <c r="K892" s="173"/>
      <c r="L892" s="173"/>
      <c r="M892" s="173"/>
      <c r="N892" s="173"/>
      <c r="O892" s="173"/>
    </row>
    <row r="893" spans="3:15" hidden="1" x14ac:dyDescent="0.2">
      <c r="C893" s="173"/>
      <c r="D893" s="173"/>
      <c r="E893" s="173"/>
      <c r="F893" s="173"/>
      <c r="G893" s="173"/>
      <c r="H893" s="173"/>
      <c r="I893" s="173"/>
      <c r="J893" s="173"/>
      <c r="K893" s="173"/>
      <c r="L893" s="173"/>
      <c r="M893" s="173"/>
      <c r="N893" s="173"/>
      <c r="O893" s="173"/>
    </row>
    <row r="894" spans="3:15" hidden="1" x14ac:dyDescent="0.2">
      <c r="C894" s="173"/>
      <c r="D894" s="173"/>
      <c r="E894" s="173"/>
      <c r="F894" s="173"/>
      <c r="G894" s="173"/>
      <c r="H894" s="173"/>
      <c r="I894" s="173"/>
      <c r="J894" s="173"/>
      <c r="K894" s="173"/>
      <c r="L894" s="173"/>
      <c r="M894" s="173"/>
      <c r="N894" s="173"/>
      <c r="O894" s="173"/>
    </row>
    <row r="895" spans="3:15" hidden="1" x14ac:dyDescent="0.2">
      <c r="C895" s="173"/>
      <c r="D895" s="173"/>
      <c r="E895" s="173"/>
      <c r="F895" s="173"/>
      <c r="G895" s="173"/>
      <c r="H895" s="173"/>
      <c r="I895" s="173"/>
      <c r="J895" s="173"/>
      <c r="K895" s="173"/>
      <c r="L895" s="173"/>
      <c r="M895" s="173"/>
      <c r="N895" s="173"/>
      <c r="O895" s="173"/>
    </row>
    <row r="896" spans="3:15" hidden="1" x14ac:dyDescent="0.2">
      <c r="C896" s="173"/>
      <c r="D896" s="173"/>
      <c r="E896" s="173"/>
      <c r="F896" s="173"/>
      <c r="G896" s="173"/>
      <c r="H896" s="173"/>
      <c r="I896" s="173"/>
      <c r="J896" s="173"/>
      <c r="K896" s="173"/>
      <c r="L896" s="173"/>
      <c r="M896" s="173"/>
      <c r="N896" s="173"/>
      <c r="O896" s="173"/>
    </row>
    <row r="897" spans="3:15" hidden="1" x14ac:dyDescent="0.2">
      <c r="C897" s="173"/>
      <c r="D897" s="173"/>
      <c r="E897" s="173"/>
      <c r="F897" s="173"/>
      <c r="G897" s="173"/>
      <c r="H897" s="173"/>
      <c r="I897" s="173"/>
      <c r="J897" s="173"/>
      <c r="K897" s="173"/>
      <c r="L897" s="173"/>
      <c r="M897" s="173"/>
      <c r="N897" s="173"/>
      <c r="O897" s="173"/>
    </row>
    <row r="898" spans="3:15" hidden="1" x14ac:dyDescent="0.2">
      <c r="C898" s="173"/>
      <c r="D898" s="173"/>
      <c r="E898" s="173"/>
      <c r="F898" s="173"/>
      <c r="G898" s="173"/>
      <c r="H898" s="173"/>
      <c r="I898" s="173"/>
      <c r="J898" s="173"/>
      <c r="K898" s="173"/>
      <c r="L898" s="173"/>
      <c r="M898" s="173"/>
      <c r="N898" s="173"/>
      <c r="O898" s="173"/>
    </row>
    <row r="899" spans="3:15" hidden="1" x14ac:dyDescent="0.2">
      <c r="C899" s="173"/>
      <c r="D899" s="173"/>
      <c r="E899" s="173"/>
      <c r="F899" s="173"/>
      <c r="G899" s="173"/>
      <c r="H899" s="173"/>
      <c r="I899" s="173"/>
      <c r="J899" s="173"/>
      <c r="K899" s="173"/>
      <c r="L899" s="173"/>
      <c r="M899" s="173"/>
      <c r="N899" s="173"/>
      <c r="O899" s="173"/>
    </row>
    <row r="900" spans="3:15" hidden="1" x14ac:dyDescent="0.2">
      <c r="C900" s="173"/>
      <c r="D900" s="173"/>
      <c r="E900" s="173"/>
      <c r="F900" s="173"/>
      <c r="G900" s="173"/>
      <c r="H900" s="173"/>
      <c r="I900" s="173"/>
      <c r="J900" s="173"/>
      <c r="K900" s="173"/>
      <c r="L900" s="173"/>
      <c r="M900" s="173"/>
      <c r="N900" s="173"/>
      <c r="O900" s="173"/>
    </row>
    <row r="901" spans="3:15" hidden="1" x14ac:dyDescent="0.2">
      <c r="C901" s="173"/>
      <c r="D901" s="173"/>
      <c r="E901" s="173"/>
      <c r="F901" s="173"/>
      <c r="G901" s="173"/>
      <c r="H901" s="173"/>
      <c r="I901" s="173"/>
      <c r="J901" s="173"/>
      <c r="K901" s="173"/>
      <c r="L901" s="173"/>
      <c r="M901" s="173"/>
      <c r="N901" s="173"/>
      <c r="O901" s="173"/>
    </row>
    <row r="902" spans="3:15" hidden="1" x14ac:dyDescent="0.2">
      <c r="C902" s="173"/>
      <c r="D902" s="173"/>
      <c r="E902" s="173"/>
      <c r="F902" s="173"/>
      <c r="G902" s="173"/>
      <c r="H902" s="173"/>
      <c r="I902" s="173"/>
      <c r="J902" s="173"/>
      <c r="K902" s="173"/>
      <c r="L902" s="173"/>
      <c r="M902" s="173"/>
      <c r="N902" s="173"/>
      <c r="O902" s="173"/>
    </row>
    <row r="903" spans="3:15" hidden="1" x14ac:dyDescent="0.2">
      <c r="C903" s="173"/>
      <c r="D903" s="173"/>
      <c r="E903" s="173"/>
      <c r="F903" s="173"/>
      <c r="G903" s="173"/>
      <c r="H903" s="173"/>
      <c r="I903" s="173"/>
      <c r="J903" s="173"/>
      <c r="K903" s="173"/>
      <c r="L903" s="173"/>
      <c r="M903" s="173"/>
      <c r="N903" s="173"/>
      <c r="O903" s="173"/>
    </row>
    <row r="904" spans="3:15" hidden="1" x14ac:dyDescent="0.2">
      <c r="C904" s="173"/>
      <c r="D904" s="173"/>
      <c r="E904" s="173"/>
      <c r="F904" s="173"/>
      <c r="G904" s="173"/>
      <c r="H904" s="173"/>
      <c r="I904" s="173"/>
      <c r="J904" s="173"/>
      <c r="K904" s="173"/>
      <c r="L904" s="173"/>
      <c r="M904" s="173"/>
      <c r="N904" s="173"/>
      <c r="O904" s="173"/>
    </row>
    <row r="905" spans="3:15" hidden="1" x14ac:dyDescent="0.2">
      <c r="C905" s="173"/>
      <c r="D905" s="173"/>
      <c r="E905" s="173"/>
      <c r="F905" s="173"/>
      <c r="G905" s="173"/>
      <c r="H905" s="173"/>
      <c r="I905" s="173"/>
      <c r="J905" s="173"/>
      <c r="K905" s="173"/>
      <c r="L905" s="173"/>
      <c r="M905" s="173"/>
      <c r="N905" s="173"/>
      <c r="O905" s="173"/>
    </row>
    <row r="906" spans="3:15" hidden="1" x14ac:dyDescent="0.2">
      <c r="C906" s="173"/>
      <c r="D906" s="173"/>
      <c r="E906" s="173"/>
      <c r="F906" s="173"/>
      <c r="G906" s="173"/>
      <c r="H906" s="173"/>
      <c r="I906" s="173"/>
      <c r="J906" s="173"/>
      <c r="K906" s="173"/>
      <c r="L906" s="173"/>
      <c r="M906" s="173"/>
      <c r="N906" s="173"/>
      <c r="O906" s="173"/>
    </row>
    <row r="907" spans="3:15" hidden="1" x14ac:dyDescent="0.2">
      <c r="C907" s="173"/>
      <c r="D907" s="173"/>
      <c r="E907" s="173"/>
      <c r="F907" s="173"/>
      <c r="G907" s="173"/>
      <c r="H907" s="173"/>
      <c r="I907" s="173"/>
      <c r="J907" s="173"/>
      <c r="K907" s="173"/>
      <c r="L907" s="173"/>
      <c r="M907" s="173"/>
      <c r="N907" s="173"/>
      <c r="O907" s="173"/>
    </row>
    <row r="908" spans="3:15" hidden="1" x14ac:dyDescent="0.2">
      <c r="C908" s="173"/>
      <c r="D908" s="173"/>
      <c r="E908" s="173"/>
      <c r="F908" s="173"/>
      <c r="G908" s="173"/>
      <c r="H908" s="173"/>
      <c r="I908" s="173"/>
      <c r="J908" s="173"/>
      <c r="K908" s="173"/>
      <c r="L908" s="173"/>
      <c r="M908" s="173"/>
      <c r="N908" s="173"/>
      <c r="O908" s="173"/>
    </row>
    <row r="909" spans="3:15" hidden="1" x14ac:dyDescent="0.2">
      <c r="C909" s="173"/>
      <c r="D909" s="173"/>
      <c r="E909" s="173"/>
      <c r="F909" s="173"/>
      <c r="G909" s="173"/>
      <c r="H909" s="173"/>
      <c r="I909" s="173"/>
      <c r="J909" s="173"/>
      <c r="K909" s="173"/>
      <c r="L909" s="173"/>
      <c r="M909" s="173"/>
      <c r="N909" s="173"/>
      <c r="O909" s="173"/>
    </row>
    <row r="910" spans="3:15" hidden="1" x14ac:dyDescent="0.2">
      <c r="C910" s="173"/>
      <c r="D910" s="173"/>
      <c r="E910" s="173"/>
      <c r="F910" s="173"/>
      <c r="G910" s="173"/>
      <c r="H910" s="173"/>
      <c r="I910" s="173"/>
      <c r="J910" s="173"/>
      <c r="K910" s="173"/>
      <c r="L910" s="173"/>
      <c r="M910" s="173"/>
      <c r="N910" s="173"/>
      <c r="O910" s="173"/>
    </row>
    <row r="911" spans="3:15" hidden="1" x14ac:dyDescent="0.2">
      <c r="C911" s="173"/>
      <c r="D911" s="173"/>
      <c r="E911" s="173"/>
      <c r="F911" s="173"/>
      <c r="G911" s="173"/>
      <c r="H911" s="173"/>
      <c r="I911" s="173"/>
      <c r="J911" s="173"/>
      <c r="K911" s="173"/>
      <c r="L911" s="173"/>
      <c r="M911" s="173"/>
      <c r="N911" s="173"/>
      <c r="O911" s="173"/>
    </row>
    <row r="912" spans="3:15" hidden="1" x14ac:dyDescent="0.2">
      <c r="C912" s="173"/>
      <c r="D912" s="173"/>
      <c r="E912" s="173"/>
      <c r="F912" s="173"/>
      <c r="G912" s="173"/>
      <c r="H912" s="173"/>
      <c r="I912" s="173"/>
      <c r="J912" s="173"/>
      <c r="K912" s="173"/>
      <c r="L912" s="173"/>
      <c r="M912" s="173"/>
      <c r="N912" s="173"/>
      <c r="O912" s="173"/>
    </row>
    <row r="913" spans="3:15" hidden="1" x14ac:dyDescent="0.2">
      <c r="C913" s="173"/>
      <c r="D913" s="173"/>
      <c r="E913" s="173"/>
      <c r="F913" s="173"/>
      <c r="G913" s="173"/>
      <c r="H913" s="173"/>
      <c r="I913" s="173"/>
      <c r="J913" s="173"/>
      <c r="K913" s="173"/>
      <c r="L913" s="173"/>
      <c r="M913" s="173"/>
      <c r="N913" s="173"/>
      <c r="O913" s="173"/>
    </row>
    <row r="914" spans="3:15" hidden="1" x14ac:dyDescent="0.2">
      <c r="C914" s="173"/>
      <c r="D914" s="173"/>
      <c r="E914" s="173"/>
      <c r="F914" s="173"/>
      <c r="G914" s="173"/>
      <c r="H914" s="173"/>
      <c r="I914" s="173"/>
      <c r="J914" s="173"/>
      <c r="K914" s="173"/>
      <c r="L914" s="173"/>
      <c r="M914" s="173"/>
      <c r="N914" s="173"/>
      <c r="O914" s="173"/>
    </row>
    <row r="915" spans="3:15" hidden="1" x14ac:dyDescent="0.2">
      <c r="C915" s="173"/>
      <c r="D915" s="173"/>
      <c r="E915" s="173"/>
      <c r="F915" s="173"/>
      <c r="G915" s="173"/>
      <c r="H915" s="173"/>
      <c r="I915" s="173"/>
      <c r="J915" s="173"/>
      <c r="K915" s="173"/>
      <c r="L915" s="173"/>
      <c r="M915" s="173"/>
      <c r="N915" s="173"/>
      <c r="O915" s="173"/>
    </row>
    <row r="916" spans="3:15" hidden="1" x14ac:dyDescent="0.2">
      <c r="C916" s="173"/>
      <c r="D916" s="173"/>
      <c r="E916" s="173"/>
      <c r="F916" s="173"/>
      <c r="G916" s="173"/>
      <c r="H916" s="173"/>
      <c r="I916" s="173"/>
      <c r="J916" s="173"/>
      <c r="K916" s="173"/>
      <c r="L916" s="173"/>
      <c r="M916" s="173"/>
      <c r="N916" s="173"/>
      <c r="O916" s="173"/>
    </row>
    <row r="917" spans="3:15" hidden="1" x14ac:dyDescent="0.2">
      <c r="C917" s="173"/>
      <c r="D917" s="173"/>
      <c r="E917" s="173"/>
      <c r="F917" s="173"/>
      <c r="G917" s="173"/>
      <c r="H917" s="173"/>
      <c r="I917" s="173"/>
      <c r="J917" s="173"/>
      <c r="K917" s="173"/>
      <c r="L917" s="173"/>
      <c r="M917" s="173"/>
      <c r="N917" s="173"/>
      <c r="O917" s="173"/>
    </row>
    <row r="918" spans="3:15" hidden="1" x14ac:dyDescent="0.2">
      <c r="C918" s="173"/>
      <c r="D918" s="173"/>
      <c r="E918" s="173"/>
      <c r="F918" s="173"/>
      <c r="G918" s="173"/>
      <c r="H918" s="173"/>
      <c r="I918" s="173"/>
      <c r="J918" s="173"/>
      <c r="K918" s="173"/>
      <c r="L918" s="173"/>
      <c r="M918" s="173"/>
      <c r="N918" s="173"/>
      <c r="O918" s="173"/>
    </row>
    <row r="919" spans="3:15" hidden="1" x14ac:dyDescent="0.2">
      <c r="C919" s="173"/>
      <c r="D919" s="173"/>
      <c r="E919" s="173"/>
      <c r="F919" s="173"/>
      <c r="G919" s="173"/>
      <c r="H919" s="173"/>
      <c r="I919" s="173"/>
      <c r="J919" s="173"/>
      <c r="K919" s="173"/>
      <c r="L919" s="173"/>
      <c r="M919" s="173"/>
      <c r="N919" s="173"/>
      <c r="O919" s="173"/>
    </row>
    <row r="920" spans="3:15" hidden="1" x14ac:dyDescent="0.2">
      <c r="C920" s="173"/>
      <c r="D920" s="173"/>
      <c r="E920" s="173"/>
      <c r="F920" s="173"/>
      <c r="G920" s="173"/>
      <c r="H920" s="173"/>
      <c r="I920" s="173"/>
      <c r="J920" s="173"/>
      <c r="K920" s="173"/>
      <c r="L920" s="173"/>
      <c r="M920" s="173"/>
      <c r="N920" s="173"/>
      <c r="O920" s="173"/>
    </row>
    <row r="921" spans="3:15" hidden="1" x14ac:dyDescent="0.2">
      <c r="C921" s="173"/>
      <c r="D921" s="173"/>
      <c r="E921" s="173"/>
      <c r="F921" s="173"/>
      <c r="G921" s="173"/>
      <c r="H921" s="173"/>
      <c r="I921" s="173"/>
      <c r="J921" s="173"/>
      <c r="K921" s="173"/>
      <c r="L921" s="173"/>
      <c r="M921" s="173"/>
      <c r="N921" s="173"/>
      <c r="O921" s="173"/>
    </row>
    <row r="922" spans="3:15" hidden="1" x14ac:dyDescent="0.2">
      <c r="C922" s="173"/>
      <c r="D922" s="173"/>
      <c r="E922" s="173"/>
      <c r="F922" s="173"/>
      <c r="G922" s="173"/>
      <c r="H922" s="173"/>
      <c r="I922" s="173"/>
      <c r="J922" s="173"/>
      <c r="K922" s="173"/>
      <c r="L922" s="173"/>
      <c r="M922" s="173"/>
      <c r="N922" s="173"/>
      <c r="O922" s="173"/>
    </row>
    <row r="923" spans="3:15" hidden="1" x14ac:dyDescent="0.2">
      <c r="C923" s="173"/>
      <c r="D923" s="173"/>
      <c r="E923" s="173"/>
      <c r="F923" s="173"/>
      <c r="G923" s="173"/>
      <c r="H923" s="173"/>
      <c r="I923" s="173"/>
      <c r="J923" s="173"/>
      <c r="K923" s="173"/>
      <c r="L923" s="173"/>
      <c r="M923" s="173"/>
      <c r="N923" s="173"/>
      <c r="O923" s="173"/>
    </row>
    <row r="924" spans="3:15" hidden="1" x14ac:dyDescent="0.2">
      <c r="C924" s="173"/>
      <c r="D924" s="173"/>
      <c r="E924" s="173"/>
      <c r="F924" s="173"/>
      <c r="G924" s="173"/>
      <c r="H924" s="173"/>
      <c r="I924" s="173"/>
      <c r="J924" s="173"/>
      <c r="K924" s="173"/>
      <c r="L924" s="173"/>
      <c r="M924" s="173"/>
      <c r="N924" s="173"/>
      <c r="O924" s="173"/>
    </row>
    <row r="925" spans="3:15" hidden="1" x14ac:dyDescent="0.2">
      <c r="C925" s="173"/>
      <c r="D925" s="173"/>
      <c r="E925" s="173"/>
      <c r="F925" s="173"/>
      <c r="G925" s="173"/>
      <c r="H925" s="173"/>
      <c r="I925" s="173"/>
      <c r="J925" s="173"/>
      <c r="K925" s="173"/>
      <c r="L925" s="173"/>
      <c r="M925" s="173"/>
      <c r="N925" s="173"/>
      <c r="O925" s="173"/>
    </row>
    <row r="926" spans="3:15" hidden="1" x14ac:dyDescent="0.2">
      <c r="C926" s="173"/>
      <c r="D926" s="173"/>
      <c r="E926" s="173"/>
      <c r="F926" s="173"/>
      <c r="G926" s="173"/>
      <c r="H926" s="173"/>
      <c r="I926" s="173"/>
      <c r="J926" s="173"/>
      <c r="K926" s="173"/>
      <c r="L926" s="173"/>
      <c r="M926" s="173"/>
      <c r="N926" s="173"/>
      <c r="O926" s="173"/>
    </row>
    <row r="927" spans="3:15" hidden="1" x14ac:dyDescent="0.2">
      <c r="C927" s="173"/>
      <c r="D927" s="173"/>
      <c r="E927" s="173"/>
      <c r="F927" s="173"/>
      <c r="G927" s="173"/>
      <c r="H927" s="173"/>
      <c r="I927" s="173"/>
      <c r="J927" s="173"/>
      <c r="K927" s="173"/>
      <c r="L927" s="173"/>
      <c r="M927" s="173"/>
      <c r="N927" s="173"/>
      <c r="O927" s="173"/>
    </row>
    <row r="928" spans="3:15" hidden="1" x14ac:dyDescent="0.2">
      <c r="C928" s="173"/>
      <c r="D928" s="173"/>
      <c r="E928" s="173"/>
      <c r="F928" s="173"/>
      <c r="G928" s="173"/>
      <c r="H928" s="173"/>
      <c r="I928" s="173"/>
      <c r="J928" s="173"/>
      <c r="K928" s="173"/>
      <c r="L928" s="173"/>
      <c r="M928" s="173"/>
      <c r="N928" s="173"/>
      <c r="O928" s="173"/>
    </row>
    <row r="929" spans="3:15" hidden="1" x14ac:dyDescent="0.2">
      <c r="C929" s="173"/>
      <c r="D929" s="173"/>
      <c r="E929" s="173"/>
      <c r="F929" s="173"/>
      <c r="G929" s="173"/>
      <c r="H929" s="173"/>
      <c r="I929" s="173"/>
      <c r="J929" s="173"/>
      <c r="K929" s="173"/>
      <c r="L929" s="173"/>
      <c r="M929" s="173"/>
      <c r="N929" s="173"/>
      <c r="O929" s="173"/>
    </row>
    <row r="930" spans="3:15" hidden="1" x14ac:dyDescent="0.2">
      <c r="C930" s="173"/>
      <c r="D930" s="173"/>
      <c r="E930" s="173"/>
      <c r="F930" s="173"/>
      <c r="G930" s="173"/>
      <c r="H930" s="173"/>
      <c r="I930" s="173"/>
      <c r="J930" s="173"/>
      <c r="K930" s="173"/>
      <c r="L930" s="173"/>
      <c r="M930" s="173"/>
      <c r="N930" s="173"/>
      <c r="O930" s="173"/>
    </row>
    <row r="931" spans="3:15" hidden="1" x14ac:dyDescent="0.2">
      <c r="C931" s="173"/>
      <c r="D931" s="173"/>
      <c r="E931" s="173"/>
      <c r="F931" s="173"/>
      <c r="G931" s="173"/>
      <c r="H931" s="173"/>
      <c r="I931" s="173"/>
      <c r="J931" s="173"/>
      <c r="K931" s="173"/>
      <c r="L931" s="173"/>
      <c r="M931" s="173"/>
      <c r="N931" s="173"/>
      <c r="O931" s="173"/>
    </row>
    <row r="932" spans="3:15" hidden="1" x14ac:dyDescent="0.2">
      <c r="C932" s="173"/>
      <c r="D932" s="173"/>
      <c r="E932" s="173"/>
      <c r="F932" s="173"/>
      <c r="G932" s="173"/>
      <c r="H932" s="173"/>
      <c r="I932" s="173"/>
      <c r="J932" s="173"/>
      <c r="K932" s="173"/>
      <c r="L932" s="173"/>
      <c r="M932" s="173"/>
      <c r="N932" s="173"/>
      <c r="O932" s="173"/>
    </row>
    <row r="933" spans="3:15" hidden="1" x14ac:dyDescent="0.2">
      <c r="C933" s="173"/>
      <c r="D933" s="173"/>
      <c r="E933" s="173"/>
      <c r="F933" s="173"/>
      <c r="G933" s="173"/>
      <c r="H933" s="173"/>
      <c r="I933" s="173"/>
      <c r="J933" s="173"/>
      <c r="K933" s="173"/>
      <c r="L933" s="173"/>
      <c r="M933" s="173"/>
      <c r="N933" s="173"/>
      <c r="O933" s="173"/>
    </row>
    <row r="934" spans="3:15" hidden="1" x14ac:dyDescent="0.2">
      <c r="C934" s="173"/>
      <c r="D934" s="173"/>
      <c r="E934" s="173"/>
      <c r="F934" s="173"/>
      <c r="G934" s="173"/>
      <c r="H934" s="173"/>
      <c r="I934" s="173"/>
      <c r="J934" s="173"/>
      <c r="K934" s="173"/>
      <c r="L934" s="173"/>
      <c r="M934" s="173"/>
      <c r="N934" s="173"/>
      <c r="O934" s="173"/>
    </row>
    <row r="935" spans="3:15" hidden="1" x14ac:dyDescent="0.2">
      <c r="C935" s="173"/>
      <c r="D935" s="173"/>
      <c r="E935" s="173"/>
      <c r="F935" s="173"/>
      <c r="G935" s="173"/>
      <c r="H935" s="173"/>
      <c r="I935" s="173"/>
      <c r="J935" s="173"/>
      <c r="K935" s="173"/>
      <c r="L935" s="173"/>
      <c r="M935" s="173"/>
      <c r="N935" s="173"/>
      <c r="O935" s="173"/>
    </row>
    <row r="936" spans="3:15" hidden="1" x14ac:dyDescent="0.2">
      <c r="C936" s="173"/>
      <c r="D936" s="173"/>
      <c r="E936" s="173"/>
      <c r="F936" s="173"/>
      <c r="G936" s="173"/>
      <c r="H936" s="173"/>
      <c r="I936" s="173"/>
      <c r="J936" s="173"/>
      <c r="K936" s="173"/>
      <c r="L936" s="173"/>
      <c r="M936" s="173"/>
      <c r="N936" s="173"/>
      <c r="O936" s="173"/>
    </row>
    <row r="937" spans="3:15" hidden="1" x14ac:dyDescent="0.2">
      <c r="C937" s="173"/>
      <c r="D937" s="173"/>
      <c r="E937" s="173"/>
      <c r="F937" s="173"/>
      <c r="G937" s="173"/>
      <c r="H937" s="173"/>
      <c r="I937" s="173"/>
      <c r="J937" s="173"/>
      <c r="K937" s="173"/>
      <c r="L937" s="173"/>
      <c r="M937" s="173"/>
      <c r="N937" s="173"/>
      <c r="O937" s="173"/>
    </row>
    <row r="938" spans="3:15" hidden="1" x14ac:dyDescent="0.2">
      <c r="C938" s="173"/>
      <c r="D938" s="173"/>
      <c r="E938" s="173"/>
      <c r="F938" s="173"/>
      <c r="G938" s="173"/>
      <c r="H938" s="173"/>
      <c r="I938" s="173"/>
      <c r="J938" s="173"/>
      <c r="K938" s="173"/>
      <c r="L938" s="173"/>
      <c r="M938" s="173"/>
      <c r="N938" s="173"/>
      <c r="O938" s="173"/>
    </row>
    <row r="939" spans="3:15" hidden="1" x14ac:dyDescent="0.2">
      <c r="C939" s="173"/>
      <c r="D939" s="173"/>
      <c r="E939" s="173"/>
      <c r="F939" s="173"/>
      <c r="G939" s="173"/>
      <c r="H939" s="173"/>
      <c r="I939" s="173"/>
      <c r="J939" s="173"/>
      <c r="K939" s="173"/>
      <c r="L939" s="173"/>
      <c r="M939" s="173"/>
      <c r="N939" s="173"/>
      <c r="O939" s="173"/>
    </row>
    <row r="940" spans="3:15" hidden="1" x14ac:dyDescent="0.2">
      <c r="C940" s="173"/>
      <c r="D940" s="173"/>
      <c r="E940" s="173"/>
      <c r="F940" s="173"/>
      <c r="G940" s="173"/>
      <c r="H940" s="173"/>
      <c r="I940" s="173"/>
      <c r="J940" s="173"/>
      <c r="K940" s="173"/>
      <c r="L940" s="173"/>
      <c r="M940" s="173"/>
      <c r="N940" s="173"/>
      <c r="O940" s="173"/>
    </row>
    <row r="941" spans="3:15" hidden="1" x14ac:dyDescent="0.2">
      <c r="C941" s="173"/>
      <c r="D941" s="173"/>
      <c r="E941" s="173"/>
      <c r="F941" s="173"/>
      <c r="G941" s="173"/>
      <c r="H941" s="173"/>
      <c r="I941" s="173"/>
      <c r="J941" s="173"/>
      <c r="K941" s="173"/>
      <c r="L941" s="173"/>
      <c r="M941" s="173"/>
      <c r="N941" s="173"/>
      <c r="O941" s="173"/>
    </row>
    <row r="942" spans="3:15" hidden="1" x14ac:dyDescent="0.2">
      <c r="C942" s="173"/>
      <c r="D942" s="173"/>
      <c r="E942" s="173"/>
      <c r="F942" s="173"/>
      <c r="G942" s="173"/>
      <c r="H942" s="173"/>
      <c r="I942" s="173"/>
      <c r="J942" s="173"/>
      <c r="K942" s="173"/>
      <c r="L942" s="173"/>
      <c r="M942" s="173"/>
      <c r="N942" s="173"/>
      <c r="O942" s="173"/>
    </row>
    <row r="943" spans="3:15" hidden="1" x14ac:dyDescent="0.2">
      <c r="C943" s="173"/>
      <c r="D943" s="173"/>
      <c r="E943" s="173"/>
      <c r="F943" s="173"/>
      <c r="G943" s="173"/>
      <c r="H943" s="173"/>
      <c r="I943" s="173"/>
      <c r="J943" s="173"/>
      <c r="K943" s="173"/>
      <c r="L943" s="173"/>
      <c r="M943" s="173"/>
      <c r="N943" s="173"/>
      <c r="O943" s="173"/>
    </row>
    <row r="944" spans="3:15" hidden="1" x14ac:dyDescent="0.2">
      <c r="C944" s="173"/>
      <c r="D944" s="173"/>
      <c r="E944" s="173"/>
      <c r="F944" s="173"/>
      <c r="G944" s="173"/>
      <c r="H944" s="173"/>
      <c r="I944" s="173"/>
      <c r="J944" s="173"/>
      <c r="K944" s="173"/>
      <c r="L944" s="173"/>
      <c r="M944" s="173"/>
      <c r="N944" s="173"/>
      <c r="O944" s="173"/>
    </row>
    <row r="945" spans="3:15" hidden="1" x14ac:dyDescent="0.2">
      <c r="C945" s="173"/>
      <c r="D945" s="173"/>
      <c r="E945" s="173"/>
      <c r="F945" s="173"/>
      <c r="G945" s="173"/>
      <c r="H945" s="173"/>
      <c r="I945" s="173"/>
      <c r="J945" s="173"/>
      <c r="K945" s="173"/>
      <c r="L945" s="173"/>
      <c r="M945" s="173"/>
      <c r="N945" s="173"/>
      <c r="O945" s="173"/>
    </row>
    <row r="946" spans="3:15" hidden="1" x14ac:dyDescent="0.2">
      <c r="C946" s="173"/>
      <c r="D946" s="173"/>
      <c r="E946" s="173"/>
      <c r="F946" s="173"/>
      <c r="G946" s="173"/>
      <c r="H946" s="173"/>
      <c r="I946" s="173"/>
      <c r="J946" s="173"/>
      <c r="K946" s="173"/>
      <c r="L946" s="173"/>
      <c r="M946" s="173"/>
      <c r="N946" s="173"/>
      <c r="O946" s="173"/>
    </row>
    <row r="947" spans="3:15" hidden="1" x14ac:dyDescent="0.2">
      <c r="C947" s="173"/>
      <c r="D947" s="173"/>
      <c r="E947" s="173"/>
      <c r="F947" s="173"/>
      <c r="G947" s="173"/>
      <c r="H947" s="173"/>
      <c r="I947" s="173"/>
      <c r="J947" s="173"/>
      <c r="K947" s="173"/>
      <c r="L947" s="173"/>
      <c r="M947" s="173"/>
      <c r="N947" s="173"/>
      <c r="O947" s="173"/>
    </row>
    <row r="948" spans="3:15" hidden="1" x14ac:dyDescent="0.2">
      <c r="C948" s="173"/>
      <c r="D948" s="173"/>
      <c r="E948" s="173"/>
      <c r="F948" s="173"/>
      <c r="G948" s="173"/>
      <c r="H948" s="173"/>
      <c r="I948" s="173"/>
      <c r="J948" s="173"/>
      <c r="K948" s="173"/>
      <c r="L948" s="173"/>
      <c r="M948" s="173"/>
      <c r="N948" s="173"/>
      <c r="O948" s="173"/>
    </row>
    <row r="949" spans="3:15" hidden="1" x14ac:dyDescent="0.2">
      <c r="C949" s="173"/>
      <c r="D949" s="173"/>
      <c r="E949" s="173"/>
      <c r="F949" s="173"/>
      <c r="G949" s="173"/>
      <c r="H949" s="173"/>
      <c r="I949" s="173"/>
      <c r="J949" s="173"/>
      <c r="K949" s="173"/>
      <c r="L949" s="173"/>
      <c r="M949" s="173"/>
      <c r="N949" s="173"/>
      <c r="O949" s="173"/>
    </row>
    <row r="950" spans="3:15" hidden="1" x14ac:dyDescent="0.2">
      <c r="C950" s="173"/>
      <c r="D950" s="173"/>
      <c r="E950" s="173"/>
      <c r="F950" s="173"/>
      <c r="G950" s="173"/>
      <c r="H950" s="173"/>
      <c r="I950" s="173"/>
      <c r="J950" s="173"/>
      <c r="K950" s="173"/>
      <c r="L950" s="173"/>
      <c r="M950" s="173"/>
      <c r="N950" s="173"/>
      <c r="O950" s="173"/>
    </row>
    <row r="951" spans="3:15" hidden="1" x14ac:dyDescent="0.2">
      <c r="C951" s="173"/>
      <c r="D951" s="173"/>
      <c r="E951" s="173"/>
      <c r="F951" s="173"/>
      <c r="G951" s="173"/>
      <c r="H951" s="173"/>
      <c r="I951" s="173"/>
      <c r="J951" s="173"/>
      <c r="K951" s="173"/>
      <c r="L951" s="173"/>
      <c r="M951" s="173"/>
      <c r="N951" s="173"/>
      <c r="O951" s="173"/>
    </row>
    <row r="952" spans="3:15" hidden="1" x14ac:dyDescent="0.2">
      <c r="C952" s="173"/>
      <c r="D952" s="173"/>
      <c r="E952" s="173"/>
      <c r="F952" s="173"/>
      <c r="G952" s="173"/>
      <c r="H952" s="173"/>
      <c r="I952" s="173"/>
      <c r="J952" s="173"/>
      <c r="K952" s="173"/>
      <c r="L952" s="173"/>
      <c r="M952" s="173"/>
      <c r="N952" s="173"/>
      <c r="O952" s="173"/>
    </row>
    <row r="953" spans="3:15" hidden="1" x14ac:dyDescent="0.2">
      <c r="C953" s="173"/>
      <c r="D953" s="173"/>
      <c r="E953" s="173"/>
      <c r="F953" s="173"/>
      <c r="G953" s="173"/>
      <c r="H953" s="173"/>
      <c r="I953" s="173"/>
      <c r="J953" s="173"/>
      <c r="K953" s="173"/>
      <c r="L953" s="173"/>
      <c r="M953" s="173"/>
      <c r="N953" s="173"/>
      <c r="O953" s="173"/>
    </row>
    <row r="954" spans="3:15" hidden="1" x14ac:dyDescent="0.2">
      <c r="C954" s="173"/>
      <c r="D954" s="173"/>
      <c r="E954" s="173"/>
      <c r="F954" s="173"/>
      <c r="G954" s="173"/>
      <c r="H954" s="173"/>
      <c r="I954" s="173"/>
      <c r="J954" s="173"/>
      <c r="K954" s="173"/>
      <c r="L954" s="173"/>
      <c r="M954" s="173"/>
      <c r="N954" s="173"/>
      <c r="O954" s="173"/>
    </row>
    <row r="955" spans="3:15" hidden="1" x14ac:dyDescent="0.2">
      <c r="C955" s="173"/>
      <c r="D955" s="173"/>
      <c r="E955" s="173"/>
      <c r="F955" s="173"/>
      <c r="G955" s="173"/>
      <c r="H955" s="173"/>
      <c r="I955" s="173"/>
      <c r="J955" s="173"/>
      <c r="K955" s="173"/>
      <c r="L955" s="173"/>
      <c r="M955" s="173"/>
      <c r="N955" s="173"/>
      <c r="O955" s="173"/>
    </row>
    <row r="956" spans="3:15" hidden="1" x14ac:dyDescent="0.2">
      <c r="C956" s="173"/>
      <c r="D956" s="173"/>
      <c r="E956" s="173"/>
      <c r="F956" s="173"/>
      <c r="G956" s="173"/>
      <c r="H956" s="173"/>
      <c r="I956" s="173"/>
      <c r="J956" s="173"/>
      <c r="K956" s="173"/>
      <c r="L956" s="173"/>
      <c r="M956" s="173"/>
      <c r="N956" s="173"/>
      <c r="O956" s="173"/>
    </row>
    <row r="957" spans="3:15" hidden="1" x14ac:dyDescent="0.2">
      <c r="C957" s="173"/>
      <c r="D957" s="173"/>
      <c r="E957" s="173"/>
      <c r="F957" s="173"/>
      <c r="G957" s="173"/>
      <c r="H957" s="173"/>
      <c r="I957" s="173"/>
      <c r="J957" s="173"/>
      <c r="K957" s="173"/>
      <c r="L957" s="173"/>
      <c r="M957" s="173"/>
      <c r="N957" s="173"/>
      <c r="O957" s="173"/>
    </row>
    <row r="958" spans="3:15" hidden="1" x14ac:dyDescent="0.2">
      <c r="C958" s="173"/>
      <c r="D958" s="173"/>
      <c r="E958" s="173"/>
      <c r="F958" s="173"/>
      <c r="G958" s="173"/>
      <c r="H958" s="173"/>
      <c r="I958" s="173"/>
      <c r="J958" s="173"/>
      <c r="K958" s="173"/>
      <c r="L958" s="173"/>
      <c r="M958" s="173"/>
      <c r="N958" s="173"/>
      <c r="O958" s="173"/>
    </row>
    <row r="959" spans="3:15" hidden="1" x14ac:dyDescent="0.2">
      <c r="C959" s="173"/>
      <c r="D959" s="173"/>
      <c r="E959" s="173"/>
      <c r="F959" s="173"/>
      <c r="G959" s="173"/>
      <c r="H959" s="173"/>
      <c r="I959" s="173"/>
      <c r="J959" s="173"/>
      <c r="K959" s="173"/>
      <c r="L959" s="173"/>
      <c r="M959" s="173"/>
      <c r="N959" s="173"/>
      <c r="O959" s="173"/>
    </row>
    <row r="960" spans="3:15" hidden="1" x14ac:dyDescent="0.2">
      <c r="C960" s="173"/>
      <c r="D960" s="173"/>
      <c r="E960" s="173"/>
      <c r="F960" s="173"/>
      <c r="G960" s="173"/>
      <c r="H960" s="173"/>
      <c r="I960" s="173"/>
      <c r="J960" s="173"/>
      <c r="K960" s="173"/>
      <c r="L960" s="173"/>
      <c r="M960" s="173"/>
      <c r="N960" s="173"/>
      <c r="O960" s="173"/>
    </row>
    <row r="961" spans="3:15" hidden="1" x14ac:dyDescent="0.2">
      <c r="C961" s="173"/>
      <c r="D961" s="173"/>
      <c r="E961" s="173"/>
      <c r="F961" s="173"/>
      <c r="G961" s="173"/>
      <c r="H961" s="173"/>
      <c r="I961" s="173"/>
      <c r="J961" s="173"/>
      <c r="K961" s="173"/>
      <c r="L961" s="173"/>
      <c r="M961" s="173"/>
      <c r="N961" s="173"/>
      <c r="O961" s="173"/>
    </row>
    <row r="962" spans="3:15" hidden="1" x14ac:dyDescent="0.2">
      <c r="C962" s="173"/>
      <c r="D962" s="173"/>
      <c r="E962" s="173"/>
      <c r="F962" s="173"/>
      <c r="G962" s="173"/>
      <c r="H962" s="173"/>
      <c r="I962" s="173"/>
      <c r="J962" s="173"/>
      <c r="K962" s="173"/>
      <c r="L962" s="173"/>
      <c r="M962" s="173"/>
      <c r="N962" s="173"/>
      <c r="O962" s="173"/>
    </row>
    <row r="963" spans="3:15" hidden="1" x14ac:dyDescent="0.2">
      <c r="C963" s="173"/>
      <c r="D963" s="173"/>
      <c r="E963" s="173"/>
      <c r="F963" s="173"/>
      <c r="G963" s="173"/>
      <c r="H963" s="173"/>
      <c r="I963" s="173"/>
      <c r="J963" s="173"/>
      <c r="K963" s="173"/>
      <c r="L963" s="173"/>
      <c r="M963" s="173"/>
      <c r="N963" s="173"/>
      <c r="O963" s="173"/>
    </row>
    <row r="964" spans="3:15" hidden="1" x14ac:dyDescent="0.2">
      <c r="C964" s="173"/>
      <c r="D964" s="173"/>
      <c r="E964" s="173"/>
      <c r="F964" s="173"/>
      <c r="G964" s="173"/>
      <c r="H964" s="173"/>
      <c r="I964" s="173"/>
      <c r="J964" s="173"/>
      <c r="K964" s="173"/>
      <c r="L964" s="173"/>
      <c r="M964" s="173"/>
      <c r="N964" s="173"/>
      <c r="O964" s="173"/>
    </row>
    <row r="965" spans="3:15" hidden="1" x14ac:dyDescent="0.2">
      <c r="C965" s="173"/>
      <c r="D965" s="173"/>
      <c r="E965" s="173"/>
      <c r="F965" s="173"/>
      <c r="G965" s="173"/>
      <c r="H965" s="173"/>
      <c r="I965" s="173"/>
      <c r="J965" s="173"/>
      <c r="K965" s="173"/>
      <c r="L965" s="173"/>
      <c r="M965" s="173"/>
      <c r="N965" s="173"/>
      <c r="O965" s="173"/>
    </row>
    <row r="966" spans="3:15" hidden="1" x14ac:dyDescent="0.2">
      <c r="C966" s="173"/>
      <c r="D966" s="173"/>
      <c r="E966" s="173"/>
      <c r="F966" s="173"/>
      <c r="G966" s="173"/>
      <c r="H966" s="173"/>
      <c r="I966" s="173"/>
      <c r="J966" s="173"/>
      <c r="K966" s="173"/>
      <c r="L966" s="173"/>
      <c r="M966" s="173"/>
      <c r="N966" s="173"/>
      <c r="O966" s="173"/>
    </row>
    <row r="967" spans="3:15" hidden="1" x14ac:dyDescent="0.2">
      <c r="C967" s="173"/>
      <c r="D967" s="173"/>
      <c r="E967" s="173"/>
      <c r="F967" s="173"/>
      <c r="G967" s="173"/>
      <c r="H967" s="173"/>
      <c r="I967" s="173"/>
      <c r="J967" s="173"/>
      <c r="K967" s="173"/>
      <c r="L967" s="173"/>
      <c r="M967" s="173"/>
      <c r="N967" s="173"/>
      <c r="O967" s="173"/>
    </row>
    <row r="968" spans="3:15" hidden="1" x14ac:dyDescent="0.2">
      <c r="C968" s="173"/>
      <c r="D968" s="173"/>
      <c r="E968" s="173"/>
      <c r="F968" s="173"/>
      <c r="G968" s="173"/>
      <c r="H968" s="173"/>
      <c r="I968" s="173"/>
      <c r="J968" s="173"/>
      <c r="K968" s="173"/>
      <c r="L968" s="173"/>
      <c r="M968" s="173"/>
      <c r="N968" s="173"/>
      <c r="O968" s="173"/>
    </row>
    <row r="969" spans="3:15" hidden="1" x14ac:dyDescent="0.2">
      <c r="C969" s="173"/>
      <c r="D969" s="173"/>
      <c r="E969" s="173"/>
      <c r="F969" s="173"/>
      <c r="G969" s="173"/>
      <c r="H969" s="173"/>
      <c r="I969" s="173"/>
      <c r="J969" s="173"/>
      <c r="K969" s="173"/>
      <c r="L969" s="173"/>
      <c r="M969" s="173"/>
      <c r="N969" s="173"/>
      <c r="O969" s="173"/>
    </row>
    <row r="970" spans="3:15" hidden="1" x14ac:dyDescent="0.2">
      <c r="C970" s="173"/>
      <c r="D970" s="173"/>
      <c r="E970" s="173"/>
      <c r="F970" s="173"/>
      <c r="G970" s="173"/>
      <c r="H970" s="173"/>
      <c r="I970" s="173"/>
      <c r="J970" s="173"/>
      <c r="K970" s="173"/>
      <c r="L970" s="173"/>
      <c r="M970" s="173"/>
      <c r="N970" s="173"/>
      <c r="O970" s="173"/>
    </row>
    <row r="971" spans="3:15" hidden="1" x14ac:dyDescent="0.2">
      <c r="C971" s="173"/>
      <c r="D971" s="173"/>
      <c r="E971" s="173"/>
      <c r="F971" s="173"/>
      <c r="G971" s="173"/>
      <c r="H971" s="173"/>
      <c r="I971" s="173"/>
      <c r="J971" s="173"/>
      <c r="K971" s="173"/>
      <c r="L971" s="173"/>
      <c r="M971" s="173"/>
      <c r="N971" s="173"/>
      <c r="O971" s="173"/>
    </row>
    <row r="972" spans="3:15" hidden="1" x14ac:dyDescent="0.2">
      <c r="C972" s="173"/>
      <c r="D972" s="173"/>
      <c r="E972" s="173"/>
      <c r="F972" s="173"/>
      <c r="G972" s="173"/>
      <c r="H972" s="173"/>
      <c r="I972" s="173"/>
      <c r="J972" s="173"/>
      <c r="K972" s="173"/>
      <c r="L972" s="173"/>
      <c r="M972" s="173"/>
      <c r="N972" s="173"/>
      <c r="O972" s="173"/>
    </row>
    <row r="973" spans="3:15" hidden="1" x14ac:dyDescent="0.2">
      <c r="C973" s="173"/>
      <c r="D973" s="173"/>
      <c r="E973" s="173"/>
      <c r="F973" s="173"/>
      <c r="G973" s="173"/>
      <c r="H973" s="173"/>
      <c r="I973" s="173"/>
      <c r="J973" s="173"/>
      <c r="K973" s="173"/>
      <c r="L973" s="173"/>
      <c r="M973" s="173"/>
      <c r="N973" s="173"/>
      <c r="O973" s="173"/>
    </row>
    <row r="974" spans="3:15" hidden="1" x14ac:dyDescent="0.2">
      <c r="C974" s="173"/>
      <c r="D974" s="173"/>
      <c r="E974" s="173"/>
      <c r="F974" s="173"/>
      <c r="G974" s="173"/>
      <c r="H974" s="173"/>
      <c r="I974" s="173"/>
      <c r="J974" s="173"/>
      <c r="K974" s="173"/>
      <c r="L974" s="173"/>
      <c r="M974" s="173"/>
      <c r="N974" s="173"/>
      <c r="O974" s="173"/>
    </row>
    <row r="975" spans="3:15" hidden="1" x14ac:dyDescent="0.2">
      <c r="C975" s="173"/>
      <c r="D975" s="173"/>
      <c r="E975" s="173"/>
      <c r="F975" s="173"/>
      <c r="G975" s="173"/>
      <c r="H975" s="173"/>
      <c r="I975" s="173"/>
      <c r="J975" s="173"/>
      <c r="K975" s="173"/>
      <c r="L975" s="173"/>
      <c r="M975" s="173"/>
      <c r="N975" s="173"/>
      <c r="O975" s="173"/>
    </row>
    <row r="976" spans="3:15" hidden="1" x14ac:dyDescent="0.2">
      <c r="C976" s="173"/>
      <c r="D976" s="173"/>
      <c r="E976" s="173"/>
      <c r="F976" s="173"/>
      <c r="G976" s="173"/>
      <c r="H976" s="173"/>
      <c r="I976" s="173"/>
      <c r="J976" s="173"/>
      <c r="K976" s="173"/>
      <c r="L976" s="173"/>
      <c r="M976" s="173"/>
      <c r="N976" s="173"/>
      <c r="O976" s="173"/>
    </row>
    <row r="977" spans="3:15" hidden="1" x14ac:dyDescent="0.2">
      <c r="C977" s="173"/>
      <c r="D977" s="173"/>
      <c r="E977" s="173"/>
      <c r="F977" s="173"/>
      <c r="G977" s="173"/>
      <c r="H977" s="173"/>
      <c r="I977" s="173"/>
      <c r="J977" s="173"/>
      <c r="K977" s="173"/>
      <c r="L977" s="173"/>
      <c r="M977" s="173"/>
      <c r="N977" s="173"/>
      <c r="O977" s="173"/>
    </row>
    <row r="978" spans="3:15" hidden="1" x14ac:dyDescent="0.2">
      <c r="C978" s="173"/>
      <c r="D978" s="173"/>
      <c r="E978" s="173"/>
      <c r="F978" s="173"/>
      <c r="G978" s="173"/>
      <c r="H978" s="173"/>
      <c r="I978" s="173"/>
      <c r="J978" s="173"/>
      <c r="K978" s="173"/>
      <c r="L978" s="173"/>
      <c r="M978" s="173"/>
      <c r="N978" s="173"/>
      <c r="O978" s="173"/>
    </row>
    <row r="979" spans="3:15" hidden="1" x14ac:dyDescent="0.2">
      <c r="C979" s="173"/>
      <c r="D979" s="173"/>
      <c r="E979" s="173"/>
      <c r="F979" s="173"/>
      <c r="G979" s="173"/>
      <c r="H979" s="173"/>
      <c r="I979" s="173"/>
      <c r="J979" s="173"/>
      <c r="K979" s="173"/>
      <c r="L979" s="173"/>
      <c r="M979" s="173"/>
      <c r="N979" s="173"/>
      <c r="O979" s="173"/>
    </row>
    <row r="980" spans="3:15" hidden="1" x14ac:dyDescent="0.2">
      <c r="C980" s="173"/>
      <c r="D980" s="173"/>
      <c r="E980" s="173"/>
      <c r="F980" s="173"/>
      <c r="G980" s="173"/>
      <c r="H980" s="173"/>
      <c r="I980" s="173"/>
      <c r="J980" s="173"/>
      <c r="K980" s="173"/>
      <c r="L980" s="173"/>
      <c r="M980" s="173"/>
      <c r="N980" s="173"/>
      <c r="O980" s="173"/>
    </row>
    <row r="981" spans="3:15" hidden="1" x14ac:dyDescent="0.2">
      <c r="C981" s="173"/>
      <c r="D981" s="173"/>
      <c r="E981" s="173"/>
      <c r="F981" s="173"/>
      <c r="G981" s="173"/>
      <c r="H981" s="173"/>
      <c r="I981" s="173"/>
      <c r="J981" s="173"/>
      <c r="K981" s="173"/>
      <c r="L981" s="173"/>
      <c r="M981" s="173"/>
      <c r="N981" s="173"/>
      <c r="O981" s="173"/>
    </row>
    <row r="982" spans="3:15" hidden="1" x14ac:dyDescent="0.2">
      <c r="C982" s="173"/>
      <c r="D982" s="173"/>
      <c r="E982" s="173"/>
      <c r="F982" s="173"/>
      <c r="G982" s="173"/>
      <c r="H982" s="173"/>
      <c r="I982" s="173"/>
      <c r="J982" s="173"/>
      <c r="K982" s="173"/>
      <c r="L982" s="173"/>
      <c r="M982" s="173"/>
      <c r="N982" s="173"/>
      <c r="O982" s="173"/>
    </row>
    <row r="983" spans="3:15" hidden="1" x14ac:dyDescent="0.2">
      <c r="C983" s="173"/>
      <c r="D983" s="173"/>
      <c r="E983" s="173"/>
      <c r="F983" s="173"/>
      <c r="G983" s="173"/>
      <c r="H983" s="173"/>
      <c r="I983" s="173"/>
      <c r="J983" s="173"/>
      <c r="K983" s="173"/>
      <c r="L983" s="173"/>
      <c r="M983" s="173"/>
      <c r="N983" s="173"/>
      <c r="O983" s="173"/>
    </row>
    <row r="984" spans="3:15" hidden="1" x14ac:dyDescent="0.2">
      <c r="C984" s="173"/>
      <c r="D984" s="173"/>
      <c r="E984" s="173"/>
      <c r="F984" s="173"/>
      <c r="G984" s="173"/>
      <c r="H984" s="173"/>
      <c r="I984" s="173"/>
      <c r="J984" s="173"/>
      <c r="K984" s="173"/>
      <c r="L984" s="173"/>
      <c r="M984" s="173"/>
      <c r="N984" s="173"/>
      <c r="O984" s="173"/>
    </row>
    <row r="985" spans="3:15" hidden="1" x14ac:dyDescent="0.2">
      <c r="C985" s="173"/>
      <c r="D985" s="173"/>
      <c r="E985" s="173"/>
      <c r="F985" s="173"/>
      <c r="G985" s="173"/>
      <c r="H985" s="173"/>
      <c r="I985" s="173"/>
      <c r="J985" s="173"/>
      <c r="K985" s="173"/>
      <c r="L985" s="173"/>
      <c r="M985" s="173"/>
      <c r="N985" s="173"/>
      <c r="O985" s="173"/>
    </row>
    <row r="986" spans="3:15" hidden="1" x14ac:dyDescent="0.2">
      <c r="C986" s="173"/>
      <c r="D986" s="173"/>
      <c r="E986" s="173"/>
      <c r="F986" s="173"/>
      <c r="G986" s="173"/>
      <c r="H986" s="173"/>
      <c r="I986" s="173"/>
      <c r="J986" s="173"/>
      <c r="K986" s="173"/>
      <c r="L986" s="173"/>
      <c r="M986" s="173"/>
      <c r="N986" s="173"/>
      <c r="O986" s="173"/>
    </row>
    <row r="987" spans="3:15" hidden="1" x14ac:dyDescent="0.2">
      <c r="C987" s="173"/>
      <c r="D987" s="173"/>
      <c r="E987" s="173"/>
      <c r="F987" s="173"/>
      <c r="G987" s="173"/>
      <c r="H987" s="173"/>
      <c r="I987" s="173"/>
      <c r="J987" s="173"/>
      <c r="K987" s="173"/>
      <c r="L987" s="173"/>
      <c r="M987" s="173"/>
      <c r="N987" s="173"/>
      <c r="O987" s="173"/>
    </row>
    <row r="988" spans="3:15" hidden="1" x14ac:dyDescent="0.2">
      <c r="C988" s="173"/>
      <c r="D988" s="173"/>
      <c r="E988" s="173"/>
      <c r="F988" s="173"/>
      <c r="G988" s="173"/>
      <c r="H988" s="173"/>
      <c r="I988" s="173"/>
      <c r="J988" s="173"/>
      <c r="K988" s="173"/>
      <c r="L988" s="173"/>
      <c r="M988" s="173"/>
      <c r="N988" s="173"/>
      <c r="O988" s="173"/>
    </row>
    <row r="989" spans="3:15" hidden="1" x14ac:dyDescent="0.2">
      <c r="C989" s="173"/>
      <c r="D989" s="173"/>
      <c r="E989" s="173"/>
      <c r="F989" s="173"/>
      <c r="G989" s="173"/>
      <c r="H989" s="173"/>
      <c r="I989" s="173"/>
      <c r="J989" s="173"/>
      <c r="K989" s="173"/>
      <c r="L989" s="173"/>
      <c r="M989" s="173"/>
      <c r="N989" s="173"/>
      <c r="O989" s="173"/>
    </row>
    <row r="990" spans="3:15" hidden="1" x14ac:dyDescent="0.2">
      <c r="C990" s="173"/>
      <c r="D990" s="173"/>
      <c r="E990" s="173"/>
      <c r="F990" s="173"/>
      <c r="G990" s="173"/>
      <c r="H990" s="173"/>
      <c r="I990" s="173"/>
      <c r="J990" s="173"/>
      <c r="K990" s="173"/>
      <c r="L990" s="173"/>
      <c r="M990" s="173"/>
      <c r="N990" s="173"/>
      <c r="O990" s="173"/>
    </row>
    <row r="991" spans="3:15" hidden="1" x14ac:dyDescent="0.2">
      <c r="C991" s="173"/>
      <c r="D991" s="173"/>
      <c r="E991" s="173"/>
      <c r="F991" s="173"/>
      <c r="G991" s="173"/>
      <c r="H991" s="173"/>
      <c r="I991" s="173"/>
      <c r="J991" s="173"/>
      <c r="K991" s="173"/>
      <c r="L991" s="173"/>
      <c r="M991" s="173"/>
      <c r="N991" s="173"/>
      <c r="O991" s="173"/>
    </row>
    <row r="992" spans="3:15" hidden="1" x14ac:dyDescent="0.2">
      <c r="C992" s="173"/>
      <c r="D992" s="173"/>
      <c r="E992" s="173"/>
      <c r="F992" s="173"/>
      <c r="G992" s="173"/>
      <c r="H992" s="173"/>
      <c r="I992" s="173"/>
      <c r="J992" s="173"/>
      <c r="K992" s="173"/>
      <c r="L992" s="173"/>
      <c r="M992" s="173"/>
      <c r="N992" s="173"/>
      <c r="O992" s="173"/>
    </row>
    <row r="993" spans="3:15" hidden="1" x14ac:dyDescent="0.2">
      <c r="C993" s="173"/>
      <c r="D993" s="173"/>
      <c r="E993" s="173"/>
      <c r="F993" s="173"/>
      <c r="G993" s="173"/>
      <c r="H993" s="173"/>
      <c r="I993" s="173"/>
      <c r="J993" s="173"/>
      <c r="K993" s="173"/>
      <c r="L993" s="173"/>
      <c r="M993" s="173"/>
      <c r="N993" s="173"/>
      <c r="O993" s="173"/>
    </row>
    <row r="994" spans="3:15" hidden="1" x14ac:dyDescent="0.2">
      <c r="C994" s="173"/>
      <c r="D994" s="173"/>
      <c r="E994" s="173"/>
      <c r="F994" s="173"/>
      <c r="G994" s="173"/>
      <c r="H994" s="173"/>
      <c r="I994" s="173"/>
      <c r="J994" s="173"/>
      <c r="K994" s="173"/>
      <c r="L994" s="173"/>
      <c r="M994" s="173"/>
      <c r="N994" s="173"/>
      <c r="O994" s="173"/>
    </row>
    <row r="995" spans="3:15" hidden="1" x14ac:dyDescent="0.2">
      <c r="C995" s="173"/>
      <c r="D995" s="173"/>
      <c r="E995" s="173"/>
      <c r="F995" s="173"/>
      <c r="G995" s="173"/>
      <c r="H995" s="173"/>
      <c r="I995" s="173"/>
      <c r="J995" s="173"/>
      <c r="K995" s="173"/>
      <c r="L995" s="173"/>
      <c r="M995" s="173"/>
      <c r="N995" s="173"/>
      <c r="O995" s="173"/>
    </row>
    <row r="996" spans="3:15" hidden="1" x14ac:dyDescent="0.2">
      <c r="C996" s="173"/>
      <c r="D996" s="173"/>
      <c r="E996" s="173"/>
      <c r="F996" s="173"/>
      <c r="G996" s="173"/>
      <c r="H996" s="173"/>
      <c r="I996" s="173"/>
      <c r="J996" s="173"/>
      <c r="K996" s="173"/>
      <c r="L996" s="173"/>
      <c r="M996" s="173"/>
      <c r="N996" s="173"/>
      <c r="O996" s="173"/>
    </row>
    <row r="997" spans="3:15" hidden="1" x14ac:dyDescent="0.2">
      <c r="C997" s="173"/>
      <c r="D997" s="173"/>
      <c r="E997" s="173"/>
      <c r="F997" s="173"/>
      <c r="G997" s="173"/>
      <c r="H997" s="173"/>
      <c r="I997" s="173"/>
      <c r="J997" s="173"/>
      <c r="K997" s="173"/>
      <c r="L997" s="173"/>
      <c r="M997" s="173"/>
      <c r="N997" s="173"/>
      <c r="O997" s="173"/>
    </row>
    <row r="998" spans="3:15" hidden="1" x14ac:dyDescent="0.2">
      <c r="C998" s="173"/>
      <c r="D998" s="173"/>
      <c r="E998" s="173"/>
      <c r="F998" s="173"/>
      <c r="G998" s="173"/>
      <c r="H998" s="173"/>
      <c r="I998" s="173"/>
      <c r="J998" s="173"/>
      <c r="K998" s="173"/>
      <c r="L998" s="173"/>
      <c r="M998" s="173"/>
      <c r="N998" s="173"/>
      <c r="O998" s="173"/>
    </row>
    <row r="999" spans="3:15" hidden="1" x14ac:dyDescent="0.2">
      <c r="C999" s="173"/>
      <c r="D999" s="173"/>
      <c r="E999" s="173"/>
      <c r="F999" s="173"/>
      <c r="G999" s="173"/>
      <c r="H999" s="173"/>
      <c r="I999" s="173"/>
      <c r="J999" s="173"/>
      <c r="K999" s="173"/>
      <c r="L999" s="173"/>
      <c r="M999" s="173"/>
      <c r="N999" s="173"/>
      <c r="O999" s="173"/>
    </row>
    <row r="1000" spans="3:15" hidden="1" x14ac:dyDescent="0.2">
      <c r="C1000" s="173"/>
      <c r="D1000" s="173"/>
      <c r="E1000" s="173"/>
      <c r="F1000" s="173"/>
      <c r="G1000" s="173"/>
      <c r="H1000" s="173"/>
      <c r="I1000" s="173"/>
      <c r="J1000" s="173"/>
      <c r="K1000" s="173"/>
      <c r="L1000" s="173"/>
      <c r="M1000" s="173"/>
      <c r="N1000" s="173"/>
      <c r="O1000" s="173"/>
    </row>
    <row r="1001" spans="3:15" hidden="1" x14ac:dyDescent="0.2">
      <c r="C1001" s="173"/>
      <c r="D1001" s="173"/>
      <c r="E1001" s="173"/>
      <c r="F1001" s="173"/>
      <c r="G1001" s="173"/>
      <c r="H1001" s="173"/>
      <c r="I1001" s="173"/>
      <c r="J1001" s="173"/>
      <c r="K1001" s="173"/>
      <c r="L1001" s="173"/>
      <c r="M1001" s="173"/>
      <c r="N1001" s="173"/>
      <c r="O1001" s="173"/>
    </row>
    <row r="1002" spans="3:15" hidden="1" x14ac:dyDescent="0.2">
      <c r="C1002" s="173"/>
      <c r="D1002" s="173"/>
      <c r="E1002" s="173"/>
      <c r="F1002" s="173"/>
      <c r="G1002" s="173"/>
      <c r="H1002" s="173"/>
      <c r="I1002" s="173"/>
      <c r="J1002" s="173"/>
      <c r="K1002" s="173"/>
      <c r="L1002" s="173"/>
      <c r="M1002" s="173"/>
      <c r="N1002" s="173"/>
      <c r="O1002" s="173"/>
    </row>
    <row r="1003" spans="3:15" hidden="1" x14ac:dyDescent="0.2">
      <c r="C1003" s="173"/>
      <c r="D1003" s="173"/>
      <c r="E1003" s="173"/>
      <c r="F1003" s="173"/>
      <c r="G1003" s="173"/>
      <c r="H1003" s="173"/>
      <c r="I1003" s="173"/>
      <c r="J1003" s="173"/>
      <c r="K1003" s="173"/>
      <c r="L1003" s="173"/>
      <c r="M1003" s="173"/>
      <c r="N1003" s="173"/>
      <c r="O1003" s="173"/>
    </row>
    <row r="1004" spans="3:15" hidden="1" x14ac:dyDescent="0.2">
      <c r="C1004" s="173"/>
      <c r="D1004" s="173"/>
      <c r="E1004" s="173"/>
      <c r="F1004" s="173"/>
      <c r="G1004" s="173"/>
      <c r="H1004" s="173"/>
      <c r="I1004" s="173"/>
      <c r="J1004" s="173"/>
      <c r="K1004" s="173"/>
      <c r="L1004" s="173"/>
      <c r="M1004" s="173"/>
      <c r="N1004" s="173"/>
      <c r="O1004" s="173"/>
    </row>
    <row r="1005" spans="3:15" hidden="1" x14ac:dyDescent="0.2">
      <c r="C1005" s="173"/>
      <c r="D1005" s="173"/>
      <c r="E1005" s="173"/>
      <c r="F1005" s="173"/>
      <c r="G1005" s="173"/>
      <c r="H1005" s="173"/>
      <c r="I1005" s="173"/>
      <c r="J1005" s="173"/>
      <c r="K1005" s="173"/>
      <c r="L1005" s="173"/>
      <c r="M1005" s="173"/>
      <c r="N1005" s="173"/>
      <c r="O1005" s="173"/>
    </row>
    <row r="1006" spans="3:15" hidden="1" x14ac:dyDescent="0.2">
      <c r="C1006" s="173"/>
      <c r="D1006" s="173"/>
      <c r="E1006" s="173"/>
      <c r="F1006" s="173"/>
      <c r="G1006" s="173"/>
      <c r="H1006" s="173"/>
      <c r="I1006" s="173"/>
      <c r="J1006" s="173"/>
      <c r="K1006" s="173"/>
      <c r="L1006" s="173"/>
      <c r="M1006" s="173"/>
      <c r="N1006" s="173"/>
      <c r="O1006" s="173"/>
    </row>
    <row r="1007" spans="3:15" hidden="1" x14ac:dyDescent="0.2">
      <c r="C1007" s="173"/>
      <c r="D1007" s="173"/>
      <c r="E1007" s="173"/>
      <c r="F1007" s="173"/>
      <c r="G1007" s="173"/>
      <c r="H1007" s="173"/>
      <c r="I1007" s="173"/>
      <c r="J1007" s="173"/>
      <c r="K1007" s="173"/>
      <c r="L1007" s="173"/>
      <c r="M1007" s="173"/>
      <c r="N1007" s="173"/>
      <c r="O1007" s="173"/>
    </row>
    <row r="1008" spans="3:15" hidden="1" x14ac:dyDescent="0.2">
      <c r="C1008" s="173"/>
      <c r="D1008" s="173"/>
      <c r="E1008" s="173"/>
      <c r="F1008" s="173"/>
      <c r="G1008" s="173"/>
      <c r="H1008" s="173"/>
      <c r="I1008" s="173"/>
      <c r="J1008" s="173"/>
      <c r="K1008" s="173"/>
      <c r="L1008" s="173"/>
      <c r="M1008" s="173"/>
      <c r="N1008" s="173"/>
      <c r="O1008" s="173"/>
    </row>
    <row r="1009" spans="3:15" hidden="1" x14ac:dyDescent="0.2">
      <c r="C1009" s="173"/>
      <c r="D1009" s="173"/>
      <c r="E1009" s="173"/>
      <c r="F1009" s="173"/>
      <c r="G1009" s="173"/>
      <c r="H1009" s="173"/>
      <c r="I1009" s="173"/>
      <c r="J1009" s="173"/>
      <c r="K1009" s="173"/>
      <c r="L1009" s="173"/>
      <c r="M1009" s="173"/>
      <c r="N1009" s="173"/>
      <c r="O1009" s="173"/>
    </row>
    <row r="1010" spans="3:15" hidden="1" x14ac:dyDescent="0.2">
      <c r="C1010" s="173"/>
      <c r="D1010" s="173"/>
      <c r="E1010" s="173"/>
      <c r="F1010" s="173"/>
      <c r="G1010" s="173"/>
      <c r="H1010" s="173"/>
      <c r="I1010" s="173"/>
      <c r="J1010" s="173"/>
      <c r="K1010" s="173"/>
      <c r="L1010" s="173"/>
      <c r="M1010" s="173"/>
      <c r="N1010" s="173"/>
      <c r="O1010" s="173"/>
    </row>
    <row r="1011" spans="3:15" hidden="1" x14ac:dyDescent="0.2">
      <c r="C1011" s="173"/>
      <c r="D1011" s="173"/>
      <c r="E1011" s="173"/>
      <c r="F1011" s="173"/>
      <c r="G1011" s="173"/>
      <c r="H1011" s="173"/>
      <c r="I1011" s="173"/>
      <c r="J1011" s="173"/>
      <c r="K1011" s="173"/>
      <c r="L1011" s="173"/>
      <c r="M1011" s="173"/>
      <c r="N1011" s="173"/>
      <c r="O1011" s="173"/>
    </row>
    <row r="1012" spans="3:15" hidden="1" x14ac:dyDescent="0.2">
      <c r="C1012" s="173"/>
      <c r="D1012" s="173"/>
      <c r="E1012" s="173"/>
      <c r="F1012" s="173"/>
      <c r="G1012" s="173"/>
      <c r="H1012" s="173"/>
      <c r="I1012" s="173"/>
      <c r="J1012" s="173"/>
      <c r="K1012" s="173"/>
      <c r="L1012" s="173"/>
      <c r="M1012" s="173"/>
      <c r="N1012" s="173"/>
      <c r="O1012" s="173"/>
    </row>
    <row r="1013" spans="3:15" hidden="1" x14ac:dyDescent="0.2">
      <c r="C1013" s="173"/>
      <c r="D1013" s="173"/>
      <c r="E1013" s="173"/>
      <c r="F1013" s="173"/>
      <c r="G1013" s="173"/>
      <c r="H1013" s="173"/>
      <c r="I1013" s="173"/>
      <c r="J1013" s="173"/>
      <c r="K1013" s="173"/>
      <c r="L1013" s="173"/>
      <c r="M1013" s="173"/>
      <c r="N1013" s="173"/>
      <c r="O1013" s="173"/>
    </row>
    <row r="1014" spans="3:15" hidden="1" x14ac:dyDescent="0.2">
      <c r="C1014" s="173"/>
      <c r="D1014" s="173"/>
      <c r="E1014" s="173"/>
      <c r="F1014" s="173"/>
      <c r="G1014" s="173"/>
      <c r="H1014" s="173"/>
      <c r="I1014" s="173"/>
      <c r="J1014" s="173"/>
      <c r="K1014" s="173"/>
      <c r="L1014" s="173"/>
      <c r="M1014" s="173"/>
      <c r="N1014" s="173"/>
      <c r="O1014" s="173"/>
    </row>
    <row r="1015" spans="3:15" hidden="1" x14ac:dyDescent="0.2">
      <c r="C1015" s="173"/>
      <c r="D1015" s="173"/>
      <c r="E1015" s="173"/>
      <c r="F1015" s="173"/>
      <c r="G1015" s="173"/>
      <c r="H1015" s="173"/>
      <c r="I1015" s="173"/>
      <c r="J1015" s="173"/>
      <c r="K1015" s="173"/>
      <c r="L1015" s="173"/>
      <c r="M1015" s="173"/>
      <c r="N1015" s="173"/>
      <c r="O1015" s="173"/>
    </row>
    <row r="1016" spans="3:15" hidden="1" x14ac:dyDescent="0.2">
      <c r="C1016" s="173"/>
      <c r="D1016" s="173"/>
      <c r="E1016" s="173"/>
      <c r="F1016" s="173"/>
      <c r="G1016" s="173"/>
      <c r="H1016" s="173"/>
      <c r="I1016" s="173"/>
      <c r="J1016" s="173"/>
      <c r="K1016" s="173"/>
      <c r="L1016" s="173"/>
      <c r="M1016" s="173"/>
      <c r="N1016" s="173"/>
      <c r="O1016" s="173"/>
    </row>
    <row r="1017" spans="3:15" hidden="1" x14ac:dyDescent="0.2">
      <c r="C1017" s="173"/>
      <c r="D1017" s="173"/>
      <c r="E1017" s="173"/>
      <c r="F1017" s="173"/>
      <c r="G1017" s="173"/>
      <c r="H1017" s="173"/>
      <c r="I1017" s="173"/>
      <c r="J1017" s="173"/>
      <c r="K1017" s="173"/>
      <c r="L1017" s="173"/>
      <c r="M1017" s="173"/>
      <c r="N1017" s="173"/>
      <c r="O1017" s="173"/>
    </row>
    <row r="1018" spans="3:15" hidden="1" x14ac:dyDescent="0.2">
      <c r="C1018" s="173"/>
      <c r="D1018" s="173"/>
      <c r="E1018" s="173"/>
      <c r="F1018" s="173"/>
      <c r="G1018" s="173"/>
      <c r="H1018" s="173"/>
      <c r="I1018" s="173"/>
      <c r="J1018" s="173"/>
      <c r="K1018" s="173"/>
      <c r="L1018" s="173"/>
      <c r="M1018" s="173"/>
      <c r="N1018" s="173"/>
      <c r="O1018" s="173"/>
    </row>
    <row r="1019" spans="3:15" hidden="1" x14ac:dyDescent="0.2">
      <c r="C1019" s="173"/>
      <c r="D1019" s="173"/>
      <c r="E1019" s="173"/>
      <c r="F1019" s="173"/>
      <c r="G1019" s="173"/>
      <c r="H1019" s="173"/>
      <c r="I1019" s="173"/>
      <c r="J1019" s="173"/>
      <c r="K1019" s="173"/>
      <c r="L1019" s="173"/>
      <c r="M1019" s="173"/>
      <c r="N1019" s="173"/>
      <c r="O1019" s="173"/>
    </row>
    <row r="1020" spans="3:15" hidden="1" x14ac:dyDescent="0.2">
      <c r="C1020" s="173"/>
      <c r="D1020" s="173"/>
      <c r="E1020" s="173"/>
      <c r="F1020" s="173"/>
      <c r="G1020" s="173"/>
      <c r="H1020" s="173"/>
      <c r="I1020" s="173"/>
      <c r="J1020" s="173"/>
      <c r="K1020" s="173"/>
      <c r="L1020" s="173"/>
      <c r="M1020" s="173"/>
      <c r="N1020" s="173"/>
      <c r="O1020" s="173"/>
    </row>
    <row r="1021" spans="3:15" hidden="1" x14ac:dyDescent="0.2">
      <c r="C1021" s="173"/>
      <c r="D1021" s="173"/>
      <c r="E1021" s="173"/>
      <c r="F1021" s="173"/>
      <c r="G1021" s="173"/>
      <c r="H1021" s="173"/>
      <c r="I1021" s="173"/>
      <c r="J1021" s="173"/>
      <c r="K1021" s="173"/>
      <c r="L1021" s="173"/>
      <c r="M1021" s="173"/>
      <c r="N1021" s="173"/>
      <c r="O1021" s="173"/>
    </row>
    <row r="1022" spans="3:15" hidden="1" x14ac:dyDescent="0.2">
      <c r="C1022" s="173"/>
      <c r="D1022" s="173"/>
      <c r="E1022" s="173"/>
      <c r="F1022" s="173"/>
      <c r="G1022" s="173"/>
      <c r="H1022" s="173"/>
      <c r="I1022" s="173"/>
      <c r="J1022" s="173"/>
      <c r="K1022" s="173"/>
      <c r="L1022" s="173"/>
      <c r="M1022" s="173"/>
      <c r="N1022" s="173"/>
      <c r="O1022" s="173"/>
    </row>
    <row r="1023" spans="3:15" hidden="1" x14ac:dyDescent="0.2">
      <c r="C1023" s="173"/>
      <c r="D1023" s="173"/>
      <c r="E1023" s="173"/>
      <c r="F1023" s="173"/>
      <c r="G1023" s="173"/>
      <c r="H1023" s="173"/>
      <c r="I1023" s="173"/>
      <c r="J1023" s="173"/>
      <c r="K1023" s="173"/>
      <c r="L1023" s="173"/>
      <c r="M1023" s="173"/>
      <c r="N1023" s="173"/>
      <c r="O1023" s="173"/>
    </row>
    <row r="1024" spans="3:15" hidden="1" x14ac:dyDescent="0.2">
      <c r="C1024" s="173"/>
      <c r="D1024" s="173"/>
      <c r="E1024" s="173"/>
      <c r="F1024" s="173"/>
      <c r="G1024" s="173"/>
      <c r="H1024" s="173"/>
      <c r="I1024" s="173"/>
      <c r="J1024" s="173"/>
      <c r="K1024" s="173"/>
      <c r="L1024" s="173"/>
      <c r="M1024" s="173"/>
      <c r="N1024" s="173"/>
      <c r="O1024" s="173"/>
    </row>
    <row r="1025" spans="3:15" hidden="1" x14ac:dyDescent="0.2">
      <c r="C1025" s="173"/>
      <c r="D1025" s="173"/>
      <c r="E1025" s="173"/>
      <c r="F1025" s="173"/>
      <c r="G1025" s="173"/>
      <c r="H1025" s="173"/>
      <c r="I1025" s="173"/>
      <c r="J1025" s="173"/>
      <c r="K1025" s="173"/>
      <c r="L1025" s="173"/>
      <c r="M1025" s="173"/>
      <c r="N1025" s="173"/>
      <c r="O1025" s="173"/>
    </row>
    <row r="1026" spans="3:15" hidden="1" x14ac:dyDescent="0.2">
      <c r="C1026" s="173"/>
      <c r="D1026" s="173"/>
      <c r="E1026" s="173"/>
      <c r="F1026" s="173"/>
      <c r="G1026" s="173"/>
      <c r="H1026" s="173"/>
      <c r="I1026" s="173"/>
      <c r="J1026" s="173"/>
      <c r="K1026" s="173"/>
      <c r="L1026" s="173"/>
      <c r="M1026" s="173"/>
      <c r="N1026" s="173"/>
      <c r="O1026" s="173"/>
    </row>
    <row r="1027" spans="3:15" hidden="1" x14ac:dyDescent="0.2">
      <c r="C1027" s="173"/>
      <c r="D1027" s="173"/>
      <c r="E1027" s="173"/>
      <c r="F1027" s="173"/>
      <c r="G1027" s="173"/>
      <c r="H1027" s="173"/>
      <c r="I1027" s="173"/>
      <c r="J1027" s="173"/>
      <c r="K1027" s="173"/>
      <c r="L1027" s="173"/>
      <c r="M1027" s="173"/>
      <c r="N1027" s="173"/>
      <c r="O1027" s="173"/>
    </row>
    <row r="1028" spans="3:15" hidden="1" x14ac:dyDescent="0.2">
      <c r="C1028" s="173"/>
      <c r="D1028" s="173"/>
      <c r="E1028" s="173"/>
      <c r="F1028" s="173"/>
      <c r="G1028" s="173"/>
      <c r="H1028" s="173"/>
      <c r="I1028" s="173"/>
      <c r="J1028" s="173"/>
      <c r="K1028" s="173"/>
      <c r="L1028" s="173"/>
      <c r="M1028" s="173"/>
      <c r="N1028" s="173"/>
      <c r="O1028" s="173"/>
    </row>
    <row r="1029" spans="3:15" hidden="1" x14ac:dyDescent="0.2">
      <c r="C1029" s="173"/>
      <c r="D1029" s="173"/>
      <c r="E1029" s="173"/>
      <c r="F1029" s="173"/>
      <c r="G1029" s="173"/>
      <c r="H1029" s="173"/>
      <c r="I1029" s="173"/>
      <c r="J1029" s="173"/>
      <c r="K1029" s="173"/>
      <c r="L1029" s="173"/>
      <c r="M1029" s="173"/>
      <c r="N1029" s="173"/>
      <c r="O1029" s="173"/>
    </row>
    <row r="1030" spans="3:15" hidden="1" x14ac:dyDescent="0.2">
      <c r="C1030" s="173"/>
      <c r="D1030" s="173"/>
      <c r="E1030" s="173"/>
      <c r="F1030" s="173"/>
      <c r="G1030" s="173"/>
      <c r="H1030" s="173"/>
      <c r="I1030" s="173"/>
      <c r="J1030" s="173"/>
      <c r="K1030" s="173"/>
      <c r="L1030" s="173"/>
      <c r="M1030" s="173"/>
      <c r="N1030" s="173"/>
      <c r="O1030" s="173"/>
    </row>
    <row r="1031" spans="3:15" hidden="1" x14ac:dyDescent="0.2">
      <c r="C1031" s="173"/>
      <c r="D1031" s="173"/>
      <c r="E1031" s="173"/>
      <c r="F1031" s="173"/>
      <c r="G1031" s="173"/>
      <c r="H1031" s="173"/>
      <c r="I1031" s="173"/>
      <c r="J1031" s="173"/>
      <c r="K1031" s="173"/>
      <c r="L1031" s="173"/>
      <c r="M1031" s="173"/>
      <c r="N1031" s="173"/>
      <c r="O1031" s="173"/>
    </row>
    <row r="1032" spans="3:15" hidden="1" x14ac:dyDescent="0.2">
      <c r="C1032" s="173"/>
      <c r="D1032" s="173"/>
      <c r="E1032" s="173"/>
      <c r="F1032" s="173"/>
      <c r="G1032" s="173"/>
      <c r="H1032" s="173"/>
      <c r="I1032" s="173"/>
      <c r="J1032" s="173"/>
      <c r="K1032" s="173"/>
      <c r="L1032" s="173"/>
      <c r="M1032" s="173"/>
      <c r="N1032" s="173"/>
      <c r="O1032" s="173"/>
    </row>
    <row r="1033" spans="3:15" hidden="1" x14ac:dyDescent="0.2">
      <c r="C1033" s="173"/>
      <c r="D1033" s="173"/>
      <c r="E1033" s="173"/>
      <c r="F1033" s="173"/>
      <c r="G1033" s="173"/>
      <c r="H1033" s="173"/>
      <c r="I1033" s="173"/>
      <c r="J1033" s="173"/>
      <c r="K1033" s="173"/>
      <c r="L1033" s="173"/>
      <c r="M1033" s="173"/>
      <c r="N1033" s="173"/>
      <c r="O1033" s="173"/>
    </row>
    <row r="1034" spans="3:15" hidden="1" x14ac:dyDescent="0.2">
      <c r="C1034" s="173"/>
      <c r="D1034" s="173"/>
      <c r="E1034" s="173"/>
      <c r="F1034" s="173"/>
      <c r="G1034" s="173"/>
      <c r="H1034" s="173"/>
      <c r="I1034" s="173"/>
      <c r="J1034" s="173"/>
      <c r="K1034" s="173"/>
      <c r="L1034" s="173"/>
      <c r="M1034" s="173"/>
      <c r="N1034" s="173"/>
      <c r="O1034" s="173"/>
    </row>
    <row r="1035" spans="3:15" hidden="1" x14ac:dyDescent="0.2">
      <c r="C1035" s="173"/>
      <c r="D1035" s="173"/>
      <c r="E1035" s="173"/>
      <c r="F1035" s="173"/>
      <c r="G1035" s="173"/>
      <c r="H1035" s="173"/>
      <c r="I1035" s="173"/>
      <c r="J1035" s="173"/>
      <c r="K1035" s="173"/>
      <c r="L1035" s="173"/>
      <c r="M1035" s="173"/>
      <c r="N1035" s="173"/>
      <c r="O1035" s="173"/>
    </row>
    <row r="1036" spans="3:15" hidden="1" x14ac:dyDescent="0.2">
      <c r="C1036" s="173"/>
      <c r="D1036" s="173"/>
      <c r="E1036" s="173"/>
      <c r="F1036" s="173"/>
      <c r="G1036" s="173"/>
      <c r="H1036" s="173"/>
      <c r="I1036" s="173"/>
      <c r="J1036" s="173"/>
      <c r="K1036" s="173"/>
      <c r="L1036" s="173"/>
      <c r="M1036" s="173"/>
      <c r="N1036" s="173"/>
      <c r="O1036" s="173"/>
    </row>
    <row r="1037" spans="3:15" hidden="1" x14ac:dyDescent="0.2">
      <c r="C1037" s="173"/>
      <c r="D1037" s="173"/>
      <c r="E1037" s="173"/>
      <c r="F1037" s="173"/>
      <c r="G1037" s="173"/>
      <c r="H1037" s="173"/>
      <c r="I1037" s="173"/>
      <c r="J1037" s="173"/>
      <c r="K1037" s="173"/>
      <c r="L1037" s="173"/>
      <c r="M1037" s="173"/>
      <c r="N1037" s="173"/>
      <c r="O1037" s="173"/>
    </row>
    <row r="1038" spans="3:15" hidden="1" x14ac:dyDescent="0.2">
      <c r="C1038" s="173"/>
      <c r="D1038" s="173"/>
      <c r="E1038" s="173"/>
      <c r="F1038" s="173"/>
      <c r="G1038" s="173"/>
      <c r="H1038" s="173"/>
      <c r="I1038" s="173"/>
      <c r="J1038" s="173"/>
      <c r="K1038" s="173"/>
      <c r="L1038" s="173"/>
      <c r="M1038" s="173"/>
      <c r="N1038" s="173"/>
      <c r="O1038" s="173"/>
    </row>
    <row r="1039" spans="3:15" hidden="1" x14ac:dyDescent="0.2">
      <c r="C1039" s="173"/>
      <c r="D1039" s="173"/>
      <c r="E1039" s="173"/>
      <c r="F1039" s="173"/>
      <c r="G1039" s="173"/>
      <c r="H1039" s="173"/>
      <c r="I1039" s="173"/>
      <c r="J1039" s="173"/>
      <c r="K1039" s="173"/>
      <c r="L1039" s="173"/>
      <c r="M1039" s="173"/>
      <c r="N1039" s="173"/>
      <c r="O1039" s="173"/>
    </row>
    <row r="1040" spans="3:15" hidden="1" x14ac:dyDescent="0.2">
      <c r="C1040" s="173"/>
      <c r="D1040" s="173"/>
      <c r="E1040" s="173"/>
      <c r="F1040" s="173"/>
      <c r="G1040" s="173"/>
      <c r="H1040" s="173"/>
      <c r="I1040" s="173"/>
      <c r="J1040" s="173"/>
      <c r="K1040" s="173"/>
      <c r="L1040" s="173"/>
      <c r="M1040" s="173"/>
      <c r="N1040" s="173"/>
      <c r="O1040" s="173"/>
    </row>
    <row r="1041" spans="3:15" hidden="1" x14ac:dyDescent="0.2">
      <c r="C1041" s="173"/>
      <c r="D1041" s="173"/>
      <c r="E1041" s="173"/>
      <c r="F1041" s="173"/>
      <c r="G1041" s="173"/>
      <c r="H1041" s="173"/>
      <c r="I1041" s="173"/>
      <c r="J1041" s="173"/>
      <c r="K1041" s="173"/>
      <c r="L1041" s="173"/>
      <c r="M1041" s="173"/>
      <c r="N1041" s="173"/>
      <c r="O1041" s="173"/>
    </row>
    <row r="1042" spans="3:15" hidden="1" x14ac:dyDescent="0.2">
      <c r="C1042" s="173"/>
      <c r="D1042" s="173"/>
      <c r="E1042" s="173"/>
      <c r="F1042" s="173"/>
      <c r="G1042" s="173"/>
      <c r="H1042" s="173"/>
      <c r="I1042" s="173"/>
      <c r="J1042" s="173"/>
      <c r="K1042" s="173"/>
      <c r="L1042" s="173"/>
      <c r="M1042" s="173"/>
      <c r="N1042" s="173"/>
      <c r="O1042" s="173"/>
    </row>
    <row r="1043" spans="3:15" hidden="1" x14ac:dyDescent="0.2">
      <c r="C1043" s="173"/>
      <c r="D1043" s="173"/>
      <c r="E1043" s="173"/>
      <c r="F1043" s="173"/>
      <c r="G1043" s="173"/>
      <c r="H1043" s="173"/>
      <c r="I1043" s="173"/>
      <c r="J1043" s="173"/>
      <c r="K1043" s="173"/>
      <c r="L1043" s="173"/>
      <c r="M1043" s="173"/>
      <c r="N1043" s="173"/>
      <c r="O1043" s="173"/>
    </row>
    <row r="1044" spans="3:15" hidden="1" x14ac:dyDescent="0.2">
      <c r="C1044" s="173"/>
      <c r="D1044" s="173"/>
      <c r="E1044" s="173"/>
      <c r="F1044" s="173"/>
      <c r="G1044" s="173"/>
      <c r="H1044" s="173"/>
      <c r="I1044" s="173"/>
      <c r="J1044" s="173"/>
      <c r="K1044" s="173"/>
      <c r="L1044" s="173"/>
      <c r="M1044" s="173"/>
      <c r="N1044" s="173"/>
      <c r="O1044" s="173"/>
    </row>
    <row r="1045" spans="3:15" hidden="1" x14ac:dyDescent="0.2">
      <c r="C1045" s="173"/>
      <c r="D1045" s="173"/>
      <c r="E1045" s="173"/>
      <c r="F1045" s="173"/>
      <c r="G1045" s="173"/>
      <c r="H1045" s="173"/>
      <c r="I1045" s="173"/>
      <c r="J1045" s="173"/>
      <c r="K1045" s="173"/>
      <c r="L1045" s="173"/>
      <c r="M1045" s="173"/>
      <c r="N1045" s="173"/>
      <c r="O1045" s="173"/>
    </row>
    <row r="1046" spans="3:15" hidden="1" x14ac:dyDescent="0.2">
      <c r="C1046" s="173"/>
      <c r="D1046" s="173"/>
      <c r="E1046" s="173"/>
      <c r="F1046" s="173"/>
      <c r="G1046" s="173"/>
      <c r="H1046" s="173"/>
      <c r="I1046" s="173"/>
      <c r="J1046" s="173"/>
      <c r="K1046" s="173"/>
      <c r="L1046" s="173"/>
      <c r="M1046" s="173"/>
      <c r="N1046" s="173"/>
      <c r="O1046" s="173"/>
    </row>
    <row r="1047" spans="3:15" hidden="1" x14ac:dyDescent="0.2">
      <c r="C1047" s="173"/>
      <c r="D1047" s="173"/>
      <c r="E1047" s="173"/>
      <c r="F1047" s="173"/>
      <c r="G1047" s="173"/>
      <c r="H1047" s="173"/>
      <c r="I1047" s="173"/>
      <c r="J1047" s="173"/>
      <c r="K1047" s="173"/>
      <c r="L1047" s="173"/>
      <c r="M1047" s="173"/>
      <c r="N1047" s="173"/>
      <c r="O1047" s="173"/>
    </row>
    <row r="1048" spans="3:15" hidden="1" x14ac:dyDescent="0.2">
      <c r="C1048" s="173"/>
      <c r="D1048" s="173"/>
      <c r="E1048" s="173"/>
      <c r="F1048" s="173"/>
      <c r="G1048" s="173"/>
      <c r="H1048" s="173"/>
      <c r="I1048" s="173"/>
      <c r="J1048" s="173"/>
      <c r="K1048" s="173"/>
      <c r="L1048" s="173"/>
      <c r="M1048" s="173"/>
      <c r="N1048" s="173"/>
      <c r="O1048" s="173"/>
    </row>
    <row r="1049" spans="3:15" hidden="1" x14ac:dyDescent="0.2">
      <c r="C1049" s="173"/>
      <c r="D1049" s="173"/>
      <c r="E1049" s="173"/>
      <c r="F1049" s="173"/>
      <c r="G1049" s="173"/>
      <c r="H1049" s="173"/>
      <c r="I1049" s="173"/>
      <c r="J1049" s="173"/>
      <c r="K1049" s="173"/>
      <c r="L1049" s="173"/>
      <c r="M1049" s="173"/>
      <c r="N1049" s="173"/>
      <c r="O1049" s="173"/>
    </row>
    <row r="1050" spans="3:15" hidden="1" x14ac:dyDescent="0.2">
      <c r="C1050" s="173"/>
      <c r="D1050" s="173"/>
      <c r="E1050" s="173"/>
      <c r="F1050" s="173"/>
      <c r="G1050" s="173"/>
      <c r="H1050" s="173"/>
      <c r="I1050" s="173"/>
      <c r="J1050" s="173"/>
      <c r="K1050" s="173"/>
      <c r="L1050" s="173"/>
      <c r="M1050" s="173"/>
      <c r="N1050" s="173"/>
      <c r="O1050" s="173"/>
    </row>
    <row r="1051" spans="3:15" hidden="1" x14ac:dyDescent="0.2">
      <c r="C1051" s="173"/>
      <c r="D1051" s="173"/>
      <c r="E1051" s="173"/>
      <c r="F1051" s="173"/>
      <c r="G1051" s="173"/>
      <c r="H1051" s="173"/>
      <c r="I1051" s="173"/>
      <c r="J1051" s="173"/>
      <c r="K1051" s="173"/>
      <c r="L1051" s="173"/>
      <c r="M1051" s="173"/>
      <c r="N1051" s="173"/>
      <c r="O1051" s="173"/>
    </row>
    <row r="1052" spans="3:15" hidden="1" x14ac:dyDescent="0.2">
      <c r="C1052" s="173"/>
      <c r="D1052" s="173"/>
      <c r="E1052" s="173"/>
      <c r="F1052" s="173"/>
      <c r="G1052" s="173"/>
      <c r="H1052" s="173"/>
      <c r="I1052" s="173"/>
      <c r="J1052" s="173"/>
      <c r="K1052" s="173"/>
      <c r="L1052" s="173"/>
      <c r="M1052" s="173"/>
      <c r="N1052" s="173"/>
      <c r="O1052" s="173"/>
    </row>
    <row r="1053" spans="3:15" hidden="1" x14ac:dyDescent="0.2">
      <c r="C1053" s="173"/>
      <c r="D1053" s="173"/>
      <c r="E1053" s="173"/>
      <c r="F1053" s="173"/>
      <c r="G1053" s="173"/>
      <c r="H1053" s="173"/>
      <c r="I1053" s="173"/>
      <c r="J1053" s="173"/>
      <c r="K1053" s="173"/>
      <c r="L1053" s="173"/>
      <c r="M1053" s="173"/>
      <c r="N1053" s="173"/>
      <c r="O1053" s="173"/>
    </row>
    <row r="1054" spans="3:15" hidden="1" x14ac:dyDescent="0.2">
      <c r="C1054" s="173"/>
      <c r="D1054" s="173"/>
      <c r="E1054" s="173"/>
      <c r="F1054" s="173"/>
      <c r="G1054" s="173"/>
      <c r="H1054" s="173"/>
      <c r="I1054" s="173"/>
      <c r="J1054" s="173"/>
      <c r="K1054" s="173"/>
      <c r="L1054" s="173"/>
      <c r="M1054" s="173"/>
      <c r="N1054" s="173"/>
      <c r="O1054" s="173"/>
    </row>
    <row r="1055" spans="3:15" hidden="1" x14ac:dyDescent="0.2">
      <c r="C1055" s="173"/>
      <c r="D1055" s="173"/>
      <c r="E1055" s="173"/>
      <c r="F1055" s="173"/>
      <c r="G1055" s="173"/>
      <c r="H1055" s="173"/>
      <c r="I1055" s="173"/>
      <c r="J1055" s="173"/>
      <c r="K1055" s="173"/>
      <c r="L1055" s="173"/>
      <c r="M1055" s="173"/>
      <c r="N1055" s="173"/>
      <c r="O1055" s="173"/>
    </row>
    <row r="1056" spans="3:15" hidden="1" x14ac:dyDescent="0.2">
      <c r="C1056" s="173"/>
      <c r="D1056" s="173"/>
      <c r="E1056" s="173"/>
      <c r="F1056" s="173"/>
      <c r="G1056" s="173"/>
      <c r="H1056" s="173"/>
      <c r="I1056" s="173"/>
      <c r="J1056" s="173"/>
      <c r="K1056" s="173"/>
      <c r="L1056" s="173"/>
      <c r="M1056" s="173"/>
      <c r="N1056" s="173"/>
      <c r="O1056" s="173"/>
    </row>
    <row r="1057" spans="3:15" hidden="1" x14ac:dyDescent="0.2">
      <c r="C1057" s="173"/>
      <c r="D1057" s="173"/>
      <c r="E1057" s="173"/>
      <c r="F1057" s="173"/>
      <c r="G1057" s="173"/>
      <c r="H1057" s="173"/>
      <c r="I1057" s="173"/>
      <c r="J1057" s="173"/>
      <c r="K1057" s="173"/>
      <c r="L1057" s="173"/>
      <c r="M1057" s="173"/>
      <c r="N1057" s="173"/>
      <c r="O1057" s="173"/>
    </row>
    <row r="1058" spans="3:15" hidden="1" x14ac:dyDescent="0.2">
      <c r="C1058" s="173"/>
      <c r="D1058" s="173"/>
      <c r="E1058" s="173"/>
      <c r="F1058" s="173"/>
      <c r="G1058" s="173"/>
      <c r="H1058" s="173"/>
      <c r="I1058" s="173"/>
      <c r="J1058" s="173"/>
      <c r="K1058" s="173"/>
      <c r="L1058" s="173"/>
      <c r="M1058" s="173"/>
      <c r="N1058" s="173"/>
      <c r="O1058" s="173"/>
    </row>
    <row r="1059" spans="3:15" hidden="1" x14ac:dyDescent="0.2">
      <c r="C1059" s="173"/>
      <c r="D1059" s="173"/>
      <c r="E1059" s="173"/>
      <c r="F1059" s="173"/>
      <c r="G1059" s="173"/>
      <c r="H1059" s="173"/>
      <c r="I1059" s="173"/>
      <c r="J1059" s="173"/>
      <c r="K1059" s="173"/>
      <c r="L1059" s="173"/>
      <c r="M1059" s="173"/>
      <c r="N1059" s="173"/>
      <c r="O1059" s="173"/>
    </row>
    <row r="1060" spans="3:15" hidden="1" x14ac:dyDescent="0.2">
      <c r="C1060" s="173"/>
      <c r="D1060" s="173"/>
      <c r="E1060" s="173"/>
      <c r="F1060" s="173"/>
      <c r="G1060" s="173"/>
      <c r="H1060" s="173"/>
      <c r="I1060" s="173"/>
      <c r="J1060" s="173"/>
      <c r="K1060" s="173"/>
      <c r="L1060" s="173"/>
      <c r="M1060" s="173"/>
      <c r="N1060" s="173"/>
      <c r="O1060" s="173"/>
    </row>
    <row r="1061" spans="3:15" hidden="1" x14ac:dyDescent="0.2">
      <c r="C1061" s="173"/>
      <c r="D1061" s="173"/>
      <c r="E1061" s="173"/>
      <c r="F1061" s="173"/>
      <c r="G1061" s="173"/>
      <c r="H1061" s="173"/>
      <c r="I1061" s="173"/>
      <c r="J1061" s="173"/>
      <c r="K1061" s="173"/>
      <c r="L1061" s="173"/>
      <c r="M1061" s="173"/>
      <c r="N1061" s="173"/>
      <c r="O1061" s="173"/>
    </row>
    <row r="1062" spans="3:15" hidden="1" x14ac:dyDescent="0.2">
      <c r="C1062" s="173"/>
      <c r="D1062" s="173"/>
      <c r="E1062" s="173"/>
      <c r="F1062" s="173"/>
      <c r="G1062" s="173"/>
      <c r="H1062" s="173"/>
      <c r="I1062" s="173"/>
      <c r="J1062" s="173"/>
      <c r="K1062" s="173"/>
      <c r="L1062" s="173"/>
      <c r="M1062" s="173"/>
      <c r="N1062" s="173"/>
      <c r="O1062" s="173"/>
    </row>
    <row r="1063" spans="3:15" hidden="1" x14ac:dyDescent="0.2">
      <c r="C1063" s="173"/>
      <c r="D1063" s="173"/>
      <c r="E1063" s="173"/>
      <c r="F1063" s="173"/>
      <c r="G1063" s="173"/>
      <c r="H1063" s="173"/>
      <c r="I1063" s="173"/>
      <c r="J1063" s="173"/>
      <c r="K1063" s="173"/>
      <c r="L1063" s="173"/>
      <c r="M1063" s="173"/>
      <c r="N1063" s="173"/>
      <c r="O1063" s="173"/>
    </row>
    <row r="1064" spans="3:15" hidden="1" x14ac:dyDescent="0.2">
      <c r="C1064" s="173"/>
      <c r="D1064" s="173"/>
      <c r="E1064" s="173"/>
      <c r="F1064" s="173"/>
      <c r="G1064" s="173"/>
      <c r="H1064" s="173"/>
      <c r="I1064" s="173"/>
      <c r="J1064" s="173"/>
      <c r="K1064" s="173"/>
      <c r="L1064" s="173"/>
      <c r="M1064" s="173"/>
      <c r="N1064" s="173"/>
      <c r="O1064" s="173"/>
    </row>
    <row r="1065" spans="3:15" hidden="1" x14ac:dyDescent="0.2">
      <c r="C1065" s="173"/>
      <c r="D1065" s="173"/>
      <c r="E1065" s="173"/>
      <c r="F1065" s="173"/>
      <c r="G1065" s="173"/>
      <c r="H1065" s="173"/>
      <c r="I1065" s="173"/>
      <c r="J1065" s="173"/>
      <c r="K1065" s="173"/>
      <c r="L1065" s="173"/>
      <c r="M1065" s="173"/>
      <c r="N1065" s="173"/>
      <c r="O1065" s="173"/>
    </row>
    <row r="1066" spans="3:15" hidden="1" x14ac:dyDescent="0.2">
      <c r="C1066" s="173"/>
      <c r="D1066" s="173"/>
      <c r="E1066" s="173"/>
      <c r="F1066" s="173"/>
      <c r="G1066" s="173"/>
      <c r="H1066" s="173"/>
      <c r="I1066" s="173"/>
      <c r="J1066" s="173"/>
      <c r="K1066" s="173"/>
      <c r="L1066" s="173"/>
      <c r="M1066" s="173"/>
      <c r="N1066" s="173"/>
      <c r="O1066" s="173"/>
    </row>
    <row r="1067" spans="3:15" hidden="1" x14ac:dyDescent="0.2">
      <c r="C1067" s="173"/>
      <c r="D1067" s="173"/>
      <c r="E1067" s="173"/>
      <c r="F1067" s="173"/>
      <c r="G1067" s="173"/>
      <c r="H1067" s="173"/>
      <c r="I1067" s="173"/>
      <c r="J1067" s="173"/>
      <c r="K1067" s="173"/>
      <c r="L1067" s="173"/>
      <c r="M1067" s="173"/>
      <c r="N1067" s="173"/>
      <c r="O1067" s="173"/>
    </row>
    <row r="1068" spans="3:15" hidden="1" x14ac:dyDescent="0.2">
      <c r="C1068" s="173"/>
      <c r="D1068" s="173"/>
      <c r="E1068" s="173"/>
      <c r="F1068" s="173"/>
      <c r="G1068" s="173"/>
      <c r="H1068" s="173"/>
      <c r="I1068" s="173"/>
      <c r="J1068" s="173"/>
      <c r="K1068" s="173"/>
      <c r="L1068" s="173"/>
      <c r="M1068" s="173"/>
      <c r="N1068" s="173"/>
      <c r="O1068" s="173"/>
    </row>
    <row r="1069" spans="3:15" hidden="1" x14ac:dyDescent="0.2">
      <c r="C1069" s="173"/>
      <c r="D1069" s="173"/>
      <c r="E1069" s="173"/>
      <c r="F1069" s="173"/>
      <c r="G1069" s="173"/>
      <c r="H1069" s="173"/>
      <c r="I1069" s="173"/>
      <c r="J1069" s="173"/>
      <c r="K1069" s="173"/>
      <c r="L1069" s="173"/>
      <c r="M1069" s="173"/>
      <c r="N1069" s="173"/>
      <c r="O1069" s="173"/>
    </row>
    <row r="1070" spans="3:15" hidden="1" x14ac:dyDescent="0.2">
      <c r="C1070" s="173"/>
      <c r="D1070" s="173"/>
      <c r="E1070" s="173"/>
      <c r="F1070" s="173"/>
      <c r="G1070" s="173"/>
      <c r="H1070" s="173"/>
      <c r="I1070" s="173"/>
      <c r="J1070" s="173"/>
      <c r="K1070" s="173"/>
      <c r="L1070" s="173"/>
      <c r="M1070" s="173"/>
      <c r="N1070" s="173"/>
      <c r="O1070" s="173"/>
    </row>
    <row r="1071" spans="3:15" hidden="1" x14ac:dyDescent="0.2">
      <c r="C1071" s="173"/>
      <c r="D1071" s="173"/>
      <c r="E1071" s="173"/>
      <c r="F1071" s="173"/>
      <c r="G1071" s="173"/>
      <c r="H1071" s="173"/>
      <c r="I1071" s="173"/>
      <c r="J1071" s="173"/>
      <c r="K1071" s="173"/>
      <c r="L1071" s="173"/>
      <c r="M1071" s="173"/>
      <c r="N1071" s="173"/>
      <c r="O1071" s="173"/>
    </row>
    <row r="1072" spans="3:15" hidden="1" x14ac:dyDescent="0.2">
      <c r="C1072" s="173"/>
      <c r="D1072" s="173"/>
      <c r="E1072" s="173"/>
      <c r="F1072" s="173"/>
      <c r="G1072" s="173"/>
      <c r="H1072" s="173"/>
      <c r="I1072" s="173"/>
      <c r="J1072" s="173"/>
      <c r="K1072" s="173"/>
      <c r="L1072" s="173"/>
      <c r="M1072" s="173"/>
      <c r="N1072" s="173"/>
      <c r="O1072" s="173"/>
    </row>
    <row r="1073" spans="3:15" hidden="1" x14ac:dyDescent="0.2">
      <c r="C1073" s="173"/>
      <c r="D1073" s="173"/>
      <c r="E1073" s="173"/>
      <c r="F1073" s="173"/>
      <c r="G1073" s="173"/>
      <c r="H1073" s="173"/>
      <c r="I1073" s="173"/>
      <c r="J1073" s="173"/>
      <c r="K1073" s="173"/>
      <c r="L1073" s="173"/>
      <c r="M1073" s="173"/>
      <c r="N1073" s="173"/>
      <c r="O1073" s="173"/>
    </row>
    <row r="1074" spans="3:15" hidden="1" x14ac:dyDescent="0.2">
      <c r="C1074" s="173"/>
      <c r="D1074" s="173"/>
      <c r="E1074" s="173"/>
      <c r="F1074" s="173"/>
      <c r="G1074" s="173"/>
      <c r="H1074" s="173"/>
      <c r="I1074" s="173"/>
      <c r="J1074" s="173"/>
      <c r="K1074" s="173"/>
      <c r="L1074" s="173"/>
      <c r="M1074" s="173"/>
      <c r="N1074" s="173"/>
      <c r="O1074" s="173"/>
    </row>
    <row r="1075" spans="3:15" hidden="1" x14ac:dyDescent="0.2">
      <c r="C1075" s="173"/>
      <c r="D1075" s="173"/>
      <c r="E1075" s="173"/>
      <c r="F1075" s="173"/>
      <c r="G1075" s="173"/>
      <c r="H1075" s="173"/>
      <c r="I1075" s="173"/>
      <c r="J1075" s="173"/>
      <c r="K1075" s="173"/>
      <c r="L1075" s="173"/>
      <c r="M1075" s="173"/>
      <c r="N1075" s="173"/>
      <c r="O1075" s="173"/>
    </row>
    <row r="1076" spans="3:15" hidden="1" x14ac:dyDescent="0.2">
      <c r="C1076" s="173"/>
      <c r="D1076" s="173"/>
      <c r="E1076" s="173"/>
      <c r="F1076" s="173"/>
      <c r="G1076" s="173"/>
      <c r="H1076" s="173"/>
      <c r="I1076" s="173"/>
      <c r="J1076" s="173"/>
      <c r="K1076" s="173"/>
      <c r="L1076" s="173"/>
      <c r="M1076" s="173"/>
      <c r="N1076" s="173"/>
      <c r="O1076" s="173"/>
    </row>
    <row r="1077" spans="3:15" hidden="1" x14ac:dyDescent="0.2">
      <c r="C1077" s="173"/>
      <c r="D1077" s="173"/>
      <c r="E1077" s="173"/>
      <c r="F1077" s="173"/>
      <c r="G1077" s="173"/>
      <c r="H1077" s="173"/>
      <c r="I1077" s="173"/>
      <c r="J1077" s="173"/>
      <c r="K1077" s="173"/>
      <c r="L1077" s="173"/>
      <c r="M1077" s="173"/>
      <c r="N1077" s="173"/>
      <c r="O1077" s="173"/>
    </row>
    <row r="1078" spans="3:15" hidden="1" x14ac:dyDescent="0.2">
      <c r="C1078" s="173"/>
      <c r="D1078" s="173"/>
      <c r="E1078" s="173"/>
      <c r="F1078" s="173"/>
      <c r="G1078" s="173"/>
      <c r="H1078" s="173"/>
      <c r="I1078" s="173"/>
      <c r="J1078" s="173"/>
      <c r="K1078" s="173"/>
      <c r="L1078" s="173"/>
      <c r="M1078" s="173"/>
      <c r="N1078" s="173"/>
      <c r="O1078" s="173"/>
    </row>
    <row r="1079" spans="3:15" hidden="1" x14ac:dyDescent="0.2">
      <c r="C1079" s="173"/>
      <c r="D1079" s="173"/>
      <c r="E1079" s="173"/>
      <c r="F1079" s="173"/>
      <c r="G1079" s="173"/>
      <c r="H1079" s="173"/>
      <c r="I1079" s="173"/>
      <c r="J1079" s="173"/>
      <c r="K1079" s="173"/>
      <c r="L1079" s="173"/>
      <c r="M1079" s="173"/>
      <c r="N1079" s="173"/>
      <c r="O1079" s="173"/>
    </row>
    <row r="1080" spans="3:15" hidden="1" x14ac:dyDescent="0.2">
      <c r="C1080" s="173"/>
      <c r="D1080" s="173"/>
      <c r="E1080" s="173"/>
      <c r="F1080" s="173"/>
      <c r="G1080" s="173"/>
      <c r="H1080" s="173"/>
      <c r="I1080" s="173"/>
      <c r="J1080" s="173"/>
      <c r="K1080" s="173"/>
      <c r="L1080" s="173"/>
      <c r="M1080" s="173"/>
      <c r="N1080" s="173"/>
      <c r="O1080" s="173"/>
    </row>
    <row r="1081" spans="3:15" hidden="1" x14ac:dyDescent="0.2">
      <c r="C1081" s="173"/>
      <c r="D1081" s="173"/>
      <c r="E1081" s="173"/>
      <c r="F1081" s="173"/>
      <c r="G1081" s="173"/>
      <c r="H1081" s="173"/>
      <c r="I1081" s="173"/>
      <c r="J1081" s="173"/>
      <c r="K1081" s="173"/>
      <c r="L1081" s="173"/>
      <c r="M1081" s="173"/>
      <c r="N1081" s="173"/>
      <c r="O1081" s="173"/>
    </row>
    <row r="1082" spans="3:15" hidden="1" x14ac:dyDescent="0.2">
      <c r="C1082" s="173"/>
      <c r="D1082" s="173"/>
      <c r="E1082" s="173"/>
      <c r="F1082" s="173"/>
      <c r="G1082" s="173"/>
      <c r="H1082" s="173"/>
      <c r="I1082" s="173"/>
      <c r="J1082" s="173"/>
      <c r="K1082" s="173"/>
      <c r="L1082" s="173"/>
      <c r="M1082" s="173"/>
      <c r="N1082" s="173"/>
      <c r="O1082" s="173"/>
    </row>
    <row r="1083" spans="3:15" hidden="1" x14ac:dyDescent="0.2">
      <c r="C1083" s="173"/>
      <c r="D1083" s="173"/>
      <c r="E1083" s="173"/>
      <c r="F1083" s="173"/>
      <c r="G1083" s="173"/>
      <c r="H1083" s="173"/>
      <c r="I1083" s="173"/>
      <c r="J1083" s="173"/>
      <c r="K1083" s="173"/>
      <c r="L1083" s="173"/>
      <c r="M1083" s="173"/>
      <c r="N1083" s="173"/>
      <c r="O1083" s="173"/>
    </row>
    <row r="1084" spans="3:15" hidden="1" x14ac:dyDescent="0.2">
      <c r="C1084" s="173"/>
      <c r="D1084" s="173"/>
      <c r="E1084" s="173"/>
      <c r="F1084" s="173"/>
      <c r="G1084" s="173"/>
      <c r="H1084" s="173"/>
      <c r="I1084" s="173"/>
      <c r="J1084" s="173"/>
      <c r="K1084" s="173"/>
      <c r="L1084" s="173"/>
      <c r="M1084" s="173"/>
      <c r="N1084" s="173"/>
      <c r="O1084" s="173"/>
    </row>
    <row r="1085" spans="3:15" hidden="1" x14ac:dyDescent="0.2">
      <c r="C1085" s="173"/>
      <c r="D1085" s="173"/>
      <c r="E1085" s="173"/>
      <c r="F1085" s="173"/>
      <c r="G1085" s="173"/>
      <c r="H1085" s="173"/>
      <c r="I1085" s="173"/>
      <c r="J1085" s="173"/>
      <c r="K1085" s="173"/>
      <c r="L1085" s="173"/>
      <c r="M1085" s="173"/>
      <c r="N1085" s="173"/>
      <c r="O1085" s="173"/>
    </row>
    <row r="1086" spans="3:15" hidden="1" x14ac:dyDescent="0.2">
      <c r="C1086" s="173"/>
      <c r="D1086" s="173"/>
      <c r="E1086" s="173"/>
      <c r="F1086" s="173"/>
      <c r="G1086" s="173"/>
      <c r="H1086" s="173"/>
      <c r="I1086" s="173"/>
      <c r="J1086" s="173"/>
      <c r="K1086" s="173"/>
      <c r="L1086" s="173"/>
      <c r="M1086" s="173"/>
      <c r="N1086" s="173"/>
      <c r="O1086" s="173"/>
    </row>
    <row r="1087" spans="3:15" hidden="1" x14ac:dyDescent="0.2">
      <c r="C1087" s="173"/>
      <c r="D1087" s="173"/>
      <c r="E1087" s="173"/>
      <c r="F1087" s="173"/>
      <c r="G1087" s="173"/>
      <c r="H1087" s="173"/>
      <c r="I1087" s="173"/>
      <c r="J1087" s="173"/>
      <c r="K1087" s="173"/>
      <c r="L1087" s="173"/>
      <c r="M1087" s="173"/>
      <c r="N1087" s="173"/>
      <c r="O1087" s="173"/>
    </row>
    <row r="1088" spans="3:15" hidden="1" x14ac:dyDescent="0.2">
      <c r="C1088" s="173"/>
      <c r="D1088" s="173"/>
      <c r="E1088" s="173"/>
      <c r="F1088" s="173"/>
      <c r="G1088" s="173"/>
      <c r="H1088" s="173"/>
      <c r="I1088" s="173"/>
      <c r="J1088" s="173"/>
      <c r="K1088" s="173"/>
      <c r="L1088" s="173"/>
      <c r="M1088" s="173"/>
      <c r="N1088" s="173"/>
      <c r="O1088" s="173"/>
    </row>
    <row r="1089" spans="3:15" hidden="1" x14ac:dyDescent="0.2">
      <c r="C1089" s="173"/>
      <c r="D1089" s="173"/>
      <c r="E1089" s="173"/>
      <c r="F1089" s="173"/>
      <c r="G1089" s="173"/>
      <c r="H1089" s="173"/>
      <c r="I1089" s="173"/>
      <c r="J1089" s="173"/>
      <c r="K1089" s="173"/>
      <c r="L1089" s="173"/>
      <c r="M1089" s="173"/>
      <c r="N1089" s="173"/>
      <c r="O1089" s="173"/>
    </row>
    <row r="1090" spans="3:15" hidden="1" x14ac:dyDescent="0.2">
      <c r="C1090" s="173"/>
      <c r="D1090" s="173"/>
      <c r="E1090" s="173"/>
      <c r="F1090" s="173"/>
      <c r="G1090" s="173"/>
      <c r="H1090" s="173"/>
      <c r="I1090" s="173"/>
      <c r="J1090" s="173"/>
      <c r="K1090" s="173"/>
      <c r="L1090" s="173"/>
      <c r="M1090" s="173"/>
      <c r="N1090" s="173"/>
      <c r="O1090" s="173"/>
    </row>
    <row r="1091" spans="3:15" hidden="1" x14ac:dyDescent="0.2">
      <c r="C1091" s="173"/>
      <c r="D1091" s="173"/>
      <c r="E1091" s="173"/>
      <c r="F1091" s="173"/>
      <c r="G1091" s="173"/>
      <c r="H1091" s="173"/>
      <c r="I1091" s="173"/>
      <c r="J1091" s="173"/>
      <c r="K1091" s="173"/>
      <c r="L1091" s="173"/>
      <c r="M1091" s="173"/>
      <c r="N1091" s="173"/>
      <c r="O1091" s="173"/>
    </row>
    <row r="1092" spans="3:15" hidden="1" x14ac:dyDescent="0.2">
      <c r="C1092" s="173"/>
      <c r="D1092" s="173"/>
      <c r="E1092" s="173"/>
      <c r="F1092" s="173"/>
      <c r="G1092" s="173"/>
      <c r="H1092" s="173"/>
      <c r="I1092" s="173"/>
      <c r="J1092" s="173"/>
      <c r="K1092" s="173"/>
      <c r="L1092" s="173"/>
      <c r="M1092" s="173"/>
      <c r="N1092" s="173"/>
      <c r="O1092" s="173"/>
    </row>
    <row r="1093" spans="3:15" hidden="1" x14ac:dyDescent="0.2">
      <c r="C1093" s="173"/>
      <c r="D1093" s="173"/>
      <c r="E1093" s="173"/>
      <c r="F1093" s="173"/>
      <c r="G1093" s="173"/>
      <c r="H1093" s="173"/>
      <c r="I1093" s="173"/>
      <c r="J1093" s="173"/>
      <c r="K1093" s="173"/>
      <c r="L1093" s="173"/>
      <c r="M1093" s="173"/>
      <c r="N1093" s="173"/>
      <c r="O1093" s="173"/>
    </row>
    <row r="1094" spans="3:15" hidden="1" x14ac:dyDescent="0.2">
      <c r="C1094" s="173"/>
      <c r="D1094" s="173"/>
      <c r="E1094" s="173"/>
      <c r="F1094" s="173"/>
      <c r="G1094" s="173"/>
      <c r="H1094" s="173"/>
      <c r="I1094" s="173"/>
      <c r="J1094" s="173"/>
      <c r="K1094" s="173"/>
      <c r="L1094" s="173"/>
      <c r="M1094" s="173"/>
      <c r="N1094" s="173"/>
      <c r="O1094" s="173"/>
    </row>
    <row r="1095" spans="3:15" hidden="1" x14ac:dyDescent="0.2">
      <c r="C1095" s="173"/>
      <c r="D1095" s="173"/>
      <c r="E1095" s="173"/>
      <c r="F1095" s="173"/>
      <c r="G1095" s="173"/>
      <c r="H1095" s="173"/>
      <c r="I1095" s="173"/>
      <c r="J1095" s="173"/>
      <c r="K1095" s="173"/>
      <c r="L1095" s="173"/>
      <c r="M1095" s="173"/>
      <c r="N1095" s="173"/>
      <c r="O1095" s="173"/>
    </row>
    <row r="1096" spans="3:15" hidden="1" x14ac:dyDescent="0.2">
      <c r="C1096" s="173"/>
      <c r="D1096" s="173"/>
      <c r="E1096" s="173"/>
      <c r="F1096" s="173"/>
      <c r="G1096" s="173"/>
      <c r="H1096" s="173"/>
      <c r="I1096" s="173"/>
      <c r="J1096" s="173"/>
      <c r="K1096" s="173"/>
      <c r="L1096" s="173"/>
      <c r="M1096" s="173"/>
      <c r="N1096" s="173"/>
      <c r="O1096" s="173"/>
    </row>
    <row r="1097" spans="3:15" hidden="1" x14ac:dyDescent="0.2">
      <c r="C1097" s="173"/>
      <c r="D1097" s="173"/>
      <c r="E1097" s="173"/>
      <c r="F1097" s="173"/>
      <c r="G1097" s="173"/>
      <c r="H1097" s="173"/>
      <c r="I1097" s="173"/>
      <c r="J1097" s="173"/>
      <c r="K1097" s="173"/>
      <c r="L1097" s="173"/>
      <c r="M1097" s="173"/>
      <c r="N1097" s="173"/>
      <c r="O1097" s="173"/>
    </row>
    <row r="1098" spans="3:15" hidden="1" x14ac:dyDescent="0.2">
      <c r="C1098" s="173"/>
      <c r="D1098" s="173"/>
      <c r="E1098" s="173"/>
      <c r="F1098" s="173"/>
      <c r="G1098" s="173"/>
      <c r="H1098" s="173"/>
      <c r="I1098" s="173"/>
      <c r="J1098" s="173"/>
      <c r="K1098" s="173"/>
      <c r="L1098" s="173"/>
      <c r="M1098" s="173"/>
      <c r="N1098" s="173"/>
      <c r="O1098" s="173"/>
    </row>
    <row r="1099" spans="3:15" hidden="1" x14ac:dyDescent="0.2">
      <c r="C1099" s="173"/>
      <c r="D1099" s="173"/>
      <c r="E1099" s="173"/>
      <c r="F1099" s="173"/>
      <c r="G1099" s="173"/>
      <c r="H1099" s="173"/>
      <c r="I1099" s="173"/>
      <c r="J1099" s="173"/>
      <c r="K1099" s="173"/>
      <c r="L1099" s="173"/>
      <c r="M1099" s="173"/>
      <c r="N1099" s="173"/>
      <c r="O1099" s="173"/>
    </row>
    <row r="1100" spans="3:15" hidden="1" x14ac:dyDescent="0.2">
      <c r="C1100" s="173"/>
      <c r="D1100" s="173"/>
      <c r="E1100" s="173"/>
      <c r="F1100" s="173"/>
      <c r="G1100" s="173"/>
      <c r="H1100" s="173"/>
      <c r="I1100" s="173"/>
      <c r="J1100" s="173"/>
      <c r="K1100" s="173"/>
      <c r="L1100" s="173"/>
      <c r="M1100" s="173"/>
      <c r="N1100" s="173"/>
      <c r="O1100" s="173"/>
    </row>
    <row r="1101" spans="3:15" hidden="1" x14ac:dyDescent="0.2">
      <c r="C1101" s="173"/>
      <c r="D1101" s="173"/>
      <c r="E1101" s="173"/>
      <c r="F1101" s="173"/>
      <c r="G1101" s="173"/>
      <c r="H1101" s="173"/>
      <c r="I1101" s="173"/>
      <c r="J1101" s="173"/>
      <c r="K1101" s="173"/>
      <c r="L1101" s="173"/>
      <c r="M1101" s="173"/>
      <c r="N1101" s="173"/>
      <c r="O1101" s="173"/>
    </row>
    <row r="1102" spans="3:15" hidden="1" x14ac:dyDescent="0.2">
      <c r="C1102" s="173"/>
      <c r="D1102" s="173"/>
      <c r="E1102" s="173"/>
      <c r="F1102" s="173"/>
      <c r="G1102" s="173"/>
      <c r="H1102" s="173"/>
      <c r="I1102" s="173"/>
      <c r="J1102" s="173"/>
      <c r="K1102" s="173"/>
      <c r="L1102" s="173"/>
      <c r="M1102" s="173"/>
      <c r="N1102" s="173"/>
      <c r="O1102" s="173"/>
    </row>
    <row r="1103" spans="3:15" hidden="1" x14ac:dyDescent="0.2">
      <c r="C1103" s="173"/>
      <c r="D1103" s="173"/>
      <c r="E1103" s="173"/>
      <c r="F1103" s="173"/>
      <c r="G1103" s="173"/>
      <c r="H1103" s="173"/>
      <c r="I1103" s="173"/>
      <c r="J1103" s="173"/>
      <c r="K1103" s="173"/>
      <c r="L1103" s="173"/>
      <c r="M1103" s="173"/>
      <c r="N1103" s="173"/>
      <c r="O1103" s="173"/>
    </row>
    <row r="1104" spans="3:15" hidden="1" x14ac:dyDescent="0.2">
      <c r="C1104" s="173"/>
      <c r="D1104" s="173"/>
      <c r="E1104" s="173"/>
      <c r="F1104" s="173"/>
      <c r="G1104" s="173"/>
      <c r="H1104" s="173"/>
      <c r="I1104" s="173"/>
      <c r="J1104" s="173"/>
      <c r="K1104" s="173"/>
      <c r="L1104" s="173"/>
      <c r="M1104" s="173"/>
      <c r="N1104" s="173"/>
      <c r="O1104" s="173"/>
    </row>
    <row r="1105" spans="3:15" hidden="1" x14ac:dyDescent="0.2">
      <c r="C1105" s="173"/>
      <c r="D1105" s="173"/>
      <c r="E1105" s="173"/>
      <c r="F1105" s="173"/>
      <c r="G1105" s="173"/>
      <c r="H1105" s="173"/>
      <c r="I1105" s="173"/>
      <c r="J1105" s="173"/>
      <c r="K1105" s="173"/>
      <c r="L1105" s="173"/>
      <c r="M1105" s="173"/>
      <c r="N1105" s="173"/>
      <c r="O1105" s="173"/>
    </row>
    <row r="1106" spans="3:15" hidden="1" x14ac:dyDescent="0.2">
      <c r="C1106" s="173"/>
      <c r="D1106" s="173"/>
      <c r="E1106" s="173"/>
      <c r="F1106" s="173"/>
      <c r="G1106" s="173"/>
      <c r="H1106" s="173"/>
      <c r="I1106" s="173"/>
      <c r="J1106" s="173"/>
      <c r="K1106" s="173"/>
      <c r="L1106" s="173"/>
      <c r="M1106" s="173"/>
      <c r="N1106" s="173"/>
      <c r="O1106" s="173"/>
    </row>
    <row r="1107" spans="3:15" hidden="1" x14ac:dyDescent="0.2">
      <c r="C1107" s="173"/>
      <c r="D1107" s="173"/>
      <c r="E1107" s="173"/>
      <c r="F1107" s="173"/>
      <c r="G1107" s="173"/>
      <c r="H1107" s="173"/>
      <c r="I1107" s="173"/>
      <c r="J1107" s="173"/>
      <c r="K1107" s="173"/>
      <c r="L1107" s="173"/>
      <c r="M1107" s="173"/>
      <c r="N1107" s="173"/>
      <c r="O1107" s="173"/>
    </row>
    <row r="1108" spans="3:15" hidden="1" x14ac:dyDescent="0.2">
      <c r="C1108" s="173"/>
      <c r="D1108" s="173"/>
      <c r="E1108" s="173"/>
      <c r="F1108" s="173"/>
      <c r="G1108" s="173"/>
      <c r="H1108" s="173"/>
      <c r="I1108" s="173"/>
      <c r="J1108" s="173"/>
      <c r="K1108" s="173"/>
      <c r="L1108" s="173"/>
      <c r="M1108" s="173"/>
      <c r="N1108" s="173"/>
      <c r="O1108" s="173"/>
    </row>
    <row r="1109" spans="3:15" hidden="1" x14ac:dyDescent="0.2">
      <c r="C1109" s="173"/>
      <c r="D1109" s="173"/>
      <c r="E1109" s="173"/>
      <c r="F1109" s="173"/>
      <c r="G1109" s="173"/>
      <c r="H1109" s="173"/>
      <c r="I1109" s="173"/>
      <c r="J1109" s="173"/>
      <c r="K1109" s="173"/>
      <c r="L1109" s="173"/>
      <c r="M1109" s="173"/>
      <c r="N1109" s="173"/>
      <c r="O1109" s="173"/>
    </row>
    <row r="1110" spans="3:15" hidden="1" x14ac:dyDescent="0.2">
      <c r="C1110" s="173"/>
      <c r="D1110" s="173"/>
      <c r="E1110" s="173"/>
      <c r="F1110" s="173"/>
      <c r="G1110" s="173"/>
      <c r="H1110" s="173"/>
      <c r="I1110" s="173"/>
      <c r="J1110" s="173"/>
      <c r="K1110" s="173"/>
      <c r="L1110" s="173"/>
      <c r="M1110" s="173"/>
      <c r="N1110" s="173"/>
      <c r="O1110" s="173"/>
    </row>
    <row r="1111" spans="3:15" hidden="1" x14ac:dyDescent="0.2">
      <c r="C1111" s="173"/>
      <c r="D1111" s="173"/>
      <c r="E1111" s="173"/>
      <c r="F1111" s="173"/>
      <c r="G1111" s="173"/>
      <c r="H1111" s="173"/>
      <c r="I1111" s="173"/>
      <c r="J1111" s="173"/>
      <c r="K1111" s="173"/>
      <c r="L1111" s="173"/>
      <c r="M1111" s="173"/>
      <c r="N1111" s="173"/>
      <c r="O1111" s="173"/>
    </row>
    <row r="1112" spans="3:15" hidden="1" x14ac:dyDescent="0.2">
      <c r="C1112" s="173"/>
      <c r="D1112" s="173"/>
      <c r="E1112" s="173"/>
      <c r="F1112" s="173"/>
      <c r="G1112" s="173"/>
      <c r="H1112" s="173"/>
      <c r="I1112" s="173"/>
      <c r="J1112" s="173"/>
      <c r="K1112" s="173"/>
      <c r="L1112" s="173"/>
      <c r="M1112" s="173"/>
      <c r="N1112" s="173"/>
      <c r="O1112" s="173"/>
    </row>
    <row r="1113" spans="3:15" hidden="1" x14ac:dyDescent="0.2">
      <c r="C1113" s="173"/>
      <c r="D1113" s="173"/>
      <c r="E1113" s="173"/>
      <c r="F1113" s="173"/>
      <c r="G1113" s="173"/>
      <c r="H1113" s="173"/>
      <c r="I1113" s="173"/>
      <c r="J1113" s="173"/>
      <c r="K1113" s="173"/>
      <c r="L1113" s="173"/>
      <c r="M1113" s="173"/>
      <c r="N1113" s="173"/>
      <c r="O1113" s="173"/>
    </row>
    <row r="1114" spans="3:15" hidden="1" x14ac:dyDescent="0.2">
      <c r="C1114" s="173"/>
      <c r="D1114" s="173"/>
      <c r="E1114" s="173"/>
      <c r="F1114" s="173"/>
      <c r="G1114" s="173"/>
      <c r="H1114" s="173"/>
      <c r="I1114" s="173"/>
      <c r="J1114" s="173"/>
      <c r="K1114" s="173"/>
      <c r="L1114" s="173"/>
      <c r="M1114" s="173"/>
      <c r="N1114" s="173"/>
      <c r="O1114" s="173"/>
    </row>
    <row r="1115" spans="3:15" hidden="1" x14ac:dyDescent="0.2">
      <c r="C1115" s="173"/>
      <c r="D1115" s="173"/>
      <c r="E1115" s="173"/>
      <c r="F1115" s="173"/>
      <c r="G1115" s="173"/>
      <c r="H1115" s="173"/>
      <c r="I1115" s="173"/>
      <c r="J1115" s="173"/>
      <c r="K1115" s="173"/>
      <c r="L1115" s="173"/>
      <c r="M1115" s="173"/>
      <c r="N1115" s="173"/>
      <c r="O1115" s="173"/>
    </row>
    <row r="1116" spans="3:15" hidden="1" x14ac:dyDescent="0.2">
      <c r="C1116" s="173"/>
      <c r="D1116" s="173"/>
      <c r="E1116" s="173"/>
      <c r="F1116" s="173"/>
      <c r="G1116" s="173"/>
      <c r="H1116" s="173"/>
      <c r="I1116" s="173"/>
      <c r="J1116" s="173"/>
      <c r="K1116" s="173"/>
      <c r="L1116" s="173"/>
      <c r="M1116" s="173"/>
      <c r="N1116" s="173"/>
      <c r="O1116" s="173"/>
    </row>
    <row r="1117" spans="3:15" hidden="1" x14ac:dyDescent="0.2">
      <c r="C1117" s="173"/>
      <c r="D1117" s="173"/>
      <c r="E1117" s="173"/>
      <c r="F1117" s="173"/>
      <c r="G1117" s="173"/>
      <c r="H1117" s="173"/>
      <c r="I1117" s="173"/>
      <c r="J1117" s="173"/>
      <c r="K1117" s="173"/>
      <c r="L1117" s="173"/>
      <c r="M1117" s="173"/>
      <c r="N1117" s="173"/>
      <c r="O1117" s="173"/>
    </row>
    <row r="1118" spans="3:15" hidden="1" x14ac:dyDescent="0.2">
      <c r="C1118" s="173"/>
      <c r="D1118" s="173"/>
      <c r="E1118" s="173"/>
      <c r="F1118" s="173"/>
      <c r="G1118" s="173"/>
      <c r="H1118" s="173"/>
      <c r="I1118" s="173"/>
      <c r="J1118" s="173"/>
      <c r="K1118" s="173"/>
      <c r="L1118" s="173"/>
      <c r="M1118" s="173"/>
      <c r="N1118" s="173"/>
      <c r="O1118" s="173"/>
    </row>
    <row r="1119" spans="3:15" hidden="1" x14ac:dyDescent="0.2">
      <c r="C1119" s="173"/>
      <c r="D1119" s="173"/>
      <c r="E1119" s="173"/>
      <c r="F1119" s="173"/>
      <c r="G1119" s="173"/>
      <c r="H1119" s="173"/>
      <c r="I1119" s="173"/>
      <c r="J1119" s="173"/>
      <c r="K1119" s="173"/>
      <c r="L1119" s="173"/>
      <c r="M1119" s="173"/>
      <c r="N1119" s="173"/>
      <c r="O1119" s="173"/>
    </row>
    <row r="1120" spans="3:15" hidden="1" x14ac:dyDescent="0.2">
      <c r="C1120" s="173"/>
      <c r="D1120" s="173"/>
      <c r="E1120" s="173"/>
      <c r="F1120" s="173"/>
      <c r="G1120" s="173"/>
      <c r="H1120" s="173"/>
      <c r="I1120" s="173"/>
      <c r="J1120" s="173"/>
      <c r="K1120" s="173"/>
      <c r="L1120" s="173"/>
      <c r="M1120" s="173"/>
      <c r="N1120" s="173"/>
      <c r="O1120" s="173"/>
    </row>
    <row r="1121" spans="3:15" hidden="1" x14ac:dyDescent="0.2">
      <c r="C1121" s="173"/>
      <c r="D1121" s="173"/>
      <c r="E1121" s="173"/>
      <c r="F1121" s="173"/>
      <c r="G1121" s="173"/>
      <c r="H1121" s="173"/>
      <c r="I1121" s="173"/>
      <c r="J1121" s="173"/>
      <c r="K1121" s="173"/>
      <c r="L1121" s="173"/>
      <c r="M1121" s="173"/>
      <c r="N1121" s="173"/>
      <c r="O1121" s="173"/>
    </row>
    <row r="1122" spans="3:15" hidden="1" x14ac:dyDescent="0.2"/>
    <row r="1123" spans="3:15" hidden="1" x14ac:dyDescent="0.2"/>
    <row r="1124" spans="3:15" hidden="1" x14ac:dyDescent="0.2"/>
    <row r="1125" spans="3:15" hidden="1" x14ac:dyDescent="0.2"/>
    <row r="1126" spans="3:15" hidden="1" x14ac:dyDescent="0.2"/>
    <row r="1127" spans="3:15" hidden="1" x14ac:dyDescent="0.2"/>
    <row r="1128" spans="3:15" hidden="1" x14ac:dyDescent="0.2"/>
    <row r="1129" spans="3:15" hidden="1" x14ac:dyDescent="0.2"/>
    <row r="1130" spans="3:15" hidden="1" x14ac:dyDescent="0.2"/>
    <row r="1131" spans="3:15" hidden="1" x14ac:dyDescent="0.2"/>
    <row r="1132" spans="3:15" hidden="1" x14ac:dyDescent="0.2"/>
    <row r="1133" spans="3:15" hidden="1" x14ac:dyDescent="0.2"/>
    <row r="1134" spans="3:15" hidden="1" x14ac:dyDescent="0.2"/>
    <row r="1135" spans="3:15" hidden="1" x14ac:dyDescent="0.2"/>
    <row r="1136" spans="3:15"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sheetData>
  <sheetProtection password="DC2C" sheet="1" objects="1" scenarios="1"/>
  <mergeCells count="74">
    <mergeCell ref="P153:Q153"/>
    <mergeCell ref="P154:Q154"/>
    <mergeCell ref="P157:Q157"/>
    <mergeCell ref="P161:Q161"/>
    <mergeCell ref="P165:Q165"/>
    <mergeCell ref="L8:V9"/>
    <mergeCell ref="M10:V10"/>
    <mergeCell ref="T136:V136"/>
    <mergeCell ref="T137:V137"/>
    <mergeCell ref="T138:V138"/>
    <mergeCell ref="T49:AA51"/>
    <mergeCell ref="W10:X10"/>
    <mergeCell ref="W11:X11"/>
    <mergeCell ref="T110:AA112"/>
    <mergeCell ref="P18:AA19"/>
    <mergeCell ref="T147:AA148"/>
    <mergeCell ref="T150:AA151"/>
    <mergeCell ref="T161:AA163"/>
    <mergeCell ref="T165:AA168"/>
    <mergeCell ref="T157:AA159"/>
    <mergeCell ref="H52:K53"/>
    <mergeCell ref="T103:AA104"/>
    <mergeCell ref="T52:AA53"/>
    <mergeCell ref="T70:AA71"/>
    <mergeCell ref="H76:K77"/>
    <mergeCell ref="P56:R56"/>
    <mergeCell ref="T101:AA102"/>
    <mergeCell ref="T95:AA96"/>
    <mergeCell ref="T97:AA98"/>
    <mergeCell ref="T84:AA91"/>
    <mergeCell ref="P57:AA60"/>
    <mergeCell ref="T64:AA65"/>
    <mergeCell ref="T66:AA67"/>
    <mergeCell ref="T74:AA75"/>
    <mergeCell ref="T80:AA82"/>
    <mergeCell ref="H114:K114"/>
    <mergeCell ref="P141:R141"/>
    <mergeCell ref="T141:AA142"/>
    <mergeCell ref="P124:R124"/>
    <mergeCell ref="P128:R128"/>
    <mergeCell ref="T134:AA135"/>
    <mergeCell ref="T139:V139"/>
    <mergeCell ref="H49:K50"/>
    <mergeCell ref="T28:AA29"/>
    <mergeCell ref="T46:AA48"/>
    <mergeCell ref="F13:K15"/>
    <mergeCell ref="T33:AA36"/>
    <mergeCell ref="T37:AA39"/>
    <mergeCell ref="T31:AA32"/>
    <mergeCell ref="T44:AA44"/>
    <mergeCell ref="T41:AA43"/>
    <mergeCell ref="P24:R24"/>
    <mergeCell ref="P31:R31"/>
    <mergeCell ref="N13:N15"/>
    <mergeCell ref="P13:R15"/>
    <mergeCell ref="P21:R21"/>
    <mergeCell ref="P23:R23"/>
    <mergeCell ref="P25:R25"/>
    <mergeCell ref="D13:D15"/>
    <mergeCell ref="T13:AA15"/>
    <mergeCell ref="M13:M15"/>
    <mergeCell ref="T132:AA133"/>
    <mergeCell ref="P131:R131"/>
    <mergeCell ref="T118:AA118"/>
    <mergeCell ref="H116:L116"/>
    <mergeCell ref="T123:AA123"/>
    <mergeCell ref="T116:AA116"/>
    <mergeCell ref="T114:AA114"/>
    <mergeCell ref="P121:AA122"/>
    <mergeCell ref="T124:AA126"/>
    <mergeCell ref="T128:AA129"/>
    <mergeCell ref="T99:AA100"/>
    <mergeCell ref="P107:P108"/>
    <mergeCell ref="R107:R108"/>
  </mergeCells>
  <conditionalFormatting sqref="T52">
    <cfRule type="containsText" dxfId="7" priority="4" operator="containsText" text="Error">
      <formula>NOT(ISERROR(SEARCH("Error",T52)))</formula>
    </cfRule>
  </conditionalFormatting>
  <conditionalFormatting sqref="U40:AA40">
    <cfRule type="containsText" dxfId="6" priority="2" operator="containsText" text="Delete">
      <formula>NOT(ISERROR(SEARCH("Delete",U40)))</formula>
    </cfRule>
  </conditionalFormatting>
  <conditionalFormatting sqref="T44:AA44">
    <cfRule type="containsText" dxfId="5" priority="1" operator="containsText" text="Error">
      <formula>NOT(ISERROR(SEARCH("Error",T44)))</formula>
    </cfRule>
  </conditionalFormatting>
  <dataValidations disablePrompts="1" count="5">
    <dataValidation type="list" allowBlank="1" showInputMessage="1" showErrorMessage="1" sqref="P31:R31">
      <formula1>"Combined Cycle, Combustion Turbine, Engine, Boiler"</formula1>
    </dataValidation>
    <dataValidation type="list" allowBlank="1" showInputMessage="1" showErrorMessage="1" sqref="P56:Q56">
      <formula1>"Natural Gas,Jet Fuel A (Kerosene K1), No. 2 oil,No. 6 oil,Ultra low sulfur kerosene oil (ULSD),Coal"</formula1>
    </dataValidation>
    <dataValidation type="list" showInputMessage="1" showErrorMessage="1" sqref="P40:Q40">
      <formula1>", ,FB,non-FB"</formula1>
    </dataValidation>
    <dataValidation type="list" allowBlank="1" showInputMessage="1" showErrorMessage="1" sqref="P41:P43">
      <formula1>"Yes,No"</formula1>
    </dataValidation>
    <dataValidation type="list" allowBlank="1" showInputMessage="1" showErrorMessage="1" sqref="P37:Q37">
      <formula1>"FB,non-FB"</formula1>
    </dataValidation>
  </dataValidations>
  <hyperlinks>
    <hyperlink ref="T101" r:id="rId1" display="EPA Air Pollution Control Cost Manual - Sixth Edition (EPA 452/B-02-001), Jan 2002."/>
    <hyperlink ref="T99" r:id="rId2" display="Documentation for EPA’s application of the Integrated Planning Model (IPM) v.5.13, including:"/>
    <hyperlink ref="T103" r:id="rId3" display="Alternative Control Techniques Document - EPA ACT Document No.:  EPA-453/R-93-007"/>
    <hyperlink ref="T105" r:id="rId4" display="U.S Department of Labor - Bureau of Labor Statistics: CPI Inflation Calculator"/>
    <hyperlink ref="T95:AA96" r:id="rId5" display="https://www3.epa.gov/ttn/ecas/docs/SNCRCostManualchapter7thEdition2016.pdf"/>
    <hyperlink ref="T97:AA98" r:id="rId6" display="https://www3.epa.gov/ttn/ecas/docs/SCRCostManualchapter7thEdition_2016.pdf"/>
    <hyperlink ref="T132" r:id="rId7" display="Power Sector Modeling Platform v.5.13 Documentation - Chapter 8: Financial Assumptions"/>
    <hyperlink ref="T132:AA133" r:id="rId8" display="Power Sector Modeling Platform v.5.13 Documentation - Chapter 8: Financial Assumptions."/>
  </hyperlinks>
  <pageMargins left="0.7" right="0.7" top="0.75" bottom="0.75" header="0.3" footer="0.3"/>
  <pageSetup scale="50" orientation="landscape" r:id="rId9"/>
  <ignoredErrors>
    <ignoredError sqref="AA4" numberStoredAsText="1"/>
  </ignoredErrors>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K16803"/>
  <sheetViews>
    <sheetView zoomScaleNormal="100" workbookViewId="0"/>
  </sheetViews>
  <sheetFormatPr defaultColWidth="0" defaultRowHeight="12.75" zeroHeight="1" x14ac:dyDescent="0.2"/>
  <cols>
    <col min="1" max="1" width="3.7109375" style="174" customWidth="1"/>
    <col min="2" max="2" width="15.7109375" style="174" customWidth="1"/>
    <col min="3" max="3" width="4.7109375" style="174" customWidth="1"/>
    <col min="4" max="4" width="6.7109375" style="174" customWidth="1"/>
    <col min="5" max="5" width="3.7109375" style="529" customWidth="1"/>
    <col min="6" max="7" width="2.7109375" style="174" customWidth="1"/>
    <col min="8" max="10" width="3.7109375" style="174" customWidth="1"/>
    <col min="11" max="11" width="20.7109375" style="174" customWidth="1"/>
    <col min="12" max="12" width="2.7109375" style="174" customWidth="1"/>
    <col min="13" max="13" width="10.7109375" style="174" customWidth="1"/>
    <col min="14" max="14" width="14.7109375" style="174" customWidth="1"/>
    <col min="15" max="15" width="2.7109375" style="174" customWidth="1"/>
    <col min="16" max="16" width="15.7109375" style="174" customWidth="1"/>
    <col min="17" max="17" width="2.7109375" style="174" customWidth="1"/>
    <col min="18" max="18" width="15.7109375" style="174" customWidth="1"/>
    <col min="19" max="19" width="3.7109375" style="174" customWidth="1"/>
    <col min="20" max="20" width="12.7109375" style="174" customWidth="1"/>
    <col min="21" max="21" width="2.7109375" style="174" customWidth="1"/>
    <col min="22" max="22" width="12.7109375" style="174" customWidth="1"/>
    <col min="23" max="23" width="5.7109375" style="174" customWidth="1"/>
    <col min="24" max="24" width="8.7109375" style="174" customWidth="1"/>
    <col min="25" max="25" width="2.7109375" style="174" customWidth="1"/>
    <col min="26" max="27" width="12.7109375" style="174" customWidth="1"/>
    <col min="28" max="28" width="4.7109375" style="174" customWidth="1"/>
    <col min="29" max="35" width="19.28515625" style="174" customWidth="1"/>
    <col min="36" max="37" width="0" style="174" hidden="1" customWidth="1"/>
    <col min="38" max="16384" width="9.140625" style="174" hidden="1"/>
  </cols>
  <sheetData>
    <row r="1" spans="1:35" x14ac:dyDescent="0.2">
      <c r="A1" s="172"/>
      <c r="B1" s="172"/>
      <c r="C1" s="175"/>
      <c r="D1" s="175"/>
      <c r="E1" s="424"/>
      <c r="F1" s="175"/>
      <c r="G1" s="175"/>
      <c r="H1" s="175"/>
      <c r="I1" s="175"/>
      <c r="J1" s="175"/>
      <c r="K1" s="175"/>
      <c r="L1" s="175"/>
      <c r="M1" s="175"/>
      <c r="N1" s="175"/>
      <c r="O1" s="175"/>
      <c r="P1" s="175"/>
      <c r="Q1" s="175"/>
      <c r="R1" s="175"/>
      <c r="S1" s="175"/>
      <c r="T1" s="175"/>
      <c r="U1" s="175"/>
      <c r="V1" s="172"/>
      <c r="W1" s="172"/>
      <c r="X1" s="172"/>
      <c r="Y1" s="172"/>
      <c r="Z1" s="172"/>
      <c r="AA1" s="172"/>
      <c r="AB1" s="172"/>
      <c r="AC1" s="172"/>
      <c r="AD1" s="172"/>
      <c r="AE1" s="172"/>
      <c r="AF1" s="172"/>
      <c r="AG1" s="172"/>
      <c r="AH1" s="172"/>
      <c r="AI1" s="172"/>
    </row>
    <row r="2" spans="1:35" x14ac:dyDescent="0.2">
      <c r="A2" s="172"/>
      <c r="B2" s="172"/>
      <c r="C2" s="175"/>
      <c r="D2" s="175"/>
      <c r="E2" s="424"/>
      <c r="F2" s="175"/>
      <c r="G2" s="175"/>
      <c r="H2" s="175"/>
      <c r="I2" s="175"/>
      <c r="J2" s="175"/>
      <c r="K2" s="175"/>
      <c r="L2" s="175"/>
      <c r="M2" s="175"/>
      <c r="N2" s="175"/>
      <c r="O2" s="175"/>
      <c r="P2" s="175"/>
      <c r="Q2" s="175"/>
      <c r="R2" s="175"/>
      <c r="S2" s="175"/>
      <c r="T2" s="175"/>
      <c r="U2" s="175"/>
      <c r="V2" s="172"/>
      <c r="W2" s="172"/>
      <c r="X2" s="172"/>
      <c r="Y2" s="172"/>
      <c r="Z2" s="172"/>
      <c r="AA2" s="172"/>
      <c r="AB2" s="172"/>
      <c r="AC2" s="172"/>
      <c r="AD2" s="172"/>
      <c r="AE2" s="172"/>
      <c r="AF2" s="172"/>
      <c r="AG2" s="172"/>
      <c r="AH2" s="172"/>
      <c r="AI2" s="172"/>
    </row>
    <row r="3" spans="1:35" x14ac:dyDescent="0.2">
      <c r="A3" s="172"/>
      <c r="B3" s="172"/>
      <c r="C3" s="171"/>
      <c r="D3" s="171"/>
      <c r="E3" s="330"/>
      <c r="F3" s="171"/>
      <c r="G3" s="171"/>
      <c r="H3" s="171"/>
      <c r="I3" s="171"/>
      <c r="J3" s="171"/>
      <c r="K3" s="171"/>
      <c r="L3" s="171"/>
      <c r="M3" s="171"/>
      <c r="N3" s="171"/>
      <c r="O3" s="171"/>
      <c r="P3" s="171"/>
      <c r="Q3" s="171"/>
      <c r="R3" s="171"/>
      <c r="S3" s="171"/>
      <c r="T3" s="171"/>
      <c r="U3" s="171"/>
      <c r="V3" s="171"/>
      <c r="W3" s="171"/>
      <c r="X3" s="171"/>
      <c r="Y3" s="171"/>
      <c r="Z3" s="171"/>
      <c r="AA3" s="171"/>
      <c r="AB3" s="171"/>
      <c r="AC3" s="172"/>
      <c r="AD3" s="172"/>
      <c r="AE3" s="172"/>
      <c r="AF3" s="172"/>
      <c r="AG3" s="172"/>
      <c r="AH3" s="172"/>
      <c r="AI3" s="172"/>
    </row>
    <row r="4" spans="1:35" x14ac:dyDescent="0.2">
      <c r="A4" s="172"/>
      <c r="B4" s="172"/>
      <c r="C4" s="171"/>
      <c r="D4" s="171"/>
      <c r="E4" s="330"/>
      <c r="F4" s="171"/>
      <c r="G4" s="171"/>
      <c r="H4" s="171"/>
      <c r="I4" s="171"/>
      <c r="J4" s="171"/>
      <c r="K4" s="171"/>
      <c r="L4" s="171"/>
      <c r="M4" s="171"/>
      <c r="N4" s="171"/>
      <c r="O4" s="171"/>
      <c r="P4" s="171"/>
      <c r="Q4" s="171"/>
      <c r="R4" s="171"/>
      <c r="S4" s="171"/>
      <c r="T4" s="171"/>
      <c r="U4" s="171"/>
      <c r="V4" s="171"/>
      <c r="W4" s="171"/>
      <c r="X4" s="171"/>
      <c r="Y4" s="171"/>
      <c r="Z4" s="179" t="s">
        <v>423</v>
      </c>
      <c r="AA4" s="323" t="s">
        <v>803</v>
      </c>
      <c r="AB4" s="171"/>
      <c r="AC4" s="172"/>
      <c r="AD4" s="172"/>
      <c r="AE4" s="172"/>
      <c r="AF4" s="172"/>
      <c r="AG4" s="172"/>
      <c r="AH4" s="172"/>
      <c r="AI4" s="172"/>
    </row>
    <row r="5" spans="1:35" x14ac:dyDescent="0.2">
      <c r="A5" s="172"/>
      <c r="B5" s="172"/>
      <c r="C5" s="171"/>
      <c r="D5" s="171"/>
      <c r="E5" s="330"/>
      <c r="F5" s="171"/>
      <c r="G5" s="171"/>
      <c r="H5" s="171"/>
      <c r="I5" s="171"/>
      <c r="J5" s="171"/>
      <c r="K5" s="171"/>
      <c r="L5" s="171"/>
      <c r="M5" s="171"/>
      <c r="N5" s="171"/>
      <c r="O5" s="171"/>
      <c r="P5" s="389"/>
      <c r="Q5" s="389"/>
      <c r="R5" s="359"/>
      <c r="S5" s="359"/>
      <c r="T5" s="359"/>
      <c r="U5" s="359"/>
      <c r="V5" s="359"/>
      <c r="W5" s="171"/>
      <c r="X5" s="171"/>
      <c r="Y5" s="171"/>
      <c r="Z5" s="181" t="s">
        <v>422</v>
      </c>
      <c r="AA5" s="531">
        <v>42613</v>
      </c>
      <c r="AB5" s="171"/>
      <c r="AC5" s="172"/>
      <c r="AD5" s="172"/>
      <c r="AE5" s="172"/>
      <c r="AF5" s="172"/>
      <c r="AG5" s="172"/>
      <c r="AH5" s="172"/>
      <c r="AI5" s="172"/>
    </row>
    <row r="6" spans="1:35" x14ac:dyDescent="0.2">
      <c r="A6" s="172"/>
      <c r="B6" s="172"/>
      <c r="C6" s="171"/>
      <c r="D6" s="171"/>
      <c r="E6" s="330"/>
      <c r="F6" s="171"/>
      <c r="G6" s="171"/>
      <c r="H6" s="171"/>
      <c r="I6" s="171"/>
      <c r="J6" s="171"/>
      <c r="K6" s="171"/>
      <c r="L6" s="171"/>
      <c r="M6" s="171"/>
      <c r="N6" s="171"/>
      <c r="O6" s="171"/>
      <c r="P6" s="171"/>
      <c r="Q6" s="171"/>
      <c r="R6" s="171"/>
      <c r="S6" s="171"/>
      <c r="T6" s="171"/>
      <c r="U6" s="171"/>
      <c r="V6" s="171"/>
      <c r="W6" s="171"/>
      <c r="X6" s="171"/>
      <c r="Y6" s="171"/>
      <c r="Z6" s="171"/>
      <c r="AA6" s="171"/>
      <c r="AB6" s="171"/>
      <c r="AC6" s="172"/>
      <c r="AD6" s="172"/>
      <c r="AE6" s="172"/>
      <c r="AF6" s="172"/>
      <c r="AG6" s="172"/>
      <c r="AH6" s="172"/>
      <c r="AI6" s="172"/>
    </row>
    <row r="7" spans="1:35" ht="12.75" customHeight="1" x14ac:dyDescent="0.2">
      <c r="A7" s="172"/>
      <c r="B7" s="172"/>
      <c r="C7" s="171"/>
      <c r="D7" s="425"/>
      <c r="E7" s="426"/>
      <c r="F7" s="427"/>
      <c r="G7" s="427"/>
      <c r="H7" s="427"/>
      <c r="I7" s="427"/>
      <c r="J7" s="427"/>
      <c r="K7" s="428"/>
      <c r="L7" s="429"/>
      <c r="M7" s="429"/>
      <c r="N7" s="429"/>
      <c r="O7" s="429"/>
      <c r="P7" s="429"/>
      <c r="Q7" s="176"/>
      <c r="R7" s="176"/>
      <c r="S7" s="176"/>
      <c r="T7" s="176"/>
      <c r="U7" s="176"/>
      <c r="V7" s="176"/>
      <c r="W7" s="176"/>
      <c r="X7" s="176"/>
      <c r="Y7" s="176"/>
      <c r="Z7" s="176"/>
      <c r="AA7" s="177"/>
      <c r="AB7" s="171"/>
      <c r="AC7" s="172"/>
      <c r="AD7" s="172"/>
      <c r="AE7" s="172"/>
      <c r="AF7" s="172"/>
      <c r="AG7" s="172"/>
      <c r="AH7" s="172"/>
      <c r="AI7" s="172"/>
    </row>
    <row r="8" spans="1:35" x14ac:dyDescent="0.2">
      <c r="A8" s="172"/>
      <c r="B8" s="172"/>
      <c r="C8" s="171"/>
      <c r="D8" s="430"/>
      <c r="E8" s="431"/>
      <c r="F8" s="392"/>
      <c r="G8" s="392"/>
      <c r="H8" s="392"/>
      <c r="I8" s="392"/>
      <c r="J8" s="392"/>
      <c r="K8" s="721" t="s">
        <v>1057</v>
      </c>
      <c r="L8" s="721"/>
      <c r="M8" s="721"/>
      <c r="N8" s="721"/>
      <c r="O8" s="721"/>
      <c r="P8" s="721"/>
      <c r="Q8" s="171"/>
      <c r="R8" s="171"/>
      <c r="S8" s="171"/>
      <c r="T8" s="171"/>
      <c r="U8" s="171"/>
      <c r="V8" s="171"/>
      <c r="W8" s="171"/>
      <c r="X8" s="171"/>
      <c r="Y8" s="171"/>
      <c r="Z8" s="171"/>
      <c r="AA8" s="178"/>
      <c r="AB8" s="171"/>
      <c r="AC8" s="172"/>
      <c r="AD8" s="172"/>
      <c r="AE8" s="172"/>
      <c r="AF8" s="172"/>
      <c r="AG8" s="172"/>
      <c r="AH8" s="172"/>
      <c r="AI8" s="172"/>
    </row>
    <row r="9" spans="1:35" x14ac:dyDescent="0.2">
      <c r="A9" s="172"/>
      <c r="B9" s="172"/>
      <c r="C9" s="171"/>
      <c r="D9" s="432"/>
      <c r="E9" s="433"/>
      <c r="F9" s="171"/>
      <c r="G9" s="171"/>
      <c r="H9" s="171"/>
      <c r="I9" s="171"/>
      <c r="J9" s="171"/>
      <c r="K9" s="721"/>
      <c r="L9" s="721"/>
      <c r="M9" s="721"/>
      <c r="N9" s="721"/>
      <c r="O9" s="721"/>
      <c r="P9" s="721"/>
      <c r="Q9" s="171"/>
      <c r="R9" s="171"/>
      <c r="S9" s="171"/>
      <c r="T9" s="171"/>
      <c r="U9" s="171"/>
      <c r="V9" s="171"/>
      <c r="W9" s="171"/>
      <c r="X9" s="171"/>
      <c r="Y9" s="171"/>
      <c r="Z9" s="171"/>
      <c r="AA9" s="178"/>
      <c r="AB9" s="171"/>
      <c r="AC9" s="172"/>
      <c r="AD9" s="172"/>
      <c r="AE9" s="172"/>
      <c r="AF9" s="172"/>
      <c r="AG9" s="172"/>
      <c r="AH9" s="172"/>
      <c r="AI9" s="172"/>
    </row>
    <row r="10" spans="1:35" x14ac:dyDescent="0.2">
      <c r="A10" s="172"/>
      <c r="B10" s="172"/>
      <c r="C10" s="171"/>
      <c r="D10" s="432"/>
      <c r="E10" s="433"/>
      <c r="F10" s="171"/>
      <c r="G10" s="171"/>
      <c r="H10" s="171"/>
      <c r="I10" s="171"/>
      <c r="J10" s="171"/>
      <c r="K10" s="721"/>
      <c r="L10" s="721"/>
      <c r="M10" s="721"/>
      <c r="N10" s="721"/>
      <c r="O10" s="721"/>
      <c r="P10" s="721"/>
      <c r="Q10" s="171"/>
      <c r="R10" s="171"/>
      <c r="S10" s="171"/>
      <c r="T10" s="171"/>
      <c r="U10" s="171"/>
      <c r="V10" s="171"/>
      <c r="W10" s="171"/>
      <c r="X10" s="171"/>
      <c r="Y10" s="171"/>
      <c r="Z10" s="171"/>
      <c r="AA10" s="178"/>
      <c r="AB10" s="171"/>
      <c r="AC10" s="172"/>
      <c r="AD10" s="172"/>
      <c r="AE10" s="172"/>
      <c r="AF10" s="172"/>
      <c r="AG10" s="172"/>
      <c r="AH10" s="172"/>
      <c r="AI10" s="172"/>
    </row>
    <row r="11" spans="1:35" ht="12.75" customHeight="1" x14ac:dyDescent="0.2">
      <c r="A11" s="172"/>
      <c r="B11" s="172"/>
      <c r="C11" s="171"/>
      <c r="D11" s="434"/>
      <c r="E11" s="435"/>
      <c r="F11" s="171"/>
      <c r="G11" s="171"/>
      <c r="H11" s="171"/>
      <c r="I11" s="171"/>
      <c r="J11" s="171"/>
      <c r="K11" s="180"/>
      <c r="L11" s="171"/>
      <c r="M11" s="171"/>
      <c r="N11" s="171"/>
      <c r="O11" s="171"/>
      <c r="P11" s="171"/>
      <c r="Q11" s="171"/>
      <c r="R11" s="330" t="s">
        <v>206</v>
      </c>
      <c r="S11" s="385">
        <v>1</v>
      </c>
      <c r="T11" s="571" t="s">
        <v>439</v>
      </c>
      <c r="U11" s="571"/>
      <c r="V11" s="571"/>
      <c r="W11" s="571"/>
      <c r="X11" s="571"/>
      <c r="Y11" s="571"/>
      <c r="Z11" s="571"/>
      <c r="AA11" s="623"/>
      <c r="AB11" s="171"/>
      <c r="AC11" s="172"/>
      <c r="AD11" s="172"/>
      <c r="AE11" s="172"/>
      <c r="AF11" s="172"/>
      <c r="AG11" s="172"/>
      <c r="AH11" s="172"/>
      <c r="AI11" s="172"/>
    </row>
    <row r="12" spans="1:35" x14ac:dyDescent="0.2">
      <c r="A12" s="172"/>
      <c r="B12" s="172"/>
      <c r="C12" s="171"/>
      <c r="D12" s="434"/>
      <c r="E12" s="435"/>
      <c r="F12" s="171"/>
      <c r="G12" s="171"/>
      <c r="H12" s="171"/>
      <c r="I12" s="171"/>
      <c r="J12" s="171"/>
      <c r="K12" s="180"/>
      <c r="L12" s="171"/>
      <c r="M12" s="171"/>
      <c r="N12" s="171"/>
      <c r="O12" s="171"/>
      <c r="P12" s="171"/>
      <c r="Q12" s="171"/>
      <c r="R12" s="330"/>
      <c r="S12" s="385"/>
      <c r="T12" s="571"/>
      <c r="U12" s="571"/>
      <c r="V12" s="571"/>
      <c r="W12" s="571"/>
      <c r="X12" s="571"/>
      <c r="Y12" s="571"/>
      <c r="Z12" s="571"/>
      <c r="AA12" s="623"/>
      <c r="AB12" s="171"/>
      <c r="AC12" s="172"/>
      <c r="AD12" s="172"/>
      <c r="AE12" s="172"/>
      <c r="AF12" s="172"/>
      <c r="AG12" s="172"/>
      <c r="AH12" s="172"/>
      <c r="AI12" s="172"/>
    </row>
    <row r="13" spans="1:35" ht="12.75" customHeight="1" x14ac:dyDescent="0.2">
      <c r="A13" s="172"/>
      <c r="B13" s="172"/>
      <c r="C13" s="171"/>
      <c r="D13" s="432"/>
      <c r="E13" s="433"/>
      <c r="F13" s="171"/>
      <c r="G13" s="171"/>
      <c r="H13" s="171"/>
      <c r="I13" s="171"/>
      <c r="J13" s="171"/>
      <c r="K13" s="180" t="s">
        <v>205</v>
      </c>
      <c r="L13" s="171"/>
      <c r="M13" s="171"/>
      <c r="N13" s="171"/>
      <c r="O13" s="171"/>
      <c r="P13" s="171"/>
      <c r="Q13" s="171"/>
      <c r="R13" s="171"/>
      <c r="S13" s="385">
        <f>1+S11</f>
        <v>2</v>
      </c>
      <c r="T13" s="571" t="s">
        <v>438</v>
      </c>
      <c r="U13" s="571"/>
      <c r="V13" s="571"/>
      <c r="W13" s="571"/>
      <c r="X13" s="571"/>
      <c r="Y13" s="571"/>
      <c r="Z13" s="571"/>
      <c r="AA13" s="623"/>
      <c r="AB13" s="171"/>
      <c r="AC13" s="172"/>
      <c r="AD13" s="172"/>
      <c r="AE13" s="172"/>
      <c r="AF13" s="172"/>
      <c r="AG13" s="172"/>
      <c r="AH13" s="172"/>
      <c r="AI13" s="172"/>
    </row>
    <row r="14" spans="1:35" x14ac:dyDescent="0.2">
      <c r="A14" s="172"/>
      <c r="B14" s="172"/>
      <c r="C14" s="171"/>
      <c r="D14" s="432"/>
      <c r="E14" s="433"/>
      <c r="F14" s="171"/>
      <c r="G14" s="171"/>
      <c r="H14" s="171"/>
      <c r="I14" s="171"/>
      <c r="J14" s="171"/>
      <c r="K14" s="180"/>
      <c r="L14" s="171"/>
      <c r="M14" s="171"/>
      <c r="N14" s="171"/>
      <c r="O14" s="171"/>
      <c r="P14" s="171"/>
      <c r="Q14" s="171"/>
      <c r="R14" s="171"/>
      <c r="S14" s="385"/>
      <c r="T14" s="571"/>
      <c r="U14" s="571"/>
      <c r="V14" s="571"/>
      <c r="W14" s="571"/>
      <c r="X14" s="571"/>
      <c r="Y14" s="571"/>
      <c r="Z14" s="571"/>
      <c r="AA14" s="623"/>
      <c r="AB14" s="171"/>
      <c r="AC14" s="172"/>
      <c r="AD14" s="172"/>
      <c r="AE14" s="172"/>
      <c r="AF14" s="172"/>
      <c r="AG14" s="172"/>
      <c r="AH14" s="172"/>
      <c r="AI14" s="172"/>
    </row>
    <row r="15" spans="1:35" ht="12.75" customHeight="1" x14ac:dyDescent="0.2">
      <c r="A15" s="172"/>
      <c r="B15" s="172"/>
      <c r="C15" s="171"/>
      <c r="D15" s="182"/>
      <c r="E15" s="330"/>
      <c r="F15" s="171"/>
      <c r="G15" s="171"/>
      <c r="H15" s="171"/>
      <c r="I15" s="171"/>
      <c r="J15" s="171"/>
      <c r="K15" s="171"/>
      <c r="L15" s="171"/>
      <c r="M15" s="171"/>
      <c r="N15" s="171"/>
      <c r="O15" s="171"/>
      <c r="P15" s="171"/>
      <c r="Q15" s="171"/>
      <c r="R15" s="171"/>
      <c r="S15" s="385">
        <f>1+S13</f>
        <v>3</v>
      </c>
      <c r="T15" s="571" t="s">
        <v>826</v>
      </c>
      <c r="U15" s="571"/>
      <c r="V15" s="571"/>
      <c r="W15" s="571"/>
      <c r="X15" s="571"/>
      <c r="Y15" s="571"/>
      <c r="Z15" s="571"/>
      <c r="AA15" s="623"/>
      <c r="AB15" s="171"/>
      <c r="AC15" s="172"/>
      <c r="AD15" s="172"/>
      <c r="AE15" s="172"/>
      <c r="AF15" s="172"/>
      <c r="AG15" s="172"/>
      <c r="AH15" s="172"/>
      <c r="AI15" s="172"/>
    </row>
    <row r="16" spans="1:35" x14ac:dyDescent="0.2">
      <c r="A16" s="172"/>
      <c r="B16" s="172"/>
      <c r="C16" s="171"/>
      <c r="D16" s="182"/>
      <c r="E16" s="330"/>
      <c r="F16" s="171"/>
      <c r="G16" s="171"/>
      <c r="H16" s="171"/>
      <c r="I16" s="171"/>
      <c r="J16" s="171"/>
      <c r="K16" s="171"/>
      <c r="L16" s="171"/>
      <c r="M16" s="171"/>
      <c r="N16" s="171"/>
      <c r="O16" s="171"/>
      <c r="P16" s="171"/>
      <c r="Q16" s="171"/>
      <c r="R16" s="171"/>
      <c r="S16" s="385"/>
      <c r="T16" s="571"/>
      <c r="U16" s="571"/>
      <c r="V16" s="571"/>
      <c r="W16" s="571"/>
      <c r="X16" s="571"/>
      <c r="Y16" s="571"/>
      <c r="Z16" s="571"/>
      <c r="AA16" s="623"/>
      <c r="AB16" s="171"/>
      <c r="AC16" s="172"/>
      <c r="AD16" s="172"/>
      <c r="AE16" s="172"/>
      <c r="AF16" s="172"/>
      <c r="AG16" s="172"/>
      <c r="AH16" s="172"/>
      <c r="AI16" s="172"/>
    </row>
    <row r="17" spans="1:35" x14ac:dyDescent="0.2">
      <c r="A17" s="172"/>
      <c r="B17" s="172"/>
      <c r="C17" s="171"/>
      <c r="D17" s="182"/>
      <c r="E17" s="330"/>
      <c r="F17" s="171"/>
      <c r="G17" s="171"/>
      <c r="H17" s="171"/>
      <c r="I17" s="171"/>
      <c r="J17" s="171"/>
      <c r="K17" s="171"/>
      <c r="L17" s="171"/>
      <c r="M17" s="171"/>
      <c r="N17" s="171"/>
      <c r="O17" s="171"/>
      <c r="P17" s="171"/>
      <c r="Q17" s="171"/>
      <c r="R17" s="171"/>
      <c r="S17" s="385">
        <f>1+S15</f>
        <v>4</v>
      </c>
      <c r="T17" s="280" t="s">
        <v>827</v>
      </c>
      <c r="U17" s="280"/>
      <c r="V17" s="280"/>
      <c r="W17" s="171"/>
      <c r="X17" s="171"/>
      <c r="Y17" s="171"/>
      <c r="Z17" s="171"/>
      <c r="AA17" s="178"/>
      <c r="AB17" s="171"/>
      <c r="AC17" s="172"/>
      <c r="AD17" s="172"/>
      <c r="AE17" s="172"/>
      <c r="AF17" s="172"/>
      <c r="AG17" s="172"/>
      <c r="AH17" s="172"/>
      <c r="AI17" s="172"/>
    </row>
    <row r="18" spans="1:35" x14ac:dyDescent="0.2">
      <c r="A18" s="172"/>
      <c r="B18" s="172"/>
      <c r="C18" s="171"/>
      <c r="D18" s="182"/>
      <c r="E18" s="330"/>
      <c r="F18" s="171"/>
      <c r="G18" s="171"/>
      <c r="H18" s="171"/>
      <c r="I18" s="171"/>
      <c r="J18" s="171"/>
      <c r="K18" s="171"/>
      <c r="L18" s="171"/>
      <c r="M18" s="171"/>
      <c r="N18" s="171"/>
      <c r="O18" s="171"/>
      <c r="P18" s="171"/>
      <c r="Q18" s="171"/>
      <c r="R18" s="171"/>
      <c r="S18" s="171"/>
      <c r="T18" s="389"/>
      <c r="U18" s="171"/>
      <c r="V18" s="171"/>
      <c r="W18" s="171"/>
      <c r="X18" s="171"/>
      <c r="Y18" s="171"/>
      <c r="Z18" s="171"/>
      <c r="AA18" s="178"/>
      <c r="AB18" s="171"/>
      <c r="AC18" s="172"/>
      <c r="AD18" s="172"/>
      <c r="AE18" s="172"/>
      <c r="AF18" s="172"/>
      <c r="AG18" s="172"/>
      <c r="AH18" s="172"/>
      <c r="AI18" s="172"/>
    </row>
    <row r="19" spans="1:35" s="440" customFormat="1" ht="25.5" customHeight="1" x14ac:dyDescent="0.2">
      <c r="A19" s="436"/>
      <c r="B19" s="436"/>
      <c r="C19" s="186"/>
      <c r="D19" s="727" t="s">
        <v>451</v>
      </c>
      <c r="E19" s="437"/>
      <c r="F19" s="734" t="s">
        <v>190</v>
      </c>
      <c r="G19" s="734"/>
      <c r="H19" s="734"/>
      <c r="I19" s="734"/>
      <c r="J19" s="734"/>
      <c r="K19" s="734"/>
      <c r="L19" s="438"/>
      <c r="M19" s="737" t="s">
        <v>162</v>
      </c>
      <c r="N19" s="737" t="s">
        <v>186</v>
      </c>
      <c r="O19" s="439"/>
      <c r="P19" s="565" t="s">
        <v>449</v>
      </c>
      <c r="Q19" s="565"/>
      <c r="R19" s="565"/>
      <c r="S19" s="565"/>
      <c r="T19" s="740" t="s">
        <v>187</v>
      </c>
      <c r="U19" s="740"/>
      <c r="V19" s="740"/>
      <c r="W19" s="740"/>
      <c r="X19" s="740"/>
      <c r="Y19" s="740"/>
      <c r="Z19" s="740"/>
      <c r="AA19" s="741"/>
      <c r="AB19" s="186"/>
      <c r="AC19" s="436"/>
      <c r="AD19" s="436"/>
      <c r="AE19" s="436"/>
      <c r="AF19" s="436"/>
      <c r="AG19" s="436"/>
      <c r="AH19" s="436"/>
      <c r="AI19" s="436"/>
    </row>
    <row r="20" spans="1:35" s="440" customFormat="1" ht="12.75" customHeight="1" x14ac:dyDescent="0.2">
      <c r="A20" s="436"/>
      <c r="B20" s="436"/>
      <c r="C20" s="186"/>
      <c r="D20" s="728"/>
      <c r="E20" s="336"/>
      <c r="F20" s="735"/>
      <c r="G20" s="735"/>
      <c r="H20" s="735"/>
      <c r="I20" s="735"/>
      <c r="J20" s="735"/>
      <c r="K20" s="735"/>
      <c r="L20" s="441"/>
      <c r="M20" s="738"/>
      <c r="N20" s="738"/>
      <c r="O20" s="186"/>
      <c r="P20" s="442" t="s">
        <v>460</v>
      </c>
      <c r="Q20" s="443"/>
      <c r="R20" s="442" t="s">
        <v>461</v>
      </c>
      <c r="S20" s="314"/>
      <c r="T20" s="742"/>
      <c r="U20" s="742"/>
      <c r="V20" s="742"/>
      <c r="W20" s="742"/>
      <c r="X20" s="742"/>
      <c r="Y20" s="742"/>
      <c r="Z20" s="742"/>
      <c r="AA20" s="743"/>
      <c r="AB20" s="186"/>
      <c r="AC20" s="436"/>
      <c r="AD20" s="436"/>
      <c r="AE20" s="436"/>
      <c r="AF20" s="436"/>
      <c r="AG20" s="436"/>
      <c r="AH20" s="436"/>
      <c r="AI20" s="436"/>
    </row>
    <row r="21" spans="1:35" ht="12.75" customHeight="1" x14ac:dyDescent="0.2">
      <c r="A21" s="172"/>
      <c r="B21" s="172"/>
      <c r="C21" s="171"/>
      <c r="D21" s="728"/>
      <c r="E21" s="330"/>
      <c r="F21" s="735"/>
      <c r="G21" s="735"/>
      <c r="H21" s="735"/>
      <c r="I21" s="735"/>
      <c r="J21" s="735"/>
      <c r="K21" s="735"/>
      <c r="L21" s="444"/>
      <c r="M21" s="738"/>
      <c r="N21" s="738"/>
      <c r="O21" s="171"/>
      <c r="P21" s="730" t="s">
        <v>448</v>
      </c>
      <c r="Q21" s="388"/>
      <c r="R21" s="732" t="s">
        <v>340</v>
      </c>
      <c r="S21" s="171"/>
      <c r="T21" s="742"/>
      <c r="U21" s="742"/>
      <c r="V21" s="742"/>
      <c r="W21" s="742"/>
      <c r="X21" s="742"/>
      <c r="Y21" s="742"/>
      <c r="Z21" s="742"/>
      <c r="AA21" s="743"/>
      <c r="AB21" s="171"/>
      <c r="AC21" s="172"/>
      <c r="AD21" s="172"/>
      <c r="AE21" s="172"/>
      <c r="AF21" s="172"/>
      <c r="AG21" s="172"/>
      <c r="AH21" s="172"/>
      <c r="AI21" s="172"/>
    </row>
    <row r="22" spans="1:35" ht="12.75" customHeight="1" x14ac:dyDescent="0.2">
      <c r="A22" s="172"/>
      <c r="B22" s="172"/>
      <c r="C22" s="171"/>
      <c r="D22" s="729"/>
      <c r="E22" s="445"/>
      <c r="F22" s="736"/>
      <c r="G22" s="736"/>
      <c r="H22" s="736"/>
      <c r="I22" s="736"/>
      <c r="J22" s="736"/>
      <c r="K22" s="736"/>
      <c r="L22" s="446"/>
      <c r="M22" s="739"/>
      <c r="N22" s="739"/>
      <c r="O22" s="184"/>
      <c r="P22" s="731"/>
      <c r="Q22" s="387"/>
      <c r="R22" s="733"/>
      <c r="S22" s="184"/>
      <c r="T22" s="744"/>
      <c r="U22" s="744"/>
      <c r="V22" s="744"/>
      <c r="W22" s="744"/>
      <c r="X22" s="744"/>
      <c r="Y22" s="744"/>
      <c r="Z22" s="744"/>
      <c r="AA22" s="745"/>
      <c r="AB22" s="171"/>
      <c r="AC22" s="172"/>
      <c r="AD22" s="172"/>
      <c r="AE22" s="172"/>
      <c r="AF22" s="172"/>
      <c r="AG22" s="172"/>
      <c r="AH22" s="172"/>
      <c r="AI22" s="172"/>
    </row>
    <row r="23" spans="1:35" x14ac:dyDescent="0.2">
      <c r="A23" s="172"/>
      <c r="B23" s="172"/>
      <c r="C23" s="171"/>
      <c r="D23" s="447"/>
      <c r="E23" s="330"/>
      <c r="F23" s="171"/>
      <c r="G23" s="171"/>
      <c r="H23" s="171"/>
      <c r="I23" s="171"/>
      <c r="J23" s="171"/>
      <c r="K23" s="171"/>
      <c r="L23" s="171"/>
      <c r="M23" s="171"/>
      <c r="N23" s="171"/>
      <c r="O23" s="171"/>
      <c r="P23" s="171"/>
      <c r="Q23" s="171"/>
      <c r="R23" s="171"/>
      <c r="S23" s="171"/>
      <c r="T23" s="171"/>
      <c r="U23" s="171"/>
      <c r="V23" s="171"/>
      <c r="W23" s="171"/>
      <c r="X23" s="171"/>
      <c r="Y23" s="171"/>
      <c r="Z23" s="171"/>
      <c r="AA23" s="178"/>
      <c r="AB23" s="171"/>
      <c r="AC23" s="172"/>
      <c r="AD23" s="172"/>
      <c r="AE23" s="172"/>
      <c r="AF23" s="172"/>
      <c r="AG23" s="172"/>
      <c r="AH23" s="172"/>
      <c r="AI23" s="172"/>
    </row>
    <row r="24" spans="1:35" x14ac:dyDescent="0.2">
      <c r="A24" s="172"/>
      <c r="B24" s="172"/>
      <c r="C24" s="171"/>
      <c r="D24" s="448"/>
      <c r="E24" s="388" t="s">
        <v>280</v>
      </c>
      <c r="F24" s="171"/>
      <c r="G24" s="171"/>
      <c r="H24" s="171"/>
      <c r="I24" s="171"/>
      <c r="J24" s="171"/>
      <c r="K24" s="171"/>
      <c r="L24" s="171"/>
      <c r="M24" s="171"/>
      <c r="N24" s="171"/>
      <c r="O24" s="171"/>
      <c r="P24" s="171"/>
      <c r="Q24" s="171"/>
      <c r="R24" s="171"/>
      <c r="S24" s="171"/>
      <c r="T24" s="171"/>
      <c r="U24" s="171"/>
      <c r="V24" s="171"/>
      <c r="W24" s="171"/>
      <c r="X24" s="171"/>
      <c r="Y24" s="171"/>
      <c r="Z24" s="171"/>
      <c r="AA24" s="178"/>
      <c r="AB24" s="171"/>
      <c r="AC24" s="172"/>
      <c r="AD24" s="172"/>
      <c r="AE24" s="172"/>
      <c r="AF24" s="172"/>
      <c r="AG24" s="172"/>
      <c r="AH24" s="172"/>
      <c r="AI24" s="172"/>
    </row>
    <row r="25" spans="1:35" x14ac:dyDescent="0.2">
      <c r="A25" s="172"/>
      <c r="B25" s="172"/>
      <c r="C25" s="171"/>
      <c r="D25" s="447"/>
      <c r="E25" s="435"/>
      <c r="F25" s="171"/>
      <c r="G25" s="171"/>
      <c r="H25" s="171"/>
      <c r="I25" s="171"/>
      <c r="J25" s="171"/>
      <c r="K25" s="171"/>
      <c r="L25" s="171"/>
      <c r="M25" s="171"/>
      <c r="N25" s="171"/>
      <c r="O25" s="171"/>
      <c r="P25" s="171"/>
      <c r="Q25" s="171"/>
      <c r="R25" s="171"/>
      <c r="S25" s="171"/>
      <c r="T25" s="171"/>
      <c r="U25" s="171"/>
      <c r="V25" s="171"/>
      <c r="W25" s="171"/>
      <c r="X25" s="171"/>
      <c r="Y25" s="171"/>
      <c r="Z25" s="171"/>
      <c r="AA25" s="178"/>
      <c r="AB25" s="171"/>
      <c r="AC25" s="172"/>
      <c r="AD25" s="172"/>
      <c r="AE25" s="172"/>
      <c r="AF25" s="172"/>
      <c r="AG25" s="172"/>
      <c r="AH25" s="172"/>
      <c r="AI25" s="172"/>
    </row>
    <row r="26" spans="1:35" x14ac:dyDescent="0.2">
      <c r="A26" s="172"/>
      <c r="B26" s="172"/>
      <c r="C26" s="171"/>
      <c r="D26" s="449"/>
      <c r="E26" s="209" t="s">
        <v>191</v>
      </c>
      <c r="F26" s="190" t="s">
        <v>261</v>
      </c>
      <c r="G26" s="190"/>
      <c r="H26" s="171"/>
      <c r="I26" s="171"/>
      <c r="J26" s="171"/>
      <c r="K26" s="171"/>
      <c r="L26" s="171"/>
      <c r="M26" s="171"/>
      <c r="N26" s="171"/>
      <c r="O26" s="171"/>
      <c r="P26" s="171"/>
      <c r="Q26" s="171"/>
      <c r="R26" s="171"/>
      <c r="S26" s="171"/>
      <c r="T26" s="171"/>
      <c r="U26" s="171"/>
      <c r="V26" s="171"/>
      <c r="W26" s="171"/>
      <c r="X26" s="171"/>
      <c r="Y26" s="171"/>
      <c r="Z26" s="171"/>
      <c r="AA26" s="178"/>
      <c r="AB26" s="171"/>
      <c r="AC26" s="172"/>
      <c r="AD26" s="172"/>
      <c r="AE26" s="172"/>
      <c r="AF26" s="172"/>
      <c r="AG26" s="172"/>
      <c r="AH26" s="172"/>
      <c r="AI26" s="172"/>
    </row>
    <row r="27" spans="1:35" x14ac:dyDescent="0.2">
      <c r="A27" s="172"/>
      <c r="B27" s="172"/>
      <c r="C27" s="171"/>
      <c r="D27" s="449"/>
      <c r="E27" s="209"/>
      <c r="F27" s="190"/>
      <c r="G27" s="190"/>
      <c r="H27" s="171"/>
      <c r="I27" s="171"/>
      <c r="J27" s="171"/>
      <c r="K27" s="171"/>
      <c r="L27" s="171"/>
      <c r="M27" s="171"/>
      <c r="N27" s="171"/>
      <c r="O27" s="171"/>
      <c r="P27" s="171"/>
      <c r="Q27" s="171"/>
      <c r="R27" s="171"/>
      <c r="S27" s="171"/>
      <c r="T27" s="171"/>
      <c r="U27" s="171"/>
      <c r="V27" s="171"/>
      <c r="W27" s="171"/>
      <c r="X27" s="171"/>
      <c r="Y27" s="171"/>
      <c r="Z27" s="171"/>
      <c r="AA27" s="178"/>
      <c r="AB27" s="171"/>
      <c r="AC27" s="172"/>
      <c r="AD27" s="172"/>
      <c r="AE27" s="172"/>
      <c r="AF27" s="172"/>
      <c r="AG27" s="172"/>
      <c r="AH27" s="172"/>
      <c r="AI27" s="172"/>
    </row>
    <row r="28" spans="1:35" ht="12.75" customHeight="1" x14ac:dyDescent="0.2">
      <c r="A28" s="172"/>
      <c r="B28" s="172"/>
      <c r="C28" s="171"/>
      <c r="D28" s="447"/>
      <c r="E28" s="435"/>
      <c r="F28" s="171"/>
      <c r="G28" s="191" t="s">
        <v>225</v>
      </c>
      <c r="H28" s="171"/>
      <c r="I28" s="171"/>
      <c r="J28" s="171"/>
      <c r="K28" s="171"/>
      <c r="L28" s="171"/>
      <c r="M28" s="348"/>
      <c r="N28" s="171"/>
      <c r="O28" s="171"/>
      <c r="P28" s="171"/>
      <c r="Q28" s="171"/>
      <c r="R28" s="171"/>
      <c r="S28" s="171"/>
      <c r="T28" s="171"/>
      <c r="U28" s="171"/>
      <c r="V28" s="171"/>
      <c r="W28" s="171"/>
      <c r="X28" s="171"/>
      <c r="Y28" s="171"/>
      <c r="Z28" s="171"/>
      <c r="AA28" s="178"/>
      <c r="AB28" s="171"/>
      <c r="AC28" s="172"/>
      <c r="AD28" s="172"/>
      <c r="AE28" s="172"/>
      <c r="AF28" s="172"/>
      <c r="AG28" s="172"/>
      <c r="AH28" s="172"/>
      <c r="AI28" s="172"/>
    </row>
    <row r="29" spans="1:35" s="456" customFormat="1" ht="12.75" customHeight="1" x14ac:dyDescent="0.2">
      <c r="A29" s="450"/>
      <c r="B29" s="450"/>
      <c r="C29" s="451"/>
      <c r="D29" s="452">
        <v>1</v>
      </c>
      <c r="E29" s="453"/>
      <c r="F29" s="451"/>
      <c r="G29" s="451"/>
      <c r="H29" s="451" t="s">
        <v>207</v>
      </c>
      <c r="I29" s="451"/>
      <c r="J29" s="451"/>
      <c r="K29" s="451"/>
      <c r="L29" s="451"/>
      <c r="M29" s="397"/>
      <c r="N29" s="451"/>
      <c r="O29" s="451"/>
      <c r="P29" s="454" t="s">
        <v>455</v>
      </c>
      <c r="Q29" s="455"/>
      <c r="R29" s="454" t="s">
        <v>455</v>
      </c>
      <c r="S29" s="451"/>
      <c r="T29" s="577" t="s">
        <v>920</v>
      </c>
      <c r="U29" s="577"/>
      <c r="V29" s="577"/>
      <c r="W29" s="577"/>
      <c r="X29" s="577"/>
      <c r="Y29" s="577"/>
      <c r="Z29" s="577"/>
      <c r="AA29" s="578"/>
      <c r="AB29" s="451"/>
      <c r="AC29" s="450"/>
      <c r="AD29" s="450"/>
      <c r="AE29" s="450"/>
      <c r="AF29" s="450"/>
      <c r="AG29" s="450"/>
      <c r="AH29" s="450"/>
      <c r="AI29" s="450"/>
    </row>
    <row r="30" spans="1:35" s="456" customFormat="1" ht="12.75" customHeight="1" x14ac:dyDescent="0.2">
      <c r="A30" s="450"/>
      <c r="B30" s="450"/>
      <c r="C30" s="451"/>
      <c r="D30" s="452"/>
      <c r="E30" s="453"/>
      <c r="F30" s="451"/>
      <c r="G30" s="451"/>
      <c r="H30" s="451"/>
      <c r="I30" s="451"/>
      <c r="J30" s="451"/>
      <c r="K30" s="451"/>
      <c r="L30" s="451"/>
      <c r="M30" s="397"/>
      <c r="N30" s="451"/>
      <c r="O30" s="451"/>
      <c r="P30" s="451"/>
      <c r="Q30" s="451"/>
      <c r="R30" s="451"/>
      <c r="S30" s="451"/>
      <c r="T30" s="577"/>
      <c r="U30" s="577"/>
      <c r="V30" s="577"/>
      <c r="W30" s="577"/>
      <c r="X30" s="577"/>
      <c r="Y30" s="577"/>
      <c r="Z30" s="577"/>
      <c r="AA30" s="578"/>
      <c r="AB30" s="451"/>
      <c r="AC30" s="450"/>
      <c r="AD30" s="450"/>
      <c r="AE30" s="450"/>
      <c r="AF30" s="450"/>
      <c r="AG30" s="450"/>
      <c r="AH30" s="450"/>
      <c r="AI30" s="450"/>
    </row>
    <row r="31" spans="1:35" s="456" customFormat="1" ht="15" customHeight="1" x14ac:dyDescent="0.2">
      <c r="A31" s="450"/>
      <c r="B31" s="450"/>
      <c r="C31" s="451"/>
      <c r="D31" s="452"/>
      <c r="E31" s="453"/>
      <c r="F31" s="451"/>
      <c r="G31" s="451"/>
      <c r="H31" s="451"/>
      <c r="I31" s="451"/>
      <c r="J31" s="451"/>
      <c r="K31" s="451"/>
      <c r="L31" s="451"/>
      <c r="M31" s="397"/>
      <c r="N31" s="451"/>
      <c r="O31" s="451"/>
      <c r="P31" s="451"/>
      <c r="Q31" s="451"/>
      <c r="R31" s="451"/>
      <c r="S31" s="451"/>
      <c r="T31" s="577"/>
      <c r="U31" s="577"/>
      <c r="V31" s="577"/>
      <c r="W31" s="577"/>
      <c r="X31" s="577"/>
      <c r="Y31" s="577"/>
      <c r="Z31" s="577"/>
      <c r="AA31" s="578"/>
      <c r="AB31" s="451"/>
      <c r="AC31" s="450"/>
      <c r="AD31" s="450"/>
      <c r="AE31" s="450"/>
      <c r="AF31" s="450"/>
      <c r="AG31" s="450"/>
      <c r="AH31" s="450"/>
      <c r="AI31" s="450"/>
    </row>
    <row r="32" spans="1:35" s="456" customFormat="1" ht="12.75" customHeight="1" x14ac:dyDescent="0.2">
      <c r="A32" s="450"/>
      <c r="B32" s="450"/>
      <c r="C32" s="451"/>
      <c r="D32" s="452"/>
      <c r="E32" s="453"/>
      <c r="F32" s="451"/>
      <c r="G32" s="451"/>
      <c r="H32" s="451"/>
      <c r="I32" s="451"/>
      <c r="J32" s="451"/>
      <c r="K32" s="451"/>
      <c r="L32" s="451"/>
      <c r="M32" s="397"/>
      <c r="N32" s="451"/>
      <c r="O32" s="451"/>
      <c r="P32" s="451"/>
      <c r="Q32" s="451"/>
      <c r="R32" s="451"/>
      <c r="S32" s="451"/>
      <c r="T32" s="543" t="s">
        <v>831</v>
      </c>
      <c r="U32" s="543"/>
      <c r="V32" s="543"/>
      <c r="W32" s="543"/>
      <c r="X32" s="543"/>
      <c r="Y32" s="543"/>
      <c r="Z32" s="543"/>
      <c r="AA32" s="581"/>
      <c r="AB32" s="451"/>
      <c r="AC32" s="450"/>
      <c r="AD32" s="450"/>
      <c r="AE32" s="450"/>
      <c r="AF32" s="450"/>
      <c r="AG32" s="450"/>
      <c r="AH32" s="450"/>
      <c r="AI32" s="450"/>
    </row>
    <row r="33" spans="1:35" s="456" customFormat="1" ht="12.75" customHeight="1" x14ac:dyDescent="0.2">
      <c r="A33" s="450"/>
      <c r="B33" s="450"/>
      <c r="C33" s="451"/>
      <c r="D33" s="452"/>
      <c r="E33" s="453"/>
      <c r="F33" s="451"/>
      <c r="G33" s="451"/>
      <c r="H33" s="451"/>
      <c r="I33" s="451"/>
      <c r="J33" s="451"/>
      <c r="K33" s="451"/>
      <c r="L33" s="451"/>
      <c r="M33" s="397"/>
      <c r="N33" s="451"/>
      <c r="O33" s="451"/>
      <c r="P33" s="451"/>
      <c r="Q33" s="451"/>
      <c r="R33" s="451"/>
      <c r="S33" s="451"/>
      <c r="T33" s="543"/>
      <c r="U33" s="543"/>
      <c r="V33" s="543"/>
      <c r="W33" s="543"/>
      <c r="X33" s="543"/>
      <c r="Y33" s="543"/>
      <c r="Z33" s="543"/>
      <c r="AA33" s="581"/>
      <c r="AB33" s="451"/>
      <c r="AC33" s="450"/>
      <c r="AD33" s="450"/>
      <c r="AE33" s="450"/>
      <c r="AF33" s="450"/>
      <c r="AG33" s="450"/>
      <c r="AH33" s="450"/>
      <c r="AI33" s="450"/>
    </row>
    <row r="34" spans="1:35" s="456" customFormat="1" ht="12.75" customHeight="1" x14ac:dyDescent="0.2">
      <c r="A34" s="450"/>
      <c r="B34" s="450"/>
      <c r="C34" s="451"/>
      <c r="D34" s="452"/>
      <c r="E34" s="453"/>
      <c r="F34" s="451"/>
      <c r="G34" s="451"/>
      <c r="H34" s="451"/>
      <c r="I34" s="451"/>
      <c r="J34" s="451"/>
      <c r="K34" s="451"/>
      <c r="L34" s="451"/>
      <c r="M34" s="397"/>
      <c r="N34" s="451"/>
      <c r="O34" s="451"/>
      <c r="P34" s="451"/>
      <c r="Q34" s="451"/>
      <c r="R34" s="451"/>
      <c r="S34" s="451"/>
      <c r="T34" s="363"/>
      <c r="U34" s="363"/>
      <c r="V34" s="363"/>
      <c r="W34" s="363"/>
      <c r="X34" s="363"/>
      <c r="Y34" s="363"/>
      <c r="Z34" s="363"/>
      <c r="AA34" s="365"/>
      <c r="AB34" s="451"/>
      <c r="AC34" s="450"/>
      <c r="AD34" s="450"/>
      <c r="AE34" s="450"/>
      <c r="AF34" s="450"/>
      <c r="AG34" s="450"/>
      <c r="AH34" s="450"/>
      <c r="AI34" s="450"/>
    </row>
    <row r="35" spans="1:35" ht="12.75" customHeight="1" x14ac:dyDescent="0.3">
      <c r="A35" s="172"/>
      <c r="B35" s="172"/>
      <c r="C35" s="171"/>
      <c r="D35" s="452">
        <f>1+D29</f>
        <v>2</v>
      </c>
      <c r="E35" s="457"/>
      <c r="F35" s="171"/>
      <c r="G35" s="328"/>
      <c r="H35" s="328" t="s">
        <v>1067</v>
      </c>
      <c r="I35" s="171"/>
      <c r="J35" s="171"/>
      <c r="K35" s="171"/>
      <c r="L35" s="171"/>
      <c r="M35" s="348" t="s">
        <v>155</v>
      </c>
      <c r="N35" s="348"/>
      <c r="O35" s="173"/>
      <c r="P35" s="672" t="s">
        <v>1070</v>
      </c>
      <c r="Q35" s="673"/>
      <c r="R35" s="674"/>
      <c r="S35" s="322"/>
      <c r="T35" s="451" t="s">
        <v>458</v>
      </c>
      <c r="U35" s="451"/>
      <c r="V35" s="451"/>
      <c r="W35" s="451"/>
      <c r="X35" s="451"/>
      <c r="Y35" s="451"/>
      <c r="Z35" s="451"/>
      <c r="AA35" s="458"/>
      <c r="AB35" s="171"/>
      <c r="AC35" s="172"/>
      <c r="AD35" s="172"/>
      <c r="AE35" s="172"/>
      <c r="AF35" s="172"/>
      <c r="AG35" s="172"/>
      <c r="AH35" s="172"/>
      <c r="AI35" s="172"/>
    </row>
    <row r="36" spans="1:35" s="456" customFormat="1" ht="12.75" customHeight="1" x14ac:dyDescent="0.2">
      <c r="A36" s="450"/>
      <c r="B36" s="450"/>
      <c r="C36" s="451"/>
      <c r="D36" s="452"/>
      <c r="E36" s="453"/>
      <c r="F36" s="451"/>
      <c r="G36" s="451"/>
      <c r="H36" s="451"/>
      <c r="I36" s="451"/>
      <c r="J36" s="451"/>
      <c r="K36" s="451"/>
      <c r="L36" s="451"/>
      <c r="M36" s="397"/>
      <c r="N36" s="451"/>
      <c r="O36" s="451"/>
      <c r="P36" s="451"/>
      <c r="Q36" s="451"/>
      <c r="R36" s="451"/>
      <c r="S36" s="451"/>
      <c r="T36" s="363"/>
      <c r="U36" s="363"/>
      <c r="V36" s="363"/>
      <c r="W36" s="363"/>
      <c r="X36" s="363"/>
      <c r="Y36" s="363"/>
      <c r="Z36" s="363"/>
      <c r="AA36" s="365"/>
      <c r="AB36" s="451"/>
      <c r="AC36" s="450"/>
      <c r="AD36" s="450"/>
      <c r="AE36" s="450"/>
      <c r="AF36" s="450"/>
      <c r="AG36" s="450"/>
      <c r="AH36" s="450"/>
      <c r="AI36" s="450"/>
    </row>
    <row r="37" spans="1:35" s="440" customFormat="1" ht="25.5" customHeight="1" x14ac:dyDescent="0.2">
      <c r="A37" s="436"/>
      <c r="B37" s="436"/>
      <c r="C37" s="186"/>
      <c r="D37" s="459">
        <f>1+D35</f>
        <v>3</v>
      </c>
      <c r="E37" s="460"/>
      <c r="F37" s="186"/>
      <c r="G37" s="186"/>
      <c r="H37" s="186" t="s">
        <v>327</v>
      </c>
      <c r="I37" s="186"/>
      <c r="J37" s="186"/>
      <c r="K37" s="186"/>
      <c r="L37" s="186"/>
      <c r="M37" s="404" t="s">
        <v>524</v>
      </c>
      <c r="N37" s="187" t="s">
        <v>60</v>
      </c>
      <c r="O37" s="186"/>
      <c r="P37" s="461" t="s">
        <v>627</v>
      </c>
      <c r="Q37" s="462"/>
      <c r="R37" s="461" t="s">
        <v>628</v>
      </c>
      <c r="S37" s="347"/>
      <c r="T37" s="577" t="s">
        <v>1052</v>
      </c>
      <c r="U37" s="577"/>
      <c r="V37" s="577"/>
      <c r="W37" s="577"/>
      <c r="X37" s="577"/>
      <c r="Y37" s="577"/>
      <c r="Z37" s="577"/>
      <c r="AA37" s="578"/>
      <c r="AB37" s="186"/>
      <c r="AC37" s="436"/>
      <c r="AD37" s="436"/>
      <c r="AE37" s="436"/>
      <c r="AF37" s="436"/>
      <c r="AG37" s="436"/>
      <c r="AH37" s="436"/>
      <c r="AI37" s="436"/>
    </row>
    <row r="38" spans="1:35" ht="12.75" customHeight="1" x14ac:dyDescent="0.2">
      <c r="A38" s="172"/>
      <c r="B38" s="172"/>
      <c r="C38" s="171"/>
      <c r="D38" s="452"/>
      <c r="E38" s="463"/>
      <c r="F38" s="184"/>
      <c r="G38" s="464"/>
      <c r="H38" s="464"/>
      <c r="I38" s="184"/>
      <c r="J38" s="184"/>
      <c r="K38" s="184"/>
      <c r="L38" s="184"/>
      <c r="M38" s="381"/>
      <c r="N38" s="184"/>
      <c r="O38" s="184"/>
      <c r="P38" s="465"/>
      <c r="Q38" s="466"/>
      <c r="R38" s="465"/>
      <c r="S38" s="467"/>
      <c r="T38" s="468"/>
      <c r="U38" s="468"/>
      <c r="V38" s="468"/>
      <c r="W38" s="468"/>
      <c r="X38" s="468"/>
      <c r="Y38" s="468"/>
      <c r="Z38" s="468"/>
      <c r="AA38" s="469"/>
      <c r="AB38" s="171"/>
      <c r="AC38" s="172"/>
      <c r="AD38" s="172"/>
      <c r="AE38" s="172"/>
      <c r="AF38" s="172"/>
      <c r="AG38" s="172"/>
      <c r="AH38" s="172"/>
      <c r="AI38" s="172"/>
    </row>
    <row r="39" spans="1:35" ht="12.75" customHeight="1" x14ac:dyDescent="0.2">
      <c r="A39" s="172"/>
      <c r="B39" s="172"/>
      <c r="C39" s="171"/>
      <c r="D39" s="452"/>
      <c r="E39" s="457"/>
      <c r="F39" s="171"/>
      <c r="G39" s="328"/>
      <c r="H39" s="328"/>
      <c r="I39" s="171"/>
      <c r="J39" s="171"/>
      <c r="K39" s="171"/>
      <c r="L39" s="171"/>
      <c r="M39" s="348"/>
      <c r="N39" s="171"/>
      <c r="O39" s="171"/>
      <c r="P39" s="470"/>
      <c r="Q39" s="471"/>
      <c r="R39" s="470"/>
      <c r="S39" s="322"/>
      <c r="T39" s="340"/>
      <c r="U39" s="340"/>
      <c r="V39" s="340"/>
      <c r="W39" s="340"/>
      <c r="X39" s="340"/>
      <c r="Y39" s="340"/>
      <c r="Z39" s="340"/>
      <c r="AA39" s="399"/>
      <c r="AB39" s="171"/>
      <c r="AC39" s="172"/>
      <c r="AD39" s="172"/>
      <c r="AE39" s="172"/>
      <c r="AF39" s="172"/>
      <c r="AG39" s="172"/>
      <c r="AH39" s="172"/>
      <c r="AI39" s="172"/>
    </row>
    <row r="40" spans="1:35" ht="12.75" customHeight="1" x14ac:dyDescent="0.2">
      <c r="A40" s="172"/>
      <c r="B40" s="172"/>
      <c r="C40" s="171"/>
      <c r="D40" s="452"/>
      <c r="E40" s="457"/>
      <c r="F40" s="171"/>
      <c r="G40" s="328"/>
      <c r="H40" s="328"/>
      <c r="I40" s="171"/>
      <c r="J40" s="171"/>
      <c r="K40" s="171"/>
      <c r="L40" s="171"/>
      <c r="M40" s="348"/>
      <c r="N40" s="171"/>
      <c r="O40" s="171"/>
      <c r="P40" s="472" t="s">
        <v>467</v>
      </c>
      <c r="Q40" s="471"/>
      <c r="R40" s="470"/>
      <c r="S40" s="322"/>
      <c r="T40" s="472"/>
      <c r="U40" s="340"/>
      <c r="V40" s="340"/>
      <c r="W40" s="340"/>
      <c r="X40" s="340"/>
      <c r="Y40" s="340"/>
      <c r="Z40" s="340"/>
      <c r="AA40" s="399"/>
      <c r="AB40" s="171"/>
      <c r="AC40" s="172"/>
      <c r="AD40" s="172"/>
      <c r="AE40" s="172"/>
      <c r="AF40" s="172"/>
      <c r="AG40" s="172"/>
      <c r="AH40" s="172"/>
      <c r="AI40" s="172"/>
    </row>
    <row r="41" spans="1:35" ht="12.75" customHeight="1" x14ac:dyDescent="0.2">
      <c r="A41" s="172"/>
      <c r="B41" s="172"/>
      <c r="C41" s="171"/>
      <c r="D41" s="452"/>
      <c r="E41" s="457"/>
      <c r="F41" s="171"/>
      <c r="G41" s="328"/>
      <c r="H41" s="328"/>
      <c r="I41" s="171"/>
      <c r="J41" s="171"/>
      <c r="K41" s="171"/>
      <c r="L41" s="171"/>
      <c r="M41" s="348"/>
      <c r="N41" s="171"/>
      <c r="O41" s="171"/>
      <c r="P41" s="722" t="s">
        <v>805</v>
      </c>
      <c r="Q41" s="722"/>
      <c r="R41" s="722"/>
      <c r="S41" s="722"/>
      <c r="T41" s="722"/>
      <c r="U41" s="722"/>
      <c r="V41" s="722"/>
      <c r="W41" s="722"/>
      <c r="X41" s="722"/>
      <c r="Y41" s="722"/>
      <c r="Z41" s="722"/>
      <c r="AA41" s="723"/>
      <c r="AB41" s="171"/>
      <c r="AC41" s="172"/>
      <c r="AD41" s="172"/>
      <c r="AE41" s="172"/>
      <c r="AF41" s="172"/>
      <c r="AG41" s="172"/>
      <c r="AH41" s="172"/>
      <c r="AI41" s="172"/>
    </row>
    <row r="42" spans="1:35" ht="12.75" customHeight="1" x14ac:dyDescent="0.2">
      <c r="A42" s="172"/>
      <c r="B42" s="172"/>
      <c r="C42" s="171"/>
      <c r="D42" s="452"/>
      <c r="E42" s="457"/>
      <c r="F42" s="171"/>
      <c r="G42" s="328"/>
      <c r="H42" s="328"/>
      <c r="I42" s="171"/>
      <c r="J42" s="171"/>
      <c r="K42" s="171"/>
      <c r="L42" s="171"/>
      <c r="M42" s="348"/>
      <c r="N42" s="171"/>
      <c r="O42" s="171"/>
      <c r="P42" s="722"/>
      <c r="Q42" s="722"/>
      <c r="R42" s="722"/>
      <c r="S42" s="722"/>
      <c r="T42" s="722"/>
      <c r="U42" s="722"/>
      <c r="V42" s="722"/>
      <c r="W42" s="722"/>
      <c r="X42" s="722"/>
      <c r="Y42" s="722"/>
      <c r="Z42" s="722"/>
      <c r="AA42" s="723"/>
      <c r="AB42" s="171"/>
      <c r="AC42" s="172"/>
      <c r="AD42" s="172"/>
      <c r="AE42" s="172"/>
      <c r="AF42" s="172"/>
      <c r="AG42" s="172"/>
      <c r="AH42" s="172"/>
      <c r="AI42" s="172"/>
    </row>
    <row r="43" spans="1:35" ht="12.75" customHeight="1" x14ac:dyDescent="0.2">
      <c r="A43" s="172"/>
      <c r="B43" s="172"/>
      <c r="C43" s="171"/>
      <c r="D43" s="452"/>
      <c r="E43" s="457"/>
      <c r="F43" s="171"/>
      <c r="G43" s="328"/>
      <c r="H43" s="328"/>
      <c r="I43" s="171"/>
      <c r="J43" s="171"/>
      <c r="K43" s="171"/>
      <c r="L43" s="171"/>
      <c r="M43" s="348"/>
      <c r="N43" s="171"/>
      <c r="O43" s="171"/>
      <c r="P43" s="722"/>
      <c r="Q43" s="722"/>
      <c r="R43" s="722"/>
      <c r="S43" s="722"/>
      <c r="T43" s="722"/>
      <c r="U43" s="722"/>
      <c r="V43" s="722"/>
      <c r="W43" s="722"/>
      <c r="X43" s="722"/>
      <c r="Y43" s="722"/>
      <c r="Z43" s="722"/>
      <c r="AA43" s="723"/>
      <c r="AB43" s="171"/>
      <c r="AC43" s="172"/>
      <c r="AD43" s="172"/>
      <c r="AE43" s="172"/>
      <c r="AF43" s="172"/>
      <c r="AG43" s="172"/>
      <c r="AH43" s="172"/>
      <c r="AI43" s="172"/>
    </row>
    <row r="44" spans="1:35" ht="12.75" customHeight="1" x14ac:dyDescent="0.2">
      <c r="A44" s="172"/>
      <c r="B44" s="172"/>
      <c r="C44" s="171"/>
      <c r="D44" s="452"/>
      <c r="E44" s="457"/>
      <c r="F44" s="171"/>
      <c r="G44" s="328"/>
      <c r="H44" s="328"/>
      <c r="I44" s="171"/>
      <c r="J44" s="171"/>
      <c r="K44" s="171"/>
      <c r="L44" s="171"/>
      <c r="M44" s="348"/>
      <c r="N44" s="171"/>
      <c r="O44" s="171"/>
      <c r="P44" s="722"/>
      <c r="Q44" s="722"/>
      <c r="R44" s="722"/>
      <c r="S44" s="722"/>
      <c r="T44" s="722"/>
      <c r="U44" s="722"/>
      <c r="V44" s="722"/>
      <c r="W44" s="722"/>
      <c r="X44" s="722"/>
      <c r="Y44" s="722"/>
      <c r="Z44" s="722"/>
      <c r="AA44" s="723"/>
      <c r="AB44" s="171"/>
      <c r="AC44" s="172"/>
      <c r="AD44" s="172"/>
      <c r="AE44" s="172"/>
      <c r="AF44" s="172"/>
      <c r="AG44" s="172"/>
      <c r="AH44" s="172"/>
      <c r="AI44" s="172"/>
    </row>
    <row r="45" spans="1:35" ht="12.75" customHeight="1" x14ac:dyDescent="0.2">
      <c r="A45" s="172"/>
      <c r="B45" s="172"/>
      <c r="C45" s="171"/>
      <c r="D45" s="452"/>
      <c r="E45" s="457"/>
      <c r="F45" s="171"/>
      <c r="G45" s="328"/>
      <c r="H45" s="328"/>
      <c r="I45" s="171"/>
      <c r="J45" s="171"/>
      <c r="K45" s="171"/>
      <c r="L45" s="171"/>
      <c r="M45" s="348"/>
      <c r="N45" s="171"/>
      <c r="O45" s="171"/>
      <c r="P45" s="470"/>
      <c r="Q45" s="471"/>
      <c r="R45" s="470"/>
      <c r="S45" s="322"/>
      <c r="T45" s="340"/>
      <c r="U45" s="340"/>
      <c r="V45" s="340"/>
      <c r="W45" s="340"/>
      <c r="X45" s="340"/>
      <c r="Y45" s="340"/>
      <c r="Z45" s="340"/>
      <c r="AA45" s="399"/>
      <c r="AB45" s="171"/>
      <c r="AC45" s="172"/>
      <c r="AD45" s="172"/>
      <c r="AE45" s="172"/>
      <c r="AF45" s="172"/>
      <c r="AG45" s="172"/>
      <c r="AH45" s="172"/>
      <c r="AI45" s="172"/>
    </row>
    <row r="46" spans="1:35" s="475" customFormat="1" ht="12.75" customHeight="1" x14ac:dyDescent="0.2">
      <c r="A46" s="473"/>
      <c r="B46" s="473"/>
      <c r="C46" s="421"/>
      <c r="D46" s="459">
        <f>1+D37</f>
        <v>4</v>
      </c>
      <c r="E46" s="474"/>
      <c r="F46" s="421"/>
      <c r="G46" s="451"/>
      <c r="H46" s="451" t="s">
        <v>286</v>
      </c>
      <c r="I46" s="421"/>
      <c r="J46" s="421"/>
      <c r="K46" s="421"/>
      <c r="L46" s="421"/>
      <c r="M46" s="348"/>
      <c r="N46" s="421"/>
      <c r="O46" s="421"/>
      <c r="P46" s="672" t="s">
        <v>466</v>
      </c>
      <c r="Q46" s="673"/>
      <c r="R46" s="674"/>
      <c r="S46" s="421"/>
      <c r="T46" s="577" t="s">
        <v>842</v>
      </c>
      <c r="U46" s="577"/>
      <c r="V46" s="577"/>
      <c r="W46" s="577"/>
      <c r="X46" s="577"/>
      <c r="Y46" s="577"/>
      <c r="Z46" s="577"/>
      <c r="AA46" s="578"/>
      <c r="AB46" s="421"/>
      <c r="AC46" s="473"/>
      <c r="AD46" s="473"/>
      <c r="AE46" s="473"/>
      <c r="AF46" s="473"/>
      <c r="AG46" s="473"/>
      <c r="AH46" s="473"/>
      <c r="AI46" s="473"/>
    </row>
    <row r="47" spans="1:35" ht="12" customHeight="1" x14ac:dyDescent="0.2">
      <c r="A47" s="172"/>
      <c r="B47" s="172"/>
      <c r="C47" s="171"/>
      <c r="D47" s="452"/>
      <c r="E47" s="457"/>
      <c r="F47" s="171"/>
      <c r="G47" s="328"/>
      <c r="H47" s="328"/>
      <c r="I47" s="171"/>
      <c r="J47" s="171"/>
      <c r="K47" s="171"/>
      <c r="L47" s="171"/>
      <c r="M47" s="348"/>
      <c r="N47" s="348"/>
      <c r="O47" s="173"/>
      <c r="P47" s="348"/>
      <c r="Q47" s="476"/>
      <c r="R47" s="348"/>
      <c r="S47" s="322"/>
      <c r="T47" s="577"/>
      <c r="U47" s="577"/>
      <c r="V47" s="577"/>
      <c r="W47" s="577"/>
      <c r="X47" s="577"/>
      <c r="Y47" s="577"/>
      <c r="Z47" s="577"/>
      <c r="AA47" s="578"/>
      <c r="AB47" s="171"/>
      <c r="AC47" s="172"/>
      <c r="AD47" s="172"/>
      <c r="AE47" s="172"/>
      <c r="AF47" s="172"/>
      <c r="AG47" s="172"/>
      <c r="AH47" s="172"/>
      <c r="AI47" s="172"/>
    </row>
    <row r="48" spans="1:35" ht="12" customHeight="1" x14ac:dyDescent="0.2">
      <c r="A48" s="172"/>
      <c r="B48" s="172"/>
      <c r="C48" s="171"/>
      <c r="D48" s="452"/>
      <c r="E48" s="457"/>
      <c r="F48" s="171"/>
      <c r="G48" s="328"/>
      <c r="H48" s="328"/>
      <c r="I48" s="171"/>
      <c r="J48" s="171"/>
      <c r="K48" s="171"/>
      <c r="L48" s="171"/>
      <c r="M48" s="348"/>
      <c r="N48" s="348"/>
      <c r="O48" s="173"/>
      <c r="P48" s="348"/>
      <c r="Q48" s="476"/>
      <c r="R48" s="348"/>
      <c r="S48" s="322"/>
      <c r="T48" s="577"/>
      <c r="U48" s="577"/>
      <c r="V48" s="577"/>
      <c r="W48" s="577"/>
      <c r="X48" s="577"/>
      <c r="Y48" s="577"/>
      <c r="Z48" s="577"/>
      <c r="AA48" s="578"/>
      <c r="AB48" s="171"/>
      <c r="AC48" s="172"/>
      <c r="AD48" s="172"/>
      <c r="AE48" s="172"/>
      <c r="AF48" s="172"/>
      <c r="AG48" s="172"/>
      <c r="AH48" s="172"/>
      <c r="AI48" s="172"/>
    </row>
    <row r="49" spans="1:35" ht="12.75" customHeight="1" x14ac:dyDescent="0.3">
      <c r="A49" s="172"/>
      <c r="B49" s="172"/>
      <c r="C49" s="171"/>
      <c r="D49" s="452">
        <f>1+D46</f>
        <v>5</v>
      </c>
      <c r="E49" s="457"/>
      <c r="F49" s="171"/>
      <c r="G49" s="477"/>
      <c r="H49" s="477" t="s">
        <v>213</v>
      </c>
      <c r="I49" s="173"/>
      <c r="J49" s="171"/>
      <c r="K49" s="171"/>
      <c r="L49" s="171"/>
      <c r="M49" s="352" t="s">
        <v>212</v>
      </c>
      <c r="N49" s="348" t="s">
        <v>79</v>
      </c>
      <c r="O49" s="171"/>
      <c r="P49" s="672" t="s">
        <v>1087</v>
      </c>
      <c r="Q49" s="673"/>
      <c r="R49" s="674"/>
      <c r="S49" s="322"/>
      <c r="T49" s="451" t="s">
        <v>346</v>
      </c>
      <c r="U49" s="451"/>
      <c r="V49" s="451"/>
      <c r="W49" s="451"/>
      <c r="X49" s="451"/>
      <c r="Y49" s="451"/>
      <c r="Z49" s="451"/>
      <c r="AA49" s="458"/>
      <c r="AB49" s="171"/>
      <c r="AC49" s="172"/>
      <c r="AD49" s="172"/>
      <c r="AE49" s="172"/>
      <c r="AF49" s="172"/>
      <c r="AG49" s="172"/>
      <c r="AH49" s="172"/>
      <c r="AI49" s="172"/>
    </row>
    <row r="50" spans="1:35" ht="12.75" customHeight="1" x14ac:dyDescent="0.2">
      <c r="A50" s="172"/>
      <c r="B50" s="172"/>
      <c r="C50" s="171"/>
      <c r="D50" s="452"/>
      <c r="E50" s="457"/>
      <c r="F50" s="171"/>
      <c r="G50" s="477"/>
      <c r="H50" s="477"/>
      <c r="I50" s="173"/>
      <c r="J50" s="171"/>
      <c r="K50" s="171"/>
      <c r="L50" s="171"/>
      <c r="M50" s="352"/>
      <c r="N50" s="352"/>
      <c r="O50" s="352"/>
      <c r="P50" s="352"/>
      <c r="Q50" s="352"/>
      <c r="R50" s="352"/>
      <c r="S50" s="322"/>
      <c r="T50" s="451"/>
      <c r="U50" s="451"/>
      <c r="V50" s="451"/>
      <c r="W50" s="451"/>
      <c r="X50" s="451"/>
      <c r="Y50" s="451"/>
      <c r="Z50" s="451"/>
      <c r="AA50" s="458"/>
      <c r="AB50" s="171"/>
      <c r="AC50" s="172"/>
      <c r="AD50" s="172"/>
      <c r="AE50" s="172"/>
      <c r="AF50" s="172"/>
      <c r="AG50" s="172"/>
      <c r="AH50" s="172"/>
      <c r="AI50" s="172"/>
    </row>
    <row r="51" spans="1:35" ht="12.75" customHeight="1" x14ac:dyDescent="0.3">
      <c r="A51" s="172"/>
      <c r="B51" s="172"/>
      <c r="C51" s="171"/>
      <c r="D51" s="452">
        <f>1+D49</f>
        <v>6</v>
      </c>
      <c r="E51" s="457"/>
      <c r="F51" s="171"/>
      <c r="G51" s="171"/>
      <c r="H51" s="171" t="s">
        <v>214</v>
      </c>
      <c r="I51" s="171"/>
      <c r="J51" s="171"/>
      <c r="K51" s="171"/>
      <c r="L51" s="171"/>
      <c r="M51" s="478" t="s">
        <v>215</v>
      </c>
      <c r="N51" s="348" t="s">
        <v>61</v>
      </c>
      <c r="O51" s="171"/>
      <c r="P51" s="672" t="s">
        <v>1088</v>
      </c>
      <c r="Q51" s="673"/>
      <c r="R51" s="674" t="str">
        <f>+IF(R$29="SCR",90%,"")</f>
        <v/>
      </c>
      <c r="S51" s="322"/>
      <c r="T51" s="577" t="s">
        <v>707</v>
      </c>
      <c r="U51" s="577"/>
      <c r="V51" s="577"/>
      <c r="W51" s="577"/>
      <c r="X51" s="577"/>
      <c r="Y51" s="577"/>
      <c r="Z51" s="577"/>
      <c r="AA51" s="578"/>
      <c r="AB51" s="171"/>
      <c r="AC51" s="172"/>
      <c r="AD51" s="172"/>
      <c r="AE51" s="172"/>
      <c r="AF51" s="172"/>
      <c r="AG51" s="172"/>
      <c r="AH51" s="172"/>
      <c r="AI51" s="172"/>
    </row>
    <row r="52" spans="1:35" s="329" customFormat="1" ht="12.75" customHeight="1" x14ac:dyDescent="0.2">
      <c r="A52" s="326"/>
      <c r="B52" s="326"/>
      <c r="C52" s="328"/>
      <c r="D52" s="479"/>
      <c r="E52" s="480"/>
      <c r="F52" s="328"/>
      <c r="G52" s="328"/>
      <c r="H52" s="328"/>
      <c r="I52" s="328"/>
      <c r="J52" s="328"/>
      <c r="K52" s="328"/>
      <c r="L52" s="328"/>
      <c r="M52" s="481"/>
      <c r="N52" s="451"/>
      <c r="O52" s="451"/>
      <c r="P52" s="400"/>
      <c r="Q52" s="397"/>
      <c r="R52" s="397"/>
      <c r="S52" s="482"/>
      <c r="T52" s="577"/>
      <c r="U52" s="577"/>
      <c r="V52" s="577"/>
      <c r="W52" s="577"/>
      <c r="X52" s="577"/>
      <c r="Y52" s="577"/>
      <c r="Z52" s="577"/>
      <c r="AA52" s="578"/>
      <c r="AB52" s="328"/>
      <c r="AC52" s="326"/>
      <c r="AD52" s="326"/>
      <c r="AE52" s="326"/>
      <c r="AF52" s="326"/>
      <c r="AG52" s="326"/>
      <c r="AH52" s="326"/>
      <c r="AI52" s="326"/>
    </row>
    <row r="53" spans="1:35" s="329" customFormat="1" ht="12.75" customHeight="1" x14ac:dyDescent="0.2">
      <c r="A53" s="326"/>
      <c r="B53" s="326"/>
      <c r="C53" s="328"/>
      <c r="D53" s="479"/>
      <c r="E53" s="480"/>
      <c r="F53" s="328"/>
      <c r="G53" s="328"/>
      <c r="H53" s="328"/>
      <c r="I53" s="328"/>
      <c r="J53" s="328"/>
      <c r="K53" s="328"/>
      <c r="L53" s="328"/>
      <c r="M53" s="481"/>
      <c r="N53" s="451"/>
      <c r="O53" s="451"/>
      <c r="P53" s="400"/>
      <c r="Q53" s="397"/>
      <c r="R53" s="397"/>
      <c r="S53" s="482"/>
      <c r="T53" s="577"/>
      <c r="U53" s="577"/>
      <c r="V53" s="577"/>
      <c r="W53" s="577"/>
      <c r="X53" s="577"/>
      <c r="Y53" s="577"/>
      <c r="Z53" s="577"/>
      <c r="AA53" s="578"/>
      <c r="AB53" s="328"/>
      <c r="AC53" s="326"/>
      <c r="AD53" s="326"/>
      <c r="AE53" s="326"/>
      <c r="AF53" s="326"/>
      <c r="AG53" s="326"/>
      <c r="AH53" s="326"/>
      <c r="AI53" s="326"/>
    </row>
    <row r="54" spans="1:35" ht="12.75" customHeight="1" x14ac:dyDescent="0.2">
      <c r="A54" s="172"/>
      <c r="B54" s="172"/>
      <c r="C54" s="171"/>
      <c r="D54" s="452"/>
      <c r="E54" s="457"/>
      <c r="F54" s="171"/>
      <c r="G54" s="171"/>
      <c r="H54" s="171"/>
      <c r="I54" s="171"/>
      <c r="J54" s="171"/>
      <c r="K54" s="171"/>
      <c r="L54" s="171"/>
      <c r="M54" s="478"/>
      <c r="N54" s="348"/>
      <c r="O54" s="187"/>
      <c r="P54" s="404"/>
      <c r="Q54" s="187"/>
      <c r="R54" s="187"/>
      <c r="S54" s="347"/>
      <c r="T54" s="340"/>
      <c r="U54" s="340"/>
      <c r="V54" s="340"/>
      <c r="W54" s="340"/>
      <c r="X54" s="340"/>
      <c r="Y54" s="340"/>
      <c r="Z54" s="340"/>
      <c r="AA54" s="399"/>
      <c r="AB54" s="171"/>
      <c r="AC54" s="172"/>
      <c r="AD54" s="172"/>
      <c r="AE54" s="172"/>
      <c r="AF54" s="172"/>
      <c r="AG54" s="172"/>
      <c r="AH54" s="172"/>
      <c r="AI54" s="172"/>
    </row>
    <row r="55" spans="1:35" ht="12.75" customHeight="1" x14ac:dyDescent="0.3">
      <c r="A55" s="172"/>
      <c r="B55" s="172"/>
      <c r="C55" s="171"/>
      <c r="D55" s="452">
        <f>1+D51</f>
        <v>7</v>
      </c>
      <c r="E55" s="457"/>
      <c r="F55" s="171"/>
      <c r="G55" s="477"/>
      <c r="H55" s="477" t="s">
        <v>601</v>
      </c>
      <c r="I55" s="171"/>
      <c r="J55" s="171"/>
      <c r="K55" s="171"/>
      <c r="L55" s="171"/>
      <c r="M55" s="348" t="s">
        <v>1042</v>
      </c>
      <c r="N55" s="348" t="s">
        <v>74</v>
      </c>
      <c r="O55" s="171"/>
      <c r="P55" s="672" t="s">
        <v>1089</v>
      </c>
      <c r="Q55" s="673"/>
      <c r="R55" s="674" t="str">
        <f>+IF(R$29="SCR",0.04,"")</f>
        <v/>
      </c>
      <c r="S55" s="322"/>
      <c r="T55" s="543" t="s">
        <v>851</v>
      </c>
      <c r="U55" s="543"/>
      <c r="V55" s="543"/>
      <c r="W55" s="543"/>
      <c r="X55" s="543"/>
      <c r="Y55" s="543"/>
      <c r="Z55" s="543"/>
      <c r="AA55" s="581"/>
      <c r="AB55" s="171"/>
      <c r="AC55" s="172"/>
      <c r="AD55" s="172"/>
      <c r="AE55" s="172"/>
      <c r="AF55" s="172"/>
      <c r="AG55" s="172"/>
      <c r="AH55" s="172"/>
      <c r="AI55" s="172"/>
    </row>
    <row r="56" spans="1:35" ht="12.75" customHeight="1" x14ac:dyDescent="0.2">
      <c r="A56" s="172"/>
      <c r="B56" s="172"/>
      <c r="C56" s="171"/>
      <c r="D56" s="452"/>
      <c r="E56" s="457"/>
      <c r="F56" s="171"/>
      <c r="G56" s="477"/>
      <c r="H56" s="477"/>
      <c r="I56" s="171"/>
      <c r="J56" s="171"/>
      <c r="K56" s="171"/>
      <c r="L56" s="171"/>
      <c r="M56" s="375"/>
      <c r="N56" s="348"/>
      <c r="O56" s="171"/>
      <c r="P56" s="483"/>
      <c r="Q56" s="483"/>
      <c r="R56" s="483"/>
      <c r="S56" s="322"/>
      <c r="T56" s="543"/>
      <c r="U56" s="543"/>
      <c r="V56" s="543"/>
      <c r="W56" s="543"/>
      <c r="X56" s="543"/>
      <c r="Y56" s="543"/>
      <c r="Z56" s="543"/>
      <c r="AA56" s="581"/>
      <c r="AB56" s="171"/>
      <c r="AC56" s="172"/>
      <c r="AD56" s="172"/>
      <c r="AE56" s="172"/>
      <c r="AF56" s="172"/>
      <c r="AG56" s="172"/>
      <c r="AH56" s="172"/>
      <c r="AI56" s="172"/>
    </row>
    <row r="57" spans="1:35" x14ac:dyDescent="0.2">
      <c r="A57" s="172"/>
      <c r="B57" s="172"/>
      <c r="C57" s="171"/>
      <c r="D57" s="452"/>
      <c r="E57" s="457"/>
      <c r="F57" s="171"/>
      <c r="G57" s="180" t="s">
        <v>260</v>
      </c>
      <c r="H57" s="171"/>
      <c r="I57" s="171"/>
      <c r="J57" s="171"/>
      <c r="K57" s="171"/>
      <c r="L57" s="171"/>
      <c r="M57" s="348"/>
      <c r="N57" s="348"/>
      <c r="O57" s="171"/>
      <c r="P57" s="348"/>
      <c r="Q57" s="348"/>
      <c r="R57" s="348"/>
      <c r="S57" s="322"/>
      <c r="T57" s="451"/>
      <c r="U57" s="451"/>
      <c r="V57" s="451"/>
      <c r="W57" s="451"/>
      <c r="X57" s="451"/>
      <c r="Y57" s="451"/>
      <c r="Z57" s="451"/>
      <c r="AA57" s="458"/>
      <c r="AB57" s="171"/>
      <c r="AC57" s="172"/>
      <c r="AD57" s="172"/>
      <c r="AE57" s="172"/>
      <c r="AF57" s="172"/>
      <c r="AG57" s="172"/>
      <c r="AH57" s="172"/>
      <c r="AI57" s="172"/>
    </row>
    <row r="58" spans="1:35" x14ac:dyDescent="0.2">
      <c r="A58" s="172"/>
      <c r="B58" s="172"/>
      <c r="C58" s="171"/>
      <c r="D58" s="452">
        <f>1+D55</f>
        <v>8</v>
      </c>
      <c r="E58" s="457"/>
      <c r="F58" s="171"/>
      <c r="G58" s="180"/>
      <c r="H58" s="171" t="s">
        <v>264</v>
      </c>
      <c r="I58" s="171"/>
      <c r="J58" s="171"/>
      <c r="K58" s="171"/>
      <c r="L58" s="171"/>
      <c r="M58" s="348"/>
      <c r="N58" s="348"/>
      <c r="O58" s="171"/>
      <c r="P58" s="672" t="s">
        <v>1090</v>
      </c>
      <c r="Q58" s="673"/>
      <c r="R58" s="674"/>
      <c r="S58" s="322"/>
      <c r="T58" s="543" t="s">
        <v>843</v>
      </c>
      <c r="U58" s="543"/>
      <c r="V58" s="543"/>
      <c r="W58" s="543"/>
      <c r="X58" s="543"/>
      <c r="Y58" s="543"/>
      <c r="Z58" s="543"/>
      <c r="AA58" s="581"/>
      <c r="AB58" s="171"/>
      <c r="AC58" s="172"/>
      <c r="AD58" s="172"/>
      <c r="AE58" s="172"/>
      <c r="AF58" s="172"/>
      <c r="AG58" s="172"/>
      <c r="AH58" s="172"/>
      <c r="AI58" s="172"/>
    </row>
    <row r="59" spans="1:35" x14ac:dyDescent="0.2">
      <c r="A59" s="172"/>
      <c r="B59" s="172"/>
      <c r="C59" s="171"/>
      <c r="D59" s="452"/>
      <c r="E59" s="457"/>
      <c r="F59" s="171"/>
      <c r="G59" s="180"/>
      <c r="H59" s="171"/>
      <c r="I59" s="171"/>
      <c r="J59" s="171"/>
      <c r="K59" s="171"/>
      <c r="L59" s="171"/>
      <c r="M59" s="348"/>
      <c r="N59" s="348"/>
      <c r="O59" s="348"/>
      <c r="P59" s="348"/>
      <c r="Q59" s="348"/>
      <c r="R59" s="348"/>
      <c r="S59" s="322"/>
      <c r="T59" s="543"/>
      <c r="U59" s="543"/>
      <c r="V59" s="543"/>
      <c r="W59" s="543"/>
      <c r="X59" s="543"/>
      <c r="Y59" s="543"/>
      <c r="Z59" s="543"/>
      <c r="AA59" s="581"/>
      <c r="AB59" s="171"/>
      <c r="AC59" s="172"/>
      <c r="AD59" s="172"/>
      <c r="AE59" s="172"/>
      <c r="AF59" s="172"/>
      <c r="AG59" s="172"/>
      <c r="AH59" s="172"/>
      <c r="AI59" s="172"/>
    </row>
    <row r="60" spans="1:35" x14ac:dyDescent="0.2">
      <c r="A60" s="172"/>
      <c r="B60" s="172"/>
      <c r="C60" s="171"/>
      <c r="D60" s="452"/>
      <c r="E60" s="457"/>
      <c r="F60" s="171"/>
      <c r="G60" s="180"/>
      <c r="H60" s="171"/>
      <c r="I60" s="171"/>
      <c r="J60" s="171"/>
      <c r="K60" s="171"/>
      <c r="L60" s="171"/>
      <c r="M60" s="348"/>
      <c r="N60" s="348"/>
      <c r="O60" s="348"/>
      <c r="P60" s="348"/>
      <c r="Q60" s="348"/>
      <c r="R60" s="348"/>
      <c r="S60" s="322"/>
      <c r="T60" s="451"/>
      <c r="U60" s="451"/>
      <c r="V60" s="451"/>
      <c r="W60" s="451"/>
      <c r="X60" s="451"/>
      <c r="Y60" s="451"/>
      <c r="Z60" s="451"/>
      <c r="AA60" s="458"/>
      <c r="AB60" s="171"/>
      <c r="AC60" s="172"/>
      <c r="AD60" s="172"/>
      <c r="AE60" s="172"/>
      <c r="AF60" s="172"/>
      <c r="AG60" s="172"/>
      <c r="AH60" s="172"/>
      <c r="AI60" s="172"/>
    </row>
    <row r="61" spans="1:35" x14ac:dyDescent="0.2">
      <c r="A61" s="172"/>
      <c r="B61" s="172"/>
      <c r="C61" s="171"/>
      <c r="D61" s="452">
        <f>1+D58</f>
        <v>9</v>
      </c>
      <c r="E61" s="457"/>
      <c r="F61" s="171"/>
      <c r="G61" s="171"/>
      <c r="H61" s="186" t="s">
        <v>101</v>
      </c>
      <c r="I61" s="186"/>
      <c r="J61" s="171"/>
      <c r="K61" s="186"/>
      <c r="L61" s="186"/>
      <c r="M61" s="348" t="s">
        <v>102</v>
      </c>
      <c r="N61" s="348"/>
      <c r="O61" s="173"/>
      <c r="P61" s="672" t="s">
        <v>468</v>
      </c>
      <c r="Q61" s="673"/>
      <c r="R61" s="674"/>
      <c r="S61" s="322"/>
      <c r="T61" s="451" t="s">
        <v>844</v>
      </c>
      <c r="U61" s="451"/>
      <c r="V61" s="451"/>
      <c r="W61" s="451"/>
      <c r="X61" s="451"/>
      <c r="Y61" s="451"/>
      <c r="Z61" s="451"/>
      <c r="AA61" s="458"/>
      <c r="AB61" s="171"/>
      <c r="AC61" s="172"/>
      <c r="AD61" s="172"/>
      <c r="AE61" s="172"/>
      <c r="AF61" s="172"/>
      <c r="AG61" s="172"/>
      <c r="AH61" s="172"/>
      <c r="AI61" s="172"/>
    </row>
    <row r="62" spans="1:35" x14ac:dyDescent="0.2">
      <c r="A62" s="172"/>
      <c r="B62" s="172"/>
      <c r="C62" s="171"/>
      <c r="D62" s="452"/>
      <c r="E62" s="457"/>
      <c r="F62" s="171"/>
      <c r="G62" s="171"/>
      <c r="H62" s="328"/>
      <c r="I62" s="186"/>
      <c r="J62" s="171"/>
      <c r="K62" s="186"/>
      <c r="L62" s="186"/>
      <c r="M62" s="348"/>
      <c r="N62" s="348"/>
      <c r="O62" s="348"/>
      <c r="P62" s="348"/>
      <c r="Q62" s="348"/>
      <c r="R62" s="348"/>
      <c r="S62" s="322"/>
      <c r="T62" s="451"/>
      <c r="U62" s="451"/>
      <c r="V62" s="451"/>
      <c r="W62" s="451"/>
      <c r="X62" s="451"/>
      <c r="Y62" s="451"/>
      <c r="Z62" s="451"/>
      <c r="AA62" s="458"/>
      <c r="AB62" s="171"/>
      <c r="AC62" s="172"/>
      <c r="AD62" s="172"/>
      <c r="AE62" s="172"/>
      <c r="AF62" s="172"/>
      <c r="AG62" s="172"/>
      <c r="AH62" s="172"/>
      <c r="AI62" s="172"/>
    </row>
    <row r="63" spans="1:35" x14ac:dyDescent="0.2">
      <c r="A63" s="172"/>
      <c r="B63" s="172"/>
      <c r="C63" s="171"/>
      <c r="D63" s="452"/>
      <c r="E63" s="457"/>
      <c r="F63" s="171"/>
      <c r="G63" s="171"/>
      <c r="H63" s="328" t="s">
        <v>845</v>
      </c>
      <c r="I63" s="186"/>
      <c r="J63" s="171"/>
      <c r="K63" s="186"/>
      <c r="L63" s="186"/>
      <c r="M63" s="348"/>
      <c r="N63" s="348"/>
      <c r="O63" s="348"/>
      <c r="P63" s="348"/>
      <c r="Q63" s="348"/>
      <c r="R63" s="348"/>
      <c r="S63" s="322"/>
      <c r="T63" s="451"/>
      <c r="U63" s="451"/>
      <c r="V63" s="451"/>
      <c r="W63" s="451"/>
      <c r="X63" s="451"/>
      <c r="Y63" s="451"/>
      <c r="Z63" s="451"/>
      <c r="AA63" s="458"/>
      <c r="AB63" s="171"/>
      <c r="AC63" s="172"/>
      <c r="AD63" s="172"/>
      <c r="AE63" s="172"/>
      <c r="AF63" s="172"/>
      <c r="AG63" s="172"/>
      <c r="AH63" s="172"/>
      <c r="AI63" s="172"/>
    </row>
    <row r="64" spans="1:35" ht="15.75" customHeight="1" x14ac:dyDescent="0.3">
      <c r="A64" s="172"/>
      <c r="B64" s="172"/>
      <c r="C64" s="171"/>
      <c r="D64" s="452">
        <f>1+D61</f>
        <v>10</v>
      </c>
      <c r="E64" s="457"/>
      <c r="F64" s="171"/>
      <c r="G64" s="171"/>
      <c r="H64" s="328"/>
      <c r="I64" s="328" t="s">
        <v>321</v>
      </c>
      <c r="J64" s="340"/>
      <c r="K64" s="340"/>
      <c r="L64" s="171"/>
      <c r="M64" s="348" t="s">
        <v>244</v>
      </c>
      <c r="N64" s="348" t="s">
        <v>245</v>
      </c>
      <c r="O64" s="171"/>
      <c r="P64" s="672" t="s">
        <v>1091</v>
      </c>
      <c r="Q64" s="673"/>
      <c r="R64" s="674"/>
      <c r="S64" s="322"/>
      <c r="T64" s="543" t="s">
        <v>846</v>
      </c>
      <c r="U64" s="543"/>
      <c r="V64" s="543"/>
      <c r="W64" s="543"/>
      <c r="X64" s="543"/>
      <c r="Y64" s="543"/>
      <c r="Z64" s="543"/>
      <c r="AA64" s="581"/>
      <c r="AB64" s="171"/>
      <c r="AC64" s="172"/>
      <c r="AD64" s="172"/>
      <c r="AE64" s="172"/>
      <c r="AF64" s="172"/>
      <c r="AG64" s="172"/>
      <c r="AH64" s="172"/>
      <c r="AI64" s="172"/>
    </row>
    <row r="65" spans="1:35" ht="12.75" customHeight="1" x14ac:dyDescent="0.2">
      <c r="A65" s="172"/>
      <c r="B65" s="172"/>
      <c r="C65" s="171"/>
      <c r="D65" s="452"/>
      <c r="E65" s="457"/>
      <c r="F65" s="171"/>
      <c r="G65" s="171"/>
      <c r="H65" s="340"/>
      <c r="I65" s="340"/>
      <c r="J65" s="340"/>
      <c r="K65" s="340"/>
      <c r="L65" s="171"/>
      <c r="M65" s="348"/>
      <c r="N65" s="348"/>
      <c r="O65" s="348"/>
      <c r="P65" s="348"/>
      <c r="Q65" s="348"/>
      <c r="R65" s="348"/>
      <c r="S65" s="348"/>
      <c r="T65" s="543"/>
      <c r="U65" s="543"/>
      <c r="V65" s="543"/>
      <c r="W65" s="543"/>
      <c r="X65" s="543"/>
      <c r="Y65" s="543"/>
      <c r="Z65" s="543"/>
      <c r="AA65" s="581"/>
      <c r="AB65" s="171"/>
      <c r="AC65" s="172"/>
      <c r="AD65" s="172"/>
      <c r="AE65" s="172"/>
      <c r="AF65" s="172"/>
      <c r="AG65" s="172"/>
      <c r="AH65" s="172"/>
      <c r="AI65" s="172"/>
    </row>
    <row r="66" spans="1:35" ht="15.75" x14ac:dyDescent="0.3">
      <c r="A66" s="172"/>
      <c r="B66" s="172"/>
      <c r="C66" s="171"/>
      <c r="D66" s="452">
        <f>1+D64</f>
        <v>11</v>
      </c>
      <c r="E66" s="457"/>
      <c r="F66" s="171"/>
      <c r="G66" s="171"/>
      <c r="H66" s="328"/>
      <c r="I66" s="171" t="s">
        <v>111</v>
      </c>
      <c r="J66" s="171"/>
      <c r="K66" s="171"/>
      <c r="L66" s="171"/>
      <c r="M66" s="348" t="s">
        <v>244</v>
      </c>
      <c r="N66" s="348" t="s">
        <v>245</v>
      </c>
      <c r="O66" s="171"/>
      <c r="P66" s="724" t="s">
        <v>474</v>
      </c>
      <c r="Q66" s="725"/>
      <c r="R66" s="726"/>
      <c r="S66" s="484"/>
      <c r="T66" s="629" t="s">
        <v>587</v>
      </c>
      <c r="U66" s="629"/>
      <c r="V66" s="629"/>
      <c r="W66" s="629"/>
      <c r="X66" s="629"/>
      <c r="Y66" s="629"/>
      <c r="Z66" s="629"/>
      <c r="AA66" s="631"/>
      <c r="AB66" s="171"/>
      <c r="AC66" s="172"/>
      <c r="AD66" s="172"/>
      <c r="AE66" s="172"/>
      <c r="AF66" s="172"/>
      <c r="AG66" s="172"/>
      <c r="AH66" s="172"/>
      <c r="AI66" s="172"/>
    </row>
    <row r="67" spans="1:35" x14ac:dyDescent="0.2">
      <c r="A67" s="172"/>
      <c r="B67" s="172"/>
      <c r="C67" s="171"/>
      <c r="D67" s="452"/>
      <c r="E67" s="457"/>
      <c r="F67" s="171"/>
      <c r="G67" s="171"/>
      <c r="H67" s="328"/>
      <c r="I67" s="171"/>
      <c r="J67" s="171"/>
      <c r="K67" s="171"/>
      <c r="L67" s="171"/>
      <c r="M67" s="348"/>
      <c r="N67" s="348"/>
      <c r="O67" s="348"/>
      <c r="P67" s="348"/>
      <c r="Q67" s="348"/>
      <c r="R67" s="348"/>
      <c r="S67" s="348"/>
      <c r="T67" s="629"/>
      <c r="U67" s="629"/>
      <c r="V67" s="629"/>
      <c r="W67" s="629"/>
      <c r="X67" s="629"/>
      <c r="Y67" s="629"/>
      <c r="Z67" s="629"/>
      <c r="AA67" s="631"/>
      <c r="AB67" s="171"/>
      <c r="AC67" s="172"/>
      <c r="AD67" s="172"/>
      <c r="AE67" s="172"/>
      <c r="AF67" s="172"/>
      <c r="AG67" s="172"/>
      <c r="AH67" s="172"/>
      <c r="AI67" s="172"/>
    </row>
    <row r="68" spans="1:35" x14ac:dyDescent="0.2">
      <c r="A68" s="172"/>
      <c r="B68" s="172"/>
      <c r="C68" s="171"/>
      <c r="D68" s="452"/>
      <c r="E68" s="457"/>
      <c r="F68" s="171"/>
      <c r="G68" s="171"/>
      <c r="H68" s="328"/>
      <c r="I68" s="171"/>
      <c r="J68" s="171"/>
      <c r="K68" s="171"/>
      <c r="L68" s="171"/>
      <c r="M68" s="348"/>
      <c r="N68" s="348"/>
      <c r="O68" s="348"/>
      <c r="P68" s="348"/>
      <c r="Q68" s="348"/>
      <c r="R68" s="348"/>
      <c r="S68" s="348"/>
      <c r="T68" s="453"/>
      <c r="U68" s="363"/>
      <c r="V68" s="363"/>
      <c r="W68" s="363"/>
      <c r="X68" s="363"/>
      <c r="Y68" s="363"/>
      <c r="Z68" s="363"/>
      <c r="AA68" s="365"/>
      <c r="AB68" s="171"/>
      <c r="AC68" s="172"/>
      <c r="AD68" s="172"/>
      <c r="AE68" s="172"/>
      <c r="AF68" s="172"/>
      <c r="AG68" s="172"/>
      <c r="AH68" s="172"/>
      <c r="AI68" s="172"/>
    </row>
    <row r="69" spans="1:35" ht="12.75" customHeight="1" x14ac:dyDescent="0.2">
      <c r="A69" s="172"/>
      <c r="B69" s="172"/>
      <c r="C69" s="171"/>
      <c r="D69" s="452">
        <f>1+D66</f>
        <v>12</v>
      </c>
      <c r="E69" s="457"/>
      <c r="F69" s="171"/>
      <c r="G69" s="171"/>
      <c r="H69" s="186" t="s">
        <v>249</v>
      </c>
      <c r="I69" s="186"/>
      <c r="J69" s="171"/>
      <c r="K69" s="186"/>
      <c r="L69" s="186"/>
      <c r="M69" s="348" t="s">
        <v>469</v>
      </c>
      <c r="N69" s="348"/>
      <c r="O69" s="173"/>
      <c r="P69" s="672" t="s">
        <v>470</v>
      </c>
      <c r="Q69" s="673"/>
      <c r="R69" s="674"/>
      <c r="S69" s="322"/>
      <c r="T69" s="543" t="s">
        <v>847</v>
      </c>
      <c r="U69" s="543"/>
      <c r="V69" s="543"/>
      <c r="W69" s="543"/>
      <c r="X69" s="543"/>
      <c r="Y69" s="543"/>
      <c r="Z69" s="543"/>
      <c r="AA69" s="581"/>
      <c r="AB69" s="171"/>
      <c r="AC69" s="172"/>
      <c r="AD69" s="172"/>
      <c r="AE69" s="172"/>
      <c r="AF69" s="172"/>
      <c r="AG69" s="172"/>
      <c r="AH69" s="172"/>
      <c r="AI69" s="172"/>
    </row>
    <row r="70" spans="1:35" x14ac:dyDescent="0.2">
      <c r="A70" s="172"/>
      <c r="B70" s="172"/>
      <c r="C70" s="171"/>
      <c r="D70" s="452"/>
      <c r="E70" s="457"/>
      <c r="F70" s="171"/>
      <c r="G70" s="171"/>
      <c r="H70" s="186"/>
      <c r="I70" s="186"/>
      <c r="J70" s="171"/>
      <c r="K70" s="186"/>
      <c r="L70" s="186"/>
      <c r="M70" s="348"/>
      <c r="N70" s="348"/>
      <c r="O70" s="348"/>
      <c r="P70" s="313"/>
      <c r="Q70" s="313"/>
      <c r="R70" s="313"/>
      <c r="S70" s="348"/>
      <c r="T70" s="543"/>
      <c r="U70" s="543"/>
      <c r="V70" s="543"/>
      <c r="W70" s="543"/>
      <c r="X70" s="543"/>
      <c r="Y70" s="543"/>
      <c r="Z70" s="543"/>
      <c r="AA70" s="581"/>
      <c r="AB70" s="171"/>
      <c r="AC70" s="172"/>
      <c r="AD70" s="172"/>
      <c r="AE70" s="172"/>
      <c r="AF70" s="172"/>
      <c r="AG70" s="172"/>
      <c r="AH70" s="172"/>
      <c r="AI70" s="172"/>
    </row>
    <row r="71" spans="1:35" x14ac:dyDescent="0.2">
      <c r="A71" s="172"/>
      <c r="B71" s="172"/>
      <c r="C71" s="171"/>
      <c r="D71" s="452"/>
      <c r="E71" s="457"/>
      <c r="F71" s="171"/>
      <c r="G71" s="171"/>
      <c r="H71" s="186"/>
      <c r="I71" s="186"/>
      <c r="J71" s="171"/>
      <c r="K71" s="186"/>
      <c r="L71" s="186"/>
      <c r="M71" s="348"/>
      <c r="N71" s="348"/>
      <c r="O71" s="348"/>
      <c r="P71" s="313"/>
      <c r="Q71" s="313"/>
      <c r="R71" s="313"/>
      <c r="S71" s="348"/>
      <c r="T71" s="543"/>
      <c r="U71" s="543"/>
      <c r="V71" s="543"/>
      <c r="W71" s="543"/>
      <c r="X71" s="543"/>
      <c r="Y71" s="543"/>
      <c r="Z71" s="543"/>
      <c r="AA71" s="581"/>
      <c r="AB71" s="171"/>
      <c r="AC71" s="172"/>
      <c r="AD71" s="172"/>
      <c r="AE71" s="172"/>
      <c r="AF71" s="172"/>
      <c r="AG71" s="172"/>
      <c r="AH71" s="172"/>
      <c r="AI71" s="172"/>
    </row>
    <row r="72" spans="1:35" x14ac:dyDescent="0.2">
      <c r="A72" s="172"/>
      <c r="B72" s="172"/>
      <c r="C72" s="171"/>
      <c r="D72" s="452"/>
      <c r="E72" s="457"/>
      <c r="F72" s="171"/>
      <c r="G72" s="171"/>
      <c r="H72" s="186"/>
      <c r="I72" s="186"/>
      <c r="J72" s="171"/>
      <c r="K72" s="186"/>
      <c r="L72" s="186"/>
      <c r="M72" s="348"/>
      <c r="N72" s="348"/>
      <c r="O72" s="348"/>
      <c r="P72" s="313"/>
      <c r="Q72" s="313"/>
      <c r="R72" s="313"/>
      <c r="S72" s="348"/>
      <c r="T72" s="363"/>
      <c r="U72" s="363"/>
      <c r="V72" s="363"/>
      <c r="W72" s="363"/>
      <c r="X72" s="363"/>
      <c r="Y72" s="363"/>
      <c r="Z72" s="363"/>
      <c r="AA72" s="365"/>
      <c r="AB72" s="171"/>
      <c r="AC72" s="172"/>
      <c r="AD72" s="172"/>
      <c r="AE72" s="172"/>
      <c r="AF72" s="172"/>
      <c r="AG72" s="172"/>
      <c r="AH72" s="172"/>
      <c r="AI72" s="172"/>
    </row>
    <row r="73" spans="1:35" ht="12.75" customHeight="1" x14ac:dyDescent="0.3">
      <c r="A73" s="172"/>
      <c r="B73" s="172"/>
      <c r="C73" s="171"/>
      <c r="D73" s="452">
        <f>1+D69</f>
        <v>13</v>
      </c>
      <c r="E73" s="457"/>
      <c r="F73" s="171"/>
      <c r="G73" s="171"/>
      <c r="H73" s="186" t="s">
        <v>268</v>
      </c>
      <c r="I73" s="186"/>
      <c r="J73" s="171"/>
      <c r="K73" s="186"/>
      <c r="L73" s="186"/>
      <c r="M73" s="348" t="s">
        <v>157</v>
      </c>
      <c r="N73" s="348" t="s">
        <v>88</v>
      </c>
      <c r="O73" s="173"/>
      <c r="P73" s="672" t="s">
        <v>1092</v>
      </c>
      <c r="Q73" s="673"/>
      <c r="R73" s="674"/>
      <c r="S73" s="322"/>
      <c r="T73" s="451" t="s">
        <v>848</v>
      </c>
      <c r="U73" s="451"/>
      <c r="V73" s="451"/>
      <c r="W73" s="451"/>
      <c r="X73" s="451"/>
      <c r="Y73" s="451"/>
      <c r="Z73" s="451"/>
      <c r="AA73" s="458"/>
      <c r="AB73" s="171"/>
      <c r="AC73" s="172"/>
      <c r="AD73" s="172"/>
      <c r="AE73" s="172"/>
      <c r="AF73" s="172"/>
      <c r="AG73" s="172"/>
      <c r="AH73" s="172"/>
      <c r="AI73" s="172"/>
    </row>
    <row r="74" spans="1:35" ht="12.75" customHeight="1" x14ac:dyDescent="0.2">
      <c r="A74" s="172"/>
      <c r="B74" s="172"/>
      <c r="C74" s="171"/>
      <c r="D74" s="452"/>
      <c r="E74" s="457"/>
      <c r="F74" s="171"/>
      <c r="G74" s="171"/>
      <c r="H74" s="186"/>
      <c r="I74" s="186"/>
      <c r="J74" s="171"/>
      <c r="K74" s="186"/>
      <c r="L74" s="186"/>
      <c r="M74" s="348"/>
      <c r="N74" s="348"/>
      <c r="O74" s="348"/>
      <c r="P74" s="348"/>
      <c r="Q74" s="348"/>
      <c r="R74" s="348"/>
      <c r="S74" s="322"/>
      <c r="T74" s="451"/>
      <c r="U74" s="451"/>
      <c r="V74" s="451"/>
      <c r="W74" s="451"/>
      <c r="X74" s="451"/>
      <c r="Y74" s="451"/>
      <c r="Z74" s="451"/>
      <c r="AA74" s="458"/>
      <c r="AB74" s="171"/>
      <c r="AC74" s="172"/>
      <c r="AD74" s="172"/>
      <c r="AE74" s="172"/>
      <c r="AF74" s="172"/>
      <c r="AG74" s="172"/>
      <c r="AH74" s="172"/>
      <c r="AI74" s="172"/>
    </row>
    <row r="75" spans="1:35" ht="12.75" customHeight="1" x14ac:dyDescent="0.3">
      <c r="A75" s="172"/>
      <c r="B75" s="172"/>
      <c r="C75" s="171"/>
      <c r="D75" s="452">
        <f>1+D73</f>
        <v>14</v>
      </c>
      <c r="E75" s="457"/>
      <c r="F75" s="171"/>
      <c r="G75" s="171"/>
      <c r="H75" s="186" t="s">
        <v>265</v>
      </c>
      <c r="I75" s="186"/>
      <c r="J75" s="171"/>
      <c r="K75" s="186"/>
      <c r="L75" s="186"/>
      <c r="M75" s="485" t="s">
        <v>156</v>
      </c>
      <c r="N75" s="348" t="s">
        <v>88</v>
      </c>
      <c r="O75" s="173"/>
      <c r="P75" s="672" t="s">
        <v>1093</v>
      </c>
      <c r="Q75" s="673"/>
      <c r="R75" s="674"/>
      <c r="S75" s="322"/>
      <c r="T75" s="451" t="s">
        <v>849</v>
      </c>
      <c r="U75" s="451"/>
      <c r="V75" s="451"/>
      <c r="W75" s="451"/>
      <c r="X75" s="451"/>
      <c r="Y75" s="451"/>
      <c r="Z75" s="451"/>
      <c r="AA75" s="458"/>
      <c r="AB75" s="171"/>
      <c r="AC75" s="172"/>
      <c r="AD75" s="172"/>
      <c r="AE75" s="172"/>
      <c r="AF75" s="172"/>
      <c r="AG75" s="172"/>
      <c r="AH75" s="172"/>
      <c r="AI75" s="172"/>
    </row>
    <row r="76" spans="1:35" ht="12.75" customHeight="1" x14ac:dyDescent="0.2">
      <c r="A76" s="172"/>
      <c r="B76" s="172"/>
      <c r="C76" s="171"/>
      <c r="D76" s="452"/>
      <c r="E76" s="457"/>
      <c r="F76" s="171"/>
      <c r="G76" s="171"/>
      <c r="H76" s="186"/>
      <c r="I76" s="186"/>
      <c r="J76" s="171"/>
      <c r="K76" s="186"/>
      <c r="L76" s="186"/>
      <c r="M76" s="485"/>
      <c r="N76" s="348"/>
      <c r="O76" s="348"/>
      <c r="P76" s="348"/>
      <c r="Q76" s="348"/>
      <c r="R76" s="348"/>
      <c r="S76" s="322"/>
      <c r="T76" s="451"/>
      <c r="U76" s="451"/>
      <c r="V76" s="451"/>
      <c r="W76" s="451"/>
      <c r="X76" s="451"/>
      <c r="Y76" s="451"/>
      <c r="Z76" s="451"/>
      <c r="AA76" s="458"/>
      <c r="AB76" s="171"/>
      <c r="AC76" s="172"/>
      <c r="AD76" s="172"/>
      <c r="AE76" s="172"/>
      <c r="AF76" s="172"/>
      <c r="AG76" s="172"/>
      <c r="AH76" s="172"/>
      <c r="AI76" s="172"/>
    </row>
    <row r="77" spans="1:35" ht="12.75" customHeight="1" x14ac:dyDescent="0.2">
      <c r="A77" s="172"/>
      <c r="B77" s="172"/>
      <c r="C77" s="171"/>
      <c r="D77" s="452"/>
      <c r="E77" s="457"/>
      <c r="F77" s="171"/>
      <c r="G77" s="171"/>
      <c r="H77" s="186" t="s">
        <v>852</v>
      </c>
      <c r="I77" s="186"/>
      <c r="J77" s="171"/>
      <c r="K77" s="186"/>
      <c r="L77" s="186"/>
      <c r="M77" s="485"/>
      <c r="N77" s="348"/>
      <c r="O77" s="348"/>
      <c r="P77" s="348"/>
      <c r="Q77" s="348"/>
      <c r="R77" s="348"/>
      <c r="S77" s="322"/>
      <c r="T77" s="451"/>
      <c r="U77" s="451"/>
      <c r="V77" s="451"/>
      <c r="W77" s="451"/>
      <c r="X77" s="451"/>
      <c r="Y77" s="451"/>
      <c r="Z77" s="451"/>
      <c r="AA77" s="458"/>
      <c r="AB77" s="171"/>
      <c r="AC77" s="172"/>
      <c r="AD77" s="172"/>
      <c r="AE77" s="172"/>
      <c r="AF77" s="172"/>
      <c r="AG77" s="172"/>
      <c r="AH77" s="172"/>
      <c r="AI77" s="172"/>
    </row>
    <row r="78" spans="1:35" ht="12.75" customHeight="1" x14ac:dyDescent="0.2">
      <c r="A78" s="172"/>
      <c r="B78" s="172"/>
      <c r="C78" s="171"/>
      <c r="D78" s="452">
        <f>1+D75</f>
        <v>15</v>
      </c>
      <c r="E78" s="457"/>
      <c r="F78" s="171"/>
      <c r="G78" s="171"/>
      <c r="H78" s="186"/>
      <c r="I78" s="186" t="s">
        <v>853</v>
      </c>
      <c r="J78" s="171"/>
      <c r="K78" s="186"/>
      <c r="L78" s="186"/>
      <c r="M78" s="485" t="s">
        <v>271</v>
      </c>
      <c r="N78" s="348" t="s">
        <v>88</v>
      </c>
      <c r="O78" s="173"/>
      <c r="P78" s="672" t="s">
        <v>1094</v>
      </c>
      <c r="Q78" s="673"/>
      <c r="R78" s="674"/>
      <c r="S78" s="322"/>
      <c r="T78" s="628" t="s">
        <v>850</v>
      </c>
      <c r="U78" s="543"/>
      <c r="V78" s="543"/>
      <c r="W78" s="543"/>
      <c r="X78" s="543"/>
      <c r="Y78" s="543"/>
      <c r="Z78" s="543"/>
      <c r="AA78" s="581"/>
      <c r="AB78" s="171"/>
      <c r="AC78" s="172"/>
      <c r="AD78" s="172"/>
      <c r="AE78" s="172"/>
      <c r="AF78" s="172"/>
      <c r="AG78" s="172"/>
      <c r="AH78" s="172"/>
      <c r="AI78" s="172"/>
    </row>
    <row r="79" spans="1:35" ht="12.75" customHeight="1" x14ac:dyDescent="0.2">
      <c r="A79" s="172"/>
      <c r="B79" s="172"/>
      <c r="C79" s="171"/>
      <c r="D79" s="452">
        <f t="shared" ref="D79:D82" si="0">1+D78</f>
        <v>16</v>
      </c>
      <c r="E79" s="457"/>
      <c r="F79" s="171"/>
      <c r="G79" s="171"/>
      <c r="H79" s="186"/>
      <c r="I79" s="186" t="s">
        <v>854</v>
      </c>
      <c r="J79" s="171"/>
      <c r="K79" s="186"/>
      <c r="L79" s="186"/>
      <c r="M79" s="485" t="s">
        <v>272</v>
      </c>
      <c r="N79" s="348" t="s">
        <v>88</v>
      </c>
      <c r="O79" s="173"/>
      <c r="P79" s="672" t="s">
        <v>1095</v>
      </c>
      <c r="Q79" s="673"/>
      <c r="R79" s="674"/>
      <c r="S79" s="322"/>
      <c r="T79" s="628"/>
      <c r="U79" s="543"/>
      <c r="V79" s="543"/>
      <c r="W79" s="543"/>
      <c r="X79" s="543"/>
      <c r="Y79" s="543"/>
      <c r="Z79" s="543"/>
      <c r="AA79" s="581"/>
      <c r="AB79" s="171"/>
      <c r="AC79" s="172"/>
      <c r="AD79" s="172"/>
      <c r="AE79" s="172"/>
      <c r="AF79" s="172"/>
      <c r="AG79" s="172"/>
      <c r="AH79" s="172"/>
      <c r="AI79" s="172"/>
    </row>
    <row r="80" spans="1:35" ht="12.75" customHeight="1" x14ac:dyDescent="0.2">
      <c r="A80" s="172"/>
      <c r="B80" s="172"/>
      <c r="C80" s="171"/>
      <c r="D80" s="452"/>
      <c r="E80" s="457"/>
      <c r="F80" s="171"/>
      <c r="G80" s="171"/>
      <c r="H80" s="186"/>
      <c r="I80" s="186"/>
      <c r="J80" s="171"/>
      <c r="K80" s="186"/>
      <c r="L80" s="186"/>
      <c r="M80" s="485"/>
      <c r="N80" s="348"/>
      <c r="O80" s="348"/>
      <c r="P80" s="348"/>
      <c r="Q80" s="348"/>
      <c r="R80" s="348"/>
      <c r="S80" s="348"/>
      <c r="T80" s="348"/>
      <c r="U80" s="363"/>
      <c r="V80" s="363"/>
      <c r="W80" s="363"/>
      <c r="X80" s="363"/>
      <c r="Y80" s="363"/>
      <c r="Z80" s="363"/>
      <c r="AA80" s="365"/>
      <c r="AB80" s="171"/>
      <c r="AC80" s="172"/>
      <c r="AD80" s="172"/>
      <c r="AE80" s="172"/>
      <c r="AF80" s="172"/>
      <c r="AG80" s="172"/>
      <c r="AH80" s="172"/>
      <c r="AI80" s="172"/>
    </row>
    <row r="81" spans="1:35" ht="12.75" customHeight="1" x14ac:dyDescent="0.25">
      <c r="A81" s="172"/>
      <c r="B81" s="172"/>
      <c r="C81" s="171"/>
      <c r="D81" s="452">
        <f>1+D79</f>
        <v>17</v>
      </c>
      <c r="E81" s="457"/>
      <c r="F81" s="171"/>
      <c r="G81" s="171"/>
      <c r="H81" s="328" t="s">
        <v>250</v>
      </c>
      <c r="I81" s="171"/>
      <c r="J81" s="171"/>
      <c r="K81" s="171"/>
      <c r="L81" s="171"/>
      <c r="M81" s="348" t="s">
        <v>253</v>
      </c>
      <c r="N81" s="348" t="s">
        <v>252</v>
      </c>
      <c r="O81" s="171"/>
      <c r="P81" s="672" t="s">
        <v>1096</v>
      </c>
      <c r="Q81" s="673"/>
      <c r="R81" s="674"/>
      <c r="S81" s="322"/>
      <c r="T81" s="628" t="s">
        <v>855</v>
      </c>
      <c r="U81" s="543"/>
      <c r="V81" s="543"/>
      <c r="W81" s="543"/>
      <c r="X81" s="543"/>
      <c r="Y81" s="543"/>
      <c r="Z81" s="543"/>
      <c r="AA81" s="581"/>
      <c r="AB81" s="171"/>
      <c r="AC81" s="172"/>
      <c r="AD81" s="172"/>
      <c r="AE81" s="172"/>
      <c r="AF81" s="172"/>
      <c r="AG81" s="172"/>
      <c r="AH81" s="172"/>
      <c r="AI81" s="172"/>
    </row>
    <row r="82" spans="1:35" ht="12.75" customHeight="1" x14ac:dyDescent="0.25">
      <c r="A82" s="172"/>
      <c r="B82" s="172"/>
      <c r="C82" s="171"/>
      <c r="D82" s="452">
        <f t="shared" si="0"/>
        <v>18</v>
      </c>
      <c r="E82" s="457"/>
      <c r="F82" s="171"/>
      <c r="G82" s="171"/>
      <c r="H82" s="328" t="s">
        <v>251</v>
      </c>
      <c r="I82" s="171"/>
      <c r="J82" s="171"/>
      <c r="K82" s="171"/>
      <c r="L82" s="171"/>
      <c r="M82" s="348" t="s">
        <v>254</v>
      </c>
      <c r="N82" s="348" t="s">
        <v>252</v>
      </c>
      <c r="O82" s="171"/>
      <c r="P82" s="672" t="s">
        <v>1097</v>
      </c>
      <c r="Q82" s="673"/>
      <c r="R82" s="674"/>
      <c r="S82" s="322"/>
      <c r="T82" s="628"/>
      <c r="U82" s="543"/>
      <c r="V82" s="543"/>
      <c r="W82" s="543"/>
      <c r="X82" s="543"/>
      <c r="Y82" s="543"/>
      <c r="Z82" s="543"/>
      <c r="AA82" s="581"/>
      <c r="AB82" s="171"/>
      <c r="AC82" s="172"/>
      <c r="AD82" s="172"/>
      <c r="AE82" s="172"/>
      <c r="AF82" s="172"/>
      <c r="AG82" s="172"/>
      <c r="AH82" s="172"/>
      <c r="AI82" s="172"/>
    </row>
    <row r="83" spans="1:35" ht="12.75" customHeight="1" x14ac:dyDescent="0.2">
      <c r="A83" s="172"/>
      <c r="B83" s="172"/>
      <c r="C83" s="171"/>
      <c r="D83" s="452"/>
      <c r="E83" s="457"/>
      <c r="F83" s="171"/>
      <c r="G83" s="171"/>
      <c r="H83" s="186"/>
      <c r="I83" s="186"/>
      <c r="J83" s="171"/>
      <c r="K83" s="186"/>
      <c r="L83" s="186"/>
      <c r="M83" s="348"/>
      <c r="N83" s="348"/>
      <c r="O83" s="173"/>
      <c r="P83" s="313"/>
      <c r="Q83" s="313"/>
      <c r="R83" s="313"/>
      <c r="S83" s="322"/>
      <c r="T83" s="451"/>
      <c r="U83" s="451"/>
      <c r="V83" s="451"/>
      <c r="W83" s="451"/>
      <c r="X83" s="451"/>
      <c r="Y83" s="451"/>
      <c r="Z83" s="451"/>
      <c r="AA83" s="458"/>
      <c r="AB83" s="171"/>
      <c r="AC83" s="172"/>
      <c r="AD83" s="172"/>
      <c r="AE83" s="172"/>
      <c r="AF83" s="172"/>
      <c r="AG83" s="172"/>
      <c r="AH83" s="172"/>
      <c r="AI83" s="172"/>
    </row>
    <row r="84" spans="1:35" ht="12.75" customHeight="1" x14ac:dyDescent="0.2">
      <c r="A84" s="172"/>
      <c r="B84" s="172"/>
      <c r="C84" s="171"/>
      <c r="D84" s="486"/>
      <c r="E84" s="209" t="s">
        <v>200</v>
      </c>
      <c r="F84" s="190" t="s">
        <v>227</v>
      </c>
      <c r="G84" s="191"/>
      <c r="H84" s="190"/>
      <c r="I84" s="171"/>
      <c r="J84" s="171"/>
      <c r="K84" s="171"/>
      <c r="L84" s="171"/>
      <c r="M84" s="348"/>
      <c r="N84" s="348"/>
      <c r="O84" s="187"/>
      <c r="P84" s="334"/>
      <c r="Q84" s="334"/>
      <c r="R84" s="334"/>
      <c r="S84" s="322"/>
      <c r="T84" s="451"/>
      <c r="U84" s="451"/>
      <c r="V84" s="451"/>
      <c r="W84" s="451"/>
      <c r="X84" s="451"/>
      <c r="Y84" s="451"/>
      <c r="Z84" s="451"/>
      <c r="AA84" s="458"/>
      <c r="AB84" s="171"/>
      <c r="AC84" s="172"/>
      <c r="AD84" s="172"/>
      <c r="AE84" s="172"/>
      <c r="AF84" s="172"/>
      <c r="AG84" s="172"/>
      <c r="AH84" s="172"/>
      <c r="AI84" s="172"/>
    </row>
    <row r="85" spans="1:35" ht="12.75" customHeight="1" x14ac:dyDescent="0.2">
      <c r="A85" s="172"/>
      <c r="B85" s="172"/>
      <c r="C85" s="171"/>
      <c r="D85" s="486"/>
      <c r="E85" s="209"/>
      <c r="F85" s="190"/>
      <c r="G85" s="191"/>
      <c r="H85" s="190"/>
      <c r="I85" s="171"/>
      <c r="J85" s="171"/>
      <c r="K85" s="171"/>
      <c r="L85" s="171"/>
      <c r="M85" s="348"/>
      <c r="N85" s="348"/>
      <c r="O85" s="187"/>
      <c r="P85" s="334"/>
      <c r="Q85" s="334"/>
      <c r="R85" s="334"/>
      <c r="S85" s="322"/>
      <c r="T85" s="451"/>
      <c r="U85" s="451"/>
      <c r="V85" s="451"/>
      <c r="W85" s="451"/>
      <c r="X85" s="451"/>
      <c r="Y85" s="451"/>
      <c r="Z85" s="451"/>
      <c r="AA85" s="458"/>
      <c r="AB85" s="171"/>
      <c r="AC85" s="172"/>
      <c r="AD85" s="172"/>
      <c r="AE85" s="172"/>
      <c r="AF85" s="172"/>
      <c r="AG85" s="172"/>
      <c r="AH85" s="172"/>
      <c r="AI85" s="172"/>
    </row>
    <row r="86" spans="1:35" ht="12.75" customHeight="1" x14ac:dyDescent="0.2">
      <c r="A86" s="172"/>
      <c r="B86" s="172"/>
      <c r="C86" s="171"/>
      <c r="D86" s="452"/>
      <c r="E86" s="435"/>
      <c r="F86" s="171"/>
      <c r="G86" s="191" t="s">
        <v>276</v>
      </c>
      <c r="H86" s="190"/>
      <c r="I86" s="171"/>
      <c r="J86" s="171"/>
      <c r="K86" s="171"/>
      <c r="L86" s="171"/>
      <c r="M86" s="348"/>
      <c r="N86" s="348"/>
      <c r="O86" s="187"/>
      <c r="P86" s="334"/>
      <c r="Q86" s="334"/>
      <c r="R86" s="334"/>
      <c r="S86" s="322"/>
      <c r="T86" s="451"/>
      <c r="U86" s="451"/>
      <c r="V86" s="451"/>
      <c r="W86" s="451"/>
      <c r="X86" s="451"/>
      <c r="Y86" s="451"/>
      <c r="Z86" s="451"/>
      <c r="AA86" s="458"/>
      <c r="AB86" s="171"/>
      <c r="AC86" s="172"/>
      <c r="AD86" s="172"/>
      <c r="AE86" s="172"/>
      <c r="AF86" s="172"/>
      <c r="AG86" s="172"/>
      <c r="AH86" s="172"/>
      <c r="AI86" s="172"/>
    </row>
    <row r="87" spans="1:35" ht="12.75" customHeight="1" x14ac:dyDescent="0.2">
      <c r="A87" s="172"/>
      <c r="B87" s="172"/>
      <c r="C87" s="171"/>
      <c r="D87" s="452">
        <f>1+D82</f>
        <v>19</v>
      </c>
      <c r="E87" s="457"/>
      <c r="F87" s="171"/>
      <c r="G87" s="171"/>
      <c r="H87" s="171" t="s">
        <v>277</v>
      </c>
      <c r="I87" s="171"/>
      <c r="J87" s="171"/>
      <c r="K87" s="171"/>
      <c r="L87" s="171"/>
      <c r="M87" s="375"/>
      <c r="N87" s="348"/>
      <c r="O87" s="171"/>
      <c r="P87" s="672" t="s">
        <v>471</v>
      </c>
      <c r="Q87" s="673"/>
      <c r="R87" s="674"/>
      <c r="S87" s="322"/>
      <c r="T87" s="451" t="s">
        <v>856</v>
      </c>
      <c r="U87" s="451"/>
      <c r="V87" s="451"/>
      <c r="W87" s="451"/>
      <c r="X87" s="451"/>
      <c r="Y87" s="451"/>
      <c r="Z87" s="451"/>
      <c r="AA87" s="458"/>
      <c r="AB87" s="171"/>
      <c r="AC87" s="172"/>
      <c r="AD87" s="172"/>
      <c r="AE87" s="172"/>
      <c r="AF87" s="172"/>
      <c r="AG87" s="172"/>
      <c r="AH87" s="172"/>
      <c r="AI87" s="172"/>
    </row>
    <row r="88" spans="1:35" ht="12.75" customHeight="1" x14ac:dyDescent="0.3">
      <c r="A88" s="172"/>
      <c r="B88" s="172"/>
      <c r="C88" s="171"/>
      <c r="D88" s="452">
        <f>1+D87</f>
        <v>20</v>
      </c>
      <c r="E88" s="457"/>
      <c r="F88" s="171"/>
      <c r="G88" s="171"/>
      <c r="H88" s="171" t="s">
        <v>239</v>
      </c>
      <c r="I88" s="171"/>
      <c r="J88" s="171"/>
      <c r="K88" s="171"/>
      <c r="L88" s="171"/>
      <c r="M88" s="352" t="s">
        <v>562</v>
      </c>
      <c r="N88" s="348" t="s">
        <v>232</v>
      </c>
      <c r="O88" s="171"/>
      <c r="P88" s="672" t="s">
        <v>1098</v>
      </c>
      <c r="Q88" s="673"/>
      <c r="R88" s="674"/>
      <c r="S88" s="322"/>
      <c r="T88" s="451" t="s">
        <v>588</v>
      </c>
      <c r="U88" s="451"/>
      <c r="V88" s="451"/>
      <c r="W88" s="451"/>
      <c r="X88" s="451"/>
      <c r="Y88" s="451"/>
      <c r="Z88" s="451"/>
      <c r="AA88" s="458"/>
      <c r="AB88" s="171"/>
      <c r="AC88" s="172"/>
      <c r="AD88" s="172"/>
      <c r="AE88" s="172"/>
      <c r="AF88" s="172"/>
      <c r="AG88" s="172"/>
      <c r="AH88" s="172"/>
      <c r="AI88" s="172"/>
    </row>
    <row r="89" spans="1:35" ht="12.75" customHeight="1" x14ac:dyDescent="0.2">
      <c r="A89" s="172"/>
      <c r="B89" s="172"/>
      <c r="C89" s="171"/>
      <c r="D89" s="452">
        <f>1+D88</f>
        <v>21</v>
      </c>
      <c r="E89" s="457"/>
      <c r="F89" s="171"/>
      <c r="G89" s="171"/>
      <c r="H89" s="186" t="s">
        <v>83</v>
      </c>
      <c r="I89" s="171"/>
      <c r="J89" s="171"/>
      <c r="K89" s="186"/>
      <c r="L89" s="186"/>
      <c r="M89" s="348" t="s">
        <v>82</v>
      </c>
      <c r="N89" s="348" t="s">
        <v>84</v>
      </c>
      <c r="O89" s="173"/>
      <c r="P89" s="678" t="s">
        <v>1099</v>
      </c>
      <c r="Q89" s="679"/>
      <c r="R89" s="680"/>
      <c r="S89" s="322"/>
      <c r="T89" s="451" t="s">
        <v>904</v>
      </c>
      <c r="U89" s="451"/>
      <c r="V89" s="451"/>
      <c r="W89" s="451"/>
      <c r="X89" s="451"/>
      <c r="Y89" s="451"/>
      <c r="Z89" s="451"/>
      <c r="AA89" s="458"/>
      <c r="AB89" s="171"/>
      <c r="AC89" s="172"/>
      <c r="AD89" s="172"/>
      <c r="AE89" s="172"/>
      <c r="AF89" s="172"/>
      <c r="AG89" s="172"/>
      <c r="AH89" s="172"/>
      <c r="AI89" s="172"/>
    </row>
    <row r="90" spans="1:35" ht="12.75" customHeight="1" x14ac:dyDescent="0.2">
      <c r="A90" s="172"/>
      <c r="B90" s="172"/>
      <c r="C90" s="171"/>
      <c r="D90" s="452">
        <f>1+D89</f>
        <v>22</v>
      </c>
      <c r="E90" s="457"/>
      <c r="F90" s="171"/>
      <c r="G90" s="171"/>
      <c r="H90" s="186" t="s">
        <v>556</v>
      </c>
      <c r="I90" s="186"/>
      <c r="J90" s="171"/>
      <c r="K90" s="186"/>
      <c r="L90" s="186"/>
      <c r="M90" s="348" t="s">
        <v>557</v>
      </c>
      <c r="N90" s="589" t="s">
        <v>559</v>
      </c>
      <c r="O90" s="699"/>
      <c r="P90" s="681" t="s">
        <v>558</v>
      </c>
      <c r="Q90" s="682"/>
      <c r="R90" s="682"/>
      <c r="S90" s="683"/>
      <c r="T90" s="543" t="s">
        <v>857</v>
      </c>
      <c r="U90" s="543"/>
      <c r="V90" s="543"/>
      <c r="W90" s="543"/>
      <c r="X90" s="543"/>
      <c r="Y90" s="543"/>
      <c r="Z90" s="543"/>
      <c r="AA90" s="581"/>
      <c r="AB90" s="171"/>
      <c r="AC90" s="172"/>
      <c r="AD90" s="172"/>
      <c r="AE90" s="172"/>
      <c r="AF90" s="172"/>
      <c r="AG90" s="172"/>
      <c r="AH90" s="172"/>
      <c r="AI90" s="172"/>
    </row>
    <row r="91" spans="1:35" ht="12.75" customHeight="1" x14ac:dyDescent="0.2">
      <c r="A91" s="172"/>
      <c r="B91" s="172"/>
      <c r="C91" s="171"/>
      <c r="D91" s="452"/>
      <c r="E91" s="457"/>
      <c r="F91" s="171"/>
      <c r="G91" s="171"/>
      <c r="H91" s="186"/>
      <c r="I91" s="186"/>
      <c r="J91" s="171"/>
      <c r="K91" s="186"/>
      <c r="L91" s="186"/>
      <c r="M91" s="348"/>
      <c r="N91" s="589"/>
      <c r="O91" s="699"/>
      <c r="P91" s="684"/>
      <c r="Q91" s="685"/>
      <c r="R91" s="685"/>
      <c r="S91" s="686"/>
      <c r="T91" s="543"/>
      <c r="U91" s="543"/>
      <c r="V91" s="543"/>
      <c r="W91" s="543"/>
      <c r="X91" s="543"/>
      <c r="Y91" s="543"/>
      <c r="Z91" s="543"/>
      <c r="AA91" s="581"/>
      <c r="AB91" s="171"/>
      <c r="AC91" s="172"/>
      <c r="AD91" s="172"/>
      <c r="AE91" s="172"/>
      <c r="AF91" s="172"/>
      <c r="AG91" s="172"/>
      <c r="AH91" s="172"/>
      <c r="AI91" s="172"/>
    </row>
    <row r="92" spans="1:35" ht="12.75" customHeight="1" x14ac:dyDescent="0.2">
      <c r="A92" s="172"/>
      <c r="B92" s="172"/>
      <c r="C92" s="171"/>
      <c r="D92" s="452"/>
      <c r="E92" s="457"/>
      <c r="F92" s="171"/>
      <c r="G92" s="180" t="s">
        <v>275</v>
      </c>
      <c r="H92" s="186"/>
      <c r="I92" s="186"/>
      <c r="J92" s="171"/>
      <c r="K92" s="186"/>
      <c r="L92" s="186"/>
      <c r="M92" s="348"/>
      <c r="N92" s="348"/>
      <c r="O92" s="187"/>
      <c r="P92" s="187"/>
      <c r="Q92" s="187"/>
      <c r="R92" s="187"/>
      <c r="S92" s="322"/>
      <c r="T92" s="451"/>
      <c r="U92" s="451"/>
      <c r="V92" s="451"/>
      <c r="W92" s="451"/>
      <c r="X92" s="451"/>
      <c r="Y92" s="451"/>
      <c r="Z92" s="451"/>
      <c r="AA92" s="458"/>
      <c r="AB92" s="171"/>
      <c r="AC92" s="172"/>
      <c r="AD92" s="172"/>
      <c r="AE92" s="172"/>
      <c r="AF92" s="172"/>
      <c r="AG92" s="172"/>
      <c r="AH92" s="172"/>
      <c r="AI92" s="172"/>
    </row>
    <row r="93" spans="1:35" ht="12.75" customHeight="1" x14ac:dyDescent="0.3">
      <c r="A93" s="172"/>
      <c r="B93" s="172"/>
      <c r="C93" s="171"/>
      <c r="D93" s="452">
        <f>1+D90</f>
        <v>23</v>
      </c>
      <c r="E93" s="457"/>
      <c r="F93" s="171"/>
      <c r="G93" s="171"/>
      <c r="H93" s="186" t="s">
        <v>421</v>
      </c>
      <c r="I93" s="186"/>
      <c r="J93" s="171"/>
      <c r="K93" s="186"/>
      <c r="L93" s="186"/>
      <c r="M93" s="348" t="s">
        <v>147</v>
      </c>
      <c r="N93" s="348" t="s">
        <v>68</v>
      </c>
      <c r="O93" s="173"/>
      <c r="P93" s="672" t="s">
        <v>1100</v>
      </c>
      <c r="Q93" s="673"/>
      <c r="R93" s="674"/>
      <c r="S93" s="322"/>
      <c r="T93" s="543" t="s">
        <v>1058</v>
      </c>
      <c r="U93" s="543"/>
      <c r="V93" s="543"/>
      <c r="W93" s="543"/>
      <c r="X93" s="543"/>
      <c r="Y93" s="543"/>
      <c r="Z93" s="543"/>
      <c r="AA93" s="581"/>
      <c r="AB93" s="171"/>
      <c r="AC93" s="172"/>
      <c r="AD93" s="172"/>
      <c r="AE93" s="172"/>
      <c r="AF93" s="172"/>
      <c r="AG93" s="172"/>
      <c r="AH93" s="172"/>
      <c r="AI93" s="172"/>
    </row>
    <row r="94" spans="1:35" ht="12.75" customHeight="1" x14ac:dyDescent="0.2">
      <c r="A94" s="172"/>
      <c r="B94" s="172"/>
      <c r="C94" s="171"/>
      <c r="D94" s="452"/>
      <c r="E94" s="457"/>
      <c r="F94" s="171"/>
      <c r="G94" s="171"/>
      <c r="H94" s="186"/>
      <c r="I94" s="186"/>
      <c r="J94" s="171"/>
      <c r="K94" s="186"/>
      <c r="L94" s="186"/>
      <c r="M94" s="348"/>
      <c r="N94" s="348"/>
      <c r="O94" s="348"/>
      <c r="P94" s="348"/>
      <c r="Q94" s="348"/>
      <c r="R94" s="348"/>
      <c r="S94" s="322"/>
      <c r="T94" s="543"/>
      <c r="U94" s="543"/>
      <c r="V94" s="543"/>
      <c r="W94" s="543"/>
      <c r="X94" s="543"/>
      <c r="Y94" s="543"/>
      <c r="Z94" s="543"/>
      <c r="AA94" s="581"/>
      <c r="AB94" s="171"/>
      <c r="AC94" s="172"/>
      <c r="AD94" s="172"/>
      <c r="AE94" s="172"/>
      <c r="AF94" s="172"/>
      <c r="AG94" s="172"/>
      <c r="AH94" s="172"/>
      <c r="AI94" s="172"/>
    </row>
    <row r="95" spans="1:35" ht="12.75" customHeight="1" x14ac:dyDescent="0.3">
      <c r="A95" s="172"/>
      <c r="B95" s="172"/>
      <c r="C95" s="171"/>
      <c r="D95" s="452">
        <f>1+D93</f>
        <v>24</v>
      </c>
      <c r="E95" s="457"/>
      <c r="F95" s="171"/>
      <c r="G95" s="171"/>
      <c r="H95" s="186" t="s">
        <v>472</v>
      </c>
      <c r="I95" s="186"/>
      <c r="J95" s="171"/>
      <c r="K95" s="186"/>
      <c r="L95" s="186"/>
      <c r="M95" s="348" t="s">
        <v>565</v>
      </c>
      <c r="N95" s="348" t="s">
        <v>302</v>
      </c>
      <c r="O95" s="173"/>
      <c r="P95" s="672" t="s">
        <v>1101</v>
      </c>
      <c r="Q95" s="673"/>
      <c r="R95" s="674"/>
      <c r="S95" s="322"/>
      <c r="T95" s="171" t="s">
        <v>589</v>
      </c>
      <c r="U95" s="171"/>
      <c r="V95" s="171"/>
      <c r="W95" s="171"/>
      <c r="X95" s="171"/>
      <c r="Y95" s="171"/>
      <c r="Z95" s="171"/>
      <c r="AA95" s="178"/>
      <c r="AB95" s="171"/>
      <c r="AC95" s="172"/>
      <c r="AD95" s="172"/>
      <c r="AE95" s="172"/>
      <c r="AF95" s="172"/>
      <c r="AG95" s="172"/>
      <c r="AH95" s="172"/>
      <c r="AI95" s="172"/>
    </row>
    <row r="96" spans="1:35" ht="12.75" customHeight="1" x14ac:dyDescent="0.2">
      <c r="A96" s="172"/>
      <c r="B96" s="172"/>
      <c r="C96" s="171"/>
      <c r="D96" s="452"/>
      <c r="E96" s="457"/>
      <c r="F96" s="171"/>
      <c r="G96" s="171"/>
      <c r="H96" s="186"/>
      <c r="I96" s="186"/>
      <c r="J96" s="171"/>
      <c r="K96" s="186"/>
      <c r="L96" s="186"/>
      <c r="M96" s="348"/>
      <c r="N96" s="348"/>
      <c r="O96" s="173"/>
      <c r="P96" s="348"/>
      <c r="Q96" s="348"/>
      <c r="R96" s="348"/>
      <c r="S96" s="322"/>
      <c r="T96" s="171"/>
      <c r="U96" s="171"/>
      <c r="V96" s="171"/>
      <c r="W96" s="171"/>
      <c r="X96" s="171"/>
      <c r="Y96" s="171"/>
      <c r="Z96" s="171"/>
      <c r="AA96" s="178"/>
      <c r="AB96" s="171"/>
      <c r="AC96" s="172"/>
      <c r="AD96" s="172"/>
      <c r="AE96" s="172"/>
      <c r="AF96" s="172"/>
      <c r="AG96" s="172"/>
      <c r="AH96" s="172"/>
      <c r="AI96" s="172"/>
    </row>
    <row r="97" spans="1:35" ht="12.75" customHeight="1" x14ac:dyDescent="0.3">
      <c r="A97" s="172"/>
      <c r="B97" s="172"/>
      <c r="C97" s="171"/>
      <c r="D97" s="452">
        <f>1+D95</f>
        <v>25</v>
      </c>
      <c r="E97" s="457"/>
      <c r="F97" s="171"/>
      <c r="G97" s="171"/>
      <c r="H97" s="186" t="s">
        <v>87</v>
      </c>
      <c r="I97" s="186"/>
      <c r="J97" s="171"/>
      <c r="K97" s="186"/>
      <c r="L97" s="186"/>
      <c r="M97" s="348" t="s">
        <v>567</v>
      </c>
      <c r="N97" s="348" t="s">
        <v>66</v>
      </c>
      <c r="O97" s="173"/>
      <c r="P97" s="687" t="s">
        <v>1102</v>
      </c>
      <c r="Q97" s="688"/>
      <c r="R97" s="689"/>
      <c r="S97" s="322"/>
      <c r="T97" s="579" t="s">
        <v>858</v>
      </c>
      <c r="U97" s="579"/>
      <c r="V97" s="579"/>
      <c r="W97" s="579"/>
      <c r="X97" s="579"/>
      <c r="Y97" s="579"/>
      <c r="Z97" s="579"/>
      <c r="AA97" s="580"/>
      <c r="AB97" s="171"/>
      <c r="AC97" s="172"/>
      <c r="AD97" s="172"/>
      <c r="AE97" s="172"/>
      <c r="AF97" s="172"/>
      <c r="AG97" s="172"/>
      <c r="AH97" s="172"/>
      <c r="AI97" s="172"/>
    </row>
    <row r="98" spans="1:35" ht="12.75" customHeight="1" x14ac:dyDescent="0.2">
      <c r="A98" s="172"/>
      <c r="B98" s="172"/>
      <c r="C98" s="171"/>
      <c r="D98" s="452"/>
      <c r="E98" s="457"/>
      <c r="F98" s="171"/>
      <c r="G98" s="171"/>
      <c r="H98" s="186"/>
      <c r="I98" s="186"/>
      <c r="J98" s="171"/>
      <c r="K98" s="186"/>
      <c r="L98" s="186"/>
      <c r="M98" s="348"/>
      <c r="N98" s="348"/>
      <c r="O98" s="187"/>
      <c r="P98" s="334"/>
      <c r="Q98" s="334"/>
      <c r="R98" s="334"/>
      <c r="S98" s="322"/>
      <c r="T98" s="579"/>
      <c r="U98" s="579"/>
      <c r="V98" s="579"/>
      <c r="W98" s="579"/>
      <c r="X98" s="579"/>
      <c r="Y98" s="579"/>
      <c r="Z98" s="579"/>
      <c r="AA98" s="580"/>
      <c r="AB98" s="171"/>
      <c r="AC98" s="172"/>
      <c r="AD98" s="172"/>
      <c r="AE98" s="172"/>
      <c r="AF98" s="172"/>
      <c r="AG98" s="172"/>
      <c r="AH98" s="172"/>
      <c r="AI98" s="172"/>
    </row>
    <row r="99" spans="1:35" ht="12.75" customHeight="1" x14ac:dyDescent="0.2">
      <c r="A99" s="172"/>
      <c r="B99" s="172"/>
      <c r="C99" s="171"/>
      <c r="D99" s="486"/>
      <c r="E99" s="209" t="s">
        <v>243</v>
      </c>
      <c r="F99" s="190" t="s">
        <v>278</v>
      </c>
      <c r="G99" s="171"/>
      <c r="H99" s="186"/>
      <c r="I99" s="186"/>
      <c r="J99" s="171"/>
      <c r="K99" s="186"/>
      <c r="L99" s="186"/>
      <c r="M99" s="348"/>
      <c r="N99" s="348"/>
      <c r="O99" s="173"/>
      <c r="P99" s="313"/>
      <c r="Q99" s="313"/>
      <c r="R99" s="313"/>
      <c r="S99" s="322"/>
      <c r="T99" s="451"/>
      <c r="U99" s="451"/>
      <c r="V99" s="451"/>
      <c r="W99" s="451"/>
      <c r="X99" s="451"/>
      <c r="Y99" s="451"/>
      <c r="Z99" s="451"/>
      <c r="AA99" s="458"/>
      <c r="AB99" s="171"/>
      <c r="AC99" s="172"/>
      <c r="AD99" s="172"/>
      <c r="AE99" s="172"/>
      <c r="AF99" s="172"/>
      <c r="AG99" s="172"/>
      <c r="AH99" s="172"/>
      <c r="AI99" s="172"/>
    </row>
    <row r="100" spans="1:35" ht="12.75" customHeight="1" x14ac:dyDescent="0.2">
      <c r="A100" s="172"/>
      <c r="B100" s="172"/>
      <c r="C100" s="171"/>
      <c r="D100" s="486"/>
      <c r="E100" s="487"/>
      <c r="F100" s="190"/>
      <c r="G100" s="171"/>
      <c r="H100" s="186"/>
      <c r="I100" s="186"/>
      <c r="J100" s="171"/>
      <c r="K100" s="186"/>
      <c r="L100" s="186"/>
      <c r="M100" s="348"/>
      <c r="N100" s="348"/>
      <c r="O100" s="173"/>
      <c r="P100" s="313"/>
      <c r="Q100" s="313"/>
      <c r="R100" s="313"/>
      <c r="S100" s="322"/>
      <c r="T100" s="451"/>
      <c r="U100" s="451"/>
      <c r="V100" s="451"/>
      <c r="W100" s="451"/>
      <c r="X100" s="451"/>
      <c r="Y100" s="451"/>
      <c r="Z100" s="451"/>
      <c r="AA100" s="458"/>
      <c r="AB100" s="171"/>
      <c r="AC100" s="172"/>
      <c r="AD100" s="172"/>
      <c r="AE100" s="172"/>
      <c r="AF100" s="172"/>
      <c r="AG100" s="172"/>
      <c r="AH100" s="172"/>
      <c r="AI100" s="172"/>
    </row>
    <row r="101" spans="1:35" x14ac:dyDescent="0.2">
      <c r="A101" s="172"/>
      <c r="B101" s="172"/>
      <c r="C101" s="171"/>
      <c r="D101" s="452"/>
      <c r="E101" s="457"/>
      <c r="F101" s="171"/>
      <c r="G101" s="180" t="s">
        <v>279</v>
      </c>
      <c r="H101" s="171"/>
      <c r="I101" s="171"/>
      <c r="J101" s="171"/>
      <c r="K101" s="171"/>
      <c r="L101" s="171"/>
      <c r="M101" s="348"/>
      <c r="N101" s="348"/>
      <c r="O101" s="171"/>
      <c r="P101" s="313"/>
      <c r="Q101" s="313"/>
      <c r="R101" s="313"/>
      <c r="S101" s="322"/>
      <c r="T101" s="451"/>
      <c r="U101" s="451"/>
      <c r="V101" s="451"/>
      <c r="W101" s="451"/>
      <c r="X101" s="451"/>
      <c r="Y101" s="451"/>
      <c r="Z101" s="451"/>
      <c r="AA101" s="458"/>
      <c r="AB101" s="171"/>
      <c r="AC101" s="172"/>
      <c r="AD101" s="172"/>
      <c r="AE101" s="172"/>
      <c r="AF101" s="172"/>
      <c r="AG101" s="172"/>
      <c r="AH101" s="172"/>
      <c r="AI101" s="172"/>
    </row>
    <row r="102" spans="1:35" x14ac:dyDescent="0.2">
      <c r="A102" s="172"/>
      <c r="B102" s="172"/>
      <c r="C102" s="171"/>
      <c r="D102" s="452"/>
      <c r="E102" s="457"/>
      <c r="F102" s="171"/>
      <c r="G102" s="180"/>
      <c r="H102" s="186" t="s">
        <v>229</v>
      </c>
      <c r="I102" s="186"/>
      <c r="J102" s="171"/>
      <c r="K102" s="171"/>
      <c r="L102" s="171"/>
      <c r="M102" s="348"/>
      <c r="N102" s="348"/>
      <c r="O102" s="171"/>
      <c r="P102" s="313"/>
      <c r="Q102" s="313"/>
      <c r="R102" s="313"/>
      <c r="S102" s="322"/>
      <c r="T102" s="451"/>
      <c r="U102" s="451"/>
      <c r="V102" s="451"/>
      <c r="W102" s="451"/>
      <c r="X102" s="451"/>
      <c r="Y102" s="451"/>
      <c r="Z102" s="451"/>
      <c r="AA102" s="458"/>
      <c r="AB102" s="171"/>
      <c r="AC102" s="172"/>
      <c r="AD102" s="172"/>
      <c r="AE102" s="172"/>
      <c r="AF102" s="172"/>
      <c r="AG102" s="172"/>
      <c r="AH102" s="172"/>
      <c r="AI102" s="172"/>
    </row>
    <row r="103" spans="1:35" ht="15.75" x14ac:dyDescent="0.3">
      <c r="A103" s="172"/>
      <c r="B103" s="172"/>
      <c r="C103" s="171"/>
      <c r="D103" s="452">
        <f>1+D97</f>
        <v>26</v>
      </c>
      <c r="E103" s="457"/>
      <c r="F103" s="171"/>
      <c r="G103" s="180"/>
      <c r="H103" s="186"/>
      <c r="I103" s="186" t="s">
        <v>646</v>
      </c>
      <c r="J103" s="171"/>
      <c r="K103" s="186"/>
      <c r="L103" s="186"/>
      <c r="M103" s="348" t="s">
        <v>644</v>
      </c>
      <c r="N103" s="348" t="s">
        <v>96</v>
      </c>
      <c r="O103" s="173"/>
      <c r="P103" s="672" t="s">
        <v>1103</v>
      </c>
      <c r="Q103" s="673"/>
      <c r="R103" s="674"/>
      <c r="S103" s="322"/>
      <c r="T103" s="451" t="s">
        <v>859</v>
      </c>
      <c r="U103" s="451"/>
      <c r="V103" s="451"/>
      <c r="W103" s="451"/>
      <c r="X103" s="451"/>
      <c r="Y103" s="451"/>
      <c r="Z103" s="451"/>
      <c r="AA103" s="458"/>
      <c r="AB103" s="171"/>
      <c r="AC103" s="172"/>
      <c r="AD103" s="172"/>
      <c r="AE103" s="172"/>
      <c r="AF103" s="172"/>
      <c r="AG103" s="172"/>
      <c r="AH103" s="172"/>
      <c r="AI103" s="172"/>
    </row>
    <row r="104" spans="1:35" ht="15.75" x14ac:dyDescent="0.3">
      <c r="A104" s="172"/>
      <c r="B104" s="172"/>
      <c r="C104" s="171"/>
      <c r="D104" s="452">
        <f>1+D103</f>
        <v>27</v>
      </c>
      <c r="E104" s="457"/>
      <c r="F104" s="171"/>
      <c r="G104" s="180"/>
      <c r="H104" s="186"/>
      <c r="I104" s="186" t="s">
        <v>647</v>
      </c>
      <c r="J104" s="171"/>
      <c r="K104" s="186"/>
      <c r="L104" s="186"/>
      <c r="M104" s="348" t="s">
        <v>645</v>
      </c>
      <c r="N104" s="348" t="s">
        <v>323</v>
      </c>
      <c r="O104" s="173"/>
      <c r="P104" s="672" t="s">
        <v>473</v>
      </c>
      <c r="Q104" s="673"/>
      <c r="R104" s="674"/>
      <c r="S104" s="322"/>
      <c r="T104" s="451" t="s">
        <v>704</v>
      </c>
      <c r="U104" s="451"/>
      <c r="V104" s="451"/>
      <c r="W104" s="451"/>
      <c r="X104" s="451"/>
      <c r="Y104" s="451"/>
      <c r="Z104" s="451"/>
      <c r="AA104" s="458"/>
      <c r="AB104" s="171"/>
      <c r="AC104" s="172"/>
      <c r="AD104" s="172"/>
      <c r="AE104" s="172"/>
      <c r="AF104" s="172"/>
      <c r="AG104" s="172"/>
      <c r="AH104" s="172"/>
      <c r="AI104" s="172"/>
    </row>
    <row r="105" spans="1:35" ht="12.75" customHeight="1" x14ac:dyDescent="0.3">
      <c r="A105" s="172"/>
      <c r="B105" s="172"/>
      <c r="C105" s="171"/>
      <c r="D105" s="452">
        <f>1+D104</f>
        <v>28</v>
      </c>
      <c r="E105" s="457"/>
      <c r="F105" s="171"/>
      <c r="G105" s="180"/>
      <c r="H105" s="186" t="s">
        <v>100</v>
      </c>
      <c r="I105" s="186"/>
      <c r="J105" s="171"/>
      <c r="K105" s="186"/>
      <c r="L105" s="186"/>
      <c r="M105" s="348" t="s">
        <v>649</v>
      </c>
      <c r="N105" s="348" t="s">
        <v>60</v>
      </c>
      <c r="O105" s="173"/>
      <c r="P105" s="672" t="s">
        <v>1104</v>
      </c>
      <c r="Q105" s="673"/>
      <c r="R105" s="674"/>
      <c r="S105" s="322"/>
      <c r="T105" s="576" t="s">
        <v>860</v>
      </c>
      <c r="U105" s="577"/>
      <c r="V105" s="577"/>
      <c r="W105" s="577"/>
      <c r="X105" s="577"/>
      <c r="Y105" s="577"/>
      <c r="Z105" s="577"/>
      <c r="AA105" s="578"/>
      <c r="AB105" s="171"/>
      <c r="AC105" s="172"/>
      <c r="AD105" s="172"/>
      <c r="AE105" s="172"/>
      <c r="AF105" s="172"/>
      <c r="AG105" s="172"/>
      <c r="AH105" s="172"/>
      <c r="AI105" s="172"/>
    </row>
    <row r="106" spans="1:35" ht="12.75" customHeight="1" x14ac:dyDescent="0.2">
      <c r="A106" s="172"/>
      <c r="B106" s="172"/>
      <c r="C106" s="171"/>
      <c r="D106" s="452"/>
      <c r="E106" s="457"/>
      <c r="F106" s="171"/>
      <c r="G106" s="171"/>
      <c r="H106" s="186"/>
      <c r="I106" s="186"/>
      <c r="J106" s="171"/>
      <c r="K106" s="186"/>
      <c r="L106" s="186"/>
      <c r="M106" s="348"/>
      <c r="N106" s="348"/>
      <c r="O106" s="173"/>
      <c r="P106" s="672"/>
      <c r="Q106" s="673"/>
      <c r="R106" s="674"/>
      <c r="S106" s="322"/>
      <c r="T106" s="576"/>
      <c r="U106" s="577"/>
      <c r="V106" s="577"/>
      <c r="W106" s="577"/>
      <c r="X106" s="577"/>
      <c r="Y106" s="577"/>
      <c r="Z106" s="577"/>
      <c r="AA106" s="578"/>
      <c r="AB106" s="171"/>
      <c r="AC106" s="172"/>
      <c r="AD106" s="172"/>
      <c r="AE106" s="172"/>
      <c r="AF106" s="172"/>
      <c r="AG106" s="172"/>
      <c r="AH106" s="172"/>
      <c r="AI106" s="172"/>
    </row>
    <row r="107" spans="1:35" ht="12.75" customHeight="1" x14ac:dyDescent="0.2">
      <c r="A107" s="172"/>
      <c r="B107" s="172"/>
      <c r="C107" s="171"/>
      <c r="D107" s="452"/>
      <c r="E107" s="457"/>
      <c r="F107" s="171"/>
      <c r="G107" s="180" t="s">
        <v>696</v>
      </c>
      <c r="H107" s="186"/>
      <c r="I107" s="186"/>
      <c r="J107" s="171"/>
      <c r="K107" s="186"/>
      <c r="L107" s="186"/>
      <c r="M107" s="348"/>
      <c r="N107" s="348"/>
      <c r="O107" s="173"/>
      <c r="P107" s="187"/>
      <c r="Q107" s="171"/>
      <c r="R107" s="187"/>
      <c r="S107" s="322"/>
      <c r="T107" s="171"/>
      <c r="U107" s="171"/>
      <c r="V107" s="171"/>
      <c r="W107" s="171"/>
      <c r="X107" s="171"/>
      <c r="Y107" s="171"/>
      <c r="Z107" s="171"/>
      <c r="AA107" s="178"/>
      <c r="AB107" s="171"/>
      <c r="AC107" s="172"/>
      <c r="AD107" s="172"/>
      <c r="AE107" s="172"/>
      <c r="AF107" s="172"/>
      <c r="AG107" s="172"/>
      <c r="AH107" s="172"/>
      <c r="AI107" s="172"/>
    </row>
    <row r="108" spans="1:35" ht="12.75" customHeight="1" x14ac:dyDescent="0.3">
      <c r="A108" s="172"/>
      <c r="B108" s="172"/>
      <c r="C108" s="171"/>
      <c r="D108" s="452">
        <f>1+D105</f>
        <v>29</v>
      </c>
      <c r="E108" s="457"/>
      <c r="F108" s="171"/>
      <c r="G108" s="171"/>
      <c r="H108" s="186" t="s">
        <v>697</v>
      </c>
      <c r="I108" s="186"/>
      <c r="J108" s="171"/>
      <c r="K108" s="186"/>
      <c r="L108" s="186"/>
      <c r="M108" s="348" t="s">
        <v>699</v>
      </c>
      <c r="N108" s="348" t="s">
        <v>698</v>
      </c>
      <c r="O108" s="173"/>
      <c r="P108" s="696" t="s">
        <v>1105</v>
      </c>
      <c r="Q108" s="697"/>
      <c r="R108" s="698"/>
      <c r="S108" s="322"/>
      <c r="T108" s="451" t="s">
        <v>861</v>
      </c>
      <c r="U108" s="171"/>
      <c r="V108" s="171"/>
      <c r="W108" s="171"/>
      <c r="X108" s="171"/>
      <c r="Y108" s="171"/>
      <c r="Z108" s="171"/>
      <c r="AA108" s="178"/>
      <c r="AB108" s="171"/>
      <c r="AC108" s="172"/>
      <c r="AD108" s="172"/>
      <c r="AE108" s="172"/>
      <c r="AF108" s="172"/>
      <c r="AG108" s="172"/>
      <c r="AH108" s="172"/>
      <c r="AI108" s="172"/>
    </row>
    <row r="109" spans="1:35" ht="12.75" customHeight="1" x14ac:dyDescent="0.2">
      <c r="A109" s="172"/>
      <c r="B109" s="172"/>
      <c r="C109" s="171"/>
      <c r="D109" s="452"/>
      <c r="E109" s="457"/>
      <c r="F109" s="171"/>
      <c r="G109" s="171"/>
      <c r="H109" s="186"/>
      <c r="I109" s="186"/>
      <c r="J109" s="171"/>
      <c r="K109" s="186"/>
      <c r="L109" s="186"/>
      <c r="M109" s="348"/>
      <c r="N109" s="348"/>
      <c r="O109" s="348"/>
      <c r="P109" s="348"/>
      <c r="Q109" s="348"/>
      <c r="R109" s="348"/>
      <c r="S109" s="322"/>
      <c r="T109" s="451"/>
      <c r="U109" s="171"/>
      <c r="V109" s="171"/>
      <c r="W109" s="171"/>
      <c r="X109" s="171"/>
      <c r="Y109" s="171"/>
      <c r="Z109" s="171"/>
      <c r="AA109" s="178"/>
      <c r="AB109" s="171"/>
      <c r="AC109" s="172"/>
      <c r="AD109" s="172"/>
      <c r="AE109" s="172"/>
      <c r="AF109" s="172"/>
      <c r="AG109" s="172"/>
      <c r="AH109" s="172"/>
      <c r="AI109" s="172"/>
    </row>
    <row r="110" spans="1:35" ht="12.75" customHeight="1" x14ac:dyDescent="0.2">
      <c r="A110" s="172"/>
      <c r="B110" s="172"/>
      <c r="C110" s="171"/>
      <c r="D110" s="452">
        <f>1+D108</f>
        <v>30</v>
      </c>
      <c r="E110" s="457"/>
      <c r="F110" s="171"/>
      <c r="G110" s="171"/>
      <c r="H110" s="186" t="s">
        <v>700</v>
      </c>
      <c r="I110" s="186"/>
      <c r="J110" s="171"/>
      <c r="K110" s="186"/>
      <c r="L110" s="186"/>
      <c r="M110" s="348" t="s">
        <v>702</v>
      </c>
      <c r="N110" s="348" t="s">
        <v>701</v>
      </c>
      <c r="O110" s="173"/>
      <c r="P110" s="696" t="s">
        <v>862</v>
      </c>
      <c r="Q110" s="697"/>
      <c r="R110" s="698"/>
      <c r="S110" s="322"/>
      <c r="T110" s="451" t="s">
        <v>863</v>
      </c>
      <c r="U110" s="171"/>
      <c r="V110" s="171"/>
      <c r="W110" s="171"/>
      <c r="X110" s="171"/>
      <c r="Y110" s="171"/>
      <c r="Z110" s="171"/>
      <c r="AA110" s="178"/>
      <c r="AB110" s="171"/>
      <c r="AC110" s="172"/>
      <c r="AD110" s="172"/>
      <c r="AE110" s="172"/>
      <c r="AF110" s="172"/>
      <c r="AG110" s="172"/>
      <c r="AH110" s="172"/>
      <c r="AI110" s="172"/>
    </row>
    <row r="111" spans="1:35" ht="12.75" customHeight="1" x14ac:dyDescent="0.2">
      <c r="A111" s="172"/>
      <c r="B111" s="172"/>
      <c r="C111" s="171"/>
      <c r="D111" s="452"/>
      <c r="E111" s="457"/>
      <c r="F111" s="171"/>
      <c r="G111" s="171"/>
      <c r="H111" s="186"/>
      <c r="I111" s="186"/>
      <c r="J111" s="171"/>
      <c r="K111" s="186"/>
      <c r="L111" s="186"/>
      <c r="M111" s="348"/>
      <c r="N111" s="348"/>
      <c r="O111" s="173"/>
      <c r="P111" s="348"/>
      <c r="Q111" s="348"/>
      <c r="R111" s="348"/>
      <c r="S111" s="322"/>
      <c r="T111" s="372"/>
      <c r="U111" s="372"/>
      <c r="V111" s="372"/>
      <c r="W111" s="372"/>
      <c r="X111" s="372"/>
      <c r="Y111" s="372"/>
      <c r="Z111" s="372"/>
      <c r="AA111" s="373"/>
      <c r="AB111" s="171"/>
      <c r="AC111" s="172"/>
      <c r="AD111" s="172"/>
      <c r="AE111" s="172"/>
      <c r="AF111" s="172"/>
      <c r="AG111" s="172"/>
      <c r="AH111" s="172"/>
      <c r="AI111" s="172"/>
    </row>
    <row r="112" spans="1:35" ht="12.75" customHeight="1" x14ac:dyDescent="0.2">
      <c r="A112" s="172"/>
      <c r="B112" s="172"/>
      <c r="C112" s="171"/>
      <c r="D112" s="452"/>
      <c r="E112" s="457"/>
      <c r="F112" s="171"/>
      <c r="G112" s="180" t="s">
        <v>274</v>
      </c>
      <c r="H112" s="186"/>
      <c r="I112" s="186"/>
      <c r="J112" s="171"/>
      <c r="K112" s="186"/>
      <c r="L112" s="186"/>
      <c r="M112" s="348"/>
      <c r="N112" s="348"/>
      <c r="O112" s="173"/>
      <c r="P112" s="187"/>
      <c r="Q112" s="171"/>
      <c r="R112" s="187"/>
      <c r="S112" s="322"/>
      <c r="T112" s="451"/>
      <c r="U112" s="451"/>
      <c r="V112" s="451"/>
      <c r="W112" s="451"/>
      <c r="X112" s="451"/>
      <c r="Y112" s="451"/>
      <c r="Z112" s="451"/>
      <c r="AA112" s="458"/>
      <c r="AB112" s="171"/>
      <c r="AC112" s="172"/>
      <c r="AD112" s="172"/>
      <c r="AE112" s="172"/>
      <c r="AF112" s="172"/>
      <c r="AG112" s="172"/>
      <c r="AH112" s="172"/>
      <c r="AI112" s="172"/>
    </row>
    <row r="113" spans="1:35" ht="15" customHeight="1" x14ac:dyDescent="0.2">
      <c r="A113" s="172"/>
      <c r="B113" s="172"/>
      <c r="C113" s="171"/>
      <c r="D113" s="452">
        <f>1+D110</f>
        <v>31</v>
      </c>
      <c r="E113" s="457"/>
      <c r="F113" s="171"/>
      <c r="G113" s="171"/>
      <c r="H113" s="171" t="s">
        <v>230</v>
      </c>
      <c r="I113" s="171"/>
      <c r="J113" s="171"/>
      <c r="K113" s="171"/>
      <c r="L113" s="171"/>
      <c r="M113" s="352" t="s">
        <v>89</v>
      </c>
      <c r="N113" s="352"/>
      <c r="O113" s="488"/>
      <c r="P113" s="690" t="s">
        <v>488</v>
      </c>
      <c r="Q113" s="691"/>
      <c r="R113" s="691"/>
      <c r="S113" s="692"/>
      <c r="T113" s="577" t="s">
        <v>918</v>
      </c>
      <c r="U113" s="577"/>
      <c r="V113" s="577"/>
      <c r="W113" s="577"/>
      <c r="X113" s="577"/>
      <c r="Y113" s="577"/>
      <c r="Z113" s="577"/>
      <c r="AA113" s="578"/>
      <c r="AB113" s="171"/>
      <c r="AC113" s="172"/>
      <c r="AD113" s="172"/>
      <c r="AE113" s="172"/>
      <c r="AF113" s="172"/>
      <c r="AG113" s="172"/>
      <c r="AH113" s="172"/>
      <c r="AI113" s="172"/>
    </row>
    <row r="114" spans="1:35" ht="15" customHeight="1" x14ac:dyDescent="0.2">
      <c r="A114" s="172"/>
      <c r="B114" s="172"/>
      <c r="C114" s="171"/>
      <c r="D114" s="452"/>
      <c r="E114" s="457"/>
      <c r="F114" s="171"/>
      <c r="G114" s="171"/>
      <c r="H114" s="171"/>
      <c r="I114" s="171"/>
      <c r="J114" s="171"/>
      <c r="K114" s="171"/>
      <c r="L114" s="171"/>
      <c r="M114" s="352"/>
      <c r="N114" s="352"/>
      <c r="O114" s="352"/>
      <c r="P114" s="693"/>
      <c r="Q114" s="694"/>
      <c r="R114" s="694"/>
      <c r="S114" s="695"/>
      <c r="T114" s="577"/>
      <c r="U114" s="577"/>
      <c r="V114" s="577"/>
      <c r="W114" s="577"/>
      <c r="X114" s="577"/>
      <c r="Y114" s="577"/>
      <c r="Z114" s="577"/>
      <c r="AA114" s="578"/>
      <c r="AB114" s="171"/>
      <c r="AC114" s="172"/>
      <c r="AD114" s="172"/>
      <c r="AE114" s="172"/>
      <c r="AF114" s="172"/>
      <c r="AG114" s="172"/>
      <c r="AH114" s="172"/>
      <c r="AI114" s="172"/>
    </row>
    <row r="115" spans="1:35" ht="12.75" customHeight="1" x14ac:dyDescent="0.2">
      <c r="A115" s="172"/>
      <c r="B115" s="172"/>
      <c r="C115" s="171"/>
      <c r="D115" s="489"/>
      <c r="E115" s="490"/>
      <c r="F115" s="184"/>
      <c r="G115" s="184"/>
      <c r="H115" s="380"/>
      <c r="I115" s="380"/>
      <c r="J115" s="184"/>
      <c r="K115" s="380"/>
      <c r="L115" s="380"/>
      <c r="M115" s="381"/>
      <c r="N115" s="381"/>
      <c r="O115" s="184"/>
      <c r="P115" s="382"/>
      <c r="Q115" s="382"/>
      <c r="R115" s="184"/>
      <c r="S115" s="467"/>
      <c r="T115" s="491"/>
      <c r="U115" s="491"/>
      <c r="V115" s="491"/>
      <c r="W115" s="491"/>
      <c r="X115" s="491"/>
      <c r="Y115" s="491"/>
      <c r="Z115" s="491"/>
      <c r="AA115" s="492"/>
      <c r="AB115" s="171"/>
      <c r="AC115" s="172"/>
      <c r="AD115" s="172"/>
      <c r="AE115" s="172"/>
      <c r="AF115" s="172"/>
      <c r="AG115" s="172"/>
      <c r="AH115" s="172"/>
      <c r="AI115" s="172"/>
    </row>
    <row r="116" spans="1:35" ht="12.75" customHeight="1" x14ac:dyDescent="0.2">
      <c r="A116" s="172"/>
      <c r="B116" s="172"/>
      <c r="C116" s="171"/>
      <c r="D116" s="452"/>
      <c r="E116" s="457"/>
      <c r="F116" s="171"/>
      <c r="G116" s="171"/>
      <c r="H116" s="186"/>
      <c r="I116" s="186"/>
      <c r="J116" s="171"/>
      <c r="K116" s="186"/>
      <c r="L116" s="186"/>
      <c r="M116" s="348"/>
      <c r="N116" s="348"/>
      <c r="O116" s="173"/>
      <c r="P116" s="187"/>
      <c r="Q116" s="187"/>
      <c r="R116" s="171"/>
      <c r="S116" s="322"/>
      <c r="T116" s="451"/>
      <c r="U116" s="451"/>
      <c r="V116" s="451"/>
      <c r="W116" s="451"/>
      <c r="X116" s="451"/>
      <c r="Y116" s="451"/>
      <c r="Z116" s="451"/>
      <c r="AA116" s="458"/>
      <c r="AB116" s="171"/>
      <c r="AC116" s="172"/>
      <c r="AD116" s="172"/>
      <c r="AE116" s="172"/>
      <c r="AF116" s="172"/>
      <c r="AG116" s="172"/>
      <c r="AH116" s="172"/>
      <c r="AI116" s="172"/>
    </row>
    <row r="117" spans="1:35" ht="12.75" customHeight="1" x14ac:dyDescent="0.2">
      <c r="A117" s="172"/>
      <c r="B117" s="172"/>
      <c r="C117" s="171"/>
      <c r="D117" s="493"/>
      <c r="E117" s="388" t="s">
        <v>281</v>
      </c>
      <c r="F117" s="171"/>
      <c r="G117" s="171"/>
      <c r="H117" s="186"/>
      <c r="I117" s="186"/>
      <c r="J117" s="171"/>
      <c r="K117" s="186"/>
      <c r="L117" s="186"/>
      <c r="M117" s="348"/>
      <c r="N117" s="348"/>
      <c r="O117" s="173"/>
      <c r="P117" s="187"/>
      <c r="Q117" s="187"/>
      <c r="R117" s="171"/>
      <c r="S117" s="322"/>
      <c r="T117" s="451"/>
      <c r="U117" s="451"/>
      <c r="V117" s="451"/>
      <c r="W117" s="451"/>
      <c r="X117" s="451"/>
      <c r="Y117" s="451"/>
      <c r="Z117" s="451"/>
      <c r="AA117" s="458"/>
      <c r="AB117" s="171"/>
      <c r="AC117" s="172"/>
      <c r="AD117" s="172"/>
      <c r="AE117" s="172"/>
      <c r="AF117" s="172"/>
      <c r="AG117" s="172"/>
      <c r="AH117" s="172"/>
      <c r="AI117" s="172"/>
    </row>
    <row r="118" spans="1:35" ht="12.75" customHeight="1" x14ac:dyDescent="0.2">
      <c r="A118" s="172"/>
      <c r="B118" s="172"/>
      <c r="C118" s="171"/>
      <c r="D118" s="452"/>
      <c r="E118" s="457"/>
      <c r="F118" s="171"/>
      <c r="G118" s="171"/>
      <c r="H118" s="186"/>
      <c r="I118" s="186"/>
      <c r="J118" s="171"/>
      <c r="K118" s="186"/>
      <c r="L118" s="186"/>
      <c r="M118" s="348"/>
      <c r="N118" s="348"/>
      <c r="O118" s="173"/>
      <c r="P118" s="187"/>
      <c r="Q118" s="187"/>
      <c r="R118" s="171"/>
      <c r="S118" s="322"/>
      <c r="T118" s="451"/>
      <c r="U118" s="451"/>
      <c r="V118" s="451"/>
      <c r="W118" s="451"/>
      <c r="X118" s="451"/>
      <c r="Y118" s="451"/>
      <c r="Z118" s="451"/>
      <c r="AA118" s="458"/>
      <c r="AB118" s="171"/>
      <c r="AC118" s="172"/>
      <c r="AD118" s="172"/>
      <c r="AE118" s="172"/>
      <c r="AF118" s="172"/>
      <c r="AG118" s="172"/>
      <c r="AH118" s="172"/>
      <c r="AI118" s="172"/>
    </row>
    <row r="119" spans="1:35" x14ac:dyDescent="0.2">
      <c r="A119" s="172"/>
      <c r="B119" s="172"/>
      <c r="C119" s="171"/>
      <c r="D119" s="486"/>
      <c r="E119" s="209" t="s">
        <v>191</v>
      </c>
      <c r="F119" s="494" t="s">
        <v>223</v>
      </c>
      <c r="G119" s="171"/>
      <c r="H119" s="171"/>
      <c r="I119" s="171"/>
      <c r="J119" s="171"/>
      <c r="K119" s="171"/>
      <c r="L119" s="171"/>
      <c r="M119" s="348"/>
      <c r="N119" s="348"/>
      <c r="O119" s="171"/>
      <c r="P119" s="171"/>
      <c r="Q119" s="171"/>
      <c r="R119" s="171"/>
      <c r="S119" s="322"/>
      <c r="T119" s="451"/>
      <c r="U119" s="451"/>
      <c r="V119" s="451"/>
      <c r="W119" s="451"/>
      <c r="X119" s="451"/>
      <c r="Y119" s="451"/>
      <c r="Z119" s="451"/>
      <c r="AA119" s="458"/>
      <c r="AB119" s="171"/>
      <c r="AC119" s="172"/>
      <c r="AD119" s="172"/>
      <c r="AE119" s="172"/>
      <c r="AF119" s="172"/>
      <c r="AG119" s="172"/>
      <c r="AH119" s="172"/>
      <c r="AI119" s="172"/>
    </row>
    <row r="120" spans="1:35" x14ac:dyDescent="0.2">
      <c r="A120" s="172"/>
      <c r="B120" s="172"/>
      <c r="C120" s="171"/>
      <c r="D120" s="486"/>
      <c r="E120" s="487"/>
      <c r="F120" s="494"/>
      <c r="G120" s="171"/>
      <c r="H120" s="171"/>
      <c r="I120" s="171"/>
      <c r="J120" s="171"/>
      <c r="K120" s="171"/>
      <c r="L120" s="171"/>
      <c r="M120" s="348"/>
      <c r="N120" s="348"/>
      <c r="O120" s="171"/>
      <c r="P120" s="171"/>
      <c r="Q120" s="171"/>
      <c r="R120" s="171"/>
      <c r="S120" s="322"/>
      <c r="T120" s="451"/>
      <c r="U120" s="451"/>
      <c r="V120" s="451"/>
      <c r="W120" s="451"/>
      <c r="X120" s="451"/>
      <c r="Y120" s="451"/>
      <c r="Z120" s="451"/>
      <c r="AA120" s="458"/>
      <c r="AB120" s="171"/>
      <c r="AC120" s="172"/>
      <c r="AD120" s="172"/>
      <c r="AE120" s="172"/>
      <c r="AF120" s="172"/>
      <c r="AG120" s="172"/>
      <c r="AH120" s="172"/>
      <c r="AI120" s="172"/>
    </row>
    <row r="121" spans="1:35" x14ac:dyDescent="0.2">
      <c r="A121" s="172"/>
      <c r="B121" s="172"/>
      <c r="C121" s="171"/>
      <c r="D121" s="486"/>
      <c r="E121" s="487"/>
      <c r="F121" s="190"/>
      <c r="G121" s="191" t="s">
        <v>224</v>
      </c>
      <c r="H121" s="190"/>
      <c r="I121" s="171"/>
      <c r="J121" s="171"/>
      <c r="K121" s="171"/>
      <c r="L121" s="171"/>
      <c r="M121" s="348"/>
      <c r="N121" s="348"/>
      <c r="O121" s="171"/>
      <c r="P121" s="171"/>
      <c r="Q121" s="171"/>
      <c r="R121" s="171"/>
      <c r="S121" s="322"/>
      <c r="T121" s="451"/>
      <c r="U121" s="451"/>
      <c r="V121" s="451"/>
      <c r="W121" s="451"/>
      <c r="X121" s="451"/>
      <c r="Y121" s="451"/>
      <c r="Z121" s="451"/>
      <c r="AA121" s="458"/>
      <c r="AB121" s="171"/>
      <c r="AC121" s="172"/>
      <c r="AD121" s="172"/>
      <c r="AE121" s="172"/>
      <c r="AF121" s="172"/>
      <c r="AG121" s="172"/>
      <c r="AH121" s="172"/>
      <c r="AI121" s="172"/>
    </row>
    <row r="122" spans="1:35" x14ac:dyDescent="0.2">
      <c r="A122" s="172"/>
      <c r="B122" s="172"/>
      <c r="C122" s="171"/>
      <c r="D122" s="452">
        <f>1+D113</f>
        <v>32</v>
      </c>
      <c r="E122" s="457"/>
      <c r="F122" s="171"/>
      <c r="G122" s="171"/>
      <c r="H122" s="171" t="s">
        <v>56</v>
      </c>
      <c r="I122" s="171"/>
      <c r="J122" s="171"/>
      <c r="K122" s="171"/>
      <c r="L122" s="171"/>
      <c r="M122" s="348"/>
      <c r="N122" s="348"/>
      <c r="O122" s="171"/>
      <c r="P122" s="746" t="s">
        <v>462</v>
      </c>
      <c r="Q122" s="676"/>
      <c r="R122" s="747"/>
      <c r="S122" s="322"/>
      <c r="T122" s="451" t="s">
        <v>475</v>
      </c>
      <c r="U122" s="451"/>
      <c r="V122" s="451"/>
      <c r="W122" s="451"/>
      <c r="X122" s="451"/>
      <c r="Y122" s="451"/>
      <c r="Z122" s="451"/>
      <c r="AA122" s="458"/>
      <c r="AB122" s="171"/>
      <c r="AC122" s="172"/>
      <c r="AD122" s="172"/>
      <c r="AE122" s="172"/>
      <c r="AF122" s="172"/>
      <c r="AG122" s="172"/>
      <c r="AH122" s="172"/>
      <c r="AI122" s="172"/>
    </row>
    <row r="123" spans="1:35" x14ac:dyDescent="0.2">
      <c r="A123" s="172"/>
      <c r="B123" s="172"/>
      <c r="C123" s="171"/>
      <c r="D123" s="452"/>
      <c r="E123" s="457"/>
      <c r="F123" s="171"/>
      <c r="G123" s="171"/>
      <c r="H123" s="171"/>
      <c r="I123" s="171"/>
      <c r="J123" s="171"/>
      <c r="K123" s="171"/>
      <c r="L123" s="171"/>
      <c r="M123" s="348"/>
      <c r="N123" s="348"/>
      <c r="O123" s="171"/>
      <c r="P123" s="348"/>
      <c r="Q123" s="348"/>
      <c r="R123" s="348"/>
      <c r="S123" s="322"/>
      <c r="T123" s="451"/>
      <c r="U123" s="451"/>
      <c r="V123" s="451"/>
      <c r="W123" s="451"/>
      <c r="X123" s="451"/>
      <c r="Y123" s="451"/>
      <c r="Z123" s="451"/>
      <c r="AA123" s="458"/>
      <c r="AB123" s="171"/>
      <c r="AC123" s="172"/>
      <c r="AD123" s="172"/>
      <c r="AE123" s="172"/>
      <c r="AF123" s="172"/>
      <c r="AG123" s="172"/>
      <c r="AH123" s="172"/>
      <c r="AI123" s="172"/>
    </row>
    <row r="124" spans="1:35" ht="12.75" customHeight="1" x14ac:dyDescent="0.3">
      <c r="A124" s="172"/>
      <c r="B124" s="172"/>
      <c r="C124" s="171"/>
      <c r="D124" s="452">
        <f>1+D122</f>
        <v>33</v>
      </c>
      <c r="E124" s="457"/>
      <c r="F124" s="171"/>
      <c r="G124" s="171"/>
      <c r="H124" s="186" t="s">
        <v>463</v>
      </c>
      <c r="I124" s="171"/>
      <c r="J124" s="171"/>
      <c r="K124" s="171"/>
      <c r="L124" s="171"/>
      <c r="M124" s="348" t="s">
        <v>141</v>
      </c>
      <c r="N124" s="361" t="s">
        <v>57</v>
      </c>
      <c r="O124" s="171"/>
      <c r="P124" s="700" t="s">
        <v>476</v>
      </c>
      <c r="Q124" s="701"/>
      <c r="R124" s="702"/>
      <c r="S124" s="322"/>
      <c r="T124" s="577" t="s">
        <v>864</v>
      </c>
      <c r="U124" s="577"/>
      <c r="V124" s="577"/>
      <c r="W124" s="577"/>
      <c r="X124" s="577"/>
      <c r="Y124" s="577"/>
      <c r="Z124" s="577"/>
      <c r="AA124" s="578"/>
      <c r="AB124" s="171"/>
      <c r="AC124" s="172"/>
      <c r="AD124" s="172"/>
      <c r="AE124" s="172"/>
      <c r="AF124" s="172"/>
      <c r="AG124" s="172"/>
      <c r="AH124" s="172"/>
      <c r="AI124" s="172"/>
    </row>
    <row r="125" spans="1:35" ht="12.75" customHeight="1" x14ac:dyDescent="0.2">
      <c r="A125" s="172"/>
      <c r="B125" s="172"/>
      <c r="C125" s="171"/>
      <c r="D125" s="452"/>
      <c r="E125" s="457"/>
      <c r="F125" s="171"/>
      <c r="G125" s="171"/>
      <c r="H125" s="186"/>
      <c r="I125" s="171"/>
      <c r="J125" s="171"/>
      <c r="K125" s="171"/>
      <c r="L125" s="171"/>
      <c r="M125" s="348"/>
      <c r="N125" s="361"/>
      <c r="O125" s="171"/>
      <c r="P125" s="703"/>
      <c r="Q125" s="704"/>
      <c r="R125" s="705"/>
      <c r="S125" s="322"/>
      <c r="T125" s="577"/>
      <c r="U125" s="577"/>
      <c r="V125" s="577"/>
      <c r="W125" s="577"/>
      <c r="X125" s="577"/>
      <c r="Y125" s="577"/>
      <c r="Z125" s="577"/>
      <c r="AA125" s="578"/>
      <c r="AB125" s="171"/>
      <c r="AC125" s="172"/>
      <c r="AD125" s="172"/>
      <c r="AE125" s="172"/>
      <c r="AF125" s="172"/>
      <c r="AG125" s="172"/>
      <c r="AH125" s="172"/>
      <c r="AI125" s="172"/>
    </row>
    <row r="126" spans="1:35" ht="12.75" customHeight="1" x14ac:dyDescent="0.2">
      <c r="A126" s="172"/>
      <c r="B126" s="172"/>
      <c r="C126" s="171"/>
      <c r="D126" s="452"/>
      <c r="E126" s="457"/>
      <c r="F126" s="171"/>
      <c r="G126" s="171"/>
      <c r="H126" s="186"/>
      <c r="I126" s="171"/>
      <c r="J126" s="171"/>
      <c r="K126" s="171"/>
      <c r="L126" s="171"/>
      <c r="M126" s="348"/>
      <c r="N126" s="361"/>
      <c r="O126" s="361"/>
      <c r="P126" s="361"/>
      <c r="Q126" s="361"/>
      <c r="R126" s="361"/>
      <c r="S126" s="361"/>
      <c r="T126" s="577"/>
      <c r="U126" s="577"/>
      <c r="V126" s="577"/>
      <c r="W126" s="577"/>
      <c r="X126" s="577"/>
      <c r="Y126" s="577"/>
      <c r="Z126" s="577"/>
      <c r="AA126" s="578"/>
      <c r="AB126" s="171"/>
      <c r="AC126" s="172"/>
      <c r="AD126" s="172"/>
      <c r="AE126" s="172"/>
      <c r="AF126" s="172"/>
      <c r="AG126" s="172"/>
      <c r="AH126" s="172"/>
      <c r="AI126" s="172"/>
    </row>
    <row r="127" spans="1:35" ht="12.75" customHeight="1" x14ac:dyDescent="0.2">
      <c r="A127" s="172"/>
      <c r="B127" s="172"/>
      <c r="C127" s="171"/>
      <c r="D127" s="452"/>
      <c r="E127" s="457"/>
      <c r="F127" s="171"/>
      <c r="G127" s="171"/>
      <c r="H127" s="186"/>
      <c r="I127" s="171"/>
      <c r="J127" s="171"/>
      <c r="K127" s="171"/>
      <c r="L127" s="171"/>
      <c r="M127" s="348"/>
      <c r="N127" s="361"/>
      <c r="O127" s="361"/>
      <c r="P127" s="361"/>
      <c r="Q127" s="361"/>
      <c r="R127" s="361"/>
      <c r="S127" s="361"/>
      <c r="T127" s="372"/>
      <c r="U127" s="372"/>
      <c r="V127" s="372"/>
      <c r="W127" s="372"/>
      <c r="X127" s="372"/>
      <c r="Y127" s="372"/>
      <c r="Z127" s="372"/>
      <c r="AA127" s="373"/>
      <c r="AB127" s="171"/>
      <c r="AC127" s="172"/>
      <c r="AD127" s="172"/>
      <c r="AE127" s="172"/>
      <c r="AF127" s="172"/>
      <c r="AG127" s="172"/>
      <c r="AH127" s="172"/>
      <c r="AI127" s="172"/>
    </row>
    <row r="128" spans="1:35" ht="12.75" customHeight="1" x14ac:dyDescent="0.3">
      <c r="A128" s="172"/>
      <c r="B128" s="172"/>
      <c r="C128" s="171"/>
      <c r="D128" s="452">
        <f>1+D124</f>
        <v>34</v>
      </c>
      <c r="E128" s="457"/>
      <c r="F128" s="171"/>
      <c r="G128" s="171"/>
      <c r="H128" s="186" t="s">
        <v>59</v>
      </c>
      <c r="I128" s="171"/>
      <c r="J128" s="171"/>
      <c r="K128" s="171"/>
      <c r="L128" s="171"/>
      <c r="M128" s="348" t="s">
        <v>140</v>
      </c>
      <c r="N128" s="361" t="s">
        <v>58</v>
      </c>
      <c r="O128" s="171"/>
      <c r="P128" s="700" t="s">
        <v>477</v>
      </c>
      <c r="Q128" s="701"/>
      <c r="R128" s="702"/>
      <c r="S128" s="322"/>
      <c r="T128" s="577" t="s">
        <v>865</v>
      </c>
      <c r="U128" s="577"/>
      <c r="V128" s="577"/>
      <c r="W128" s="577"/>
      <c r="X128" s="577"/>
      <c r="Y128" s="577"/>
      <c r="Z128" s="577"/>
      <c r="AA128" s="578"/>
      <c r="AB128" s="171"/>
      <c r="AC128" s="172"/>
      <c r="AD128" s="172"/>
      <c r="AE128" s="172"/>
      <c r="AF128" s="172"/>
      <c r="AG128" s="172"/>
      <c r="AH128" s="172"/>
      <c r="AI128" s="172"/>
    </row>
    <row r="129" spans="1:35" ht="12.75" customHeight="1" x14ac:dyDescent="0.2">
      <c r="A129" s="172"/>
      <c r="B129" s="172"/>
      <c r="C129" s="171"/>
      <c r="D129" s="452"/>
      <c r="E129" s="457"/>
      <c r="F129" s="171"/>
      <c r="G129" s="171"/>
      <c r="H129" s="186"/>
      <c r="I129" s="171"/>
      <c r="J129" s="171"/>
      <c r="K129" s="171"/>
      <c r="L129" s="171"/>
      <c r="M129" s="348"/>
      <c r="N129" s="361"/>
      <c r="O129" s="361"/>
      <c r="P129" s="703"/>
      <c r="Q129" s="704"/>
      <c r="R129" s="705"/>
      <c r="S129" s="322"/>
      <c r="T129" s="577"/>
      <c r="U129" s="577"/>
      <c r="V129" s="577"/>
      <c r="W129" s="577"/>
      <c r="X129" s="577"/>
      <c r="Y129" s="577"/>
      <c r="Z129" s="577"/>
      <c r="AA129" s="578"/>
      <c r="AB129" s="171"/>
      <c r="AC129" s="172"/>
      <c r="AD129" s="172"/>
      <c r="AE129" s="172"/>
      <c r="AF129" s="172"/>
      <c r="AG129" s="172"/>
      <c r="AH129" s="172"/>
      <c r="AI129" s="172"/>
    </row>
    <row r="130" spans="1:35" ht="12.75" customHeight="1" x14ac:dyDescent="0.2">
      <c r="A130" s="172"/>
      <c r="B130" s="172"/>
      <c r="C130" s="171"/>
      <c r="D130" s="452"/>
      <c r="E130" s="457"/>
      <c r="F130" s="171"/>
      <c r="G130" s="171"/>
      <c r="H130" s="186"/>
      <c r="I130" s="171"/>
      <c r="J130" s="171"/>
      <c r="K130" s="171"/>
      <c r="L130" s="171"/>
      <c r="M130" s="348"/>
      <c r="N130" s="348"/>
      <c r="O130" s="348"/>
      <c r="P130" s="348"/>
      <c r="Q130" s="348"/>
      <c r="R130" s="348"/>
      <c r="S130" s="348"/>
      <c r="T130" s="577"/>
      <c r="U130" s="577"/>
      <c r="V130" s="577"/>
      <c r="W130" s="577"/>
      <c r="X130" s="577"/>
      <c r="Y130" s="577"/>
      <c r="Z130" s="577"/>
      <c r="AA130" s="578"/>
      <c r="AB130" s="171"/>
      <c r="AC130" s="172"/>
      <c r="AD130" s="172"/>
      <c r="AE130" s="172"/>
      <c r="AF130" s="172"/>
      <c r="AG130" s="172"/>
      <c r="AH130" s="172"/>
      <c r="AI130" s="172"/>
    </row>
    <row r="131" spans="1:35" ht="12.75" customHeight="1" x14ac:dyDescent="0.2">
      <c r="A131" s="172"/>
      <c r="B131" s="172"/>
      <c r="C131" s="171"/>
      <c r="D131" s="452"/>
      <c r="E131" s="457"/>
      <c r="F131" s="171"/>
      <c r="G131" s="171"/>
      <c r="H131" s="186"/>
      <c r="I131" s="171"/>
      <c r="J131" s="171"/>
      <c r="K131" s="171"/>
      <c r="L131" s="171"/>
      <c r="M131" s="348"/>
      <c r="N131" s="348"/>
      <c r="O131" s="348"/>
      <c r="P131" s="348"/>
      <c r="Q131" s="348"/>
      <c r="R131" s="348"/>
      <c r="S131" s="348"/>
      <c r="T131" s="372"/>
      <c r="U131" s="372"/>
      <c r="V131" s="372"/>
      <c r="W131" s="372"/>
      <c r="X131" s="372"/>
      <c r="Y131" s="372"/>
      <c r="Z131" s="372"/>
      <c r="AA131" s="373"/>
      <c r="AB131" s="171"/>
      <c r="AC131" s="172"/>
      <c r="AD131" s="172"/>
      <c r="AE131" s="172"/>
      <c r="AF131" s="172"/>
      <c r="AG131" s="172"/>
      <c r="AH131" s="172"/>
      <c r="AI131" s="172"/>
    </row>
    <row r="132" spans="1:35" ht="12.75" customHeight="1" x14ac:dyDescent="0.2">
      <c r="A132" s="172"/>
      <c r="B132" s="172"/>
      <c r="C132" s="171"/>
      <c r="D132" s="452">
        <f>1+D128</f>
        <v>35</v>
      </c>
      <c r="E132" s="457"/>
      <c r="F132" s="171"/>
      <c r="G132" s="171"/>
      <c r="H132" s="328" t="s">
        <v>62</v>
      </c>
      <c r="I132" s="171"/>
      <c r="J132" s="171"/>
      <c r="K132" s="171"/>
      <c r="L132" s="171"/>
      <c r="M132" s="352" t="s">
        <v>63</v>
      </c>
      <c r="N132" s="348" t="s">
        <v>64</v>
      </c>
      <c r="O132" s="171"/>
      <c r="P132" s="675" t="s">
        <v>478</v>
      </c>
      <c r="Q132" s="676"/>
      <c r="R132" s="677"/>
      <c r="S132" s="322"/>
      <c r="T132" s="577" t="s">
        <v>1129</v>
      </c>
      <c r="U132" s="577"/>
      <c r="V132" s="577"/>
      <c r="W132" s="577"/>
      <c r="X132" s="577"/>
      <c r="Y132" s="577"/>
      <c r="Z132" s="577"/>
      <c r="AA132" s="578"/>
      <c r="AB132" s="171"/>
      <c r="AC132" s="172"/>
      <c r="AD132" s="172"/>
      <c r="AE132" s="172"/>
      <c r="AF132" s="172"/>
      <c r="AG132" s="172"/>
      <c r="AH132" s="172"/>
      <c r="AI132" s="172"/>
    </row>
    <row r="133" spans="1:35" ht="12.75" customHeight="1" x14ac:dyDescent="0.2">
      <c r="A133" s="172"/>
      <c r="B133" s="172"/>
      <c r="C133" s="171"/>
      <c r="D133" s="452"/>
      <c r="E133" s="457"/>
      <c r="F133" s="171"/>
      <c r="G133" s="171"/>
      <c r="H133" s="328"/>
      <c r="I133" s="171"/>
      <c r="J133" s="171"/>
      <c r="K133" s="171"/>
      <c r="L133" s="171"/>
      <c r="M133" s="352"/>
      <c r="N133" s="348"/>
      <c r="O133" s="348"/>
      <c r="P133" s="348"/>
      <c r="Q133" s="348"/>
      <c r="R133" s="348"/>
      <c r="S133" s="348"/>
      <c r="T133" s="577"/>
      <c r="U133" s="577"/>
      <c r="V133" s="577"/>
      <c r="W133" s="577"/>
      <c r="X133" s="577"/>
      <c r="Y133" s="577"/>
      <c r="Z133" s="577"/>
      <c r="AA133" s="578"/>
      <c r="AB133" s="171"/>
      <c r="AC133" s="172"/>
      <c r="AD133" s="172"/>
      <c r="AE133" s="172"/>
      <c r="AF133" s="172"/>
      <c r="AG133" s="172"/>
      <c r="AH133" s="172"/>
      <c r="AI133" s="172"/>
    </row>
    <row r="134" spans="1:35" ht="12.75" customHeight="1" x14ac:dyDescent="0.2">
      <c r="A134" s="172"/>
      <c r="B134" s="172"/>
      <c r="C134" s="171"/>
      <c r="D134" s="452"/>
      <c r="E134" s="457"/>
      <c r="F134" s="171"/>
      <c r="G134" s="171"/>
      <c r="H134" s="328"/>
      <c r="I134" s="171"/>
      <c r="J134" s="171"/>
      <c r="K134" s="171"/>
      <c r="L134" s="171"/>
      <c r="M134" s="352"/>
      <c r="N134" s="348"/>
      <c r="O134" s="348"/>
      <c r="P134" s="348"/>
      <c r="Q134" s="348"/>
      <c r="R134" s="348"/>
      <c r="S134" s="348"/>
      <c r="T134" s="577"/>
      <c r="U134" s="577"/>
      <c r="V134" s="577"/>
      <c r="W134" s="577"/>
      <c r="X134" s="577"/>
      <c r="Y134" s="577"/>
      <c r="Z134" s="577"/>
      <c r="AA134" s="578"/>
      <c r="AB134" s="171"/>
      <c r="AC134" s="172"/>
      <c r="AD134" s="172"/>
      <c r="AE134" s="172"/>
      <c r="AF134" s="172"/>
      <c r="AG134" s="172"/>
      <c r="AH134" s="172"/>
      <c r="AI134" s="172"/>
    </row>
    <row r="135" spans="1:35" ht="12.75" customHeight="1" x14ac:dyDescent="0.2">
      <c r="A135" s="172"/>
      <c r="B135" s="172"/>
      <c r="C135" s="171"/>
      <c r="D135" s="452"/>
      <c r="E135" s="457"/>
      <c r="F135" s="171"/>
      <c r="G135" s="171"/>
      <c r="H135" s="328"/>
      <c r="I135" s="171"/>
      <c r="J135" s="171"/>
      <c r="K135" s="171"/>
      <c r="L135" s="171"/>
      <c r="M135" s="352"/>
      <c r="N135" s="348"/>
      <c r="O135" s="348"/>
      <c r="P135" s="348"/>
      <c r="Q135" s="348"/>
      <c r="R135" s="348"/>
      <c r="S135" s="348"/>
      <c r="T135" s="372"/>
      <c r="U135" s="372"/>
      <c r="V135" s="372"/>
      <c r="W135" s="372"/>
      <c r="X135" s="372"/>
      <c r="Y135" s="372"/>
      <c r="Z135" s="372"/>
      <c r="AA135" s="373"/>
      <c r="AB135" s="171"/>
      <c r="AC135" s="172"/>
      <c r="AD135" s="172"/>
      <c r="AE135" s="172"/>
      <c r="AF135" s="172"/>
      <c r="AG135" s="172"/>
      <c r="AH135" s="172"/>
      <c r="AI135" s="172"/>
    </row>
    <row r="136" spans="1:35" ht="12.75" customHeight="1" x14ac:dyDescent="0.2">
      <c r="A136" s="172"/>
      <c r="B136" s="172"/>
      <c r="C136" s="171"/>
      <c r="D136" s="452">
        <f>1+D132</f>
        <v>36</v>
      </c>
      <c r="E136" s="457"/>
      <c r="F136" s="171"/>
      <c r="G136" s="171"/>
      <c r="H136" s="328" t="s">
        <v>569</v>
      </c>
      <c r="I136" s="171"/>
      <c r="J136" s="171"/>
      <c r="K136" s="171"/>
      <c r="L136" s="171"/>
      <c r="M136" s="352" t="s">
        <v>570</v>
      </c>
      <c r="N136" s="348"/>
      <c r="O136" s="348"/>
      <c r="P136" s="675" t="s">
        <v>571</v>
      </c>
      <c r="Q136" s="676"/>
      <c r="R136" s="677"/>
      <c r="S136" s="348"/>
      <c r="T136" s="543" t="s">
        <v>572</v>
      </c>
      <c r="U136" s="543"/>
      <c r="V136" s="543"/>
      <c r="W136" s="543"/>
      <c r="X136" s="543"/>
      <c r="Y136" s="543"/>
      <c r="Z136" s="543"/>
      <c r="AA136" s="581"/>
      <c r="AB136" s="171"/>
      <c r="AC136" s="172"/>
      <c r="AD136" s="172"/>
      <c r="AE136" s="172"/>
      <c r="AF136" s="172"/>
      <c r="AG136" s="172"/>
      <c r="AH136" s="172"/>
      <c r="AI136" s="172"/>
    </row>
    <row r="137" spans="1:35" ht="12.75" customHeight="1" x14ac:dyDescent="0.2">
      <c r="A137" s="172"/>
      <c r="B137" s="172"/>
      <c r="C137" s="171"/>
      <c r="D137" s="452"/>
      <c r="E137" s="457"/>
      <c r="F137" s="171"/>
      <c r="G137" s="171"/>
      <c r="H137" s="328"/>
      <c r="I137" s="171"/>
      <c r="J137" s="171"/>
      <c r="K137" s="171"/>
      <c r="L137" s="171"/>
      <c r="M137" s="352"/>
      <c r="N137" s="348"/>
      <c r="O137" s="348"/>
      <c r="P137" s="348"/>
      <c r="Q137" s="348"/>
      <c r="R137" s="348"/>
      <c r="S137" s="348"/>
      <c r="T137" s="543"/>
      <c r="U137" s="543"/>
      <c r="V137" s="543"/>
      <c r="W137" s="543"/>
      <c r="X137" s="543"/>
      <c r="Y137" s="543"/>
      <c r="Z137" s="543"/>
      <c r="AA137" s="581"/>
      <c r="AB137" s="171"/>
      <c r="AC137" s="172"/>
      <c r="AD137" s="172"/>
      <c r="AE137" s="172"/>
      <c r="AF137" s="172"/>
      <c r="AG137" s="172"/>
      <c r="AH137" s="172"/>
      <c r="AI137" s="172"/>
    </row>
    <row r="138" spans="1:35" ht="12.75" customHeight="1" x14ac:dyDescent="0.2">
      <c r="A138" s="172"/>
      <c r="B138" s="172"/>
      <c r="C138" s="171"/>
      <c r="D138" s="452"/>
      <c r="E138" s="457"/>
      <c r="F138" s="171"/>
      <c r="G138" s="171"/>
      <c r="H138" s="328"/>
      <c r="I138" s="171"/>
      <c r="J138" s="171"/>
      <c r="K138" s="171"/>
      <c r="L138" s="171"/>
      <c r="M138" s="352"/>
      <c r="N138" s="348"/>
      <c r="O138" s="348"/>
      <c r="P138" s="348"/>
      <c r="Q138" s="348"/>
      <c r="R138" s="348"/>
      <c r="S138" s="348"/>
      <c r="T138" s="363"/>
      <c r="U138" s="363"/>
      <c r="V138" s="363"/>
      <c r="W138" s="363"/>
      <c r="X138" s="363"/>
      <c r="Y138" s="363"/>
      <c r="Z138" s="363"/>
      <c r="AA138" s="365"/>
      <c r="AB138" s="171"/>
      <c r="AC138" s="172"/>
      <c r="AD138" s="172"/>
      <c r="AE138" s="172"/>
      <c r="AF138" s="172"/>
      <c r="AG138" s="172"/>
      <c r="AH138" s="172"/>
      <c r="AI138" s="172"/>
    </row>
    <row r="139" spans="1:35" ht="25.5" customHeight="1" x14ac:dyDescent="0.2">
      <c r="A139" s="172"/>
      <c r="B139" s="172"/>
      <c r="C139" s="171"/>
      <c r="D139" s="495">
        <f>1+D136</f>
        <v>37</v>
      </c>
      <c r="E139" s="404"/>
      <c r="F139" s="187"/>
      <c r="G139" s="187"/>
      <c r="H139" s="359" t="s">
        <v>65</v>
      </c>
      <c r="I139" s="496"/>
      <c r="J139" s="496"/>
      <c r="K139" s="496"/>
      <c r="L139" s="496"/>
      <c r="M139" s="187" t="s">
        <v>523</v>
      </c>
      <c r="N139" s="496" t="s">
        <v>60</v>
      </c>
      <c r="O139" s="497"/>
      <c r="P139" s="498" t="s">
        <v>630</v>
      </c>
      <c r="Q139" s="462"/>
      <c r="R139" s="498" t="s">
        <v>631</v>
      </c>
      <c r="S139" s="348"/>
      <c r="T139" s="577" t="s">
        <v>1059</v>
      </c>
      <c r="U139" s="577"/>
      <c r="V139" s="577"/>
      <c r="W139" s="577"/>
      <c r="X139" s="577"/>
      <c r="Y139" s="577"/>
      <c r="Z139" s="577"/>
      <c r="AA139" s="578"/>
      <c r="AB139" s="171"/>
      <c r="AC139" s="172"/>
      <c r="AD139" s="172"/>
      <c r="AE139" s="172"/>
      <c r="AF139" s="172"/>
      <c r="AG139" s="172"/>
      <c r="AH139" s="172"/>
      <c r="AI139" s="172"/>
    </row>
    <row r="140" spans="1:35" ht="12.75" customHeight="1" x14ac:dyDescent="0.2">
      <c r="A140" s="172"/>
      <c r="B140" s="172"/>
      <c r="C140" s="171"/>
      <c r="D140" s="495"/>
      <c r="E140" s="404"/>
      <c r="F140" s="187"/>
      <c r="G140" s="187"/>
      <c r="H140" s="359"/>
      <c r="I140" s="496"/>
      <c r="J140" s="496"/>
      <c r="K140" s="496"/>
      <c r="L140" s="496"/>
      <c r="M140" s="496"/>
      <c r="N140" s="496"/>
      <c r="O140" s="496"/>
      <c r="P140" s="496"/>
      <c r="Q140" s="496"/>
      <c r="R140" s="496"/>
      <c r="S140" s="348"/>
      <c r="T140" s="341"/>
      <c r="U140" s="341"/>
      <c r="V140" s="341"/>
      <c r="W140" s="341"/>
      <c r="X140" s="341"/>
      <c r="Y140" s="341"/>
      <c r="Z140" s="341"/>
      <c r="AA140" s="499"/>
      <c r="AB140" s="171"/>
      <c r="AC140" s="172"/>
      <c r="AD140" s="172"/>
      <c r="AE140" s="172"/>
      <c r="AF140" s="172"/>
      <c r="AG140" s="172"/>
      <c r="AH140" s="172"/>
      <c r="AI140" s="172"/>
    </row>
    <row r="141" spans="1:35" ht="15" customHeight="1" x14ac:dyDescent="0.2">
      <c r="A141" s="172"/>
      <c r="B141" s="172"/>
      <c r="C141" s="171"/>
      <c r="D141" s="452">
        <f>1+D139</f>
        <v>38</v>
      </c>
      <c r="E141" s="457"/>
      <c r="F141" s="171"/>
      <c r="G141" s="171"/>
      <c r="H141" s="328" t="s">
        <v>354</v>
      </c>
      <c r="I141" s="171"/>
      <c r="J141" s="171"/>
      <c r="K141" s="328"/>
      <c r="L141" s="328"/>
      <c r="M141" s="348" t="s">
        <v>506</v>
      </c>
      <c r="N141" s="348" t="s">
        <v>361</v>
      </c>
      <c r="O141" s="173"/>
      <c r="P141" s="715" t="s">
        <v>525</v>
      </c>
      <c r="Q141" s="716"/>
      <c r="R141" s="717"/>
      <c r="S141" s="348"/>
      <c r="T141" s="577" t="s">
        <v>866</v>
      </c>
      <c r="U141" s="577"/>
      <c r="V141" s="577"/>
      <c r="W141" s="577"/>
      <c r="X141" s="577"/>
      <c r="Y141" s="577"/>
      <c r="Z141" s="577"/>
      <c r="AA141" s="578"/>
      <c r="AB141" s="171"/>
      <c r="AC141" s="172"/>
      <c r="AD141" s="172"/>
      <c r="AE141" s="172"/>
      <c r="AF141" s="172"/>
      <c r="AG141" s="172"/>
      <c r="AH141" s="172"/>
      <c r="AI141" s="172"/>
    </row>
    <row r="142" spans="1:35" s="502" customFormat="1" ht="15" customHeight="1" x14ac:dyDescent="0.2">
      <c r="A142" s="500"/>
      <c r="B142" s="500"/>
      <c r="C142" s="322"/>
      <c r="D142" s="501"/>
      <c r="E142" s="484"/>
      <c r="F142" s="322"/>
      <c r="G142" s="322"/>
      <c r="H142" s="322"/>
      <c r="I142" s="322"/>
      <c r="J142" s="322"/>
      <c r="K142" s="322"/>
      <c r="L142" s="322"/>
      <c r="M142" s="348"/>
      <c r="N142" s="348"/>
      <c r="O142" s="322"/>
      <c r="P142" s="718"/>
      <c r="Q142" s="719"/>
      <c r="R142" s="720"/>
      <c r="S142" s="348"/>
      <c r="T142" s="577"/>
      <c r="U142" s="577"/>
      <c r="V142" s="577"/>
      <c r="W142" s="577"/>
      <c r="X142" s="577"/>
      <c r="Y142" s="577"/>
      <c r="Z142" s="577"/>
      <c r="AA142" s="578"/>
      <c r="AB142" s="322"/>
      <c r="AC142" s="500"/>
      <c r="AD142" s="500"/>
      <c r="AE142" s="500"/>
      <c r="AF142" s="500"/>
      <c r="AG142" s="500"/>
      <c r="AH142" s="500"/>
      <c r="AI142" s="500"/>
    </row>
    <row r="143" spans="1:35" s="502" customFormat="1" ht="15" customHeight="1" x14ac:dyDescent="0.2">
      <c r="A143" s="500"/>
      <c r="B143" s="500"/>
      <c r="C143" s="322"/>
      <c r="D143" s="501"/>
      <c r="E143" s="484"/>
      <c r="F143" s="322"/>
      <c r="G143" s="322"/>
      <c r="H143" s="322"/>
      <c r="I143" s="322"/>
      <c r="J143" s="322"/>
      <c r="K143" s="322"/>
      <c r="L143" s="322"/>
      <c r="M143" s="348"/>
      <c r="N143" s="348"/>
      <c r="O143" s="348"/>
      <c r="P143" s="348"/>
      <c r="Q143" s="348"/>
      <c r="R143" s="348"/>
      <c r="S143" s="348"/>
      <c r="T143" s="363"/>
      <c r="U143" s="363"/>
      <c r="V143" s="363"/>
      <c r="W143" s="363"/>
      <c r="X143" s="363"/>
      <c r="Y143" s="363"/>
      <c r="Z143" s="363"/>
      <c r="AA143" s="365"/>
      <c r="AB143" s="322"/>
      <c r="AC143" s="500"/>
      <c r="AD143" s="500"/>
      <c r="AE143" s="500"/>
      <c r="AF143" s="500"/>
      <c r="AG143" s="500"/>
      <c r="AH143" s="500"/>
      <c r="AI143" s="500"/>
    </row>
    <row r="144" spans="1:35" s="502" customFormat="1" ht="15" customHeight="1" x14ac:dyDescent="0.3">
      <c r="A144" s="500"/>
      <c r="B144" s="500"/>
      <c r="C144" s="322"/>
      <c r="D144" s="452">
        <f>1+D141</f>
        <v>39</v>
      </c>
      <c r="E144" s="457"/>
      <c r="F144" s="171"/>
      <c r="G144" s="171"/>
      <c r="H144" s="328" t="s">
        <v>591</v>
      </c>
      <c r="I144" s="171"/>
      <c r="J144" s="171"/>
      <c r="K144" s="328"/>
      <c r="L144" s="328"/>
      <c r="M144" s="348" t="s">
        <v>592</v>
      </c>
      <c r="N144" s="348" t="s">
        <v>593</v>
      </c>
      <c r="O144" s="173"/>
      <c r="P144" s="573" t="s">
        <v>594</v>
      </c>
      <c r="Q144" s="574"/>
      <c r="R144" s="575"/>
      <c r="S144" s="348"/>
      <c r="T144" s="577" t="s">
        <v>867</v>
      </c>
      <c r="U144" s="577"/>
      <c r="V144" s="577"/>
      <c r="W144" s="577"/>
      <c r="X144" s="577"/>
      <c r="Y144" s="577"/>
      <c r="Z144" s="577"/>
      <c r="AA144" s="578"/>
      <c r="AB144" s="322"/>
      <c r="AC144" s="500"/>
      <c r="AD144" s="500"/>
      <c r="AE144" s="500"/>
      <c r="AF144" s="500"/>
      <c r="AG144" s="500"/>
      <c r="AH144" s="500"/>
      <c r="AI144" s="500"/>
    </row>
    <row r="145" spans="1:35" s="502" customFormat="1" ht="15" customHeight="1" x14ac:dyDescent="0.2">
      <c r="A145" s="500"/>
      <c r="B145" s="500"/>
      <c r="C145" s="322"/>
      <c r="D145" s="501"/>
      <c r="E145" s="484"/>
      <c r="F145" s="322"/>
      <c r="G145" s="322"/>
      <c r="H145" s="322"/>
      <c r="I145" s="322"/>
      <c r="J145" s="322"/>
      <c r="K145" s="322"/>
      <c r="L145" s="322"/>
      <c r="M145" s="348"/>
      <c r="N145" s="348"/>
      <c r="O145" s="348"/>
      <c r="P145" s="348"/>
      <c r="Q145" s="348"/>
      <c r="R145" s="348"/>
      <c r="S145" s="348"/>
      <c r="T145" s="577"/>
      <c r="U145" s="577"/>
      <c r="V145" s="577"/>
      <c r="W145" s="577"/>
      <c r="X145" s="577"/>
      <c r="Y145" s="577"/>
      <c r="Z145" s="577"/>
      <c r="AA145" s="578"/>
      <c r="AB145" s="322"/>
      <c r="AC145" s="500"/>
      <c r="AD145" s="500"/>
      <c r="AE145" s="500"/>
      <c r="AF145" s="500"/>
      <c r="AG145" s="500"/>
      <c r="AH145" s="500"/>
      <c r="AI145" s="500"/>
    </row>
    <row r="146" spans="1:35" ht="12.75" customHeight="1" x14ac:dyDescent="0.2">
      <c r="A146" s="172"/>
      <c r="B146" s="172"/>
      <c r="C146" s="171"/>
      <c r="D146" s="486"/>
      <c r="E146" s="457"/>
      <c r="F146" s="190"/>
      <c r="G146" s="191" t="s">
        <v>219</v>
      </c>
      <c r="H146" s="186"/>
      <c r="I146" s="171"/>
      <c r="J146" s="171"/>
      <c r="K146" s="186"/>
      <c r="L146" s="186"/>
      <c r="M146" s="348"/>
      <c r="N146" s="348"/>
      <c r="O146" s="173"/>
      <c r="P146" s="171"/>
      <c r="Q146" s="173"/>
      <c r="R146" s="171"/>
      <c r="S146" s="322"/>
      <c r="T146" s="451"/>
      <c r="U146" s="451"/>
      <c r="V146" s="451"/>
      <c r="W146" s="451"/>
      <c r="X146" s="451"/>
      <c r="Y146" s="451"/>
      <c r="Z146" s="451"/>
      <c r="AA146" s="458"/>
      <c r="AB146" s="171"/>
      <c r="AC146" s="172"/>
      <c r="AD146" s="172"/>
      <c r="AE146" s="172"/>
      <c r="AF146" s="172"/>
      <c r="AG146" s="172"/>
      <c r="AH146" s="172"/>
      <c r="AI146" s="172"/>
    </row>
    <row r="147" spans="1:35" ht="12.75" customHeight="1" x14ac:dyDescent="0.2">
      <c r="A147" s="172"/>
      <c r="B147" s="172"/>
      <c r="C147" s="171"/>
      <c r="D147" s="459">
        <f>1+D144</f>
        <v>40</v>
      </c>
      <c r="E147" s="457"/>
      <c r="F147" s="171"/>
      <c r="G147" s="171"/>
      <c r="H147" s="186" t="s">
        <v>908</v>
      </c>
      <c r="I147" s="171"/>
      <c r="J147" s="171"/>
      <c r="K147" s="186"/>
      <c r="L147" s="186"/>
      <c r="M147" s="187" t="s">
        <v>527</v>
      </c>
      <c r="N147" s="348"/>
      <c r="O147" s="173"/>
      <c r="P147" s="672" t="s">
        <v>595</v>
      </c>
      <c r="Q147" s="673"/>
      <c r="R147" s="674"/>
      <c r="S147" s="322"/>
      <c r="T147" s="543" t="s">
        <v>612</v>
      </c>
      <c r="U147" s="543"/>
      <c r="V147" s="543"/>
      <c r="W147" s="543"/>
      <c r="X147" s="543"/>
      <c r="Y147" s="543"/>
      <c r="Z147" s="543"/>
      <c r="AA147" s="581"/>
      <c r="AB147" s="171"/>
      <c r="AC147" s="172"/>
      <c r="AD147" s="172"/>
      <c r="AE147" s="172"/>
      <c r="AF147" s="172"/>
      <c r="AG147" s="172"/>
      <c r="AH147" s="172"/>
      <c r="AI147" s="172"/>
    </row>
    <row r="148" spans="1:35" ht="12.75" customHeight="1" x14ac:dyDescent="0.2">
      <c r="A148" s="172"/>
      <c r="B148" s="172"/>
      <c r="C148" s="171"/>
      <c r="D148" s="459"/>
      <c r="E148" s="457"/>
      <c r="F148" s="171"/>
      <c r="G148" s="171"/>
      <c r="H148" s="186"/>
      <c r="I148" s="171"/>
      <c r="J148" s="171"/>
      <c r="K148" s="186"/>
      <c r="L148" s="186"/>
      <c r="M148" s="187"/>
      <c r="N148" s="187"/>
      <c r="O148" s="187"/>
      <c r="P148" s="187"/>
      <c r="Q148" s="187"/>
      <c r="R148" s="187"/>
      <c r="S148" s="322"/>
      <c r="T148" s="543"/>
      <c r="U148" s="543"/>
      <c r="V148" s="543"/>
      <c r="W148" s="543"/>
      <c r="X148" s="543"/>
      <c r="Y148" s="543"/>
      <c r="Z148" s="543"/>
      <c r="AA148" s="581"/>
      <c r="AB148" s="171"/>
      <c r="AC148" s="172"/>
      <c r="AD148" s="172"/>
      <c r="AE148" s="172"/>
      <c r="AF148" s="172"/>
      <c r="AG148" s="172"/>
      <c r="AH148" s="172"/>
      <c r="AI148" s="172"/>
    </row>
    <row r="149" spans="1:35" ht="12.75" customHeight="1" x14ac:dyDescent="0.2">
      <c r="A149" s="172"/>
      <c r="B149" s="172"/>
      <c r="C149" s="171"/>
      <c r="D149" s="452"/>
      <c r="E149" s="457"/>
      <c r="F149" s="171"/>
      <c r="G149" s="171"/>
      <c r="H149" s="186"/>
      <c r="I149" s="171"/>
      <c r="J149" s="171"/>
      <c r="K149" s="186"/>
      <c r="L149" s="186"/>
      <c r="M149" s="348"/>
      <c r="N149" s="348"/>
      <c r="O149" s="348"/>
      <c r="P149" s="348"/>
      <c r="Q149" s="348"/>
      <c r="R149" s="348"/>
      <c r="S149" s="348"/>
      <c r="T149" s="543"/>
      <c r="U149" s="543"/>
      <c r="V149" s="543"/>
      <c r="W149" s="543"/>
      <c r="X149" s="543"/>
      <c r="Y149" s="543"/>
      <c r="Z149" s="543"/>
      <c r="AA149" s="581"/>
      <c r="AB149" s="171"/>
      <c r="AC149" s="172"/>
      <c r="AD149" s="172"/>
      <c r="AE149" s="172"/>
      <c r="AF149" s="172"/>
      <c r="AG149" s="172"/>
      <c r="AH149" s="172"/>
      <c r="AI149" s="172"/>
    </row>
    <row r="150" spans="1:35" ht="12.75" customHeight="1" x14ac:dyDescent="0.2">
      <c r="A150" s="172"/>
      <c r="B150" s="172"/>
      <c r="C150" s="171"/>
      <c r="D150" s="452"/>
      <c r="E150" s="457"/>
      <c r="F150" s="171"/>
      <c r="G150" s="171"/>
      <c r="H150" s="186"/>
      <c r="I150" s="171"/>
      <c r="J150" s="171"/>
      <c r="K150" s="186"/>
      <c r="L150" s="186"/>
      <c r="M150" s="348"/>
      <c r="N150" s="348"/>
      <c r="O150" s="348"/>
      <c r="P150" s="348"/>
      <c r="Q150" s="348"/>
      <c r="R150" s="348"/>
      <c r="S150" s="348"/>
      <c r="T150" s="340"/>
      <c r="U150" s="340"/>
      <c r="V150" s="340"/>
      <c r="W150" s="340"/>
      <c r="X150" s="340"/>
      <c r="Y150" s="340"/>
      <c r="Z150" s="340"/>
      <c r="AA150" s="399"/>
      <c r="AB150" s="171"/>
      <c r="AC150" s="172"/>
      <c r="AD150" s="172"/>
      <c r="AE150" s="172"/>
      <c r="AF150" s="172"/>
      <c r="AG150" s="172"/>
      <c r="AH150" s="172"/>
      <c r="AI150" s="172"/>
    </row>
    <row r="151" spans="1:35" ht="15" customHeight="1" x14ac:dyDescent="0.2">
      <c r="A151" s="172"/>
      <c r="B151" s="172"/>
      <c r="C151" s="171"/>
      <c r="D151" s="459">
        <f>1+D147</f>
        <v>41</v>
      </c>
      <c r="E151" s="457"/>
      <c r="F151" s="186"/>
      <c r="G151" s="186"/>
      <c r="H151" s="186" t="s">
        <v>103</v>
      </c>
      <c r="I151" s="171"/>
      <c r="J151" s="171"/>
      <c r="K151" s="186"/>
      <c r="L151" s="186"/>
      <c r="M151" s="187" t="s">
        <v>149</v>
      </c>
      <c r="N151" s="348"/>
      <c r="O151" s="173"/>
      <c r="P151" s="672" t="s">
        <v>526</v>
      </c>
      <c r="Q151" s="673"/>
      <c r="R151" s="674"/>
      <c r="S151" s="322"/>
      <c r="T151" s="451" t="s">
        <v>868</v>
      </c>
      <c r="U151" s="451"/>
      <c r="V151" s="451"/>
      <c r="W151" s="451"/>
      <c r="X151" s="451"/>
      <c r="Y151" s="451"/>
      <c r="Z151" s="451"/>
      <c r="AA151" s="458"/>
      <c r="AB151" s="171"/>
      <c r="AC151" s="172"/>
      <c r="AD151" s="172"/>
      <c r="AE151" s="172"/>
      <c r="AF151" s="172"/>
      <c r="AG151" s="172"/>
      <c r="AH151" s="172"/>
      <c r="AI151" s="172"/>
    </row>
    <row r="152" spans="1:35" ht="12.75" customHeight="1" x14ac:dyDescent="0.2">
      <c r="A152" s="172"/>
      <c r="B152" s="172"/>
      <c r="C152" s="171"/>
      <c r="D152" s="452"/>
      <c r="E152" s="457"/>
      <c r="F152" s="186"/>
      <c r="G152" s="186"/>
      <c r="H152" s="186"/>
      <c r="I152" s="171"/>
      <c r="J152" s="171"/>
      <c r="K152" s="186"/>
      <c r="L152" s="186"/>
      <c r="M152" s="348"/>
      <c r="N152" s="348"/>
      <c r="O152" s="348"/>
      <c r="P152" s="348"/>
      <c r="Q152" s="348"/>
      <c r="R152" s="348"/>
      <c r="S152" s="348"/>
      <c r="T152" s="451"/>
      <c r="U152" s="451"/>
      <c r="V152" s="451"/>
      <c r="W152" s="451"/>
      <c r="X152" s="451"/>
      <c r="Y152" s="451"/>
      <c r="Z152" s="451"/>
      <c r="AA152" s="458"/>
      <c r="AB152" s="171"/>
      <c r="AC152" s="172"/>
      <c r="AD152" s="172"/>
      <c r="AE152" s="172"/>
      <c r="AF152" s="172"/>
      <c r="AG152" s="172"/>
      <c r="AH152" s="172"/>
      <c r="AI152" s="172"/>
    </row>
    <row r="153" spans="1:35" ht="12.75" customHeight="1" x14ac:dyDescent="0.3">
      <c r="A153" s="172"/>
      <c r="B153" s="172"/>
      <c r="C153" s="171"/>
      <c r="D153" s="452">
        <f>1+D151</f>
        <v>42</v>
      </c>
      <c r="E153" s="457"/>
      <c r="F153" s="186"/>
      <c r="G153" s="186"/>
      <c r="H153" s="186" t="s">
        <v>500</v>
      </c>
      <c r="I153" s="171"/>
      <c r="J153" s="171"/>
      <c r="K153" s="186"/>
      <c r="L153" s="186"/>
      <c r="M153" s="348" t="s">
        <v>150</v>
      </c>
      <c r="N153" s="348"/>
      <c r="O153" s="173"/>
      <c r="P153" s="802" t="s">
        <v>528</v>
      </c>
      <c r="Q153" s="803"/>
      <c r="R153" s="804"/>
      <c r="S153" s="322"/>
      <c r="T153" s="451" t="s">
        <v>869</v>
      </c>
      <c r="U153" s="451"/>
      <c r="V153" s="451"/>
      <c r="W153" s="451"/>
      <c r="X153" s="451"/>
      <c r="Y153" s="451"/>
      <c r="Z153" s="451"/>
      <c r="AA153" s="458"/>
      <c r="AB153" s="171"/>
      <c r="AC153" s="172"/>
      <c r="AD153" s="172"/>
      <c r="AE153" s="172"/>
      <c r="AF153" s="172"/>
      <c r="AG153" s="172"/>
      <c r="AH153" s="172"/>
      <c r="AI153" s="172"/>
    </row>
    <row r="154" spans="1:35" ht="12.75" customHeight="1" x14ac:dyDescent="0.2">
      <c r="A154" s="172"/>
      <c r="B154" s="172"/>
      <c r="C154" s="171"/>
      <c r="D154" s="452"/>
      <c r="E154" s="457"/>
      <c r="F154" s="186"/>
      <c r="G154" s="186"/>
      <c r="H154" s="186"/>
      <c r="I154" s="171"/>
      <c r="J154" s="171"/>
      <c r="K154" s="186"/>
      <c r="L154" s="186"/>
      <c r="M154" s="348"/>
      <c r="N154" s="348"/>
      <c r="O154" s="187"/>
      <c r="P154" s="187"/>
      <c r="Q154" s="187"/>
      <c r="R154" s="187"/>
      <c r="S154" s="347"/>
      <c r="T154" s="451"/>
      <c r="U154" s="451"/>
      <c r="V154" s="451"/>
      <c r="W154" s="451"/>
      <c r="X154" s="451"/>
      <c r="Y154" s="451"/>
      <c r="Z154" s="451"/>
      <c r="AA154" s="458"/>
      <c r="AB154" s="171"/>
      <c r="AC154" s="172"/>
      <c r="AD154" s="172"/>
      <c r="AE154" s="172"/>
      <c r="AF154" s="172"/>
      <c r="AG154" s="172"/>
      <c r="AH154" s="172"/>
      <c r="AI154" s="172"/>
    </row>
    <row r="155" spans="1:35" ht="12.75" customHeight="1" x14ac:dyDescent="0.2">
      <c r="A155" s="172"/>
      <c r="B155" s="172"/>
      <c r="C155" s="171"/>
      <c r="D155" s="486"/>
      <c r="E155" s="457"/>
      <c r="F155" s="173"/>
      <c r="G155" s="191" t="s">
        <v>208</v>
      </c>
      <c r="H155" s="190"/>
      <c r="I155" s="171"/>
      <c r="J155" s="171"/>
      <c r="K155" s="171"/>
      <c r="L155" s="171"/>
      <c r="M155" s="352"/>
      <c r="N155" s="348"/>
      <c r="O155" s="187"/>
      <c r="P155" s="187"/>
      <c r="Q155" s="187"/>
      <c r="R155" s="187"/>
      <c r="S155" s="322"/>
      <c r="T155" s="451"/>
      <c r="U155" s="451"/>
      <c r="V155" s="451"/>
      <c r="W155" s="451"/>
      <c r="X155" s="451"/>
      <c r="Y155" s="451"/>
      <c r="Z155" s="451"/>
      <c r="AA155" s="458"/>
      <c r="AB155" s="171"/>
      <c r="AC155" s="172"/>
      <c r="AD155" s="172"/>
      <c r="AE155" s="172"/>
      <c r="AF155" s="172"/>
      <c r="AG155" s="172"/>
      <c r="AH155" s="172"/>
      <c r="AI155" s="172"/>
    </row>
    <row r="156" spans="1:35" ht="12.75" customHeight="1" x14ac:dyDescent="0.2">
      <c r="A156" s="172"/>
      <c r="B156" s="172"/>
      <c r="C156" s="171"/>
      <c r="D156" s="452">
        <f>1+D153</f>
        <v>43</v>
      </c>
      <c r="E156" s="457"/>
      <c r="F156" s="173"/>
      <c r="G156" s="171"/>
      <c r="H156" s="328" t="s">
        <v>209</v>
      </c>
      <c r="I156" s="171"/>
      <c r="J156" s="171"/>
      <c r="K156" s="171"/>
      <c r="L156" s="171"/>
      <c r="M156" s="352"/>
      <c r="N156" s="348"/>
      <c r="O156" s="187"/>
      <c r="P156" s="675" t="s">
        <v>501</v>
      </c>
      <c r="Q156" s="676"/>
      <c r="R156" s="677"/>
      <c r="S156" s="322"/>
      <c r="T156" s="543" t="s">
        <v>1041</v>
      </c>
      <c r="U156" s="543"/>
      <c r="V156" s="543"/>
      <c r="W156" s="543"/>
      <c r="X156" s="543"/>
      <c r="Y156" s="543"/>
      <c r="Z156" s="543"/>
      <c r="AA156" s="581"/>
      <c r="AB156" s="171"/>
      <c r="AC156" s="172"/>
      <c r="AD156" s="172"/>
      <c r="AE156" s="172"/>
      <c r="AF156" s="172"/>
      <c r="AG156" s="172"/>
      <c r="AH156" s="172"/>
      <c r="AI156" s="172"/>
    </row>
    <row r="157" spans="1:35" ht="12.75" customHeight="1" x14ac:dyDescent="0.2">
      <c r="A157" s="172"/>
      <c r="B157" s="172"/>
      <c r="C157" s="171"/>
      <c r="D157" s="452"/>
      <c r="E157" s="457"/>
      <c r="F157" s="173"/>
      <c r="G157" s="171"/>
      <c r="H157" s="328"/>
      <c r="I157" s="171"/>
      <c r="J157" s="171"/>
      <c r="K157" s="171"/>
      <c r="L157" s="171"/>
      <c r="M157" s="352"/>
      <c r="N157" s="348"/>
      <c r="O157" s="187"/>
      <c r="P157" s="348"/>
      <c r="Q157" s="348"/>
      <c r="R157" s="348"/>
      <c r="S157" s="322"/>
      <c r="T157" s="543"/>
      <c r="U157" s="543"/>
      <c r="V157" s="543"/>
      <c r="W157" s="543"/>
      <c r="X157" s="543"/>
      <c r="Y157" s="543"/>
      <c r="Z157" s="543"/>
      <c r="AA157" s="581"/>
      <c r="AB157" s="171"/>
      <c r="AC157" s="172"/>
      <c r="AD157" s="172"/>
      <c r="AE157" s="172"/>
      <c r="AF157" s="172"/>
      <c r="AG157" s="172"/>
      <c r="AH157" s="172"/>
      <c r="AI157" s="172"/>
    </row>
    <row r="158" spans="1:35" ht="12.75" customHeight="1" x14ac:dyDescent="0.2">
      <c r="A158" s="172"/>
      <c r="B158" s="172"/>
      <c r="C158" s="171"/>
      <c r="D158" s="452"/>
      <c r="E158" s="457"/>
      <c r="F158" s="173"/>
      <c r="G158" s="171"/>
      <c r="H158" s="328"/>
      <c r="I158" s="171"/>
      <c r="J158" s="171"/>
      <c r="K158" s="171"/>
      <c r="L158" s="171"/>
      <c r="M158" s="352"/>
      <c r="N158" s="348"/>
      <c r="O158" s="187"/>
      <c r="P158" s="187"/>
      <c r="Q158" s="187"/>
      <c r="R158" s="187"/>
      <c r="S158" s="347"/>
      <c r="T158" s="543"/>
      <c r="U158" s="543"/>
      <c r="V158" s="543"/>
      <c r="W158" s="543"/>
      <c r="X158" s="543"/>
      <c r="Y158" s="543"/>
      <c r="Z158" s="543"/>
      <c r="AA158" s="581"/>
      <c r="AB158" s="171"/>
      <c r="AC158" s="172"/>
      <c r="AD158" s="172"/>
      <c r="AE158" s="172"/>
      <c r="AF158" s="172"/>
      <c r="AG158" s="172"/>
      <c r="AH158" s="172"/>
      <c r="AI158" s="172"/>
    </row>
    <row r="159" spans="1:35" ht="12.75" customHeight="1" x14ac:dyDescent="0.2">
      <c r="A159" s="172"/>
      <c r="B159" s="172"/>
      <c r="C159" s="171"/>
      <c r="D159" s="452"/>
      <c r="E159" s="457"/>
      <c r="F159" s="173"/>
      <c r="G159" s="171"/>
      <c r="H159" s="328"/>
      <c r="I159" s="171"/>
      <c r="J159" s="171"/>
      <c r="K159" s="171"/>
      <c r="L159" s="171"/>
      <c r="M159" s="352"/>
      <c r="N159" s="348"/>
      <c r="O159" s="187"/>
      <c r="P159" s="187"/>
      <c r="Q159" s="187"/>
      <c r="R159" s="187"/>
      <c r="S159" s="347"/>
      <c r="T159" s="543"/>
      <c r="U159" s="543"/>
      <c r="V159" s="543"/>
      <c r="W159" s="543"/>
      <c r="X159" s="543"/>
      <c r="Y159" s="543"/>
      <c r="Z159" s="543"/>
      <c r="AA159" s="581"/>
      <c r="AB159" s="171"/>
      <c r="AC159" s="172"/>
      <c r="AD159" s="172"/>
      <c r="AE159" s="172"/>
      <c r="AF159" s="172"/>
      <c r="AG159" s="172"/>
      <c r="AH159" s="172"/>
      <c r="AI159" s="172"/>
    </row>
    <row r="160" spans="1:35" ht="12.75" customHeight="1" x14ac:dyDescent="0.2">
      <c r="A160" s="172"/>
      <c r="B160" s="172"/>
      <c r="C160" s="171"/>
      <c r="D160" s="452"/>
      <c r="E160" s="457"/>
      <c r="F160" s="173"/>
      <c r="G160" s="171"/>
      <c r="H160" s="328"/>
      <c r="I160" s="171"/>
      <c r="J160" s="171"/>
      <c r="K160" s="171"/>
      <c r="L160" s="171"/>
      <c r="M160" s="352"/>
      <c r="N160" s="348"/>
      <c r="O160" s="187"/>
      <c r="P160" s="187"/>
      <c r="Q160" s="187"/>
      <c r="R160" s="187"/>
      <c r="S160" s="347"/>
      <c r="T160" s="363"/>
      <c r="U160" s="363"/>
      <c r="V160" s="363"/>
      <c r="W160" s="363"/>
      <c r="X160" s="363"/>
      <c r="Y160" s="363"/>
      <c r="Z160" s="363"/>
      <c r="AA160" s="365"/>
      <c r="AB160" s="171"/>
      <c r="AC160" s="172"/>
      <c r="AD160" s="172"/>
      <c r="AE160" s="172"/>
      <c r="AF160" s="172"/>
      <c r="AG160" s="172"/>
      <c r="AH160" s="172"/>
      <c r="AI160" s="172"/>
    </row>
    <row r="161" spans="1:35" ht="12.75" customHeight="1" x14ac:dyDescent="0.2">
      <c r="A161" s="172"/>
      <c r="B161" s="172"/>
      <c r="C161" s="171"/>
      <c r="D161" s="452">
        <f>1+D156</f>
        <v>44</v>
      </c>
      <c r="E161" s="457"/>
      <c r="F161" s="173"/>
      <c r="G161" s="171"/>
      <c r="H161" s="186" t="s">
        <v>292</v>
      </c>
      <c r="I161" s="171"/>
      <c r="J161" s="171"/>
      <c r="K161" s="186"/>
      <c r="L161" s="186"/>
      <c r="M161" s="348" t="s">
        <v>117</v>
      </c>
      <c r="N161" s="348"/>
      <c r="O161" s="173"/>
      <c r="P161" s="706" t="s">
        <v>502</v>
      </c>
      <c r="Q161" s="707"/>
      <c r="R161" s="708"/>
      <c r="S161" s="322"/>
      <c r="T161" s="543" t="s">
        <v>806</v>
      </c>
      <c r="U161" s="543"/>
      <c r="V161" s="543"/>
      <c r="W161" s="543"/>
      <c r="X161" s="543"/>
      <c r="Y161" s="543"/>
      <c r="Z161" s="543"/>
      <c r="AA161" s="581"/>
      <c r="AB161" s="171"/>
      <c r="AC161" s="172"/>
      <c r="AD161" s="172"/>
      <c r="AE161" s="172"/>
      <c r="AF161" s="172"/>
      <c r="AG161" s="172"/>
      <c r="AH161" s="172"/>
      <c r="AI161" s="172"/>
    </row>
    <row r="162" spans="1:35" ht="12.75" customHeight="1" x14ac:dyDescent="0.2">
      <c r="A162" s="172"/>
      <c r="B162" s="172"/>
      <c r="C162" s="171"/>
      <c r="D162" s="452"/>
      <c r="E162" s="457"/>
      <c r="F162" s="173"/>
      <c r="G162" s="171"/>
      <c r="H162" s="186"/>
      <c r="I162" s="171"/>
      <c r="J162" s="171"/>
      <c r="K162" s="186"/>
      <c r="L162" s="186"/>
      <c r="M162" s="348"/>
      <c r="N162" s="348"/>
      <c r="O162" s="187"/>
      <c r="P162" s="805"/>
      <c r="Q162" s="806"/>
      <c r="R162" s="807"/>
      <c r="S162" s="322"/>
      <c r="T162" s="543"/>
      <c r="U162" s="543"/>
      <c r="V162" s="543"/>
      <c r="W162" s="543"/>
      <c r="X162" s="543"/>
      <c r="Y162" s="543"/>
      <c r="Z162" s="543"/>
      <c r="AA162" s="581"/>
      <c r="AB162" s="171"/>
      <c r="AC162" s="172"/>
      <c r="AD162" s="172"/>
      <c r="AE162" s="172"/>
      <c r="AF162" s="172"/>
      <c r="AG162" s="172"/>
      <c r="AH162" s="172"/>
      <c r="AI162" s="172"/>
    </row>
    <row r="163" spans="1:35" ht="12.75" customHeight="1" x14ac:dyDescent="0.2">
      <c r="A163" s="172"/>
      <c r="B163" s="172"/>
      <c r="C163" s="171"/>
      <c r="D163" s="452"/>
      <c r="E163" s="457"/>
      <c r="F163" s="173"/>
      <c r="G163" s="171"/>
      <c r="H163" s="186"/>
      <c r="I163" s="171"/>
      <c r="J163" s="171"/>
      <c r="K163" s="186"/>
      <c r="L163" s="186"/>
      <c r="M163" s="348"/>
      <c r="N163" s="348"/>
      <c r="O163" s="187"/>
      <c r="P163" s="709"/>
      <c r="Q163" s="710"/>
      <c r="R163" s="711"/>
      <c r="S163" s="322"/>
      <c r="T163" s="543"/>
      <c r="U163" s="543"/>
      <c r="V163" s="543"/>
      <c r="W163" s="543"/>
      <c r="X163" s="543"/>
      <c r="Y163" s="543"/>
      <c r="Z163" s="543"/>
      <c r="AA163" s="581"/>
      <c r="AB163" s="171"/>
      <c r="AC163" s="172"/>
      <c r="AD163" s="172"/>
      <c r="AE163" s="172"/>
      <c r="AF163" s="172"/>
      <c r="AG163" s="172"/>
      <c r="AH163" s="172"/>
      <c r="AI163" s="172"/>
    </row>
    <row r="164" spans="1:35" ht="12.75" customHeight="1" x14ac:dyDescent="0.2">
      <c r="A164" s="172"/>
      <c r="B164" s="172"/>
      <c r="C164" s="171"/>
      <c r="D164" s="452"/>
      <c r="E164" s="457"/>
      <c r="F164" s="173"/>
      <c r="G164" s="171"/>
      <c r="H164" s="186"/>
      <c r="I164" s="171"/>
      <c r="J164" s="171"/>
      <c r="K164" s="186"/>
      <c r="L164" s="186"/>
      <c r="M164" s="348"/>
      <c r="N164" s="348"/>
      <c r="O164" s="187"/>
      <c r="P164" s="187"/>
      <c r="Q164" s="187"/>
      <c r="R164" s="187"/>
      <c r="S164" s="322"/>
      <c r="T164" s="543"/>
      <c r="U164" s="543"/>
      <c r="V164" s="543"/>
      <c r="W164" s="543"/>
      <c r="X164" s="543"/>
      <c r="Y164" s="543"/>
      <c r="Z164" s="543"/>
      <c r="AA164" s="581"/>
      <c r="AB164" s="171"/>
      <c r="AC164" s="172"/>
      <c r="AD164" s="172"/>
      <c r="AE164" s="172"/>
      <c r="AF164" s="172"/>
      <c r="AG164" s="172"/>
      <c r="AH164" s="172"/>
      <c r="AI164" s="172"/>
    </row>
    <row r="165" spans="1:35" ht="12.75" customHeight="1" x14ac:dyDescent="0.2">
      <c r="A165" s="172"/>
      <c r="B165" s="172"/>
      <c r="C165" s="171"/>
      <c r="D165" s="452"/>
      <c r="E165" s="457"/>
      <c r="F165" s="173"/>
      <c r="G165" s="171"/>
      <c r="H165" s="186"/>
      <c r="I165" s="171"/>
      <c r="J165" s="171"/>
      <c r="K165" s="186"/>
      <c r="L165" s="186"/>
      <c r="M165" s="348"/>
      <c r="N165" s="348"/>
      <c r="O165" s="187"/>
      <c r="P165" s="187"/>
      <c r="Q165" s="187"/>
      <c r="R165" s="187"/>
      <c r="S165" s="322"/>
      <c r="T165" s="543"/>
      <c r="U165" s="543"/>
      <c r="V165" s="543"/>
      <c r="W165" s="543"/>
      <c r="X165" s="543"/>
      <c r="Y165" s="543"/>
      <c r="Z165" s="543"/>
      <c r="AA165" s="581"/>
      <c r="AB165" s="171"/>
      <c r="AC165" s="172"/>
      <c r="AD165" s="172"/>
      <c r="AE165" s="172"/>
      <c r="AF165" s="172"/>
      <c r="AG165" s="172"/>
      <c r="AH165" s="172"/>
      <c r="AI165" s="172"/>
    </row>
    <row r="166" spans="1:35" ht="12.75" customHeight="1" x14ac:dyDescent="0.2">
      <c r="A166" s="172"/>
      <c r="B166" s="172"/>
      <c r="C166" s="171"/>
      <c r="D166" s="452"/>
      <c r="E166" s="457"/>
      <c r="F166" s="173"/>
      <c r="G166" s="171"/>
      <c r="H166" s="186"/>
      <c r="I166" s="171"/>
      <c r="J166" s="171"/>
      <c r="K166" s="186"/>
      <c r="L166" s="186"/>
      <c r="M166" s="348"/>
      <c r="N166" s="348"/>
      <c r="O166" s="187"/>
      <c r="P166" s="187"/>
      <c r="Q166" s="187"/>
      <c r="R166" s="187"/>
      <c r="S166" s="322"/>
      <c r="T166" s="363"/>
      <c r="U166" s="363"/>
      <c r="V166" s="363"/>
      <c r="W166" s="363"/>
      <c r="X166" s="363"/>
      <c r="Y166" s="363"/>
      <c r="Z166" s="363"/>
      <c r="AA166" s="365"/>
      <c r="AB166" s="171"/>
      <c r="AC166" s="172"/>
      <c r="AD166" s="172"/>
      <c r="AE166" s="172"/>
      <c r="AF166" s="172"/>
      <c r="AG166" s="172"/>
      <c r="AH166" s="172"/>
      <c r="AI166" s="172"/>
    </row>
    <row r="167" spans="1:35" ht="12.75" customHeight="1" x14ac:dyDescent="0.2">
      <c r="A167" s="172"/>
      <c r="B167" s="172"/>
      <c r="C167" s="171"/>
      <c r="D167" s="452">
        <f>1+D161</f>
        <v>45</v>
      </c>
      <c r="E167" s="457"/>
      <c r="F167" s="173"/>
      <c r="G167" s="171"/>
      <c r="H167" s="186" t="s">
        <v>871</v>
      </c>
      <c r="I167" s="171"/>
      <c r="J167" s="171"/>
      <c r="K167" s="186"/>
      <c r="L167" s="186"/>
      <c r="M167" s="348" t="s">
        <v>596</v>
      </c>
      <c r="N167" s="348"/>
      <c r="O167" s="173"/>
      <c r="P167" s="706" t="s">
        <v>503</v>
      </c>
      <c r="Q167" s="707"/>
      <c r="R167" s="707"/>
      <c r="S167" s="708"/>
      <c r="T167" s="543" t="s">
        <v>870</v>
      </c>
      <c r="U167" s="543"/>
      <c r="V167" s="543"/>
      <c r="W167" s="543"/>
      <c r="X167" s="543"/>
      <c r="Y167" s="543"/>
      <c r="Z167" s="543"/>
      <c r="AA167" s="581"/>
      <c r="AB167" s="171"/>
      <c r="AC167" s="172"/>
      <c r="AD167" s="172"/>
      <c r="AE167" s="172"/>
      <c r="AF167" s="172"/>
      <c r="AG167" s="172"/>
      <c r="AH167" s="172"/>
      <c r="AI167" s="172"/>
    </row>
    <row r="168" spans="1:35" ht="15" customHeight="1" x14ac:dyDescent="0.2">
      <c r="A168" s="172"/>
      <c r="B168" s="172"/>
      <c r="C168" s="171"/>
      <c r="D168" s="452"/>
      <c r="E168" s="457"/>
      <c r="F168" s="173"/>
      <c r="G168" s="171"/>
      <c r="H168" s="186"/>
      <c r="I168" s="171"/>
      <c r="J168" s="171"/>
      <c r="K168" s="186"/>
      <c r="L168" s="186"/>
      <c r="M168" s="348"/>
      <c r="N168" s="348"/>
      <c r="O168" s="173"/>
      <c r="P168" s="709"/>
      <c r="Q168" s="710"/>
      <c r="R168" s="710"/>
      <c r="S168" s="711"/>
      <c r="T168" s="543"/>
      <c r="U168" s="543"/>
      <c r="V168" s="543"/>
      <c r="W168" s="543"/>
      <c r="X168" s="543"/>
      <c r="Y168" s="543"/>
      <c r="Z168" s="543"/>
      <c r="AA168" s="581"/>
      <c r="AB168" s="171"/>
      <c r="AC168" s="172"/>
      <c r="AD168" s="172"/>
      <c r="AE168" s="172"/>
      <c r="AF168" s="172"/>
      <c r="AG168" s="172"/>
      <c r="AH168" s="172"/>
      <c r="AI168" s="172"/>
    </row>
    <row r="169" spans="1:35" ht="15" customHeight="1" x14ac:dyDescent="0.2">
      <c r="A169" s="172"/>
      <c r="B169" s="172"/>
      <c r="C169" s="171"/>
      <c r="D169" s="452"/>
      <c r="E169" s="457"/>
      <c r="F169" s="173"/>
      <c r="G169" s="171"/>
      <c r="H169" s="186"/>
      <c r="I169" s="171"/>
      <c r="J169" s="171"/>
      <c r="K169" s="186"/>
      <c r="L169" s="186"/>
      <c r="M169" s="348"/>
      <c r="N169" s="348"/>
      <c r="O169" s="173"/>
      <c r="P169" s="348"/>
      <c r="Q169" s="348"/>
      <c r="R169" s="348"/>
      <c r="S169" s="348"/>
      <c r="T169" s="543"/>
      <c r="U169" s="543"/>
      <c r="V169" s="543"/>
      <c r="W169" s="543"/>
      <c r="X169" s="543"/>
      <c r="Y169" s="543"/>
      <c r="Z169" s="543"/>
      <c r="AA169" s="581"/>
      <c r="AB169" s="171"/>
      <c r="AC169" s="172"/>
      <c r="AD169" s="172"/>
      <c r="AE169" s="172"/>
      <c r="AF169" s="172"/>
      <c r="AG169" s="172"/>
      <c r="AH169" s="172"/>
      <c r="AI169" s="172"/>
    </row>
    <row r="170" spans="1:35" ht="15" customHeight="1" x14ac:dyDescent="0.2">
      <c r="A170" s="172"/>
      <c r="B170" s="172"/>
      <c r="C170" s="171"/>
      <c r="D170" s="452"/>
      <c r="E170" s="457"/>
      <c r="F170" s="173"/>
      <c r="G170" s="171"/>
      <c r="H170" s="186"/>
      <c r="I170" s="171"/>
      <c r="J170" s="171"/>
      <c r="K170" s="186"/>
      <c r="L170" s="186"/>
      <c r="M170" s="348"/>
      <c r="N170" s="348"/>
      <c r="O170" s="173"/>
      <c r="P170" s="348"/>
      <c r="Q170" s="348"/>
      <c r="R170" s="348"/>
      <c r="S170" s="348"/>
      <c r="T170" s="543"/>
      <c r="U170" s="543"/>
      <c r="V170" s="543"/>
      <c r="W170" s="543"/>
      <c r="X170" s="543"/>
      <c r="Y170" s="543"/>
      <c r="Z170" s="543"/>
      <c r="AA170" s="581"/>
      <c r="AB170" s="171"/>
      <c r="AC170" s="172"/>
      <c r="AD170" s="172"/>
      <c r="AE170" s="172"/>
      <c r="AF170" s="172"/>
      <c r="AG170" s="172"/>
      <c r="AH170" s="172"/>
      <c r="AI170" s="172"/>
    </row>
    <row r="171" spans="1:35" ht="15" customHeight="1" x14ac:dyDescent="0.2">
      <c r="A171" s="172"/>
      <c r="B171" s="172"/>
      <c r="C171" s="171"/>
      <c r="D171" s="452"/>
      <c r="E171" s="457"/>
      <c r="F171" s="173"/>
      <c r="G171" s="171"/>
      <c r="H171" s="186"/>
      <c r="I171" s="171"/>
      <c r="J171" s="171"/>
      <c r="K171" s="186"/>
      <c r="L171" s="186"/>
      <c r="M171" s="348"/>
      <c r="N171" s="503"/>
      <c r="O171" s="173"/>
      <c r="Q171" s="173"/>
      <c r="R171" s="187"/>
      <c r="S171" s="348"/>
      <c r="T171" s="543"/>
      <c r="U171" s="543"/>
      <c r="V171" s="543"/>
      <c r="W171" s="543"/>
      <c r="X171" s="543"/>
      <c r="Y171" s="543"/>
      <c r="Z171" s="543"/>
      <c r="AA171" s="581"/>
      <c r="AB171" s="171"/>
      <c r="AC171" s="172"/>
      <c r="AD171" s="172"/>
      <c r="AE171" s="172"/>
      <c r="AF171" s="172"/>
      <c r="AG171" s="172"/>
      <c r="AH171" s="172"/>
      <c r="AI171" s="172"/>
    </row>
    <row r="172" spans="1:35" x14ac:dyDescent="0.2">
      <c r="A172" s="172"/>
      <c r="B172" s="172"/>
      <c r="C172" s="171"/>
      <c r="D172" s="452">
        <f>1+D167</f>
        <v>46</v>
      </c>
      <c r="E172" s="457"/>
      <c r="F172" s="173"/>
      <c r="G172" s="171"/>
      <c r="H172" s="328" t="s">
        <v>210</v>
      </c>
      <c r="I172" s="171"/>
      <c r="J172" s="171"/>
      <c r="K172" s="171"/>
      <c r="L172" s="171"/>
      <c r="M172" s="348" t="s">
        <v>69</v>
      </c>
      <c r="N172" s="348" t="str">
        <f>+IF(P156="Natural Gas","Btu/ft³","Btu/lb")</f>
        <v>Btu/lb</v>
      </c>
      <c r="O172" s="171"/>
      <c r="P172" s="712" t="s">
        <v>934</v>
      </c>
      <c r="Q172" s="713"/>
      <c r="R172" s="714"/>
      <c r="S172" s="348"/>
      <c r="T172" s="171" t="s">
        <v>872</v>
      </c>
      <c r="U172" s="171"/>
      <c r="V172" s="280"/>
      <c r="W172" s="280"/>
      <c r="X172" s="280" t="s">
        <v>38</v>
      </c>
      <c r="Y172" s="451"/>
      <c r="Z172" s="451"/>
      <c r="AA172" s="458"/>
      <c r="AB172" s="171"/>
      <c r="AC172" s="172"/>
      <c r="AD172" s="172"/>
      <c r="AE172" s="172"/>
      <c r="AF172" s="172"/>
      <c r="AG172" s="172"/>
      <c r="AH172" s="172"/>
      <c r="AI172" s="172"/>
    </row>
    <row r="173" spans="1:35" x14ac:dyDescent="0.2">
      <c r="A173" s="172"/>
      <c r="B173" s="172"/>
      <c r="C173" s="171"/>
      <c r="D173" s="452"/>
      <c r="E173" s="457"/>
      <c r="F173" s="173"/>
      <c r="G173" s="171"/>
      <c r="H173" s="328"/>
      <c r="I173" s="171"/>
      <c r="J173" s="171"/>
      <c r="K173" s="171"/>
      <c r="L173" s="171"/>
      <c r="M173" s="348"/>
      <c r="N173" s="348" t="s">
        <v>659</v>
      </c>
      <c r="O173" s="348"/>
      <c r="P173" s="348"/>
      <c r="Q173" s="348"/>
      <c r="R173" s="348"/>
      <c r="S173" s="322"/>
      <c r="T173" s="451"/>
      <c r="U173" s="451"/>
      <c r="V173" s="228"/>
      <c r="W173" s="451"/>
      <c r="X173" s="451"/>
      <c r="Y173" s="451"/>
      <c r="Z173" s="451"/>
      <c r="AA173" s="458"/>
      <c r="AB173" s="171"/>
      <c r="AC173" s="172"/>
      <c r="AD173" s="172"/>
      <c r="AE173" s="172"/>
      <c r="AF173" s="172"/>
      <c r="AG173" s="172"/>
      <c r="AH173" s="172"/>
      <c r="AI173" s="172"/>
    </row>
    <row r="174" spans="1:35" x14ac:dyDescent="0.2">
      <c r="A174" s="172"/>
      <c r="B174" s="172"/>
      <c r="C174" s="171"/>
      <c r="D174" s="452"/>
      <c r="E174" s="457"/>
      <c r="F174" s="173"/>
      <c r="G174" s="171"/>
      <c r="H174" s="328"/>
      <c r="I174" s="171"/>
      <c r="J174" s="171"/>
      <c r="K174" s="171"/>
      <c r="L174" s="171"/>
      <c r="M174" s="348"/>
      <c r="N174" s="348"/>
      <c r="O174" s="348"/>
      <c r="P174" s="348"/>
      <c r="Q174" s="348"/>
      <c r="R174" s="348"/>
      <c r="S174" s="322"/>
      <c r="T174" s="451"/>
      <c r="U174" s="451"/>
      <c r="V174" s="228"/>
      <c r="W174" s="451"/>
      <c r="X174" s="451"/>
      <c r="Y174" s="451"/>
      <c r="Z174" s="451"/>
      <c r="AA174" s="458"/>
      <c r="AB174" s="171"/>
      <c r="AC174" s="172"/>
      <c r="AD174" s="172"/>
      <c r="AE174" s="172"/>
      <c r="AF174" s="172"/>
      <c r="AG174" s="172"/>
      <c r="AH174" s="172"/>
      <c r="AI174" s="172"/>
    </row>
    <row r="175" spans="1:35" ht="12.75" customHeight="1" x14ac:dyDescent="0.2">
      <c r="A175" s="172"/>
      <c r="B175" s="172"/>
      <c r="C175" s="171"/>
      <c r="D175" s="452">
        <f>1+D172</f>
        <v>47</v>
      </c>
      <c r="E175" s="457"/>
      <c r="F175" s="173"/>
      <c r="G175" s="171"/>
      <c r="H175" s="171" t="s">
        <v>71</v>
      </c>
      <c r="I175" s="171"/>
      <c r="J175" s="171"/>
      <c r="K175" s="171"/>
      <c r="L175" s="171"/>
      <c r="M175" s="352" t="str">
        <f>+IF(P156="Natural Gas","V(fuel)","m(fuel)")</f>
        <v>m(fuel)</v>
      </c>
      <c r="N175" s="348" t="str">
        <f>+IF(P156="Natural Gas","CFH","lb/hr")</f>
        <v>lb/hr</v>
      </c>
      <c r="O175" s="171"/>
      <c r="P175" s="808" t="s">
        <v>530</v>
      </c>
      <c r="Q175" s="809"/>
      <c r="R175" s="810"/>
      <c r="S175" s="322"/>
      <c r="T175" s="577" t="s">
        <v>705</v>
      </c>
      <c r="U175" s="577"/>
      <c r="V175" s="577"/>
      <c r="W175" s="577"/>
      <c r="X175" s="577"/>
      <c r="Y175" s="577"/>
      <c r="Z175" s="577"/>
      <c r="AA175" s="578"/>
      <c r="AB175" s="171"/>
      <c r="AC175" s="172"/>
      <c r="AD175" s="172"/>
      <c r="AE175" s="172"/>
      <c r="AF175" s="172"/>
      <c r="AG175" s="172"/>
      <c r="AH175" s="172"/>
      <c r="AI175" s="172"/>
    </row>
    <row r="176" spans="1:35" ht="15" customHeight="1" x14ac:dyDescent="0.2">
      <c r="A176" s="172"/>
      <c r="B176" s="172"/>
      <c r="C176" s="171"/>
      <c r="D176" s="452"/>
      <c r="E176" s="457"/>
      <c r="F176" s="173"/>
      <c r="G176" s="171"/>
      <c r="H176" s="171"/>
      <c r="I176" s="171"/>
      <c r="J176" s="171"/>
      <c r="K176" s="171"/>
      <c r="L176" s="171"/>
      <c r="M176" s="352" t="s">
        <v>660</v>
      </c>
      <c r="N176" s="348" t="s">
        <v>661</v>
      </c>
      <c r="O176" s="348"/>
      <c r="P176" s="811"/>
      <c r="Q176" s="812"/>
      <c r="R176" s="813"/>
      <c r="S176" s="322"/>
      <c r="T176" s="577"/>
      <c r="U176" s="577"/>
      <c r="V176" s="577"/>
      <c r="W176" s="577"/>
      <c r="X176" s="577"/>
      <c r="Y176" s="577"/>
      <c r="Z176" s="577"/>
      <c r="AA176" s="578"/>
      <c r="AB176" s="171"/>
      <c r="AC176" s="172"/>
      <c r="AD176" s="172"/>
      <c r="AE176" s="172"/>
      <c r="AF176" s="172"/>
      <c r="AG176" s="172"/>
      <c r="AH176" s="172"/>
      <c r="AI176" s="172"/>
    </row>
    <row r="177" spans="1:35" ht="12.75" customHeight="1" x14ac:dyDescent="0.2">
      <c r="A177" s="172"/>
      <c r="B177" s="172"/>
      <c r="C177" s="171"/>
      <c r="D177" s="452"/>
      <c r="E177" s="457"/>
      <c r="F177" s="173"/>
      <c r="G177" s="171"/>
      <c r="H177" s="171"/>
      <c r="I177" s="171"/>
      <c r="J177" s="171"/>
      <c r="K177" s="171"/>
      <c r="L177" s="171"/>
      <c r="M177" s="352"/>
      <c r="N177" s="348"/>
      <c r="O177" s="348"/>
      <c r="P177" s="348"/>
      <c r="Q177" s="348"/>
      <c r="R177" s="348"/>
      <c r="S177" s="322"/>
      <c r="T177" s="577"/>
      <c r="U177" s="577"/>
      <c r="V177" s="577"/>
      <c r="W177" s="577"/>
      <c r="X177" s="577"/>
      <c r="Y177" s="577"/>
      <c r="Z177" s="577"/>
      <c r="AA177" s="578"/>
      <c r="AB177" s="171"/>
      <c r="AC177" s="172"/>
      <c r="AD177" s="172"/>
      <c r="AE177" s="172"/>
      <c r="AF177" s="172"/>
      <c r="AG177" s="172"/>
      <c r="AH177" s="172"/>
      <c r="AI177" s="172"/>
    </row>
    <row r="178" spans="1:35" ht="12.75" customHeight="1" x14ac:dyDescent="0.2">
      <c r="A178" s="172"/>
      <c r="B178" s="172"/>
      <c r="C178" s="171"/>
      <c r="D178" s="452"/>
      <c r="E178" s="457"/>
      <c r="F178" s="173"/>
      <c r="G178" s="171"/>
      <c r="H178" s="171"/>
      <c r="I178" s="171"/>
      <c r="J178" s="171"/>
      <c r="K178" s="171"/>
      <c r="L178" s="171"/>
      <c r="M178" s="352"/>
      <c r="N178" s="348"/>
      <c r="O178" s="348"/>
      <c r="P178" s="348"/>
      <c r="Q178" s="348"/>
      <c r="R178" s="348"/>
      <c r="S178" s="322"/>
      <c r="T178" s="451"/>
      <c r="U178" s="451"/>
      <c r="V178" s="451"/>
      <c r="W178" s="451"/>
      <c r="X178" s="451"/>
      <c r="Y178" s="451"/>
      <c r="Z178" s="451"/>
      <c r="AA178" s="458"/>
      <c r="AB178" s="171"/>
      <c r="AC178" s="172"/>
      <c r="AD178" s="172"/>
      <c r="AE178" s="172"/>
      <c r="AF178" s="172"/>
      <c r="AG178" s="172"/>
      <c r="AH178" s="172"/>
      <c r="AI178" s="172"/>
    </row>
    <row r="179" spans="1:35" ht="12.75" customHeight="1" x14ac:dyDescent="0.2">
      <c r="A179" s="172"/>
      <c r="B179" s="172"/>
      <c r="C179" s="171"/>
      <c r="D179" s="452">
        <f>1+D175</f>
        <v>48</v>
      </c>
      <c r="E179" s="457"/>
      <c r="F179" s="173"/>
      <c r="G179" s="171"/>
      <c r="H179" s="579" t="s">
        <v>505</v>
      </c>
      <c r="I179" s="579"/>
      <c r="J179" s="579"/>
      <c r="K179" s="579"/>
      <c r="L179" s="171"/>
      <c r="M179" s="352" t="s">
        <v>360</v>
      </c>
      <c r="N179" s="348" t="str">
        <f>+IF(P156="Natural Gas","CF/yr","lb/yr")</f>
        <v>lb/yr</v>
      </c>
      <c r="O179" s="171"/>
      <c r="P179" s="675" t="s">
        <v>531</v>
      </c>
      <c r="Q179" s="676"/>
      <c r="R179" s="677"/>
      <c r="S179" s="322"/>
      <c r="T179" s="576" t="s">
        <v>706</v>
      </c>
      <c r="U179" s="577"/>
      <c r="V179" s="577"/>
      <c r="W179" s="577"/>
      <c r="X179" s="577"/>
      <c r="Y179" s="577"/>
      <c r="Z179" s="577"/>
      <c r="AA179" s="578"/>
      <c r="AB179" s="171"/>
      <c r="AC179" s="172"/>
      <c r="AD179" s="172"/>
      <c r="AE179" s="172"/>
      <c r="AF179" s="172"/>
      <c r="AG179" s="172"/>
      <c r="AH179" s="172"/>
      <c r="AI179" s="172"/>
    </row>
    <row r="180" spans="1:35" ht="12.75" customHeight="1" x14ac:dyDescent="0.2">
      <c r="A180" s="172"/>
      <c r="B180" s="172"/>
      <c r="C180" s="171"/>
      <c r="D180" s="452"/>
      <c r="E180" s="457"/>
      <c r="F180" s="173"/>
      <c r="G180" s="171"/>
      <c r="H180" s="579"/>
      <c r="I180" s="579"/>
      <c r="J180" s="579"/>
      <c r="K180" s="579"/>
      <c r="L180" s="171"/>
      <c r="M180" s="375"/>
      <c r="N180" s="348" t="s">
        <v>662</v>
      </c>
      <c r="O180" s="187"/>
      <c r="P180" s="675" t="s">
        <v>663</v>
      </c>
      <c r="Q180" s="676"/>
      <c r="R180" s="677"/>
      <c r="S180" s="347"/>
      <c r="T180" s="576"/>
      <c r="U180" s="577"/>
      <c r="V180" s="577"/>
      <c r="W180" s="577"/>
      <c r="X180" s="577"/>
      <c r="Y180" s="577"/>
      <c r="Z180" s="577"/>
      <c r="AA180" s="578"/>
      <c r="AB180" s="171"/>
      <c r="AC180" s="172"/>
      <c r="AD180" s="172"/>
      <c r="AE180" s="172"/>
      <c r="AF180" s="172"/>
      <c r="AG180" s="172"/>
      <c r="AH180" s="172"/>
      <c r="AI180" s="172"/>
    </row>
    <row r="181" spans="1:35" ht="12.75" customHeight="1" x14ac:dyDescent="0.2">
      <c r="A181" s="172"/>
      <c r="B181" s="172"/>
      <c r="C181" s="171"/>
      <c r="D181" s="452"/>
      <c r="E181" s="457"/>
      <c r="F181" s="173"/>
      <c r="G181" s="171"/>
      <c r="H181" s="171"/>
      <c r="I181" s="171"/>
      <c r="J181" s="171"/>
      <c r="K181" s="171"/>
      <c r="L181" s="171"/>
      <c r="M181" s="375"/>
      <c r="N181" s="348"/>
      <c r="O181" s="187"/>
      <c r="P181" s="187"/>
      <c r="Q181" s="187"/>
      <c r="R181" s="187"/>
      <c r="S181" s="347"/>
      <c r="T181" s="451"/>
      <c r="U181" s="451"/>
      <c r="V181" s="451"/>
      <c r="W181" s="451"/>
      <c r="X181" s="451"/>
      <c r="Y181" s="451"/>
      <c r="Z181" s="451"/>
      <c r="AA181" s="458"/>
      <c r="AB181" s="171"/>
      <c r="AC181" s="172"/>
      <c r="AD181" s="172"/>
      <c r="AE181" s="172"/>
      <c r="AF181" s="172"/>
      <c r="AG181" s="172"/>
      <c r="AH181" s="172"/>
      <c r="AI181" s="172"/>
    </row>
    <row r="182" spans="1:35" ht="12.75" customHeight="1" x14ac:dyDescent="0.2">
      <c r="A182" s="172"/>
      <c r="B182" s="172"/>
      <c r="C182" s="171"/>
      <c r="D182" s="486"/>
      <c r="E182" s="457"/>
      <c r="F182" s="190"/>
      <c r="G182" s="191" t="s">
        <v>216</v>
      </c>
      <c r="H182" s="190"/>
      <c r="I182" s="171"/>
      <c r="J182" s="171"/>
      <c r="K182" s="171"/>
      <c r="L182" s="171"/>
      <c r="M182" s="375"/>
      <c r="N182" s="348"/>
      <c r="O182" s="171"/>
      <c r="P182" s="171"/>
      <c r="Q182" s="171"/>
      <c r="R182" s="171"/>
      <c r="S182" s="322"/>
      <c r="T182" s="451"/>
      <c r="U182" s="451"/>
      <c r="V182" s="451"/>
      <c r="W182" s="451"/>
      <c r="X182" s="451"/>
      <c r="Y182" s="451"/>
      <c r="Z182" s="451"/>
      <c r="AA182" s="458"/>
      <c r="AB182" s="171"/>
      <c r="AC182" s="172"/>
      <c r="AD182" s="172"/>
      <c r="AE182" s="172"/>
      <c r="AF182" s="172"/>
      <c r="AG182" s="172"/>
      <c r="AH182" s="172"/>
      <c r="AI182" s="172"/>
    </row>
    <row r="183" spans="1:35" ht="12.75" customHeight="1" x14ac:dyDescent="0.3">
      <c r="A183" s="172"/>
      <c r="B183" s="172"/>
      <c r="C183" s="171"/>
      <c r="D183" s="452">
        <f>1+D179</f>
        <v>49</v>
      </c>
      <c r="E183" s="457"/>
      <c r="F183" s="171"/>
      <c r="G183" s="171"/>
      <c r="H183" s="186" t="s">
        <v>218</v>
      </c>
      <c r="I183" s="186"/>
      <c r="J183" s="171"/>
      <c r="K183" s="186"/>
      <c r="L183" s="186"/>
      <c r="M183" s="348" t="s">
        <v>507</v>
      </c>
      <c r="N183" s="348" t="s">
        <v>79</v>
      </c>
      <c r="O183" s="173"/>
      <c r="P183" s="750" t="s">
        <v>508</v>
      </c>
      <c r="Q183" s="751"/>
      <c r="R183" s="752"/>
      <c r="S183" s="322"/>
      <c r="T183" s="579" t="s">
        <v>873</v>
      </c>
      <c r="U183" s="579"/>
      <c r="V183" s="579"/>
      <c r="W183" s="579"/>
      <c r="X183" s="579"/>
      <c r="Y183" s="579"/>
      <c r="Z183" s="579"/>
      <c r="AA183" s="580"/>
      <c r="AB183" s="171"/>
      <c r="AC183" s="172"/>
      <c r="AD183" s="172"/>
      <c r="AE183" s="172"/>
      <c r="AF183" s="172"/>
      <c r="AG183" s="172"/>
      <c r="AH183" s="172"/>
      <c r="AI183" s="172"/>
    </row>
    <row r="184" spans="1:35" ht="15.95" customHeight="1" x14ac:dyDescent="0.2">
      <c r="A184" s="172"/>
      <c r="B184" s="172"/>
      <c r="C184" s="171"/>
      <c r="D184" s="452"/>
      <c r="E184" s="457"/>
      <c r="F184" s="171"/>
      <c r="G184" s="171"/>
      <c r="H184" s="186"/>
      <c r="I184" s="186"/>
      <c r="J184" s="171"/>
      <c r="K184" s="186"/>
      <c r="L184" s="186"/>
      <c r="M184" s="348"/>
      <c r="N184" s="348"/>
      <c r="O184" s="187"/>
      <c r="P184" s="753"/>
      <c r="Q184" s="754"/>
      <c r="R184" s="755"/>
      <c r="S184" s="347"/>
      <c r="T184" s="579"/>
      <c r="U184" s="579"/>
      <c r="V184" s="579"/>
      <c r="W184" s="579"/>
      <c r="X184" s="579"/>
      <c r="Y184" s="579"/>
      <c r="Z184" s="579"/>
      <c r="AA184" s="580"/>
      <c r="AB184" s="171"/>
      <c r="AC184" s="172"/>
      <c r="AD184" s="172"/>
      <c r="AE184" s="172"/>
      <c r="AF184" s="172"/>
      <c r="AG184" s="172"/>
      <c r="AH184" s="172"/>
      <c r="AI184" s="172"/>
    </row>
    <row r="185" spans="1:35" ht="15.95" customHeight="1" x14ac:dyDescent="0.2">
      <c r="A185" s="172"/>
      <c r="B185" s="172"/>
      <c r="C185" s="171"/>
      <c r="D185" s="452"/>
      <c r="E185" s="457"/>
      <c r="F185" s="171"/>
      <c r="G185" s="171"/>
      <c r="H185" s="186"/>
      <c r="I185" s="186"/>
      <c r="J185" s="171"/>
      <c r="K185" s="186"/>
      <c r="L185" s="186"/>
      <c r="M185" s="348"/>
      <c r="N185" s="348"/>
      <c r="O185" s="187"/>
      <c r="P185" s="187"/>
      <c r="Q185" s="187"/>
      <c r="R185" s="187"/>
      <c r="S185" s="347"/>
      <c r="T185" s="363"/>
      <c r="U185" s="363"/>
      <c r="V185" s="363"/>
      <c r="W185" s="363"/>
      <c r="X185" s="363"/>
      <c r="Y185" s="363"/>
      <c r="Z185" s="363"/>
      <c r="AA185" s="365"/>
      <c r="AB185" s="171"/>
      <c r="AC185" s="172"/>
      <c r="AD185" s="172"/>
      <c r="AE185" s="172"/>
      <c r="AF185" s="172"/>
      <c r="AG185" s="172"/>
      <c r="AH185" s="172"/>
      <c r="AI185" s="172"/>
    </row>
    <row r="186" spans="1:35" ht="12.75" customHeight="1" x14ac:dyDescent="0.3">
      <c r="A186" s="172"/>
      <c r="B186" s="172"/>
      <c r="C186" s="171"/>
      <c r="D186" s="452">
        <f>1+D183</f>
        <v>50</v>
      </c>
      <c r="E186" s="457"/>
      <c r="F186" s="171"/>
      <c r="G186" s="171"/>
      <c r="H186" s="186" t="s">
        <v>81</v>
      </c>
      <c r="I186" s="186"/>
      <c r="J186" s="171"/>
      <c r="K186" s="186"/>
      <c r="L186" s="186"/>
      <c r="M186" s="348" t="s">
        <v>146</v>
      </c>
      <c r="N186" s="348" t="s">
        <v>217</v>
      </c>
      <c r="O186" s="173"/>
      <c r="P186" s="783" t="s">
        <v>874</v>
      </c>
      <c r="Q186" s="784"/>
      <c r="R186" s="784"/>
      <c r="S186" s="785"/>
      <c r="T186" s="451" t="s">
        <v>875</v>
      </c>
      <c r="U186" s="451"/>
      <c r="V186" s="451"/>
      <c r="W186" s="451"/>
      <c r="X186" s="451"/>
      <c r="Y186" s="451"/>
      <c r="Z186" s="451"/>
      <c r="AA186" s="458"/>
      <c r="AB186" s="171"/>
      <c r="AC186" s="172"/>
      <c r="AD186" s="172"/>
      <c r="AE186" s="172"/>
      <c r="AF186" s="172"/>
      <c r="AG186" s="172"/>
      <c r="AH186" s="172"/>
      <c r="AI186" s="172"/>
    </row>
    <row r="187" spans="1:35" ht="15" customHeight="1" x14ac:dyDescent="0.2">
      <c r="A187" s="172"/>
      <c r="B187" s="172"/>
      <c r="C187" s="171"/>
      <c r="D187" s="452"/>
      <c r="E187" s="457"/>
      <c r="F187" s="171"/>
      <c r="G187" s="171"/>
      <c r="H187" s="186"/>
      <c r="I187" s="186"/>
      <c r="J187" s="171"/>
      <c r="K187" s="186"/>
      <c r="L187" s="186"/>
      <c r="M187" s="348"/>
      <c r="N187" s="348"/>
      <c r="O187" s="173"/>
      <c r="P187" s="786"/>
      <c r="Q187" s="787"/>
      <c r="R187" s="787"/>
      <c r="S187" s="788"/>
      <c r="T187" s="451"/>
      <c r="U187" s="451"/>
      <c r="V187" s="451"/>
      <c r="W187" s="451"/>
      <c r="X187" s="451"/>
      <c r="Y187" s="451"/>
      <c r="Z187" s="451"/>
      <c r="AA187" s="458"/>
      <c r="AB187" s="171"/>
      <c r="AC187" s="172"/>
      <c r="AD187" s="172"/>
      <c r="AE187" s="172"/>
      <c r="AF187" s="172"/>
      <c r="AG187" s="172"/>
      <c r="AH187" s="172"/>
      <c r="AI187" s="172"/>
    </row>
    <row r="188" spans="1:35" ht="12.75" customHeight="1" x14ac:dyDescent="0.2">
      <c r="A188" s="172"/>
      <c r="B188" s="172"/>
      <c r="C188" s="171"/>
      <c r="D188" s="452"/>
      <c r="E188" s="457"/>
      <c r="F188" s="171"/>
      <c r="G188" s="171"/>
      <c r="H188" s="186"/>
      <c r="I188" s="186"/>
      <c r="J188" s="171"/>
      <c r="K188" s="186"/>
      <c r="L188" s="186"/>
      <c r="M188" s="348"/>
      <c r="N188" s="348"/>
      <c r="O188" s="173"/>
      <c r="P188" s="348"/>
      <c r="Q188" s="348"/>
      <c r="R188" s="348"/>
      <c r="S188" s="322"/>
      <c r="T188" s="451"/>
      <c r="U188" s="451"/>
      <c r="V188" s="451"/>
      <c r="W188" s="451"/>
      <c r="X188" s="451"/>
      <c r="Y188" s="451"/>
      <c r="Z188" s="451"/>
      <c r="AA188" s="458"/>
      <c r="AB188" s="171"/>
      <c r="AC188" s="172"/>
      <c r="AD188" s="172"/>
      <c r="AE188" s="172"/>
      <c r="AF188" s="172"/>
      <c r="AG188" s="172"/>
      <c r="AH188" s="172"/>
      <c r="AI188" s="172"/>
    </row>
    <row r="189" spans="1:35" ht="12.75" customHeight="1" x14ac:dyDescent="0.3">
      <c r="A189" s="172"/>
      <c r="B189" s="172"/>
      <c r="C189" s="171"/>
      <c r="D189" s="452">
        <f>1+D186</f>
        <v>51</v>
      </c>
      <c r="E189" s="457"/>
      <c r="F189" s="171"/>
      <c r="G189" s="171"/>
      <c r="H189" s="577" t="s">
        <v>509</v>
      </c>
      <c r="I189" s="577"/>
      <c r="J189" s="577"/>
      <c r="K189" s="577"/>
      <c r="L189" s="186"/>
      <c r="M189" s="348" t="s">
        <v>510</v>
      </c>
      <c r="N189" s="348" t="s">
        <v>13</v>
      </c>
      <c r="O189" s="173"/>
      <c r="P189" s="573" t="s">
        <v>511</v>
      </c>
      <c r="Q189" s="574"/>
      <c r="R189" s="575"/>
      <c r="S189" s="322"/>
      <c r="T189" s="577" t="s">
        <v>876</v>
      </c>
      <c r="U189" s="577"/>
      <c r="V189" s="577"/>
      <c r="W189" s="577"/>
      <c r="X189" s="577"/>
      <c r="Y189" s="577"/>
      <c r="Z189" s="577"/>
      <c r="AA189" s="578"/>
      <c r="AB189" s="171"/>
      <c r="AC189" s="172"/>
      <c r="AD189" s="172"/>
      <c r="AE189" s="172"/>
      <c r="AF189" s="172"/>
      <c r="AG189" s="172"/>
      <c r="AH189" s="172"/>
      <c r="AI189" s="172"/>
    </row>
    <row r="190" spans="1:35" ht="12.75" customHeight="1" x14ac:dyDescent="0.2">
      <c r="A190" s="172"/>
      <c r="B190" s="172"/>
      <c r="C190" s="171"/>
      <c r="D190" s="452"/>
      <c r="E190" s="457"/>
      <c r="F190" s="171"/>
      <c r="G190" s="171"/>
      <c r="H190" s="577"/>
      <c r="I190" s="577"/>
      <c r="J190" s="577"/>
      <c r="K190" s="577"/>
      <c r="L190" s="186"/>
      <c r="M190" s="348"/>
      <c r="N190" s="181"/>
      <c r="O190" s="187"/>
      <c r="P190" s="187"/>
      <c r="Q190" s="187"/>
      <c r="R190" s="187"/>
      <c r="S190" s="347"/>
      <c r="T190" s="577"/>
      <c r="U190" s="577"/>
      <c r="V190" s="577"/>
      <c r="W190" s="577"/>
      <c r="X190" s="577"/>
      <c r="Y190" s="577"/>
      <c r="Z190" s="577"/>
      <c r="AA190" s="578"/>
      <c r="AB190" s="171"/>
      <c r="AC190" s="172"/>
      <c r="AD190" s="172"/>
      <c r="AE190" s="172"/>
      <c r="AF190" s="172"/>
      <c r="AG190" s="172"/>
      <c r="AH190" s="172"/>
      <c r="AI190" s="172"/>
    </row>
    <row r="191" spans="1:35" ht="12.75" customHeight="1" x14ac:dyDescent="0.2">
      <c r="A191" s="172"/>
      <c r="B191" s="172"/>
      <c r="C191" s="171"/>
      <c r="D191" s="452"/>
      <c r="E191" s="457"/>
      <c r="F191" s="171"/>
      <c r="G191" s="171"/>
      <c r="H191" s="372"/>
      <c r="I191" s="372"/>
      <c r="J191" s="372"/>
      <c r="K191" s="372"/>
      <c r="L191" s="186"/>
      <c r="M191" s="348"/>
      <c r="N191" s="181"/>
      <c r="O191" s="187"/>
      <c r="P191" s="187"/>
      <c r="Q191" s="187"/>
      <c r="R191" s="187"/>
      <c r="S191" s="347"/>
      <c r="T191" s="577"/>
      <c r="U191" s="577"/>
      <c r="V191" s="577"/>
      <c r="W191" s="577"/>
      <c r="X191" s="577"/>
      <c r="Y191" s="577"/>
      <c r="Z191" s="577"/>
      <c r="AA191" s="578"/>
      <c r="AB191" s="171"/>
      <c r="AC191" s="172"/>
      <c r="AD191" s="172"/>
      <c r="AE191" s="172"/>
      <c r="AF191" s="172"/>
      <c r="AG191" s="172"/>
      <c r="AH191" s="172"/>
      <c r="AI191" s="172"/>
    </row>
    <row r="192" spans="1:35" ht="12.75" customHeight="1" x14ac:dyDescent="0.2">
      <c r="A192" s="172"/>
      <c r="B192" s="172"/>
      <c r="C192" s="171"/>
      <c r="D192" s="452"/>
      <c r="E192" s="457"/>
      <c r="F192" s="171"/>
      <c r="G192" s="171"/>
      <c r="H192" s="186"/>
      <c r="I192" s="186"/>
      <c r="J192" s="171"/>
      <c r="K192" s="186"/>
      <c r="L192" s="186"/>
      <c r="M192" s="348"/>
      <c r="N192" s="348"/>
      <c r="O192" s="187"/>
      <c r="P192" s="187"/>
      <c r="Q192" s="187"/>
      <c r="R192" s="187"/>
      <c r="S192" s="347"/>
      <c r="T192" s="577"/>
      <c r="U192" s="577"/>
      <c r="V192" s="577"/>
      <c r="W192" s="577"/>
      <c r="X192" s="577"/>
      <c r="Y192" s="577"/>
      <c r="Z192" s="577"/>
      <c r="AA192" s="578"/>
      <c r="AB192" s="171"/>
      <c r="AC192" s="172"/>
      <c r="AD192" s="172"/>
      <c r="AE192" s="172"/>
      <c r="AF192" s="172"/>
      <c r="AG192" s="172"/>
      <c r="AH192" s="172"/>
      <c r="AI192" s="172"/>
    </row>
    <row r="193" spans="1:35" ht="12.75" customHeight="1" x14ac:dyDescent="0.2">
      <c r="A193" s="172"/>
      <c r="B193" s="172"/>
      <c r="C193" s="171"/>
      <c r="D193" s="452"/>
      <c r="E193" s="457"/>
      <c r="F193" s="171"/>
      <c r="G193" s="171"/>
      <c r="H193" s="186"/>
      <c r="I193" s="186"/>
      <c r="J193" s="171"/>
      <c r="K193" s="186"/>
      <c r="L193" s="186"/>
      <c r="M193" s="348"/>
      <c r="N193" s="348"/>
      <c r="O193" s="187"/>
      <c r="P193" s="187"/>
      <c r="Q193" s="187"/>
      <c r="R193" s="187"/>
      <c r="S193" s="347"/>
      <c r="T193" s="577"/>
      <c r="U193" s="577"/>
      <c r="V193" s="577"/>
      <c r="W193" s="577"/>
      <c r="X193" s="577"/>
      <c r="Y193" s="577"/>
      <c r="Z193" s="577"/>
      <c r="AA193" s="578"/>
      <c r="AB193" s="171"/>
      <c r="AC193" s="172"/>
      <c r="AD193" s="172"/>
      <c r="AE193" s="172"/>
      <c r="AF193" s="172"/>
      <c r="AG193" s="172"/>
      <c r="AH193" s="172"/>
      <c r="AI193" s="172"/>
    </row>
    <row r="194" spans="1:35" ht="12.75" customHeight="1" x14ac:dyDescent="0.2">
      <c r="A194" s="172"/>
      <c r="B194" s="172"/>
      <c r="C194" s="171"/>
      <c r="D194" s="486"/>
      <c r="E194" s="457"/>
      <c r="F194" s="191"/>
      <c r="G194" s="191" t="s">
        <v>226</v>
      </c>
      <c r="H194" s="190"/>
      <c r="I194" s="171"/>
      <c r="J194" s="171"/>
      <c r="K194" s="171"/>
      <c r="L194" s="171"/>
      <c r="M194" s="375"/>
      <c r="N194" s="348"/>
      <c r="O194" s="171"/>
      <c r="P194" s="348"/>
      <c r="Q194" s="348"/>
      <c r="R194" s="348"/>
      <c r="S194" s="322"/>
      <c r="T194" s="451"/>
      <c r="U194" s="451"/>
      <c r="V194" s="451"/>
      <c r="W194" s="451"/>
      <c r="X194" s="451"/>
      <c r="Y194" s="451"/>
      <c r="Z194" s="451"/>
      <c r="AA194" s="458"/>
      <c r="AB194" s="171"/>
      <c r="AC194" s="172"/>
      <c r="AD194" s="172"/>
      <c r="AE194" s="172"/>
      <c r="AF194" s="172"/>
      <c r="AG194" s="172"/>
      <c r="AH194" s="172"/>
      <c r="AI194" s="172"/>
    </row>
    <row r="195" spans="1:35" ht="15" customHeight="1" x14ac:dyDescent="0.3">
      <c r="A195" s="172"/>
      <c r="B195" s="172"/>
      <c r="C195" s="171"/>
      <c r="D195" s="452">
        <f>1+D189</f>
        <v>52</v>
      </c>
      <c r="E195" s="457"/>
      <c r="F195" s="171"/>
      <c r="G195" s="171"/>
      <c r="H195" s="328" t="s">
        <v>73</v>
      </c>
      <c r="I195" s="171"/>
      <c r="J195" s="171"/>
      <c r="K195" s="328"/>
      <c r="L195" s="328"/>
      <c r="M195" s="348" t="s">
        <v>142</v>
      </c>
      <c r="N195" s="348" t="s">
        <v>74</v>
      </c>
      <c r="O195" s="173"/>
      <c r="P195" s="746" t="s">
        <v>512</v>
      </c>
      <c r="Q195" s="676"/>
      <c r="R195" s="747"/>
      <c r="S195" s="322"/>
      <c r="T195" s="504" t="s">
        <v>573</v>
      </c>
      <c r="U195" s="505"/>
      <c r="V195" s="186"/>
      <c r="W195" s="186"/>
      <c r="X195" s="186"/>
      <c r="Y195" s="186"/>
      <c r="Z195" s="186"/>
      <c r="AA195" s="189"/>
      <c r="AB195" s="171"/>
      <c r="AC195" s="172"/>
      <c r="AD195" s="172"/>
      <c r="AE195" s="172"/>
      <c r="AF195" s="172"/>
      <c r="AG195" s="172"/>
      <c r="AH195" s="172"/>
      <c r="AI195" s="172"/>
    </row>
    <row r="196" spans="1:35" ht="12.75" customHeight="1" x14ac:dyDescent="0.2">
      <c r="A196" s="172"/>
      <c r="B196" s="172"/>
      <c r="C196" s="171"/>
      <c r="D196" s="452"/>
      <c r="E196" s="457"/>
      <c r="F196" s="171"/>
      <c r="G196" s="171"/>
      <c r="H196" s="328"/>
      <c r="I196" s="171"/>
      <c r="J196" s="171"/>
      <c r="K196" s="328"/>
      <c r="L196" s="328"/>
      <c r="M196" s="348"/>
      <c r="N196" s="348"/>
      <c r="O196" s="348"/>
      <c r="P196" s="348"/>
      <c r="Q196" s="348"/>
      <c r="R196" s="348"/>
      <c r="S196" s="322"/>
      <c r="T196" s="504"/>
      <c r="U196" s="505"/>
      <c r="V196" s="186"/>
      <c r="W196" s="186"/>
      <c r="X196" s="186"/>
      <c r="Y196" s="186"/>
      <c r="Z196" s="186"/>
      <c r="AA196" s="189"/>
      <c r="AB196" s="171"/>
      <c r="AC196" s="172"/>
      <c r="AD196" s="172"/>
      <c r="AE196" s="172"/>
      <c r="AF196" s="172"/>
      <c r="AG196" s="172"/>
      <c r="AH196" s="172"/>
      <c r="AI196" s="172"/>
    </row>
    <row r="197" spans="1:35" ht="15" customHeight="1" x14ac:dyDescent="0.3">
      <c r="A197" s="172"/>
      <c r="B197" s="172"/>
      <c r="C197" s="171"/>
      <c r="D197" s="452">
        <f t="shared" ref="D197" si="1">1+D195</f>
        <v>53</v>
      </c>
      <c r="E197" s="457"/>
      <c r="F197" s="171"/>
      <c r="G197" s="171"/>
      <c r="H197" s="171" t="s">
        <v>513</v>
      </c>
      <c r="I197" s="171"/>
      <c r="J197" s="171"/>
      <c r="K197" s="328"/>
      <c r="L197" s="328"/>
      <c r="M197" s="348" t="s">
        <v>143</v>
      </c>
      <c r="N197" s="348" t="s">
        <v>74</v>
      </c>
      <c r="O197" s="187"/>
      <c r="P197" s="746" t="s">
        <v>514</v>
      </c>
      <c r="Q197" s="676"/>
      <c r="R197" s="747"/>
      <c r="S197" s="347"/>
      <c r="T197" s="748" t="s">
        <v>937</v>
      </c>
      <c r="U197" s="748"/>
      <c r="V197" s="748"/>
      <c r="W197" s="748"/>
      <c r="X197" s="748"/>
      <c r="Y197" s="748"/>
      <c r="Z197" s="748"/>
      <c r="AA197" s="749"/>
      <c r="AB197" s="171"/>
      <c r="AC197" s="172"/>
      <c r="AD197" s="172"/>
      <c r="AE197" s="172"/>
      <c r="AF197" s="172"/>
      <c r="AG197" s="172"/>
      <c r="AH197" s="172"/>
      <c r="AI197" s="172"/>
    </row>
    <row r="198" spans="1:35" ht="12.75" customHeight="1" x14ac:dyDescent="0.2">
      <c r="A198" s="172"/>
      <c r="B198" s="172"/>
      <c r="C198" s="171"/>
      <c r="D198" s="452"/>
      <c r="E198" s="457"/>
      <c r="F198" s="171"/>
      <c r="G198" s="171"/>
      <c r="H198" s="171"/>
      <c r="I198" s="171"/>
      <c r="J198" s="171"/>
      <c r="K198" s="328"/>
      <c r="L198" s="328"/>
      <c r="M198" s="348"/>
      <c r="N198" s="348"/>
      <c r="O198" s="187"/>
      <c r="P198" s="187"/>
      <c r="Q198" s="187"/>
      <c r="R198" s="187"/>
      <c r="S198" s="347"/>
      <c r="T198" s="748"/>
      <c r="U198" s="748"/>
      <c r="V198" s="748"/>
      <c r="W198" s="748"/>
      <c r="X198" s="748"/>
      <c r="Y198" s="748"/>
      <c r="Z198" s="748"/>
      <c r="AA198" s="749"/>
      <c r="AB198" s="171"/>
      <c r="AC198" s="172"/>
      <c r="AD198" s="172"/>
      <c r="AE198" s="172"/>
      <c r="AF198" s="172"/>
      <c r="AG198" s="172"/>
      <c r="AH198" s="172"/>
      <c r="AI198" s="172"/>
    </row>
    <row r="199" spans="1:35" ht="12.75" customHeight="1" x14ac:dyDescent="0.2">
      <c r="A199" s="172"/>
      <c r="B199" s="172"/>
      <c r="C199" s="171"/>
      <c r="D199" s="452"/>
      <c r="E199" s="457"/>
      <c r="F199" s="171"/>
      <c r="G199" s="171"/>
      <c r="H199" s="171"/>
      <c r="I199" s="171"/>
      <c r="J199" s="171"/>
      <c r="K199" s="328"/>
      <c r="L199" s="328"/>
      <c r="M199" s="348"/>
      <c r="N199" s="348"/>
      <c r="O199" s="187"/>
      <c r="P199" s="187"/>
      <c r="Q199" s="187"/>
      <c r="R199" s="187"/>
      <c r="S199" s="347"/>
      <c r="T199" s="506"/>
      <c r="U199" s="507"/>
      <c r="V199" s="451"/>
      <c r="W199" s="451"/>
      <c r="X199" s="451"/>
      <c r="Y199" s="451"/>
      <c r="Z199" s="451"/>
      <c r="AA199" s="458"/>
      <c r="AB199" s="171"/>
      <c r="AC199" s="172"/>
      <c r="AD199" s="172"/>
      <c r="AE199" s="172"/>
      <c r="AF199" s="172"/>
      <c r="AG199" s="172"/>
      <c r="AH199" s="172"/>
      <c r="AI199" s="172"/>
    </row>
    <row r="200" spans="1:35" ht="15" customHeight="1" x14ac:dyDescent="0.3">
      <c r="A200" s="172"/>
      <c r="B200" s="172"/>
      <c r="C200" s="171"/>
      <c r="D200" s="452">
        <f>1+D197</f>
        <v>54</v>
      </c>
      <c r="E200" s="457"/>
      <c r="F200" s="171"/>
      <c r="G200" s="171"/>
      <c r="H200" s="171" t="s">
        <v>220</v>
      </c>
      <c r="I200" s="171"/>
      <c r="J200" s="171"/>
      <c r="K200" s="171"/>
      <c r="L200" s="171"/>
      <c r="M200" s="348" t="s">
        <v>517</v>
      </c>
      <c r="N200" s="348" t="s">
        <v>74</v>
      </c>
      <c r="O200" s="171"/>
      <c r="P200" s="817" t="s">
        <v>1043</v>
      </c>
      <c r="Q200" s="818"/>
      <c r="R200" s="818"/>
      <c r="S200" s="819"/>
      <c r="T200" s="577" t="s">
        <v>1064</v>
      </c>
      <c r="U200" s="577"/>
      <c r="V200" s="577"/>
      <c r="W200" s="577"/>
      <c r="X200" s="577"/>
      <c r="Y200" s="577"/>
      <c r="Z200" s="577"/>
      <c r="AA200" s="578"/>
      <c r="AB200" s="171"/>
      <c r="AC200" s="172"/>
      <c r="AD200" s="172"/>
      <c r="AE200" s="172"/>
      <c r="AF200" s="172"/>
      <c r="AG200" s="172"/>
      <c r="AH200" s="172"/>
      <c r="AI200" s="172"/>
    </row>
    <row r="201" spans="1:35" ht="15" customHeight="1" x14ac:dyDescent="0.2">
      <c r="A201" s="172"/>
      <c r="B201" s="172"/>
      <c r="C201" s="171"/>
      <c r="D201" s="452"/>
      <c r="E201" s="457"/>
      <c r="F201" s="171"/>
      <c r="G201" s="171"/>
      <c r="H201" s="171"/>
      <c r="I201" s="171"/>
      <c r="J201" s="171"/>
      <c r="K201" s="171"/>
      <c r="L201" s="171"/>
      <c r="M201" s="348"/>
      <c r="N201" s="348"/>
      <c r="O201" s="187"/>
      <c r="P201" s="187"/>
      <c r="Q201" s="187"/>
      <c r="R201" s="187"/>
      <c r="S201" s="347"/>
      <c r="T201" s="577"/>
      <c r="U201" s="577"/>
      <c r="V201" s="577"/>
      <c r="W201" s="577"/>
      <c r="X201" s="577"/>
      <c r="Y201" s="577"/>
      <c r="Z201" s="577"/>
      <c r="AA201" s="578"/>
      <c r="AB201" s="171"/>
      <c r="AC201" s="172"/>
      <c r="AD201" s="172"/>
      <c r="AE201" s="172"/>
      <c r="AF201" s="172"/>
      <c r="AG201" s="172"/>
      <c r="AH201" s="172"/>
      <c r="AI201" s="172"/>
    </row>
    <row r="202" spans="1:35" ht="12.75" customHeight="1" x14ac:dyDescent="0.2">
      <c r="A202" s="172"/>
      <c r="B202" s="172"/>
      <c r="C202" s="171"/>
      <c r="D202" s="452"/>
      <c r="E202" s="457"/>
      <c r="F202" s="171"/>
      <c r="G202" s="171"/>
      <c r="H202" s="171"/>
      <c r="I202" s="171"/>
      <c r="J202" s="171"/>
      <c r="K202" s="171"/>
      <c r="L202" s="171"/>
      <c r="M202" s="348"/>
      <c r="N202" s="348"/>
      <c r="O202" s="187"/>
      <c r="P202" s="187"/>
      <c r="Q202" s="187"/>
      <c r="R202" s="187"/>
      <c r="S202" s="347"/>
      <c r="T202" s="340"/>
      <c r="U202" s="340"/>
      <c r="V202" s="340"/>
      <c r="W202" s="340"/>
      <c r="X202" s="340"/>
      <c r="Y202" s="340"/>
      <c r="Z202" s="340"/>
      <c r="AA202" s="399"/>
      <c r="AB202" s="171"/>
      <c r="AC202" s="172"/>
      <c r="AD202" s="172"/>
      <c r="AE202" s="172"/>
      <c r="AF202" s="172"/>
      <c r="AG202" s="172"/>
      <c r="AH202" s="172"/>
      <c r="AI202" s="172"/>
    </row>
    <row r="203" spans="1:35" ht="15" customHeight="1" x14ac:dyDescent="0.3">
      <c r="A203" s="172"/>
      <c r="B203" s="172"/>
      <c r="C203" s="171"/>
      <c r="D203" s="452">
        <f>1+D200</f>
        <v>55</v>
      </c>
      <c r="E203" s="457"/>
      <c r="F203" s="171"/>
      <c r="G203" s="171"/>
      <c r="H203" s="186" t="s">
        <v>75</v>
      </c>
      <c r="I203" s="186"/>
      <c r="J203" s="171"/>
      <c r="K203" s="186"/>
      <c r="L203" s="186"/>
      <c r="M203" s="478" t="s">
        <v>518</v>
      </c>
      <c r="N203" s="348" t="s">
        <v>61</v>
      </c>
      <c r="O203" s="173"/>
      <c r="P203" s="820" t="s">
        <v>520</v>
      </c>
      <c r="Q203" s="821"/>
      <c r="R203" s="822"/>
      <c r="S203" s="322"/>
      <c r="T203" s="577" t="s">
        <v>708</v>
      </c>
      <c r="U203" s="577"/>
      <c r="V203" s="577"/>
      <c r="W203" s="577"/>
      <c r="X203" s="577"/>
      <c r="Y203" s="577"/>
      <c r="Z203" s="577"/>
      <c r="AA203" s="578"/>
      <c r="AB203" s="171"/>
      <c r="AC203" s="172"/>
      <c r="AD203" s="172"/>
      <c r="AE203" s="172"/>
      <c r="AF203" s="172"/>
      <c r="AG203" s="172"/>
      <c r="AH203" s="172"/>
      <c r="AI203" s="172"/>
    </row>
    <row r="204" spans="1:35" ht="12.75" customHeight="1" x14ac:dyDescent="0.2">
      <c r="A204" s="172"/>
      <c r="B204" s="172"/>
      <c r="C204" s="171"/>
      <c r="D204" s="452"/>
      <c r="E204" s="457"/>
      <c r="F204" s="171"/>
      <c r="G204" s="171"/>
      <c r="H204" s="186"/>
      <c r="I204" s="186"/>
      <c r="J204" s="171"/>
      <c r="K204" s="186"/>
      <c r="L204" s="186"/>
      <c r="M204" s="478"/>
      <c r="N204" s="348"/>
      <c r="O204" s="187"/>
      <c r="P204" s="187"/>
      <c r="Q204" s="187"/>
      <c r="R204" s="187"/>
      <c r="S204" s="347"/>
      <c r="T204" s="577"/>
      <c r="U204" s="577"/>
      <c r="V204" s="577"/>
      <c r="W204" s="577"/>
      <c r="X204" s="577"/>
      <c r="Y204" s="577"/>
      <c r="Z204" s="577"/>
      <c r="AA204" s="578"/>
      <c r="AB204" s="171"/>
      <c r="AC204" s="172"/>
      <c r="AD204" s="172"/>
      <c r="AE204" s="172"/>
      <c r="AF204" s="172"/>
      <c r="AG204" s="172"/>
      <c r="AH204" s="172"/>
      <c r="AI204" s="172"/>
    </row>
    <row r="205" spans="1:35" ht="12.75" customHeight="1" x14ac:dyDescent="0.2">
      <c r="A205" s="172"/>
      <c r="B205" s="172"/>
      <c r="C205" s="171"/>
      <c r="D205" s="452"/>
      <c r="E205" s="457"/>
      <c r="F205" s="171"/>
      <c r="G205" s="171"/>
      <c r="H205" s="186"/>
      <c r="I205" s="186"/>
      <c r="J205" s="171"/>
      <c r="K205" s="186"/>
      <c r="L205" s="186"/>
      <c r="M205" s="478"/>
      <c r="N205" s="348"/>
      <c r="O205" s="187"/>
      <c r="P205" s="187"/>
      <c r="Q205" s="187"/>
      <c r="R205" s="187"/>
      <c r="S205" s="347"/>
      <c r="T205" s="372"/>
      <c r="U205" s="372"/>
      <c r="V205" s="372"/>
      <c r="W205" s="372"/>
      <c r="X205" s="372"/>
      <c r="Y205" s="372"/>
      <c r="Z205" s="372"/>
      <c r="AA205" s="373"/>
      <c r="AB205" s="171"/>
      <c r="AC205" s="172"/>
      <c r="AD205" s="172"/>
      <c r="AE205" s="172"/>
      <c r="AF205" s="172"/>
      <c r="AG205" s="172"/>
      <c r="AH205" s="172"/>
      <c r="AI205" s="172"/>
    </row>
    <row r="206" spans="1:35" ht="15" customHeight="1" x14ac:dyDescent="0.2">
      <c r="A206" s="172"/>
      <c r="B206" s="172"/>
      <c r="C206" s="171"/>
      <c r="D206" s="452">
        <f>1+D203</f>
        <v>56</v>
      </c>
      <c r="E206" s="457"/>
      <c r="F206" s="171"/>
      <c r="G206" s="171"/>
      <c r="H206" s="186" t="s">
        <v>289</v>
      </c>
      <c r="I206" s="186"/>
      <c r="J206" s="171"/>
      <c r="K206" s="186"/>
      <c r="L206" s="186"/>
      <c r="M206" s="352" t="s">
        <v>290</v>
      </c>
      <c r="N206" s="348"/>
      <c r="O206" s="173"/>
      <c r="P206" s="765" t="s">
        <v>516</v>
      </c>
      <c r="Q206" s="766"/>
      <c r="R206" s="767"/>
      <c r="S206" s="322"/>
      <c r="T206" s="577" t="s">
        <v>877</v>
      </c>
      <c r="U206" s="577"/>
      <c r="V206" s="577"/>
      <c r="W206" s="577"/>
      <c r="X206" s="577"/>
      <c r="Y206" s="577"/>
      <c r="Z206" s="577"/>
      <c r="AA206" s="578"/>
      <c r="AB206" s="171"/>
      <c r="AC206" s="172"/>
      <c r="AD206" s="172"/>
      <c r="AE206" s="172"/>
      <c r="AF206" s="172"/>
      <c r="AG206" s="172"/>
      <c r="AH206" s="172"/>
      <c r="AI206" s="172"/>
    </row>
    <row r="207" spans="1:35" ht="12.75" customHeight="1" x14ac:dyDescent="0.2">
      <c r="A207" s="172"/>
      <c r="B207" s="172"/>
      <c r="C207" s="171"/>
      <c r="D207" s="452"/>
      <c r="E207" s="457"/>
      <c r="F207" s="171"/>
      <c r="G207" s="171"/>
      <c r="H207" s="186"/>
      <c r="I207" s="186"/>
      <c r="J207" s="171"/>
      <c r="K207" s="186"/>
      <c r="L207" s="186"/>
      <c r="M207" s="352"/>
      <c r="N207" s="348"/>
      <c r="O207" s="187"/>
      <c r="P207" s="187"/>
      <c r="Q207" s="187"/>
      <c r="R207" s="187"/>
      <c r="S207" s="347"/>
      <c r="T207" s="577"/>
      <c r="U207" s="577"/>
      <c r="V207" s="577"/>
      <c r="W207" s="577"/>
      <c r="X207" s="577"/>
      <c r="Y207" s="577"/>
      <c r="Z207" s="577"/>
      <c r="AA207" s="578"/>
      <c r="AB207" s="171"/>
      <c r="AC207" s="172"/>
      <c r="AD207" s="172"/>
      <c r="AE207" s="172"/>
      <c r="AF207" s="172"/>
      <c r="AG207" s="172"/>
      <c r="AH207" s="172"/>
      <c r="AI207" s="172"/>
    </row>
    <row r="208" spans="1:35" ht="12.75" customHeight="1" x14ac:dyDescent="0.2">
      <c r="A208" s="172"/>
      <c r="B208" s="172"/>
      <c r="C208" s="171"/>
      <c r="D208" s="452"/>
      <c r="E208" s="457"/>
      <c r="F208" s="171"/>
      <c r="G208" s="171"/>
      <c r="H208" s="186"/>
      <c r="I208" s="186"/>
      <c r="J208" s="171"/>
      <c r="K208" s="186"/>
      <c r="L208" s="186"/>
      <c r="M208" s="352"/>
      <c r="N208" s="348"/>
      <c r="O208" s="187"/>
      <c r="P208" s="187"/>
      <c r="Q208" s="187"/>
      <c r="R208" s="187"/>
      <c r="S208" s="347"/>
      <c r="T208" s="341"/>
      <c r="U208" s="341"/>
      <c r="V208" s="341"/>
      <c r="W208" s="341"/>
      <c r="X208" s="341"/>
      <c r="Y208" s="341"/>
      <c r="Z208" s="341"/>
      <c r="AA208" s="499"/>
      <c r="AB208" s="171"/>
      <c r="AC208" s="172"/>
      <c r="AD208" s="172"/>
      <c r="AE208" s="172"/>
      <c r="AF208" s="172"/>
      <c r="AG208" s="172"/>
      <c r="AH208" s="172"/>
      <c r="AI208" s="172"/>
    </row>
    <row r="209" spans="1:35" ht="12.75" customHeight="1" x14ac:dyDescent="0.3">
      <c r="A209" s="172"/>
      <c r="B209" s="172"/>
      <c r="C209" s="171"/>
      <c r="D209" s="452">
        <f>1+D206</f>
        <v>57</v>
      </c>
      <c r="E209" s="457"/>
      <c r="F209" s="171"/>
      <c r="G209" s="171"/>
      <c r="H209" s="186" t="s">
        <v>667</v>
      </c>
      <c r="I209" s="186"/>
      <c r="J209" s="171"/>
      <c r="K209" s="186"/>
      <c r="L209" s="186"/>
      <c r="M209" s="352" t="s">
        <v>317</v>
      </c>
      <c r="N209" s="348" t="s">
        <v>72</v>
      </c>
      <c r="O209" s="173"/>
      <c r="P209" s="765" t="s">
        <v>666</v>
      </c>
      <c r="Q209" s="766"/>
      <c r="R209" s="767"/>
      <c r="S209" s="347"/>
      <c r="T209" s="451" t="s">
        <v>669</v>
      </c>
      <c r="U209" s="341"/>
      <c r="V209" s="341"/>
      <c r="W209" s="341"/>
      <c r="X209" s="341"/>
      <c r="Y209" s="341"/>
      <c r="Z209" s="341"/>
      <c r="AA209" s="499"/>
      <c r="AB209" s="171"/>
      <c r="AC209" s="172"/>
      <c r="AD209" s="172"/>
      <c r="AE209" s="172"/>
      <c r="AF209" s="172"/>
      <c r="AG209" s="172"/>
      <c r="AH209" s="172"/>
      <c r="AI209" s="172"/>
    </row>
    <row r="210" spans="1:35" ht="12.75" customHeight="1" x14ac:dyDescent="0.2">
      <c r="A210" s="172"/>
      <c r="B210" s="172"/>
      <c r="C210" s="171"/>
      <c r="D210" s="452"/>
      <c r="E210" s="457"/>
      <c r="F210" s="171"/>
      <c r="G210" s="171"/>
      <c r="H210" s="186"/>
      <c r="I210" s="186"/>
      <c r="J210" s="171"/>
      <c r="K210" s="186"/>
      <c r="L210" s="186"/>
      <c r="M210" s="352"/>
      <c r="N210" s="348"/>
      <c r="O210" s="187"/>
      <c r="P210" s="187"/>
      <c r="Q210" s="187"/>
      <c r="R210" s="187"/>
      <c r="S210" s="347"/>
      <c r="T210" s="341"/>
      <c r="U210" s="341"/>
      <c r="V210" s="341"/>
      <c r="W210" s="341"/>
      <c r="X210" s="341"/>
      <c r="Y210" s="341"/>
      <c r="Z210" s="341"/>
      <c r="AA210" s="499"/>
      <c r="AB210" s="171"/>
      <c r="AC210" s="172"/>
      <c r="AD210" s="172"/>
      <c r="AE210" s="172"/>
      <c r="AF210" s="172"/>
      <c r="AG210" s="172"/>
      <c r="AH210" s="172"/>
      <c r="AI210" s="172"/>
    </row>
    <row r="211" spans="1:35" ht="15" customHeight="1" x14ac:dyDescent="0.3">
      <c r="A211" s="172"/>
      <c r="B211" s="172"/>
      <c r="C211" s="322"/>
      <c r="D211" s="452">
        <f>1+D209</f>
        <v>58</v>
      </c>
      <c r="E211" s="457"/>
      <c r="F211" s="171"/>
      <c r="G211" s="171"/>
      <c r="H211" s="186" t="s">
        <v>529</v>
      </c>
      <c r="I211" s="347"/>
      <c r="J211" s="171"/>
      <c r="K211" s="186"/>
      <c r="L211" s="186"/>
      <c r="M211" s="348" t="s">
        <v>222</v>
      </c>
      <c r="N211" s="348" t="s">
        <v>76</v>
      </c>
      <c r="O211" s="173"/>
      <c r="P211" s="756" t="s">
        <v>598</v>
      </c>
      <c r="Q211" s="757"/>
      <c r="R211" s="757"/>
      <c r="S211" s="758"/>
      <c r="T211" s="451" t="s">
        <v>519</v>
      </c>
      <c r="U211" s="451"/>
      <c r="V211" s="451"/>
      <c r="W211" s="451"/>
      <c r="X211" s="451"/>
      <c r="Y211" s="451"/>
      <c r="Z211" s="451"/>
      <c r="AA211" s="458"/>
      <c r="AB211" s="171"/>
      <c r="AC211" s="172"/>
      <c r="AD211" s="172"/>
      <c r="AE211" s="172"/>
      <c r="AF211" s="172"/>
      <c r="AG211" s="172"/>
      <c r="AH211" s="172"/>
      <c r="AI211" s="172"/>
    </row>
    <row r="212" spans="1:35" ht="15" customHeight="1" x14ac:dyDescent="0.2">
      <c r="A212" s="172"/>
      <c r="B212" s="172"/>
      <c r="C212" s="322"/>
      <c r="D212" s="452"/>
      <c r="E212" s="457"/>
      <c r="F212" s="171"/>
      <c r="G212" s="171"/>
      <c r="H212" s="186"/>
      <c r="I212" s="186"/>
      <c r="J212" s="171"/>
      <c r="K212" s="186"/>
      <c r="L212" s="186"/>
      <c r="M212" s="348"/>
      <c r="N212" s="348"/>
      <c r="O212" s="173"/>
      <c r="P212" s="759"/>
      <c r="Q212" s="760"/>
      <c r="R212" s="760"/>
      <c r="S212" s="761"/>
      <c r="T212" s="451"/>
      <c r="U212" s="451"/>
      <c r="V212" s="451"/>
      <c r="W212" s="451"/>
      <c r="X212" s="451"/>
      <c r="Y212" s="451"/>
      <c r="Z212" s="451"/>
      <c r="AA212" s="458"/>
      <c r="AB212" s="171"/>
      <c r="AC212" s="172"/>
      <c r="AD212" s="172"/>
      <c r="AE212" s="172"/>
      <c r="AF212" s="172"/>
      <c r="AG212" s="172"/>
      <c r="AH212" s="172"/>
      <c r="AI212" s="172"/>
    </row>
    <row r="213" spans="1:35" ht="12.75" customHeight="1" x14ac:dyDescent="0.2">
      <c r="A213" s="172"/>
      <c r="B213" s="172"/>
      <c r="C213" s="322"/>
      <c r="D213" s="486"/>
      <c r="E213" s="209" t="s">
        <v>200</v>
      </c>
      <c r="F213" s="190" t="s">
        <v>105</v>
      </c>
      <c r="G213" s="171"/>
      <c r="H213" s="186"/>
      <c r="I213" s="186"/>
      <c r="J213" s="171"/>
      <c r="K213" s="186"/>
      <c r="L213" s="186"/>
      <c r="M213" s="348"/>
      <c r="N213" s="348"/>
      <c r="O213" s="187"/>
      <c r="P213" s="187"/>
      <c r="Q213" s="187"/>
      <c r="R213" s="187"/>
      <c r="S213" s="322"/>
      <c r="T213" s="451"/>
      <c r="U213" s="451"/>
      <c r="V213" s="451"/>
      <c r="W213" s="451"/>
      <c r="X213" s="451"/>
      <c r="Y213" s="451"/>
      <c r="Z213" s="451"/>
      <c r="AA213" s="458"/>
      <c r="AB213" s="171"/>
      <c r="AC213" s="172"/>
      <c r="AD213" s="172"/>
      <c r="AE213" s="172"/>
      <c r="AF213" s="172"/>
      <c r="AG213" s="172"/>
      <c r="AH213" s="172"/>
      <c r="AI213" s="172"/>
    </row>
    <row r="214" spans="1:35" ht="12.75" customHeight="1" x14ac:dyDescent="0.2">
      <c r="A214" s="172"/>
      <c r="B214" s="172"/>
      <c r="C214" s="322"/>
      <c r="D214" s="486"/>
      <c r="E214" s="487"/>
      <c r="F214" s="190"/>
      <c r="G214" s="171"/>
      <c r="H214" s="186"/>
      <c r="I214" s="186"/>
      <c r="J214" s="171"/>
      <c r="K214" s="186"/>
      <c r="L214" s="186"/>
      <c r="M214" s="348"/>
      <c r="N214" s="348"/>
      <c r="O214" s="187"/>
      <c r="P214" s="187"/>
      <c r="Q214" s="187"/>
      <c r="R214" s="187"/>
      <c r="S214" s="322"/>
      <c r="T214" s="451"/>
      <c r="U214" s="451"/>
      <c r="V214" s="451"/>
      <c r="W214" s="451"/>
      <c r="X214" s="451"/>
      <c r="Y214" s="451"/>
      <c r="Z214" s="451"/>
      <c r="AA214" s="458"/>
      <c r="AB214" s="171"/>
      <c r="AC214" s="172"/>
      <c r="AD214" s="172"/>
      <c r="AE214" s="172"/>
      <c r="AF214" s="172"/>
      <c r="AG214" s="172"/>
      <c r="AH214" s="172"/>
      <c r="AI214" s="172"/>
    </row>
    <row r="215" spans="1:35" ht="12.75" customHeight="1" x14ac:dyDescent="0.2">
      <c r="A215" s="172"/>
      <c r="B215" s="172"/>
      <c r="C215" s="322"/>
      <c r="D215" s="452"/>
      <c r="E215" s="457"/>
      <c r="F215" s="171"/>
      <c r="G215" s="180" t="s">
        <v>246</v>
      </c>
      <c r="H215" s="186"/>
      <c r="I215" s="186"/>
      <c r="J215" s="171"/>
      <c r="K215" s="186"/>
      <c r="L215" s="186"/>
      <c r="M215" s="348"/>
      <c r="N215" s="348"/>
      <c r="O215" s="187"/>
      <c r="P215" s="187"/>
      <c r="Q215" s="187"/>
      <c r="R215" s="187"/>
      <c r="S215" s="322"/>
      <c r="T215" s="451"/>
      <c r="U215" s="451"/>
      <c r="V215" s="451"/>
      <c r="W215" s="451"/>
      <c r="X215" s="451"/>
      <c r="Y215" s="451"/>
      <c r="Z215" s="451"/>
      <c r="AA215" s="458"/>
      <c r="AB215" s="171"/>
      <c r="AC215" s="172"/>
      <c r="AD215" s="172"/>
      <c r="AE215" s="172"/>
      <c r="AF215" s="172"/>
      <c r="AG215" s="172"/>
      <c r="AH215" s="172"/>
      <c r="AI215" s="172"/>
    </row>
    <row r="216" spans="1:35" ht="15" customHeight="1" x14ac:dyDescent="0.3">
      <c r="A216" s="172"/>
      <c r="B216" s="172"/>
      <c r="C216" s="322"/>
      <c r="D216" s="452">
        <f>1+D211</f>
        <v>59</v>
      </c>
      <c r="E216" s="457"/>
      <c r="F216" s="171"/>
      <c r="G216" s="180"/>
      <c r="H216" s="186" t="s">
        <v>255</v>
      </c>
      <c r="I216" s="186"/>
      <c r="J216" s="171"/>
      <c r="K216" s="186"/>
      <c r="L216" s="186"/>
      <c r="M216" s="348" t="s">
        <v>151</v>
      </c>
      <c r="N216" s="348"/>
      <c r="O216" s="187"/>
      <c r="P216" s="762" t="s">
        <v>532</v>
      </c>
      <c r="Q216" s="763"/>
      <c r="R216" s="764"/>
      <c r="S216" s="347"/>
      <c r="T216" s="577" t="s">
        <v>879</v>
      </c>
      <c r="U216" s="577"/>
      <c r="V216" s="577"/>
      <c r="W216" s="577"/>
      <c r="X216" s="577"/>
      <c r="Y216" s="577"/>
      <c r="Z216" s="577"/>
      <c r="AA216" s="578"/>
      <c r="AB216" s="171"/>
      <c r="AC216" s="172"/>
      <c r="AD216" s="172"/>
      <c r="AE216" s="172"/>
      <c r="AF216" s="172"/>
      <c r="AG216" s="172"/>
      <c r="AH216" s="172"/>
      <c r="AI216" s="172"/>
    </row>
    <row r="217" spans="1:35" ht="15" customHeight="1" x14ac:dyDescent="0.2">
      <c r="A217" s="172"/>
      <c r="B217" s="172"/>
      <c r="C217" s="322"/>
      <c r="D217" s="452"/>
      <c r="E217" s="457"/>
      <c r="F217" s="171"/>
      <c r="G217" s="180"/>
      <c r="H217" s="186"/>
      <c r="I217" s="186"/>
      <c r="J217" s="171"/>
      <c r="K217" s="186"/>
      <c r="L217" s="186"/>
      <c r="M217" s="348"/>
      <c r="N217" s="348"/>
      <c r="O217" s="187"/>
      <c r="P217" s="348"/>
      <c r="Q217" s="348"/>
      <c r="R217" s="348"/>
      <c r="S217" s="347"/>
      <c r="T217" s="577"/>
      <c r="U217" s="577"/>
      <c r="V217" s="577"/>
      <c r="W217" s="577"/>
      <c r="X217" s="577"/>
      <c r="Y217" s="577"/>
      <c r="Z217" s="577"/>
      <c r="AA217" s="578"/>
      <c r="AB217" s="171"/>
      <c r="AC217" s="172"/>
      <c r="AD217" s="172"/>
      <c r="AE217" s="172"/>
      <c r="AF217" s="172"/>
      <c r="AG217" s="172"/>
      <c r="AH217" s="172"/>
      <c r="AI217" s="172"/>
    </row>
    <row r="218" spans="1:35" ht="15" customHeight="1" x14ac:dyDescent="0.3">
      <c r="A218" s="172"/>
      <c r="B218" s="172"/>
      <c r="C218" s="322"/>
      <c r="D218" s="452">
        <f>1+D216</f>
        <v>60</v>
      </c>
      <c r="E218" s="457"/>
      <c r="F218" s="171"/>
      <c r="G218" s="180"/>
      <c r="H218" s="186" t="s">
        <v>256</v>
      </c>
      <c r="I218" s="186"/>
      <c r="J218" s="171"/>
      <c r="K218" s="186"/>
      <c r="L218" s="186"/>
      <c r="M218" s="348" t="s">
        <v>152</v>
      </c>
      <c r="N218" s="348"/>
      <c r="O218" s="187"/>
      <c r="P218" s="762" t="s">
        <v>533</v>
      </c>
      <c r="Q218" s="763"/>
      <c r="R218" s="764"/>
      <c r="S218" s="347"/>
      <c r="T218" s="577" t="s">
        <v>880</v>
      </c>
      <c r="U218" s="577"/>
      <c r="V218" s="577"/>
      <c r="W218" s="577"/>
      <c r="X218" s="577"/>
      <c r="Y218" s="577"/>
      <c r="Z218" s="577"/>
      <c r="AA218" s="578"/>
      <c r="AB218" s="171"/>
      <c r="AC218" s="172"/>
      <c r="AD218" s="172"/>
      <c r="AE218" s="172"/>
      <c r="AF218" s="172"/>
      <c r="AG218" s="172"/>
      <c r="AH218" s="172"/>
      <c r="AI218" s="172"/>
    </row>
    <row r="219" spans="1:35" ht="15" customHeight="1" x14ac:dyDescent="0.2">
      <c r="A219" s="172"/>
      <c r="B219" s="172"/>
      <c r="C219" s="322"/>
      <c r="D219" s="452"/>
      <c r="E219" s="457"/>
      <c r="F219" s="171"/>
      <c r="G219" s="180"/>
      <c r="H219" s="186"/>
      <c r="I219" s="186"/>
      <c r="J219" s="171"/>
      <c r="K219" s="186"/>
      <c r="L219" s="186"/>
      <c r="M219" s="348"/>
      <c r="N219" s="348"/>
      <c r="O219" s="187"/>
      <c r="P219" s="348"/>
      <c r="Q219" s="348"/>
      <c r="R219" s="348"/>
      <c r="S219" s="347"/>
      <c r="T219" s="577"/>
      <c r="U219" s="577"/>
      <c r="V219" s="577"/>
      <c r="W219" s="577"/>
      <c r="X219" s="577"/>
      <c r="Y219" s="577"/>
      <c r="Z219" s="577"/>
      <c r="AA219" s="578"/>
      <c r="AB219" s="171"/>
      <c r="AC219" s="172"/>
      <c r="AD219" s="172"/>
      <c r="AE219" s="172"/>
      <c r="AF219" s="172"/>
      <c r="AG219" s="172"/>
      <c r="AH219" s="172"/>
      <c r="AI219" s="172"/>
    </row>
    <row r="220" spans="1:35" ht="15" customHeight="1" x14ac:dyDescent="0.3">
      <c r="A220" s="172"/>
      <c r="B220" s="172"/>
      <c r="C220" s="322"/>
      <c r="D220" s="452">
        <f>1+D218</f>
        <v>61</v>
      </c>
      <c r="E220" s="457"/>
      <c r="F220" s="171"/>
      <c r="G220" s="180"/>
      <c r="H220" s="186" t="s">
        <v>257</v>
      </c>
      <c r="I220" s="186"/>
      <c r="J220" s="171"/>
      <c r="K220" s="186"/>
      <c r="L220" s="186"/>
      <c r="M220" s="348" t="s">
        <v>258</v>
      </c>
      <c r="N220" s="348"/>
      <c r="O220" s="187"/>
      <c r="P220" s="762" t="s">
        <v>534</v>
      </c>
      <c r="Q220" s="763"/>
      <c r="R220" s="764"/>
      <c r="S220" s="347"/>
      <c r="T220" s="577" t="s">
        <v>881</v>
      </c>
      <c r="U220" s="577"/>
      <c r="V220" s="577"/>
      <c r="W220" s="577"/>
      <c r="X220" s="577"/>
      <c r="Y220" s="577"/>
      <c r="Z220" s="577"/>
      <c r="AA220" s="578"/>
      <c r="AB220" s="171"/>
      <c r="AC220" s="172"/>
      <c r="AD220" s="172"/>
      <c r="AE220" s="172"/>
      <c r="AF220" s="172"/>
      <c r="AG220" s="172"/>
      <c r="AH220" s="172"/>
      <c r="AI220" s="172"/>
    </row>
    <row r="221" spans="1:35" ht="15" customHeight="1" x14ac:dyDescent="0.2">
      <c r="A221" s="172"/>
      <c r="B221" s="172"/>
      <c r="C221" s="322"/>
      <c r="D221" s="452"/>
      <c r="E221" s="457"/>
      <c r="F221" s="171"/>
      <c r="G221" s="180"/>
      <c r="H221" s="186"/>
      <c r="I221" s="186"/>
      <c r="J221" s="171"/>
      <c r="K221" s="186"/>
      <c r="L221" s="186"/>
      <c r="M221" s="348"/>
      <c r="N221" s="348"/>
      <c r="O221" s="187"/>
      <c r="P221" s="348"/>
      <c r="Q221" s="348"/>
      <c r="R221" s="348"/>
      <c r="S221" s="347"/>
      <c r="T221" s="577"/>
      <c r="U221" s="577"/>
      <c r="V221" s="577"/>
      <c r="W221" s="577"/>
      <c r="X221" s="577"/>
      <c r="Y221" s="577"/>
      <c r="Z221" s="577"/>
      <c r="AA221" s="578"/>
      <c r="AB221" s="171"/>
      <c r="AC221" s="172"/>
      <c r="AD221" s="172"/>
      <c r="AE221" s="172"/>
      <c r="AF221" s="172"/>
      <c r="AG221" s="172"/>
      <c r="AH221" s="172"/>
      <c r="AI221" s="172"/>
    </row>
    <row r="222" spans="1:35" ht="15" customHeight="1" x14ac:dyDescent="0.3">
      <c r="A222" s="172"/>
      <c r="B222" s="172"/>
      <c r="C222" s="322"/>
      <c r="D222" s="452">
        <f>1+D220</f>
        <v>62</v>
      </c>
      <c r="E222" s="457"/>
      <c r="F222" s="171"/>
      <c r="G222" s="180"/>
      <c r="H222" s="186" t="s">
        <v>259</v>
      </c>
      <c r="I222" s="186"/>
      <c r="J222" s="171"/>
      <c r="K222" s="186"/>
      <c r="L222" s="186"/>
      <c r="M222" s="348" t="s">
        <v>153</v>
      </c>
      <c r="N222" s="348"/>
      <c r="O222" s="173"/>
      <c r="P222" s="789" t="s">
        <v>878</v>
      </c>
      <c r="Q222" s="790"/>
      <c r="R222" s="790"/>
      <c r="S222" s="791"/>
      <c r="T222" s="577" t="s">
        <v>882</v>
      </c>
      <c r="U222" s="577"/>
      <c r="V222" s="577"/>
      <c r="W222" s="577"/>
      <c r="X222" s="577"/>
      <c r="Y222" s="577"/>
      <c r="Z222" s="577"/>
      <c r="AA222" s="578"/>
      <c r="AB222" s="171"/>
      <c r="AC222" s="172"/>
      <c r="AD222" s="172"/>
      <c r="AE222" s="172"/>
      <c r="AF222" s="172"/>
      <c r="AG222" s="172"/>
      <c r="AH222" s="172"/>
      <c r="AI222" s="172"/>
    </row>
    <row r="223" spans="1:35" ht="12.75" customHeight="1" x14ac:dyDescent="0.2">
      <c r="A223" s="172"/>
      <c r="B223" s="172"/>
      <c r="C223" s="322"/>
      <c r="D223" s="452"/>
      <c r="E223" s="457"/>
      <c r="F223" s="171"/>
      <c r="G223" s="180"/>
      <c r="H223" s="186"/>
      <c r="I223" s="186"/>
      <c r="J223" s="171"/>
      <c r="K223" s="186"/>
      <c r="L223" s="186"/>
      <c r="M223" s="348"/>
      <c r="N223" s="348"/>
      <c r="O223" s="348"/>
      <c r="P223" s="792"/>
      <c r="Q223" s="793"/>
      <c r="R223" s="793"/>
      <c r="S223" s="794"/>
      <c r="T223" s="577"/>
      <c r="U223" s="577"/>
      <c r="V223" s="577"/>
      <c r="W223" s="577"/>
      <c r="X223" s="577"/>
      <c r="Y223" s="577"/>
      <c r="Z223" s="577"/>
      <c r="AA223" s="578"/>
      <c r="AB223" s="171"/>
      <c r="AC223" s="172"/>
      <c r="AD223" s="172"/>
      <c r="AE223" s="172"/>
      <c r="AF223" s="172"/>
      <c r="AG223" s="172"/>
      <c r="AH223" s="172"/>
      <c r="AI223" s="172"/>
    </row>
    <row r="224" spans="1:35" ht="12.75" customHeight="1" x14ac:dyDescent="0.2">
      <c r="A224" s="172"/>
      <c r="B224" s="172"/>
      <c r="C224" s="322"/>
      <c r="D224" s="452"/>
      <c r="E224" s="457"/>
      <c r="F224" s="171"/>
      <c r="G224" s="180"/>
      <c r="H224" s="186"/>
      <c r="I224" s="186"/>
      <c r="J224" s="171"/>
      <c r="K224" s="186"/>
      <c r="L224" s="186"/>
      <c r="M224" s="348"/>
      <c r="N224" s="348"/>
      <c r="O224" s="348"/>
      <c r="P224" s="348"/>
      <c r="Q224" s="348"/>
      <c r="R224" s="348"/>
      <c r="S224" s="348"/>
      <c r="T224" s="403"/>
      <c r="U224" s="451"/>
      <c r="V224" s="451"/>
      <c r="W224" s="451"/>
      <c r="X224" s="451"/>
      <c r="Y224" s="451"/>
      <c r="Z224" s="451"/>
      <c r="AA224" s="458"/>
      <c r="AB224" s="171"/>
      <c r="AC224" s="172"/>
      <c r="AD224" s="172"/>
      <c r="AE224" s="172"/>
      <c r="AF224" s="172"/>
      <c r="AG224" s="172"/>
      <c r="AH224" s="172"/>
      <c r="AI224" s="172"/>
    </row>
    <row r="225" spans="1:35" s="475" customFormat="1" ht="15" customHeight="1" x14ac:dyDescent="0.3">
      <c r="A225" s="473"/>
      <c r="B225" s="473"/>
      <c r="C225" s="322"/>
      <c r="D225" s="508">
        <f>1+D222</f>
        <v>63</v>
      </c>
      <c r="E225" s="474"/>
      <c r="F225" s="421"/>
      <c r="G225" s="509"/>
      <c r="H225" s="403" t="s">
        <v>262</v>
      </c>
      <c r="I225" s="421"/>
      <c r="J225" s="421"/>
      <c r="K225" s="403"/>
      <c r="L225" s="403"/>
      <c r="M225" s="348" t="s">
        <v>154</v>
      </c>
      <c r="N225" s="348"/>
      <c r="O225" s="477"/>
      <c r="P225" s="841" t="s">
        <v>599</v>
      </c>
      <c r="Q225" s="842"/>
      <c r="R225" s="842"/>
      <c r="S225" s="843"/>
      <c r="T225" s="577" t="s">
        <v>883</v>
      </c>
      <c r="U225" s="577"/>
      <c r="V225" s="577"/>
      <c r="W225" s="577"/>
      <c r="X225" s="577"/>
      <c r="Y225" s="577"/>
      <c r="Z225" s="577"/>
      <c r="AA225" s="578"/>
      <c r="AB225" s="421"/>
      <c r="AC225" s="473"/>
      <c r="AD225" s="473"/>
      <c r="AE225" s="473"/>
      <c r="AF225" s="473"/>
      <c r="AG225" s="473"/>
      <c r="AH225" s="473"/>
      <c r="AI225" s="473"/>
    </row>
    <row r="226" spans="1:35" s="475" customFormat="1" ht="15" customHeight="1" x14ac:dyDescent="0.2">
      <c r="A226" s="473"/>
      <c r="B226" s="473"/>
      <c r="C226" s="322"/>
      <c r="D226" s="508"/>
      <c r="E226" s="474"/>
      <c r="F226" s="421"/>
      <c r="G226" s="509"/>
      <c r="H226" s="403"/>
      <c r="I226" s="421"/>
      <c r="J226" s="421"/>
      <c r="K226" s="403"/>
      <c r="L226" s="403"/>
      <c r="M226" s="348"/>
      <c r="N226" s="348"/>
      <c r="O226" s="477"/>
      <c r="P226" s="844"/>
      <c r="Q226" s="845"/>
      <c r="R226" s="845"/>
      <c r="S226" s="846"/>
      <c r="T226" s="577"/>
      <c r="U226" s="577"/>
      <c r="V226" s="577"/>
      <c r="W226" s="577"/>
      <c r="X226" s="577"/>
      <c r="Y226" s="577"/>
      <c r="Z226" s="577"/>
      <c r="AA226" s="578"/>
      <c r="AB226" s="421"/>
      <c r="AC226" s="473"/>
      <c r="AD226" s="473"/>
      <c r="AE226" s="473"/>
      <c r="AF226" s="473"/>
      <c r="AG226" s="473"/>
      <c r="AH226" s="473"/>
      <c r="AI226" s="473"/>
    </row>
    <row r="227" spans="1:35" ht="15" customHeight="1" x14ac:dyDescent="0.2">
      <c r="A227" s="172"/>
      <c r="B227" s="172"/>
      <c r="C227" s="322"/>
      <c r="D227" s="452"/>
      <c r="E227" s="457"/>
      <c r="F227" s="171"/>
      <c r="G227" s="180"/>
      <c r="H227" s="186"/>
      <c r="I227" s="171"/>
      <c r="J227" s="171"/>
      <c r="K227" s="186"/>
      <c r="L227" s="186"/>
      <c r="M227" s="348"/>
      <c r="N227" s="348"/>
      <c r="O227" s="187"/>
      <c r="P227" s="847"/>
      <c r="Q227" s="848"/>
      <c r="R227" s="848"/>
      <c r="S227" s="849"/>
      <c r="T227" s="451"/>
      <c r="U227" s="451"/>
      <c r="V227" s="451"/>
      <c r="W227" s="451"/>
      <c r="X227" s="451"/>
      <c r="Y227" s="451"/>
      <c r="Z227" s="451"/>
      <c r="AA227" s="458"/>
      <c r="AB227" s="171"/>
      <c r="AC227" s="172"/>
      <c r="AD227" s="172"/>
      <c r="AE227" s="172"/>
      <c r="AF227" s="172"/>
      <c r="AG227" s="172"/>
      <c r="AH227" s="172"/>
      <c r="AI227" s="172"/>
    </row>
    <row r="228" spans="1:35" ht="12.75" customHeight="1" x14ac:dyDescent="0.2">
      <c r="A228" s="172"/>
      <c r="B228" s="172"/>
      <c r="C228" s="322"/>
      <c r="D228" s="452"/>
      <c r="E228" s="457"/>
      <c r="F228" s="171"/>
      <c r="G228" s="180"/>
      <c r="H228" s="186"/>
      <c r="I228" s="171"/>
      <c r="J228" s="171"/>
      <c r="K228" s="186"/>
      <c r="L228" s="186"/>
      <c r="M228" s="348"/>
      <c r="N228" s="348"/>
      <c r="O228" s="187"/>
      <c r="P228" s="187"/>
      <c r="Q228" s="187"/>
      <c r="R228" s="187"/>
      <c r="S228" s="347"/>
      <c r="T228" s="451"/>
      <c r="U228" s="451"/>
      <c r="V228" s="451"/>
      <c r="W228" s="451"/>
      <c r="X228" s="451"/>
      <c r="Y228" s="451"/>
      <c r="Z228" s="451"/>
      <c r="AA228" s="458"/>
      <c r="AB228" s="171"/>
      <c r="AC228" s="172"/>
      <c r="AD228" s="172"/>
      <c r="AE228" s="172"/>
      <c r="AF228" s="172"/>
      <c r="AG228" s="172"/>
      <c r="AH228" s="172"/>
      <c r="AI228" s="172"/>
    </row>
    <row r="229" spans="1:35" ht="15" customHeight="1" x14ac:dyDescent="0.3">
      <c r="A229" s="172"/>
      <c r="B229" s="172"/>
      <c r="C229" s="322"/>
      <c r="D229" s="452">
        <f>1+D225</f>
        <v>64</v>
      </c>
      <c r="E229" s="457"/>
      <c r="F229" s="171"/>
      <c r="G229" s="171"/>
      <c r="H229" s="186" t="s">
        <v>263</v>
      </c>
      <c r="I229" s="186"/>
      <c r="J229" s="171"/>
      <c r="K229" s="186"/>
      <c r="L229" s="186"/>
      <c r="M229" s="181" t="s">
        <v>549</v>
      </c>
      <c r="N229" s="348" t="s">
        <v>106</v>
      </c>
      <c r="O229" s="173"/>
      <c r="P229" s="666" t="s">
        <v>535</v>
      </c>
      <c r="Q229" s="667"/>
      <c r="R229" s="668"/>
      <c r="S229" s="322"/>
      <c r="T229" s="579" t="s">
        <v>884</v>
      </c>
      <c r="U229" s="579"/>
      <c r="V229" s="579"/>
      <c r="W229" s="579"/>
      <c r="X229" s="579"/>
      <c r="Y229" s="579"/>
      <c r="Z229" s="579"/>
      <c r="AA229" s="580"/>
      <c r="AB229" s="171"/>
      <c r="AC229" s="172"/>
      <c r="AD229" s="172"/>
      <c r="AE229" s="172"/>
      <c r="AF229" s="172"/>
      <c r="AG229" s="172"/>
      <c r="AH229" s="172"/>
      <c r="AI229" s="172"/>
    </row>
    <row r="230" spans="1:35" ht="12.75" customHeight="1" x14ac:dyDescent="0.2">
      <c r="A230" s="172"/>
      <c r="B230" s="172"/>
      <c r="C230" s="322"/>
      <c r="D230" s="452"/>
      <c r="E230" s="457"/>
      <c r="F230" s="171"/>
      <c r="G230" s="171"/>
      <c r="H230" s="186"/>
      <c r="I230" s="186"/>
      <c r="J230" s="171"/>
      <c r="K230" s="186"/>
      <c r="L230" s="186"/>
      <c r="M230" s="348"/>
      <c r="N230" s="348"/>
      <c r="O230" s="187"/>
      <c r="P230" s="669"/>
      <c r="Q230" s="670"/>
      <c r="R230" s="671"/>
      <c r="S230" s="322"/>
      <c r="T230" s="579"/>
      <c r="U230" s="579"/>
      <c r="V230" s="579"/>
      <c r="W230" s="579"/>
      <c r="X230" s="579"/>
      <c r="Y230" s="579"/>
      <c r="Z230" s="579"/>
      <c r="AA230" s="580"/>
      <c r="AB230" s="171"/>
      <c r="AC230" s="172"/>
      <c r="AD230" s="172"/>
      <c r="AE230" s="172"/>
      <c r="AF230" s="172"/>
      <c r="AG230" s="172"/>
      <c r="AH230" s="172"/>
      <c r="AI230" s="172"/>
    </row>
    <row r="231" spans="1:35" ht="12.75" customHeight="1" x14ac:dyDescent="0.2">
      <c r="A231" s="172"/>
      <c r="B231" s="172"/>
      <c r="C231" s="322"/>
      <c r="D231" s="452"/>
      <c r="E231" s="457"/>
      <c r="F231" s="171"/>
      <c r="G231" s="171"/>
      <c r="H231" s="186"/>
      <c r="I231" s="186"/>
      <c r="J231" s="171"/>
      <c r="K231" s="186"/>
      <c r="L231" s="186"/>
      <c r="M231" s="348"/>
      <c r="N231" s="348"/>
      <c r="O231" s="348"/>
      <c r="P231" s="348"/>
      <c r="Q231" s="348"/>
      <c r="R231" s="348"/>
      <c r="S231" s="322"/>
      <c r="T231" s="451"/>
      <c r="U231" s="451"/>
      <c r="V231" s="451"/>
      <c r="W231" s="451"/>
      <c r="X231" s="451"/>
      <c r="Y231" s="451"/>
      <c r="Z231" s="451"/>
      <c r="AA231" s="458"/>
      <c r="AB231" s="171"/>
      <c r="AC231" s="172"/>
      <c r="AD231" s="172"/>
      <c r="AE231" s="172"/>
      <c r="AF231" s="172"/>
      <c r="AG231" s="172"/>
      <c r="AH231" s="172"/>
      <c r="AI231" s="172"/>
    </row>
    <row r="232" spans="1:35" ht="12.75" customHeight="1" x14ac:dyDescent="0.2">
      <c r="A232" s="172"/>
      <c r="B232" s="172"/>
      <c r="C232" s="322"/>
      <c r="D232" s="452"/>
      <c r="E232" s="457"/>
      <c r="F232" s="171"/>
      <c r="G232" s="180" t="s">
        <v>270</v>
      </c>
      <c r="H232" s="186"/>
      <c r="I232" s="186"/>
      <c r="J232" s="171"/>
      <c r="K232" s="186"/>
      <c r="L232" s="186"/>
      <c r="M232" s="348"/>
      <c r="N232" s="348"/>
      <c r="O232" s="187"/>
      <c r="P232" s="187"/>
      <c r="Q232" s="187"/>
      <c r="R232" s="187"/>
      <c r="S232" s="322"/>
      <c r="T232" s="451"/>
      <c r="U232" s="451"/>
      <c r="V232" s="451"/>
      <c r="W232" s="451"/>
      <c r="X232" s="451"/>
      <c r="Y232" s="451"/>
      <c r="Z232" s="451"/>
      <c r="AA232" s="458"/>
      <c r="AB232" s="171"/>
      <c r="AC232" s="172"/>
      <c r="AD232" s="172"/>
      <c r="AE232" s="172"/>
      <c r="AF232" s="172"/>
      <c r="AG232" s="172"/>
      <c r="AH232" s="172"/>
      <c r="AI232" s="172"/>
    </row>
    <row r="233" spans="1:35" ht="15" customHeight="1" x14ac:dyDescent="0.3">
      <c r="A233" s="172"/>
      <c r="B233" s="172"/>
      <c r="C233" s="322"/>
      <c r="D233" s="452">
        <f>1+D229</f>
        <v>65</v>
      </c>
      <c r="E233" s="457"/>
      <c r="F233" s="171"/>
      <c r="G233" s="171"/>
      <c r="H233" s="186" t="s">
        <v>397</v>
      </c>
      <c r="I233" s="171"/>
      <c r="J233" s="171"/>
      <c r="K233" s="186"/>
      <c r="L233" s="186"/>
      <c r="M233" s="352" t="s">
        <v>539</v>
      </c>
      <c r="N233" s="348" t="s">
        <v>107</v>
      </c>
      <c r="O233" s="173"/>
      <c r="P233" s="814" t="s">
        <v>537</v>
      </c>
      <c r="Q233" s="815"/>
      <c r="R233" s="816"/>
      <c r="S233" s="322"/>
      <c r="T233" s="451" t="s">
        <v>885</v>
      </c>
      <c r="U233" s="451"/>
      <c r="V233" s="451"/>
      <c r="W233" s="451"/>
      <c r="X233" s="451"/>
      <c r="Y233" s="451"/>
      <c r="Z233" s="451"/>
      <c r="AA233" s="458"/>
      <c r="AB233" s="171"/>
      <c r="AC233" s="172"/>
      <c r="AD233" s="172"/>
      <c r="AE233" s="172"/>
      <c r="AF233" s="172"/>
      <c r="AG233" s="172"/>
      <c r="AH233" s="172"/>
      <c r="AI233" s="172"/>
    </row>
    <row r="234" spans="1:35" ht="15" customHeight="1" x14ac:dyDescent="0.2">
      <c r="A234" s="172"/>
      <c r="B234" s="172"/>
      <c r="C234" s="322"/>
      <c r="D234" s="452"/>
      <c r="E234" s="457"/>
      <c r="F234" s="171"/>
      <c r="G234" s="171"/>
      <c r="H234" s="186"/>
      <c r="I234" s="171"/>
      <c r="J234" s="171"/>
      <c r="K234" s="186"/>
      <c r="L234" s="186"/>
      <c r="M234" s="352"/>
      <c r="N234" s="348"/>
      <c r="O234" s="173"/>
      <c r="P234" s="348"/>
      <c r="Q234" s="348"/>
      <c r="R234" s="348"/>
      <c r="S234" s="322"/>
      <c r="T234" s="451"/>
      <c r="U234" s="451"/>
      <c r="V234" s="451"/>
      <c r="W234" s="451"/>
      <c r="X234" s="451"/>
      <c r="Y234" s="451"/>
      <c r="Z234" s="451"/>
      <c r="AA234" s="458"/>
      <c r="AB234" s="171"/>
      <c r="AC234" s="172"/>
      <c r="AD234" s="172"/>
      <c r="AE234" s="172"/>
      <c r="AF234" s="172"/>
      <c r="AG234" s="172"/>
      <c r="AH234" s="172"/>
      <c r="AI234" s="172"/>
    </row>
    <row r="235" spans="1:35" ht="15" customHeight="1" x14ac:dyDescent="0.3">
      <c r="A235" s="172"/>
      <c r="B235" s="172"/>
      <c r="C235" s="322"/>
      <c r="D235" s="452">
        <f>1+D233</f>
        <v>66</v>
      </c>
      <c r="E235" s="457"/>
      <c r="F235" s="171"/>
      <c r="G235" s="171"/>
      <c r="H235" s="410" t="s">
        <v>266</v>
      </c>
      <c r="I235" s="171"/>
      <c r="J235" s="171"/>
      <c r="K235" s="410"/>
      <c r="L235" s="410"/>
      <c r="M235" s="352" t="s">
        <v>540</v>
      </c>
      <c r="N235" s="348" t="s">
        <v>107</v>
      </c>
      <c r="O235" s="173"/>
      <c r="P235" s="573" t="s">
        <v>536</v>
      </c>
      <c r="Q235" s="574"/>
      <c r="R235" s="575"/>
      <c r="S235" s="322"/>
      <c r="T235" s="629" t="s">
        <v>886</v>
      </c>
      <c r="U235" s="629"/>
      <c r="V235" s="629"/>
      <c r="W235" s="629"/>
      <c r="X235" s="629"/>
      <c r="Y235" s="629"/>
      <c r="Z235" s="629"/>
      <c r="AA235" s="631"/>
      <c r="AB235" s="171"/>
      <c r="AC235" s="172"/>
      <c r="AD235" s="172"/>
      <c r="AE235" s="172"/>
      <c r="AF235" s="172"/>
      <c r="AG235" s="172"/>
      <c r="AH235" s="172"/>
      <c r="AI235" s="172"/>
    </row>
    <row r="236" spans="1:35" ht="15" customHeight="1" x14ac:dyDescent="0.2">
      <c r="A236" s="172"/>
      <c r="B236" s="172"/>
      <c r="C236" s="322"/>
      <c r="D236" s="452"/>
      <c r="E236" s="457"/>
      <c r="F236" s="171"/>
      <c r="G236" s="171"/>
      <c r="H236" s="410"/>
      <c r="I236" s="171"/>
      <c r="J236" s="171"/>
      <c r="K236" s="410"/>
      <c r="L236" s="410"/>
      <c r="M236" s="375"/>
      <c r="N236" s="348"/>
      <c r="O236" s="348"/>
      <c r="P236" s="348"/>
      <c r="Q236" s="348"/>
      <c r="R236" s="348"/>
      <c r="S236" s="348"/>
      <c r="T236" s="629"/>
      <c r="U236" s="629"/>
      <c r="V236" s="629"/>
      <c r="W236" s="629"/>
      <c r="X236" s="629"/>
      <c r="Y236" s="629"/>
      <c r="Z236" s="629"/>
      <c r="AA236" s="631"/>
      <c r="AB236" s="171"/>
      <c r="AC236" s="172"/>
      <c r="AD236" s="172"/>
      <c r="AE236" s="172"/>
      <c r="AF236" s="172"/>
      <c r="AG236" s="172"/>
      <c r="AH236" s="172"/>
      <c r="AI236" s="172"/>
    </row>
    <row r="237" spans="1:35" ht="12.75" customHeight="1" x14ac:dyDescent="0.2">
      <c r="A237" s="172"/>
      <c r="B237" s="172"/>
      <c r="C237" s="322"/>
      <c r="D237" s="452"/>
      <c r="E237" s="457"/>
      <c r="F237" s="171"/>
      <c r="G237" s="171"/>
      <c r="H237" s="410"/>
      <c r="I237" s="171"/>
      <c r="J237" s="171"/>
      <c r="K237" s="410"/>
      <c r="L237" s="410"/>
      <c r="M237" s="375"/>
      <c r="N237" s="348"/>
      <c r="O237" s="187"/>
      <c r="P237" s="187"/>
      <c r="Q237" s="187"/>
      <c r="R237" s="187"/>
      <c r="S237" s="347"/>
      <c r="T237" s="510"/>
      <c r="U237" s="510"/>
      <c r="V237" s="510"/>
      <c r="W237" s="510"/>
      <c r="X237" s="510"/>
      <c r="Y237" s="510"/>
      <c r="Z237" s="510"/>
      <c r="AA237" s="511"/>
      <c r="AB237" s="171"/>
      <c r="AC237" s="172"/>
      <c r="AD237" s="172"/>
      <c r="AE237" s="172"/>
      <c r="AF237" s="172"/>
      <c r="AG237" s="172"/>
      <c r="AH237" s="172"/>
      <c r="AI237" s="172"/>
    </row>
    <row r="238" spans="1:35" ht="15" customHeight="1" x14ac:dyDescent="0.2">
      <c r="A238" s="172"/>
      <c r="B238" s="172"/>
      <c r="C238" s="322"/>
      <c r="D238" s="452">
        <f>1+D235</f>
        <v>67</v>
      </c>
      <c r="E238" s="457"/>
      <c r="F238" s="171"/>
      <c r="G238" s="171"/>
      <c r="H238" s="186" t="s">
        <v>542</v>
      </c>
      <c r="I238" s="171"/>
      <c r="J238" s="171"/>
      <c r="K238" s="186"/>
      <c r="L238" s="186"/>
      <c r="M238" s="352" t="s">
        <v>108</v>
      </c>
      <c r="N238" s="348" t="s">
        <v>88</v>
      </c>
      <c r="O238" s="173"/>
      <c r="P238" s="835" t="s">
        <v>538</v>
      </c>
      <c r="Q238" s="836"/>
      <c r="R238" s="837"/>
      <c r="S238" s="322"/>
      <c r="T238" s="543" t="str">
        <f>+"Square root of Catalyst Cross-Sectional Area. Area aspect ratio is "&amp;P69&amp;". Per Ref. 1, §2.3.12 - SCR Reactor Dim's, eq (2.30), page 2-59 (p60-pdf)."</f>
        <v>Square root of Catalyst Cross-Sectional Area. Area aspect ratio is l / w = 1.0 - Default. Per Ref. 1, §2.3.12 - SCR Reactor Dim's, eq (2.30), page 2-59 (p60-pdf).</v>
      </c>
      <c r="U238" s="543"/>
      <c r="V238" s="543"/>
      <c r="W238" s="543"/>
      <c r="X238" s="543"/>
      <c r="Y238" s="543"/>
      <c r="Z238" s="543"/>
      <c r="AA238" s="581"/>
      <c r="AB238" s="171"/>
      <c r="AC238" s="172"/>
      <c r="AD238" s="172"/>
      <c r="AE238" s="172"/>
      <c r="AF238" s="172"/>
      <c r="AG238" s="172"/>
      <c r="AH238" s="172"/>
      <c r="AI238" s="172"/>
    </row>
    <row r="239" spans="1:35" ht="12.75" customHeight="1" x14ac:dyDescent="0.2">
      <c r="A239" s="172"/>
      <c r="B239" s="172"/>
      <c r="C239" s="322"/>
      <c r="D239" s="452"/>
      <c r="E239" s="457"/>
      <c r="F239" s="171"/>
      <c r="G239" s="171"/>
      <c r="H239" s="186"/>
      <c r="I239" s="171"/>
      <c r="J239" s="171"/>
      <c r="K239" s="186"/>
      <c r="L239" s="186"/>
      <c r="M239" s="375"/>
      <c r="N239" s="348"/>
      <c r="O239" s="348"/>
      <c r="P239" s="348"/>
      <c r="Q239" s="348"/>
      <c r="R239" s="348"/>
      <c r="S239" s="322"/>
      <c r="T239" s="543"/>
      <c r="U239" s="543"/>
      <c r="V239" s="543"/>
      <c r="W239" s="543"/>
      <c r="X239" s="543"/>
      <c r="Y239" s="543"/>
      <c r="Z239" s="543"/>
      <c r="AA239" s="581"/>
      <c r="AB239" s="171"/>
      <c r="AC239" s="172"/>
      <c r="AD239" s="172"/>
      <c r="AE239" s="172"/>
      <c r="AF239" s="172"/>
      <c r="AG239" s="172"/>
      <c r="AH239" s="172"/>
      <c r="AI239" s="172"/>
    </row>
    <row r="240" spans="1:35" ht="12.75" customHeight="1" x14ac:dyDescent="0.2">
      <c r="A240" s="172"/>
      <c r="B240" s="172"/>
      <c r="C240" s="322"/>
      <c r="D240" s="452"/>
      <c r="E240" s="457"/>
      <c r="F240" s="171"/>
      <c r="G240" s="171"/>
      <c r="H240" s="186" t="s">
        <v>109</v>
      </c>
      <c r="I240" s="171"/>
      <c r="J240" s="171"/>
      <c r="K240" s="186"/>
      <c r="L240" s="186"/>
      <c r="M240" s="375"/>
      <c r="N240" s="348"/>
      <c r="O240" s="171"/>
      <c r="P240" s="171"/>
      <c r="Q240" s="171"/>
      <c r="R240" s="171"/>
      <c r="S240" s="322"/>
      <c r="T240" s="451"/>
      <c r="U240" s="451"/>
      <c r="V240" s="451"/>
      <c r="W240" s="451"/>
      <c r="X240" s="451"/>
      <c r="Y240" s="451"/>
      <c r="Z240" s="451"/>
      <c r="AA240" s="458"/>
      <c r="AB240" s="171"/>
      <c r="AC240" s="172"/>
      <c r="AD240" s="172"/>
      <c r="AE240" s="172"/>
      <c r="AF240" s="172"/>
      <c r="AG240" s="172"/>
      <c r="AH240" s="172"/>
      <c r="AI240" s="172"/>
    </row>
    <row r="241" spans="1:35" ht="15" customHeight="1" x14ac:dyDescent="0.3">
      <c r="A241" s="172"/>
      <c r="B241" s="172"/>
      <c r="C241" s="322"/>
      <c r="D241" s="452">
        <f>1+D238</f>
        <v>68</v>
      </c>
      <c r="E241" s="457"/>
      <c r="F241" s="171"/>
      <c r="G241" s="171"/>
      <c r="H241" s="171"/>
      <c r="I241" s="186" t="s">
        <v>110</v>
      </c>
      <c r="J241" s="171"/>
      <c r="K241" s="171"/>
      <c r="L241" s="186"/>
      <c r="M241" s="352" t="s">
        <v>541</v>
      </c>
      <c r="N241" s="348"/>
      <c r="O241" s="173"/>
      <c r="P241" s="838" t="s">
        <v>550</v>
      </c>
      <c r="Q241" s="839"/>
      <c r="R241" s="840"/>
      <c r="S241" s="322"/>
      <c r="T241" s="451" t="s">
        <v>890</v>
      </c>
      <c r="U241" s="451"/>
      <c r="V241" s="451"/>
      <c r="W241" s="451"/>
      <c r="X241" s="451"/>
      <c r="Y241" s="451"/>
      <c r="Z241" s="451"/>
      <c r="AA241" s="458"/>
      <c r="AB241" s="171"/>
      <c r="AC241" s="172"/>
      <c r="AD241" s="172"/>
      <c r="AE241" s="172"/>
      <c r="AF241" s="172"/>
      <c r="AG241" s="172"/>
      <c r="AH241" s="172"/>
      <c r="AI241" s="172"/>
    </row>
    <row r="242" spans="1:35" ht="15" customHeight="1" x14ac:dyDescent="0.3">
      <c r="A242" s="172"/>
      <c r="B242" s="172"/>
      <c r="C242" s="322"/>
      <c r="D242" s="452">
        <f t="shared" ref="D242:D255" si="2">1+D241</f>
        <v>69</v>
      </c>
      <c r="E242" s="457"/>
      <c r="F242" s="171"/>
      <c r="G242" s="171"/>
      <c r="H242" s="186"/>
      <c r="I242" s="186" t="s">
        <v>111</v>
      </c>
      <c r="J242" s="186"/>
      <c r="K242" s="171"/>
      <c r="L242" s="186"/>
      <c r="M242" s="352" t="s">
        <v>543</v>
      </c>
      <c r="N242" s="348"/>
      <c r="O242" s="173"/>
      <c r="P242" s="771" t="s">
        <v>891</v>
      </c>
      <c r="Q242" s="772"/>
      <c r="R242" s="772"/>
      <c r="S242" s="773"/>
      <c r="T242" s="545" t="s">
        <v>889</v>
      </c>
      <c r="U242" s="545"/>
      <c r="V242" s="545"/>
      <c r="W242" s="545"/>
      <c r="X242" s="545"/>
      <c r="Y242" s="545"/>
      <c r="Z242" s="545"/>
      <c r="AA242" s="801"/>
      <c r="AB242" s="171"/>
      <c r="AC242" s="172"/>
      <c r="AD242" s="172"/>
      <c r="AE242" s="172"/>
      <c r="AF242" s="172"/>
      <c r="AG242" s="172"/>
      <c r="AH242" s="172"/>
      <c r="AI242" s="172"/>
    </row>
    <row r="243" spans="1:35" ht="12.75" customHeight="1" x14ac:dyDescent="0.2">
      <c r="A243" s="172"/>
      <c r="B243" s="172"/>
      <c r="C243" s="322"/>
      <c r="D243" s="452"/>
      <c r="E243" s="457"/>
      <c r="F243" s="171"/>
      <c r="G243" s="171"/>
      <c r="H243" s="186"/>
      <c r="I243" s="186"/>
      <c r="J243" s="186"/>
      <c r="K243" s="171"/>
      <c r="L243" s="186"/>
      <c r="M243" s="352"/>
      <c r="N243" s="348"/>
      <c r="O243" s="173"/>
      <c r="P243" s="348"/>
      <c r="Q243" s="348"/>
      <c r="R243" s="348"/>
      <c r="S243" s="348"/>
      <c r="T243" s="545"/>
      <c r="U243" s="545"/>
      <c r="V243" s="545"/>
      <c r="W243" s="545"/>
      <c r="X243" s="545"/>
      <c r="Y243" s="545"/>
      <c r="Z243" s="545"/>
      <c r="AA243" s="801"/>
      <c r="AB243" s="171"/>
      <c r="AC243" s="172"/>
      <c r="AD243" s="172"/>
      <c r="AE243" s="172"/>
      <c r="AF243" s="172"/>
      <c r="AG243" s="172"/>
      <c r="AH243" s="172"/>
      <c r="AI243" s="172"/>
    </row>
    <row r="244" spans="1:35" ht="12.75" customHeight="1" x14ac:dyDescent="0.2">
      <c r="A244" s="172"/>
      <c r="B244" s="172"/>
      <c r="C244" s="322"/>
      <c r="D244" s="452"/>
      <c r="E244" s="457"/>
      <c r="F244" s="171"/>
      <c r="G244" s="171"/>
      <c r="H244" s="186"/>
      <c r="I244" s="186"/>
      <c r="J244" s="186"/>
      <c r="K244" s="171"/>
      <c r="L244" s="186"/>
      <c r="M244" s="352"/>
      <c r="N244" s="348"/>
      <c r="O244" s="173"/>
      <c r="P244" s="348"/>
      <c r="Q244" s="348"/>
      <c r="R244" s="348"/>
      <c r="S244" s="348"/>
      <c r="T244" s="340"/>
      <c r="U244" s="340"/>
      <c r="V244" s="340"/>
      <c r="W244" s="340"/>
      <c r="X244" s="340"/>
      <c r="Y244" s="340"/>
      <c r="Z244" s="340"/>
      <c r="AA244" s="399"/>
      <c r="AB244" s="171"/>
      <c r="AC244" s="172"/>
      <c r="AD244" s="172"/>
      <c r="AE244" s="172"/>
      <c r="AF244" s="172"/>
      <c r="AG244" s="172"/>
      <c r="AH244" s="172"/>
      <c r="AI244" s="172"/>
    </row>
    <row r="245" spans="1:35" ht="12.75" customHeight="1" x14ac:dyDescent="0.3">
      <c r="A245" s="172"/>
      <c r="B245" s="172"/>
      <c r="C245" s="322"/>
      <c r="D245" s="452">
        <f>1+D242</f>
        <v>70</v>
      </c>
      <c r="E245" s="457"/>
      <c r="F245" s="171"/>
      <c r="G245" s="171"/>
      <c r="H245" s="186" t="s">
        <v>269</v>
      </c>
      <c r="I245" s="186"/>
      <c r="J245" s="186"/>
      <c r="K245" s="171"/>
      <c r="L245" s="186"/>
      <c r="M245" s="352" t="s">
        <v>545</v>
      </c>
      <c r="N245" s="348"/>
      <c r="O245" s="173"/>
      <c r="P245" s="768" t="s">
        <v>544</v>
      </c>
      <c r="Q245" s="769"/>
      <c r="R245" s="770"/>
      <c r="S245" s="322"/>
      <c r="T245" s="171" t="s">
        <v>887</v>
      </c>
      <c r="U245" s="451"/>
      <c r="V245" s="451"/>
      <c r="W245" s="451"/>
      <c r="X245" s="451"/>
      <c r="Y245" s="451"/>
      <c r="Z245" s="451"/>
      <c r="AA245" s="458"/>
      <c r="AB245" s="171"/>
      <c r="AC245" s="172"/>
      <c r="AD245" s="172"/>
      <c r="AE245" s="172"/>
      <c r="AF245" s="172"/>
      <c r="AG245" s="172"/>
      <c r="AH245" s="172"/>
      <c r="AI245" s="172"/>
    </row>
    <row r="246" spans="1:35" ht="12.75" customHeight="1" x14ac:dyDescent="0.2">
      <c r="A246" s="172"/>
      <c r="B246" s="172"/>
      <c r="C246" s="322"/>
      <c r="D246" s="452"/>
      <c r="E246" s="457"/>
      <c r="F246" s="171"/>
      <c r="G246" s="171"/>
      <c r="H246" s="186"/>
      <c r="I246" s="186"/>
      <c r="J246" s="186"/>
      <c r="K246" s="171"/>
      <c r="L246" s="186"/>
      <c r="M246" s="375"/>
      <c r="N246" s="348"/>
      <c r="O246" s="348"/>
      <c r="P246" s="348"/>
      <c r="Q246" s="348"/>
      <c r="R246" s="348"/>
      <c r="S246" s="322"/>
      <c r="T246" s="451"/>
      <c r="U246" s="451"/>
      <c r="V246" s="451"/>
      <c r="W246" s="451"/>
      <c r="X246" s="451"/>
      <c r="Y246" s="451"/>
      <c r="Z246" s="451"/>
      <c r="AA246" s="458"/>
      <c r="AB246" s="171"/>
      <c r="AC246" s="172"/>
      <c r="AD246" s="172"/>
      <c r="AE246" s="172"/>
      <c r="AF246" s="172"/>
      <c r="AG246" s="172"/>
      <c r="AH246" s="172"/>
      <c r="AI246" s="172"/>
    </row>
    <row r="247" spans="1:35" ht="12.75" customHeight="1" x14ac:dyDescent="0.2">
      <c r="A247" s="172"/>
      <c r="B247" s="172"/>
      <c r="C247" s="322"/>
      <c r="D247" s="452"/>
      <c r="E247" s="457"/>
      <c r="F247" s="171"/>
      <c r="G247" s="171"/>
      <c r="H247" s="186" t="s">
        <v>112</v>
      </c>
      <c r="I247" s="186"/>
      <c r="J247" s="186"/>
      <c r="K247" s="171"/>
      <c r="L247" s="186"/>
      <c r="M247" s="375"/>
      <c r="N247" s="348"/>
      <c r="O247" s="173"/>
      <c r="P247" s="187"/>
      <c r="Q247" s="173"/>
      <c r="R247" s="187"/>
      <c r="S247" s="322"/>
      <c r="T247" s="451"/>
      <c r="U247" s="451"/>
      <c r="V247" s="451"/>
      <c r="W247" s="451"/>
      <c r="X247" s="451"/>
      <c r="Y247" s="451"/>
      <c r="Z247" s="451"/>
      <c r="AA247" s="458"/>
      <c r="AB247" s="171"/>
      <c r="AC247" s="172"/>
      <c r="AD247" s="172"/>
      <c r="AE247" s="172"/>
      <c r="AF247" s="172"/>
      <c r="AG247" s="172"/>
      <c r="AH247" s="172"/>
      <c r="AI247" s="172"/>
    </row>
    <row r="248" spans="1:35" ht="15" customHeight="1" x14ac:dyDescent="0.3">
      <c r="A248" s="172"/>
      <c r="B248" s="172"/>
      <c r="C248" s="322"/>
      <c r="D248" s="452">
        <f>1+D245</f>
        <v>71</v>
      </c>
      <c r="E248" s="457"/>
      <c r="F248" s="171"/>
      <c r="G248" s="171"/>
      <c r="H248" s="186"/>
      <c r="I248" s="186" t="s">
        <v>267</v>
      </c>
      <c r="J248" s="171"/>
      <c r="K248" s="171"/>
      <c r="L248" s="186"/>
      <c r="M248" s="348" t="s">
        <v>546</v>
      </c>
      <c r="N248" s="348" t="s">
        <v>88</v>
      </c>
      <c r="O248" s="173"/>
      <c r="P248" s="539" t="s">
        <v>1145</v>
      </c>
      <c r="Q248" s="540"/>
      <c r="R248" s="541"/>
      <c r="S248" s="322"/>
      <c r="T248" s="451" t="s">
        <v>888</v>
      </c>
      <c r="U248" s="451"/>
      <c r="V248" s="451"/>
      <c r="W248" s="451"/>
      <c r="X248" s="451"/>
      <c r="Y248" s="451"/>
      <c r="Z248" s="451"/>
      <c r="AA248" s="458"/>
      <c r="AB248" s="171"/>
      <c r="AC248" s="172"/>
      <c r="AD248" s="172"/>
      <c r="AE248" s="172"/>
      <c r="AF248" s="172"/>
      <c r="AG248" s="172"/>
      <c r="AH248" s="172"/>
      <c r="AI248" s="172"/>
    </row>
    <row r="249" spans="1:35" ht="15" customHeight="1" x14ac:dyDescent="0.2">
      <c r="A249" s="172"/>
      <c r="B249" s="172"/>
      <c r="C249" s="322"/>
      <c r="D249" s="452"/>
      <c r="E249" s="457"/>
      <c r="F249" s="171"/>
      <c r="G249" s="171"/>
      <c r="H249" s="186"/>
      <c r="I249" s="186"/>
      <c r="J249" s="171"/>
      <c r="K249" s="171"/>
      <c r="L249" s="186"/>
      <c r="M249" s="348"/>
      <c r="N249" s="348"/>
      <c r="O249" s="348"/>
      <c r="P249" s="348"/>
      <c r="Q249" s="348"/>
      <c r="R249" s="348"/>
      <c r="S249" s="322"/>
      <c r="T249" s="451"/>
      <c r="U249" s="451"/>
      <c r="V249" s="451"/>
      <c r="W249" s="451"/>
      <c r="X249" s="451"/>
      <c r="Y249" s="451"/>
      <c r="Z249" s="451"/>
      <c r="AA249" s="458"/>
      <c r="AB249" s="171"/>
      <c r="AC249" s="172"/>
      <c r="AD249" s="172"/>
      <c r="AE249" s="172"/>
      <c r="AF249" s="172"/>
      <c r="AG249" s="172"/>
      <c r="AH249" s="172"/>
      <c r="AI249" s="172"/>
    </row>
    <row r="250" spans="1:35" ht="15" customHeight="1" x14ac:dyDescent="0.2">
      <c r="A250" s="172"/>
      <c r="B250" s="172"/>
      <c r="C250" s="322"/>
      <c r="D250" s="452">
        <f>1+D248</f>
        <v>72</v>
      </c>
      <c r="E250" s="457"/>
      <c r="F250" s="171"/>
      <c r="G250" s="171"/>
      <c r="H250" s="186"/>
      <c r="I250" s="186" t="s">
        <v>158</v>
      </c>
      <c r="J250" s="186"/>
      <c r="K250" s="171"/>
      <c r="L250" s="186"/>
      <c r="M250" s="187" t="s">
        <v>1132</v>
      </c>
      <c r="N250" s="187" t="s">
        <v>88</v>
      </c>
      <c r="O250" s="173"/>
      <c r="P250" s="777" t="s">
        <v>548</v>
      </c>
      <c r="Q250" s="778"/>
      <c r="R250" s="779"/>
      <c r="S250" s="322"/>
      <c r="T250" s="576" t="s">
        <v>1131</v>
      </c>
      <c r="U250" s="577"/>
      <c r="V250" s="577"/>
      <c r="W250" s="577"/>
      <c r="X250" s="577"/>
      <c r="Y250" s="577"/>
      <c r="Z250" s="577"/>
      <c r="AA250" s="578"/>
      <c r="AB250" s="171"/>
      <c r="AC250" s="172"/>
      <c r="AD250" s="172"/>
      <c r="AE250" s="172"/>
      <c r="AF250" s="172"/>
      <c r="AG250" s="172"/>
      <c r="AH250" s="172"/>
      <c r="AI250" s="172"/>
    </row>
    <row r="251" spans="1:35" ht="15" customHeight="1" x14ac:dyDescent="0.2">
      <c r="A251" s="172"/>
      <c r="B251" s="172"/>
      <c r="C251" s="322"/>
      <c r="D251" s="452"/>
      <c r="E251" s="457"/>
      <c r="F251" s="171"/>
      <c r="G251" s="171"/>
      <c r="H251" s="186"/>
      <c r="I251" s="186"/>
      <c r="J251" s="186"/>
      <c r="K251" s="171"/>
      <c r="L251" s="186"/>
      <c r="M251" s="187"/>
      <c r="N251" s="187"/>
      <c r="O251" s="173"/>
      <c r="P251" s="780"/>
      <c r="Q251" s="781"/>
      <c r="R251" s="782"/>
      <c r="S251" s="322"/>
      <c r="T251" s="576"/>
      <c r="U251" s="577"/>
      <c r="V251" s="577"/>
      <c r="W251" s="577"/>
      <c r="X251" s="577"/>
      <c r="Y251" s="577"/>
      <c r="Z251" s="577"/>
      <c r="AA251" s="578"/>
      <c r="AB251" s="171"/>
      <c r="AC251" s="172"/>
      <c r="AD251" s="172"/>
      <c r="AE251" s="172"/>
      <c r="AF251" s="172"/>
      <c r="AG251" s="172"/>
      <c r="AH251" s="172"/>
      <c r="AI251" s="172"/>
    </row>
    <row r="252" spans="1:35" ht="12.75" customHeight="1" x14ac:dyDescent="0.2">
      <c r="A252" s="172"/>
      <c r="B252" s="172"/>
      <c r="C252" s="322"/>
      <c r="D252" s="452"/>
      <c r="E252" s="457"/>
      <c r="F252" s="171"/>
      <c r="G252" s="171"/>
      <c r="H252" s="186"/>
      <c r="I252" s="186"/>
      <c r="J252" s="186"/>
      <c r="K252" s="171"/>
      <c r="L252" s="186"/>
      <c r="M252" s="187"/>
      <c r="N252" s="187"/>
      <c r="O252" s="187"/>
      <c r="P252" s="187"/>
      <c r="Q252" s="187"/>
      <c r="R252" s="187"/>
      <c r="S252" s="187"/>
      <c r="T252" s="576"/>
      <c r="U252" s="577"/>
      <c r="V252" s="577"/>
      <c r="W252" s="577"/>
      <c r="X252" s="577"/>
      <c r="Y252" s="577"/>
      <c r="Z252" s="577"/>
      <c r="AA252" s="578"/>
      <c r="AB252" s="171"/>
      <c r="AC252" s="172"/>
      <c r="AD252" s="172"/>
      <c r="AE252" s="172"/>
      <c r="AF252" s="172"/>
      <c r="AG252" s="172"/>
      <c r="AH252" s="172"/>
      <c r="AI252" s="172"/>
    </row>
    <row r="253" spans="1:35" ht="12.75" customHeight="1" x14ac:dyDescent="0.2">
      <c r="A253" s="172"/>
      <c r="B253" s="172"/>
      <c r="C253" s="322"/>
      <c r="D253" s="452"/>
      <c r="E253" s="457"/>
      <c r="F253" s="171"/>
      <c r="G253" s="171"/>
      <c r="H253" s="186"/>
      <c r="I253" s="186"/>
      <c r="J253" s="186"/>
      <c r="K253" s="171"/>
      <c r="L253" s="186"/>
      <c r="M253" s="187"/>
      <c r="N253" s="187"/>
      <c r="O253" s="187"/>
      <c r="P253" s="187"/>
      <c r="Q253" s="187"/>
      <c r="R253" s="187"/>
      <c r="S253" s="187"/>
      <c r="T253" s="187"/>
      <c r="U253" s="363"/>
      <c r="V253" s="363"/>
      <c r="W253" s="363"/>
      <c r="X253" s="363"/>
      <c r="Y253" s="363"/>
      <c r="Z253" s="363"/>
      <c r="AA253" s="365"/>
      <c r="AB253" s="171"/>
      <c r="AC253" s="172"/>
      <c r="AD253" s="172"/>
      <c r="AE253" s="172"/>
      <c r="AF253" s="172"/>
      <c r="AG253" s="172"/>
      <c r="AH253" s="172"/>
      <c r="AI253" s="172"/>
    </row>
    <row r="254" spans="1:35" ht="15" customHeight="1" x14ac:dyDescent="0.2">
      <c r="A254" s="172"/>
      <c r="B254" s="172"/>
      <c r="C254" s="322"/>
      <c r="D254" s="452">
        <f>1+D250</f>
        <v>73</v>
      </c>
      <c r="E254" s="457"/>
      <c r="F254" s="171"/>
      <c r="G254" s="171"/>
      <c r="H254" s="186" t="s">
        <v>551</v>
      </c>
      <c r="I254" s="171"/>
      <c r="J254" s="171"/>
      <c r="K254" s="186"/>
      <c r="L254" s="186"/>
      <c r="M254" s="348" t="s">
        <v>1130</v>
      </c>
      <c r="N254" s="348" t="s">
        <v>106</v>
      </c>
      <c r="O254" s="173"/>
      <c r="P254" s="644" t="s">
        <v>553</v>
      </c>
      <c r="Q254" s="645"/>
      <c r="R254" s="645"/>
      <c r="S254" s="646"/>
      <c r="T254" s="171" t="s">
        <v>670</v>
      </c>
      <c r="U254" s="451"/>
      <c r="V254" s="451"/>
      <c r="W254" s="451"/>
      <c r="X254" s="451"/>
      <c r="Y254" s="451"/>
      <c r="Z254" s="451"/>
      <c r="AA254" s="458"/>
      <c r="AB254" s="171"/>
      <c r="AC254" s="172"/>
      <c r="AD254" s="172"/>
      <c r="AE254" s="172"/>
      <c r="AF254" s="172"/>
      <c r="AG254" s="172"/>
      <c r="AH254" s="172"/>
      <c r="AI254" s="172"/>
    </row>
    <row r="255" spans="1:35" ht="15" customHeight="1" x14ac:dyDescent="0.3">
      <c r="A255" s="172"/>
      <c r="B255" s="172"/>
      <c r="C255" s="322"/>
      <c r="D255" s="452">
        <f t="shared" si="2"/>
        <v>74</v>
      </c>
      <c r="E255" s="457"/>
      <c r="F255" s="171"/>
      <c r="G255" s="171"/>
      <c r="H255" s="186" t="s">
        <v>159</v>
      </c>
      <c r="I255" s="171"/>
      <c r="J255" s="171"/>
      <c r="K255" s="186"/>
      <c r="L255" s="186"/>
      <c r="M255" s="352" t="s">
        <v>547</v>
      </c>
      <c r="N255" s="348"/>
      <c r="O255" s="173"/>
      <c r="P255" s="826" t="s">
        <v>554</v>
      </c>
      <c r="Q255" s="827"/>
      <c r="R255" s="828"/>
      <c r="S255" s="322"/>
      <c r="T255" s="171" t="s">
        <v>552</v>
      </c>
      <c r="U255" s="451"/>
      <c r="V255" s="451"/>
      <c r="W255" s="451"/>
      <c r="X255" s="451"/>
      <c r="Y255" s="451"/>
      <c r="Z255" s="451"/>
      <c r="AA255" s="458"/>
      <c r="AB255" s="171"/>
      <c r="AC255" s="172"/>
      <c r="AD255" s="172"/>
      <c r="AE255" s="172"/>
      <c r="AF255" s="172"/>
      <c r="AG255" s="172"/>
      <c r="AH255" s="172"/>
      <c r="AI255" s="172"/>
    </row>
    <row r="256" spans="1:35" ht="15" customHeight="1" x14ac:dyDescent="0.2">
      <c r="A256" s="172"/>
      <c r="B256" s="172"/>
      <c r="C256" s="322"/>
      <c r="D256" s="452"/>
      <c r="E256" s="457"/>
      <c r="F256" s="171"/>
      <c r="G256" s="171"/>
      <c r="H256" s="186"/>
      <c r="I256" s="171"/>
      <c r="J256" s="171"/>
      <c r="K256" s="186"/>
      <c r="L256" s="186"/>
      <c r="M256" s="352"/>
      <c r="N256" s="348"/>
      <c r="O256" s="348"/>
      <c r="P256" s="348"/>
      <c r="Q256" s="348"/>
      <c r="R256" s="348"/>
      <c r="S256" s="322"/>
      <c r="T256" s="451"/>
      <c r="U256" s="451"/>
      <c r="V256" s="451"/>
      <c r="W256" s="451"/>
      <c r="X256" s="451"/>
      <c r="Y256" s="451"/>
      <c r="Z256" s="451"/>
      <c r="AA256" s="458"/>
      <c r="AB256" s="171"/>
      <c r="AC256" s="172"/>
      <c r="AD256" s="172"/>
      <c r="AE256" s="172"/>
      <c r="AF256" s="172"/>
      <c r="AG256" s="172"/>
      <c r="AH256" s="172"/>
      <c r="AI256" s="172"/>
    </row>
    <row r="257" spans="1:35" ht="15" customHeight="1" x14ac:dyDescent="0.3">
      <c r="A257" s="172"/>
      <c r="B257" s="172"/>
      <c r="C257" s="322"/>
      <c r="D257" s="452">
        <f>1+D255</f>
        <v>75</v>
      </c>
      <c r="E257" s="457"/>
      <c r="F257" s="171"/>
      <c r="G257" s="171"/>
      <c r="H257" s="186" t="s">
        <v>113</v>
      </c>
      <c r="I257" s="171"/>
      <c r="J257" s="171"/>
      <c r="K257" s="186"/>
      <c r="L257" s="186"/>
      <c r="M257" s="352" t="s">
        <v>398</v>
      </c>
      <c r="N257" s="348" t="s">
        <v>88</v>
      </c>
      <c r="O257" s="173"/>
      <c r="P257" s="823" t="s">
        <v>1146</v>
      </c>
      <c r="Q257" s="824"/>
      <c r="R257" s="825"/>
      <c r="S257" s="322"/>
      <c r="T257" s="451" t="s">
        <v>555</v>
      </c>
      <c r="U257" s="451"/>
      <c r="V257" s="451"/>
      <c r="W257" s="451"/>
      <c r="X257" s="451"/>
      <c r="Y257" s="451"/>
      <c r="Z257" s="451"/>
      <c r="AA257" s="458"/>
      <c r="AB257" s="171"/>
      <c r="AC257" s="172"/>
      <c r="AD257" s="172"/>
      <c r="AE257" s="172"/>
      <c r="AF257" s="172"/>
      <c r="AG257" s="172"/>
      <c r="AH257" s="172"/>
      <c r="AI257" s="172"/>
    </row>
    <row r="258" spans="1:35" ht="12.75" customHeight="1" x14ac:dyDescent="0.2">
      <c r="A258" s="172"/>
      <c r="B258" s="172"/>
      <c r="C258" s="322"/>
      <c r="D258" s="452"/>
      <c r="E258" s="457"/>
      <c r="F258" s="171"/>
      <c r="G258" s="171"/>
      <c r="H258" s="186"/>
      <c r="I258" s="186"/>
      <c r="J258" s="171"/>
      <c r="K258" s="186"/>
      <c r="L258" s="186"/>
      <c r="M258" s="348"/>
      <c r="N258" s="348"/>
      <c r="O258" s="187"/>
      <c r="P258" s="187"/>
      <c r="Q258" s="187"/>
      <c r="R258" s="187"/>
      <c r="S258" s="322"/>
      <c r="T258" s="451"/>
      <c r="U258" s="451"/>
      <c r="V258" s="451"/>
      <c r="W258" s="451"/>
      <c r="X258" s="451"/>
      <c r="Y258" s="451"/>
      <c r="Z258" s="451"/>
      <c r="AA258" s="458"/>
      <c r="AB258" s="171"/>
      <c r="AC258" s="172"/>
      <c r="AD258" s="172"/>
      <c r="AE258" s="172"/>
      <c r="AF258" s="172"/>
      <c r="AG258" s="172"/>
      <c r="AH258" s="172"/>
      <c r="AI258" s="172"/>
    </row>
    <row r="259" spans="1:35" ht="12.75" customHeight="1" x14ac:dyDescent="0.2">
      <c r="A259" s="172"/>
      <c r="B259" s="172"/>
      <c r="C259" s="322"/>
      <c r="D259" s="486"/>
      <c r="E259" s="209" t="s">
        <v>243</v>
      </c>
      <c r="F259" s="190" t="s">
        <v>114</v>
      </c>
      <c r="G259" s="186"/>
      <c r="H259" s="186"/>
      <c r="I259" s="186"/>
      <c r="J259" s="186"/>
      <c r="K259" s="186"/>
      <c r="L259" s="186"/>
      <c r="M259" s="348"/>
      <c r="N259" s="348"/>
      <c r="O259" s="187"/>
      <c r="P259" s="187"/>
      <c r="Q259" s="187"/>
      <c r="R259" s="187"/>
      <c r="S259" s="322"/>
      <c r="T259" s="451"/>
      <c r="U259" s="451"/>
      <c r="V259" s="451"/>
      <c r="W259" s="451"/>
      <c r="X259" s="451"/>
      <c r="Y259" s="451"/>
      <c r="Z259" s="451"/>
      <c r="AA259" s="458"/>
      <c r="AB259" s="171"/>
      <c r="AC259" s="172"/>
      <c r="AD259" s="172"/>
      <c r="AE259" s="172"/>
      <c r="AF259" s="172"/>
      <c r="AG259" s="172"/>
      <c r="AH259" s="172"/>
      <c r="AI259" s="172"/>
    </row>
    <row r="260" spans="1:35" ht="12.75" customHeight="1" x14ac:dyDescent="0.2">
      <c r="A260" s="172"/>
      <c r="B260" s="172"/>
      <c r="C260" s="322"/>
      <c r="D260" s="486"/>
      <c r="E260" s="487"/>
      <c r="F260" s="190"/>
      <c r="G260" s="186"/>
      <c r="H260" s="186"/>
      <c r="I260" s="186"/>
      <c r="J260" s="186"/>
      <c r="K260" s="186"/>
      <c r="L260" s="186"/>
      <c r="M260" s="348"/>
      <c r="N260" s="348"/>
      <c r="O260" s="187"/>
      <c r="P260" s="187"/>
      <c r="Q260" s="187"/>
      <c r="R260" s="187"/>
      <c r="S260" s="322"/>
      <c r="T260" s="451"/>
      <c r="U260" s="451"/>
      <c r="V260" s="451"/>
      <c r="W260" s="451"/>
      <c r="X260" s="451"/>
      <c r="Y260" s="451"/>
      <c r="Z260" s="451"/>
      <c r="AA260" s="458"/>
      <c r="AB260" s="171"/>
      <c r="AC260" s="172"/>
      <c r="AD260" s="172"/>
      <c r="AE260" s="172"/>
      <c r="AF260" s="172"/>
      <c r="AG260" s="172"/>
      <c r="AH260" s="172"/>
      <c r="AI260" s="172"/>
    </row>
    <row r="261" spans="1:35" ht="12.75" customHeight="1" x14ac:dyDescent="0.2">
      <c r="A261" s="172"/>
      <c r="B261" s="172"/>
      <c r="C261" s="322"/>
      <c r="D261" s="452"/>
      <c r="E261" s="457"/>
      <c r="F261" s="186"/>
      <c r="G261" s="191" t="s">
        <v>282</v>
      </c>
      <c r="H261" s="186"/>
      <c r="I261" s="186"/>
      <c r="J261" s="186"/>
      <c r="K261" s="186"/>
      <c r="L261" s="186"/>
      <c r="M261" s="348"/>
      <c r="N261" s="348"/>
      <c r="O261" s="187"/>
      <c r="P261" s="187"/>
      <c r="Q261" s="187"/>
      <c r="R261" s="187"/>
      <c r="S261" s="322"/>
      <c r="T261" s="451"/>
      <c r="U261" s="451"/>
      <c r="V261" s="451"/>
      <c r="W261" s="451"/>
      <c r="X261" s="451"/>
      <c r="Y261" s="451"/>
      <c r="Z261" s="451"/>
      <c r="AA261" s="458"/>
      <c r="AB261" s="171"/>
      <c r="AC261" s="172"/>
      <c r="AD261" s="172"/>
      <c r="AE261" s="172"/>
      <c r="AF261" s="172"/>
      <c r="AG261" s="172"/>
      <c r="AH261" s="172"/>
      <c r="AI261" s="172"/>
    </row>
    <row r="262" spans="1:35" ht="15" customHeight="1" x14ac:dyDescent="0.35">
      <c r="A262" s="172"/>
      <c r="B262" s="172"/>
      <c r="C262" s="322"/>
      <c r="D262" s="452">
        <f>1+D257</f>
        <v>76</v>
      </c>
      <c r="E262" s="457"/>
      <c r="F262" s="186"/>
      <c r="G262" s="186"/>
      <c r="H262" s="186" t="s">
        <v>560</v>
      </c>
      <c r="I262" s="186"/>
      <c r="J262" s="186"/>
      <c r="K262" s="186"/>
      <c r="L262" s="186"/>
      <c r="M262" s="348" t="s">
        <v>160</v>
      </c>
      <c r="N262" s="348" t="s">
        <v>72</v>
      </c>
      <c r="O262" s="173"/>
      <c r="P262" s="795" t="s">
        <v>1147</v>
      </c>
      <c r="Q262" s="796"/>
      <c r="R262" s="797"/>
      <c r="S262" s="512"/>
      <c r="T262" s="579" t="s">
        <v>1037</v>
      </c>
      <c r="U262" s="579"/>
      <c r="V262" s="579"/>
      <c r="W262" s="579"/>
      <c r="X262" s="579"/>
      <c r="Y262" s="579"/>
      <c r="Z262" s="579"/>
      <c r="AA262" s="580"/>
      <c r="AB262" s="171"/>
      <c r="AC262" s="172"/>
      <c r="AD262" s="172"/>
      <c r="AE262" s="172"/>
      <c r="AF262" s="172"/>
      <c r="AG262" s="172"/>
      <c r="AH262" s="172"/>
      <c r="AI262" s="172"/>
    </row>
    <row r="263" spans="1:35" ht="15" customHeight="1" x14ac:dyDescent="0.2">
      <c r="A263" s="172"/>
      <c r="B263" s="172"/>
      <c r="C263" s="322"/>
      <c r="D263" s="452"/>
      <c r="E263" s="457"/>
      <c r="F263" s="186"/>
      <c r="G263" s="186"/>
      <c r="H263" s="186"/>
      <c r="I263" s="186"/>
      <c r="J263" s="186"/>
      <c r="K263" s="186"/>
      <c r="L263" s="186"/>
      <c r="M263" s="348"/>
      <c r="N263" s="348"/>
      <c r="O263" s="173"/>
      <c r="P263" s="798"/>
      <c r="Q263" s="799"/>
      <c r="R263" s="800"/>
      <c r="S263" s="512"/>
      <c r="T263" s="579"/>
      <c r="U263" s="579"/>
      <c r="V263" s="579"/>
      <c r="W263" s="579"/>
      <c r="X263" s="579"/>
      <c r="Y263" s="579"/>
      <c r="Z263" s="579"/>
      <c r="AA263" s="580"/>
      <c r="AB263" s="171"/>
      <c r="AC263" s="172"/>
      <c r="AD263" s="172"/>
      <c r="AE263" s="172"/>
      <c r="AF263" s="172"/>
      <c r="AG263" s="172"/>
      <c r="AH263" s="172"/>
      <c r="AI263" s="172"/>
    </row>
    <row r="264" spans="1:35" ht="12.75" customHeight="1" x14ac:dyDescent="0.2">
      <c r="A264" s="172"/>
      <c r="B264" s="172"/>
      <c r="C264" s="322"/>
      <c r="D264" s="452"/>
      <c r="E264" s="457"/>
      <c r="F264" s="186"/>
      <c r="G264" s="186"/>
      <c r="H264" s="186" t="s">
        <v>428</v>
      </c>
      <c r="I264" s="186"/>
      <c r="J264" s="186"/>
      <c r="K264" s="186"/>
      <c r="L264" s="186"/>
      <c r="M264" s="485"/>
      <c r="N264" s="485"/>
      <c r="O264" s="173"/>
      <c r="P264" s="513"/>
      <c r="Q264" s="173"/>
      <c r="R264" s="513"/>
      <c r="S264" s="322"/>
      <c r="T264" s="171"/>
      <c r="U264" s="171"/>
      <c r="V264" s="171"/>
      <c r="W264" s="171"/>
      <c r="X264" s="171"/>
      <c r="Y264" s="171"/>
      <c r="Z264" s="171"/>
      <c r="AA264" s="178"/>
      <c r="AB264" s="171"/>
      <c r="AC264" s="172"/>
      <c r="AD264" s="172"/>
      <c r="AE264" s="172"/>
      <c r="AF264" s="172"/>
      <c r="AG264" s="172"/>
      <c r="AH264" s="172"/>
      <c r="AI264" s="172"/>
    </row>
    <row r="265" spans="1:35" ht="15" customHeight="1" x14ac:dyDescent="0.35">
      <c r="A265" s="172"/>
      <c r="B265" s="172"/>
      <c r="C265" s="322"/>
      <c r="D265" s="452">
        <f>1+D262</f>
        <v>77</v>
      </c>
      <c r="E265" s="457"/>
      <c r="F265" s="186"/>
      <c r="G265" s="186"/>
      <c r="H265" s="186"/>
      <c r="I265" s="186" t="s">
        <v>283</v>
      </c>
      <c r="J265" s="186"/>
      <c r="K265" s="186"/>
      <c r="L265" s="186"/>
      <c r="M265" s="348" t="s">
        <v>161</v>
      </c>
      <c r="N265" s="348" t="s">
        <v>72</v>
      </c>
      <c r="O265" s="173"/>
      <c r="P265" s="774" t="s">
        <v>563</v>
      </c>
      <c r="Q265" s="775"/>
      <c r="R265" s="776"/>
      <c r="S265" s="322"/>
      <c r="T265" s="579" t="s">
        <v>1038</v>
      </c>
      <c r="U265" s="579"/>
      <c r="V265" s="579"/>
      <c r="W265" s="579"/>
      <c r="X265" s="579"/>
      <c r="Y265" s="579"/>
      <c r="Z265" s="579"/>
      <c r="AA265" s="580"/>
      <c r="AB265" s="171"/>
      <c r="AC265" s="172"/>
      <c r="AD265" s="172"/>
      <c r="AE265" s="172"/>
      <c r="AF265" s="172"/>
      <c r="AG265" s="172"/>
      <c r="AH265" s="172"/>
      <c r="AI265" s="172"/>
    </row>
    <row r="266" spans="1:35" ht="15" customHeight="1" x14ac:dyDescent="0.2">
      <c r="A266" s="172"/>
      <c r="B266" s="172"/>
      <c r="C266" s="322"/>
      <c r="D266" s="452"/>
      <c r="E266" s="457"/>
      <c r="F266" s="186"/>
      <c r="G266" s="186"/>
      <c r="H266" s="186"/>
      <c r="I266" s="186"/>
      <c r="J266" s="186"/>
      <c r="K266" s="186"/>
      <c r="L266" s="186"/>
      <c r="M266" s="348"/>
      <c r="N266" s="348"/>
      <c r="O266" s="173"/>
      <c r="P266" s="348"/>
      <c r="Q266" s="348"/>
      <c r="R266" s="348"/>
      <c r="S266" s="322"/>
      <c r="T266" s="579"/>
      <c r="U266" s="579"/>
      <c r="V266" s="579"/>
      <c r="W266" s="579"/>
      <c r="X266" s="579"/>
      <c r="Y266" s="579"/>
      <c r="Z266" s="579"/>
      <c r="AA266" s="580"/>
      <c r="AB266" s="171"/>
      <c r="AC266" s="172"/>
      <c r="AD266" s="172"/>
      <c r="AE266" s="172"/>
      <c r="AF266" s="172"/>
      <c r="AG266" s="172"/>
      <c r="AH266" s="172"/>
      <c r="AI266" s="172"/>
    </row>
    <row r="267" spans="1:35" ht="15" customHeight="1" x14ac:dyDescent="0.3">
      <c r="A267" s="172"/>
      <c r="B267" s="172"/>
      <c r="C267" s="322"/>
      <c r="D267" s="452">
        <f>1+D265</f>
        <v>78</v>
      </c>
      <c r="E267" s="457"/>
      <c r="F267" s="186"/>
      <c r="G267" s="186"/>
      <c r="H267" s="186"/>
      <c r="I267" s="186" t="s">
        <v>284</v>
      </c>
      <c r="J267" s="186"/>
      <c r="K267" s="186"/>
      <c r="L267" s="186"/>
      <c r="M267" s="348" t="s">
        <v>329</v>
      </c>
      <c r="N267" s="348" t="s">
        <v>115</v>
      </c>
      <c r="O267" s="485"/>
      <c r="P267" s="774" t="s">
        <v>564</v>
      </c>
      <c r="Q267" s="775"/>
      <c r="R267" s="776"/>
      <c r="S267" s="322"/>
      <c r="T267" s="577" t="s">
        <v>1039</v>
      </c>
      <c r="U267" s="577"/>
      <c r="V267" s="577"/>
      <c r="W267" s="577"/>
      <c r="X267" s="577"/>
      <c r="Y267" s="577"/>
      <c r="Z267" s="577"/>
      <c r="AA267" s="578"/>
      <c r="AB267" s="171"/>
      <c r="AC267" s="172"/>
      <c r="AD267" s="172"/>
      <c r="AE267" s="172"/>
      <c r="AF267" s="172"/>
      <c r="AG267" s="172"/>
      <c r="AH267" s="172"/>
      <c r="AI267" s="172"/>
    </row>
    <row r="268" spans="1:35" ht="12.75" customHeight="1" x14ac:dyDescent="0.2">
      <c r="A268" s="172"/>
      <c r="B268" s="172"/>
      <c r="C268" s="322"/>
      <c r="D268" s="452"/>
      <c r="E268" s="457"/>
      <c r="F268" s="186"/>
      <c r="G268" s="186"/>
      <c r="H268" s="186"/>
      <c r="I268" s="186"/>
      <c r="J268" s="186"/>
      <c r="K268" s="186"/>
      <c r="L268" s="186"/>
      <c r="M268" s="348"/>
      <c r="N268" s="348"/>
      <c r="O268" s="485"/>
      <c r="P268" s="348"/>
      <c r="Q268" s="348"/>
      <c r="R268" s="348"/>
      <c r="S268" s="322"/>
      <c r="T268" s="577"/>
      <c r="U268" s="577"/>
      <c r="V268" s="577"/>
      <c r="W268" s="577"/>
      <c r="X268" s="577"/>
      <c r="Y268" s="577"/>
      <c r="Z268" s="577"/>
      <c r="AA268" s="578"/>
      <c r="AB268" s="171"/>
      <c r="AC268" s="172"/>
      <c r="AD268" s="172"/>
      <c r="AE268" s="172"/>
      <c r="AF268" s="172"/>
      <c r="AG268" s="172"/>
      <c r="AH268" s="172"/>
      <c r="AI268" s="172"/>
    </row>
    <row r="269" spans="1:35" ht="12.75" customHeight="1" x14ac:dyDescent="0.2">
      <c r="A269" s="172"/>
      <c r="B269" s="172"/>
      <c r="C269" s="322"/>
      <c r="D269" s="452"/>
      <c r="E269" s="457"/>
      <c r="F269" s="186"/>
      <c r="G269" s="191" t="s">
        <v>275</v>
      </c>
      <c r="H269" s="186"/>
      <c r="I269" s="186"/>
      <c r="J269" s="186"/>
      <c r="K269" s="186"/>
      <c r="L269" s="186"/>
      <c r="M269" s="348"/>
      <c r="N269" s="348"/>
      <c r="O269" s="403"/>
      <c r="P269" s="514"/>
      <c r="Q269" s="403"/>
      <c r="R269" s="514"/>
      <c r="S269" s="322"/>
      <c r="T269" s="341"/>
      <c r="U269" s="341"/>
      <c r="V269" s="341"/>
      <c r="W269" s="341"/>
      <c r="X269" s="341"/>
      <c r="Y269" s="341"/>
      <c r="Z269" s="341"/>
      <c r="AA269" s="499"/>
      <c r="AB269" s="171"/>
      <c r="AC269" s="172"/>
      <c r="AD269" s="172"/>
      <c r="AE269" s="172"/>
      <c r="AF269" s="172"/>
      <c r="AG269" s="172"/>
      <c r="AH269" s="172"/>
      <c r="AI269" s="172"/>
    </row>
    <row r="270" spans="1:35" ht="15" customHeight="1" x14ac:dyDescent="0.3">
      <c r="A270" s="172"/>
      <c r="B270" s="172"/>
      <c r="C270" s="322"/>
      <c r="D270" s="452">
        <f>1+D267</f>
        <v>79</v>
      </c>
      <c r="E270" s="457"/>
      <c r="F270" s="186"/>
      <c r="G270" s="186"/>
      <c r="H270" s="186" t="s">
        <v>285</v>
      </c>
      <c r="I270" s="186"/>
      <c r="J270" s="186"/>
      <c r="K270" s="186"/>
      <c r="L270" s="186"/>
      <c r="M270" s="348" t="s">
        <v>566</v>
      </c>
      <c r="N270" s="348" t="s">
        <v>116</v>
      </c>
      <c r="O270" s="171"/>
      <c r="P270" s="573" t="s">
        <v>568</v>
      </c>
      <c r="Q270" s="574"/>
      <c r="R270" s="575"/>
      <c r="S270" s="322"/>
      <c r="T270" s="579" t="s">
        <v>1040</v>
      </c>
      <c r="U270" s="579"/>
      <c r="V270" s="579"/>
      <c r="W270" s="579"/>
      <c r="X270" s="579"/>
      <c r="Y270" s="579"/>
      <c r="Z270" s="579"/>
      <c r="AA270" s="580"/>
      <c r="AB270" s="171"/>
      <c r="AC270" s="172"/>
      <c r="AD270" s="172"/>
      <c r="AE270" s="172"/>
      <c r="AF270" s="172"/>
      <c r="AG270" s="172"/>
      <c r="AH270" s="172"/>
      <c r="AI270" s="172"/>
    </row>
    <row r="271" spans="1:35" ht="12.75" customHeight="1" x14ac:dyDescent="0.2">
      <c r="A271" s="172"/>
      <c r="B271" s="172"/>
      <c r="C271" s="322"/>
      <c r="D271" s="452"/>
      <c r="E271" s="457"/>
      <c r="F271" s="186"/>
      <c r="G271" s="186"/>
      <c r="H271" s="186"/>
      <c r="I271" s="186"/>
      <c r="J271" s="186"/>
      <c r="K271" s="186"/>
      <c r="L271" s="186"/>
      <c r="M271" s="348"/>
      <c r="N271" s="348"/>
      <c r="O271" s="187"/>
      <c r="P271" s="187"/>
      <c r="Q271" s="187"/>
      <c r="R271" s="187"/>
      <c r="S271" s="322"/>
      <c r="T271" s="579"/>
      <c r="U271" s="579"/>
      <c r="V271" s="579"/>
      <c r="W271" s="579"/>
      <c r="X271" s="579"/>
      <c r="Y271" s="579"/>
      <c r="Z271" s="579"/>
      <c r="AA271" s="580"/>
      <c r="AB271" s="171"/>
      <c r="AC271" s="172"/>
      <c r="AD271" s="172"/>
      <c r="AE271" s="172"/>
      <c r="AF271" s="172"/>
      <c r="AG271" s="172"/>
      <c r="AH271" s="172"/>
      <c r="AI271" s="172"/>
    </row>
    <row r="272" spans="1:35" ht="12.75" customHeight="1" x14ac:dyDescent="0.2">
      <c r="A272" s="172"/>
      <c r="B272" s="172"/>
      <c r="C272" s="322"/>
      <c r="D272" s="486"/>
      <c r="E272" s="209" t="s">
        <v>273</v>
      </c>
      <c r="F272" s="190" t="s">
        <v>410</v>
      </c>
      <c r="G272" s="186"/>
      <c r="H272" s="186"/>
      <c r="I272" s="186"/>
      <c r="J272" s="186"/>
      <c r="K272" s="186"/>
      <c r="L272" s="186"/>
      <c r="M272" s="348"/>
      <c r="N272" s="348"/>
      <c r="O272" s="187"/>
      <c r="P272" s="187"/>
      <c r="Q272" s="187"/>
      <c r="R272" s="187"/>
      <c r="S272" s="322"/>
      <c r="T272" s="451"/>
      <c r="U272" s="451"/>
      <c r="V272" s="451"/>
      <c r="W272" s="451"/>
      <c r="X272" s="451"/>
      <c r="Y272" s="451"/>
      <c r="Z272" s="451"/>
      <c r="AA272" s="458"/>
      <c r="AB272" s="171"/>
      <c r="AC272" s="172"/>
      <c r="AD272" s="172"/>
      <c r="AE272" s="172"/>
      <c r="AF272" s="172"/>
      <c r="AG272" s="172"/>
      <c r="AH272" s="172"/>
      <c r="AI272" s="172"/>
    </row>
    <row r="273" spans="1:35" ht="12.75" customHeight="1" x14ac:dyDescent="0.2">
      <c r="A273" s="172"/>
      <c r="B273" s="172"/>
      <c r="C273" s="322"/>
      <c r="D273" s="452"/>
      <c r="E273" s="457"/>
      <c r="F273" s="186"/>
      <c r="G273" s="186"/>
      <c r="H273" s="186"/>
      <c r="I273" s="186"/>
      <c r="J273" s="186"/>
      <c r="K273" s="186"/>
      <c r="L273" s="186"/>
      <c r="M273" s="348"/>
      <c r="N273" s="348"/>
      <c r="O273" s="187"/>
      <c r="P273" s="187"/>
      <c r="Q273" s="187"/>
      <c r="R273" s="187"/>
      <c r="S273" s="322"/>
      <c r="T273" s="451"/>
      <c r="U273" s="451"/>
      <c r="V273" s="451"/>
      <c r="W273" s="451"/>
      <c r="X273" s="451"/>
      <c r="Y273" s="451"/>
      <c r="Z273" s="451"/>
      <c r="AA273" s="458"/>
      <c r="AB273" s="171"/>
      <c r="AC273" s="172"/>
      <c r="AD273" s="172"/>
      <c r="AE273" s="172"/>
      <c r="AF273" s="172"/>
      <c r="AG273" s="172"/>
      <c r="AH273" s="172"/>
      <c r="AI273" s="172"/>
    </row>
    <row r="274" spans="1:35" ht="12.75" customHeight="1" x14ac:dyDescent="0.2">
      <c r="A274" s="172"/>
      <c r="B274" s="172"/>
      <c r="C274" s="322"/>
      <c r="D274" s="452">
        <f>1+D270</f>
        <v>80</v>
      </c>
      <c r="E274" s="457"/>
      <c r="F274" s="171"/>
      <c r="G274" s="171"/>
      <c r="H274" s="186" t="s">
        <v>124</v>
      </c>
      <c r="I274" s="186"/>
      <c r="J274" s="186"/>
      <c r="K274" s="186"/>
      <c r="L274" s="186"/>
      <c r="M274" s="352" t="s">
        <v>125</v>
      </c>
      <c r="N274" s="348" t="s">
        <v>126</v>
      </c>
      <c r="O274" s="173"/>
      <c r="P274" s="666" t="s">
        <v>574</v>
      </c>
      <c r="Q274" s="667"/>
      <c r="R274" s="667"/>
      <c r="S274" s="668"/>
      <c r="T274" s="577" t="s">
        <v>1133</v>
      </c>
      <c r="U274" s="577"/>
      <c r="V274" s="577"/>
      <c r="W274" s="577"/>
      <c r="X274" s="577"/>
      <c r="Y274" s="577"/>
      <c r="Z274" s="577"/>
      <c r="AA274" s="578"/>
      <c r="AB274" s="171"/>
      <c r="AC274" s="172"/>
      <c r="AD274" s="172"/>
      <c r="AE274" s="172"/>
      <c r="AF274" s="172"/>
      <c r="AG274" s="172"/>
      <c r="AH274" s="172"/>
      <c r="AI274" s="172"/>
    </row>
    <row r="275" spans="1:35" ht="12.75" customHeight="1" x14ac:dyDescent="0.2">
      <c r="A275" s="172"/>
      <c r="B275" s="172"/>
      <c r="C275" s="322"/>
      <c r="D275" s="452"/>
      <c r="E275" s="457"/>
      <c r="F275" s="186"/>
      <c r="G275" s="186"/>
      <c r="H275" s="186"/>
      <c r="I275" s="186"/>
      <c r="J275" s="186"/>
      <c r="K275" s="186"/>
      <c r="L275" s="186"/>
      <c r="M275" s="348"/>
      <c r="N275" s="348"/>
      <c r="O275" s="187"/>
      <c r="P275" s="669"/>
      <c r="Q275" s="670"/>
      <c r="R275" s="670"/>
      <c r="S275" s="671"/>
      <c r="T275" s="577"/>
      <c r="U275" s="577"/>
      <c r="V275" s="577"/>
      <c r="W275" s="577"/>
      <c r="X275" s="577"/>
      <c r="Y275" s="577"/>
      <c r="Z275" s="577"/>
      <c r="AA275" s="578"/>
      <c r="AB275" s="171"/>
      <c r="AC275" s="172"/>
      <c r="AD275" s="172"/>
      <c r="AE275" s="172"/>
      <c r="AF275" s="172"/>
      <c r="AG275" s="172"/>
      <c r="AH275" s="172"/>
      <c r="AI275" s="172"/>
    </row>
    <row r="276" spans="1:35" ht="12.75" customHeight="1" x14ac:dyDescent="0.2">
      <c r="A276" s="172"/>
      <c r="B276" s="172"/>
      <c r="C276" s="322"/>
      <c r="D276" s="452"/>
      <c r="E276" s="457"/>
      <c r="F276" s="186"/>
      <c r="G276" s="186"/>
      <c r="H276" s="186"/>
      <c r="I276" s="186"/>
      <c r="J276" s="186"/>
      <c r="K276" s="186"/>
      <c r="L276" s="186"/>
      <c r="M276" s="348"/>
      <c r="N276" s="348"/>
      <c r="O276" s="187"/>
      <c r="P276" s="187"/>
      <c r="Q276" s="187"/>
      <c r="R276" s="187"/>
      <c r="S276" s="322"/>
      <c r="T276" s="577"/>
      <c r="U276" s="577"/>
      <c r="V276" s="577"/>
      <c r="W276" s="577"/>
      <c r="X276" s="577"/>
      <c r="Y276" s="577"/>
      <c r="Z276" s="577"/>
      <c r="AA276" s="578"/>
      <c r="AB276" s="171"/>
      <c r="AC276" s="172"/>
      <c r="AD276" s="172"/>
      <c r="AE276" s="172"/>
      <c r="AF276" s="172"/>
      <c r="AG276" s="172"/>
      <c r="AH276" s="172"/>
      <c r="AI276" s="172"/>
    </row>
    <row r="277" spans="1:35" ht="12.75" customHeight="1" x14ac:dyDescent="0.2">
      <c r="A277" s="172"/>
      <c r="B277" s="172"/>
      <c r="C277" s="322"/>
      <c r="D277" s="452"/>
      <c r="E277" s="457"/>
      <c r="F277" s="186"/>
      <c r="G277" s="186"/>
      <c r="H277" s="186"/>
      <c r="I277" s="186"/>
      <c r="J277" s="186"/>
      <c r="K277" s="186"/>
      <c r="L277" s="186"/>
      <c r="M277" s="348"/>
      <c r="N277" s="348"/>
      <c r="O277" s="187"/>
      <c r="P277" s="187"/>
      <c r="Q277" s="187"/>
      <c r="R277" s="187"/>
      <c r="S277" s="322"/>
      <c r="T277" s="577"/>
      <c r="U277" s="577"/>
      <c r="V277" s="577"/>
      <c r="W277" s="577"/>
      <c r="X277" s="577"/>
      <c r="Y277" s="577"/>
      <c r="Z277" s="577"/>
      <c r="AA277" s="578"/>
      <c r="AB277" s="171"/>
      <c r="AC277" s="172"/>
      <c r="AD277" s="172"/>
      <c r="AE277" s="172"/>
      <c r="AF277" s="172"/>
      <c r="AG277" s="172"/>
      <c r="AH277" s="172"/>
      <c r="AI277" s="172"/>
    </row>
    <row r="278" spans="1:35" ht="12.75" customHeight="1" x14ac:dyDescent="0.2">
      <c r="A278" s="172"/>
      <c r="B278" s="172"/>
      <c r="C278" s="322"/>
      <c r="D278" s="489"/>
      <c r="E278" s="490"/>
      <c r="F278" s="380"/>
      <c r="G278" s="380"/>
      <c r="H278" s="380"/>
      <c r="I278" s="380"/>
      <c r="J278" s="380"/>
      <c r="K278" s="380"/>
      <c r="L278" s="380"/>
      <c r="M278" s="381"/>
      <c r="N278" s="381"/>
      <c r="O278" s="380"/>
      <c r="P278" s="380"/>
      <c r="Q278" s="380"/>
      <c r="R278" s="380"/>
      <c r="S278" s="467"/>
      <c r="T278" s="491"/>
      <c r="U278" s="491"/>
      <c r="V278" s="491"/>
      <c r="W278" s="491"/>
      <c r="X278" s="491"/>
      <c r="Y278" s="491"/>
      <c r="Z278" s="491"/>
      <c r="AA278" s="492"/>
      <c r="AB278" s="171"/>
      <c r="AC278" s="172"/>
      <c r="AD278" s="172"/>
      <c r="AE278" s="172"/>
      <c r="AF278" s="172"/>
      <c r="AG278" s="172"/>
      <c r="AH278" s="172"/>
      <c r="AI278" s="172"/>
    </row>
    <row r="279" spans="1:35" ht="12.75" customHeight="1" x14ac:dyDescent="0.2">
      <c r="A279" s="172"/>
      <c r="B279" s="172"/>
      <c r="C279" s="322"/>
      <c r="D279" s="452"/>
      <c r="E279" s="457"/>
      <c r="F279" s="186"/>
      <c r="G279" s="186"/>
      <c r="H279" s="186"/>
      <c r="I279" s="186"/>
      <c r="J279" s="186"/>
      <c r="K279" s="186"/>
      <c r="L279" s="186"/>
      <c r="M279" s="348"/>
      <c r="N279" s="348"/>
      <c r="O279" s="186"/>
      <c r="P279" s="186"/>
      <c r="Q279" s="186"/>
      <c r="R279" s="171"/>
      <c r="S279" s="322"/>
      <c r="T279" s="451"/>
      <c r="U279" s="451"/>
      <c r="V279" s="451"/>
      <c r="W279" s="451"/>
      <c r="X279" s="451"/>
      <c r="Y279" s="451"/>
      <c r="Z279" s="451"/>
      <c r="AA279" s="458"/>
      <c r="AB279" s="171"/>
      <c r="AC279" s="172"/>
      <c r="AD279" s="172"/>
      <c r="AE279" s="172"/>
      <c r="AF279" s="172"/>
      <c r="AG279" s="172"/>
      <c r="AH279" s="172"/>
      <c r="AI279" s="172"/>
    </row>
    <row r="280" spans="1:35" ht="12.75" customHeight="1" x14ac:dyDescent="0.2">
      <c r="A280" s="172"/>
      <c r="B280" s="172"/>
      <c r="C280" s="322"/>
      <c r="D280" s="493"/>
      <c r="E280" s="388" t="s">
        <v>351</v>
      </c>
      <c r="F280" s="186"/>
      <c r="G280" s="186"/>
      <c r="H280" s="186"/>
      <c r="I280" s="186"/>
      <c r="J280" s="186"/>
      <c r="K280" s="186"/>
      <c r="L280" s="186"/>
      <c r="M280" s="348"/>
      <c r="N280" s="348"/>
      <c r="O280" s="186"/>
      <c r="P280" s="186"/>
      <c r="Q280" s="186"/>
      <c r="R280" s="171"/>
      <c r="S280" s="322"/>
      <c r="T280" s="451"/>
      <c r="U280" s="451"/>
      <c r="V280" s="451"/>
      <c r="W280" s="451"/>
      <c r="X280" s="451"/>
      <c r="Y280" s="451"/>
      <c r="Z280" s="451"/>
      <c r="AA280" s="458"/>
      <c r="AB280" s="171"/>
      <c r="AC280" s="172"/>
      <c r="AD280" s="172"/>
      <c r="AE280" s="172"/>
      <c r="AF280" s="172"/>
      <c r="AG280" s="172"/>
      <c r="AH280" s="172"/>
      <c r="AI280" s="172"/>
    </row>
    <row r="281" spans="1:35" ht="12.75" customHeight="1" x14ac:dyDescent="0.2">
      <c r="A281" s="172"/>
      <c r="B281" s="172"/>
      <c r="C281" s="322"/>
      <c r="D281" s="452"/>
      <c r="E281" s="388"/>
      <c r="F281" s="186"/>
      <c r="G281" s="186"/>
      <c r="H281" s="186"/>
      <c r="I281" s="186"/>
      <c r="J281" s="186"/>
      <c r="K281" s="186"/>
      <c r="L281" s="186"/>
      <c r="M281" s="348"/>
      <c r="N281" s="348"/>
      <c r="O281" s="186"/>
      <c r="P281" s="186"/>
      <c r="Q281" s="186"/>
      <c r="R281" s="171"/>
      <c r="S281" s="322"/>
      <c r="T281" s="451"/>
      <c r="U281" s="451"/>
      <c r="V281" s="451"/>
      <c r="W281" s="451"/>
      <c r="X281" s="451"/>
      <c r="Y281" s="451"/>
      <c r="Z281" s="451"/>
      <c r="AA281" s="458"/>
      <c r="AB281" s="171"/>
      <c r="AC281" s="172"/>
      <c r="AD281" s="172"/>
      <c r="AE281" s="172"/>
      <c r="AF281" s="172"/>
      <c r="AG281" s="172"/>
      <c r="AH281" s="172"/>
      <c r="AI281" s="172"/>
    </row>
    <row r="282" spans="1:35" ht="12.75" customHeight="1" x14ac:dyDescent="0.2">
      <c r="A282" s="172"/>
      <c r="B282" s="172"/>
      <c r="C282" s="322"/>
      <c r="D282" s="493"/>
      <c r="E282" s="388" t="s">
        <v>288</v>
      </c>
      <c r="F282" s="186"/>
      <c r="G282" s="186"/>
      <c r="H282" s="186"/>
      <c r="I282" s="186"/>
      <c r="J282" s="186"/>
      <c r="K282" s="186"/>
      <c r="L282" s="186"/>
      <c r="M282" s="348"/>
      <c r="N282" s="348"/>
      <c r="O282" s="186"/>
      <c r="P282" s="186"/>
      <c r="Q282" s="186"/>
      <c r="R282" s="171"/>
      <c r="S282" s="322"/>
      <c r="T282" s="451"/>
      <c r="U282" s="451"/>
      <c r="V282" s="451"/>
      <c r="W282" s="451"/>
      <c r="X282" s="451"/>
      <c r="Y282" s="451"/>
      <c r="Z282" s="451"/>
      <c r="AA282" s="458"/>
      <c r="AB282" s="171"/>
      <c r="AC282" s="172"/>
      <c r="AD282" s="172"/>
      <c r="AE282" s="172"/>
      <c r="AF282" s="172"/>
      <c r="AG282" s="172"/>
      <c r="AH282" s="172"/>
      <c r="AI282" s="172"/>
    </row>
    <row r="283" spans="1:35" ht="12.75" customHeight="1" x14ac:dyDescent="0.2">
      <c r="A283" s="172"/>
      <c r="B283" s="172"/>
      <c r="C283" s="322"/>
      <c r="D283" s="452"/>
      <c r="E283" s="457"/>
      <c r="F283" s="186"/>
      <c r="G283" s="186"/>
      <c r="H283" s="186"/>
      <c r="I283" s="186"/>
      <c r="J283" s="186"/>
      <c r="K283" s="186"/>
      <c r="L283" s="186"/>
      <c r="M283" s="348"/>
      <c r="N283" s="348"/>
      <c r="O283" s="186"/>
      <c r="P283" s="186"/>
      <c r="Q283" s="186"/>
      <c r="R283" s="171"/>
      <c r="S283" s="322"/>
      <c r="T283" s="451"/>
      <c r="U283" s="451"/>
      <c r="V283" s="451"/>
      <c r="W283" s="451"/>
      <c r="X283" s="451"/>
      <c r="Y283" s="451"/>
      <c r="Z283" s="451"/>
      <c r="AA283" s="458"/>
      <c r="AB283" s="171"/>
      <c r="AC283" s="172"/>
      <c r="AD283" s="172"/>
      <c r="AE283" s="172"/>
      <c r="AF283" s="172"/>
      <c r="AG283" s="172"/>
      <c r="AH283" s="172"/>
      <c r="AI283" s="172"/>
    </row>
    <row r="284" spans="1:35" ht="12.75" customHeight="1" x14ac:dyDescent="0.2">
      <c r="A284" s="172"/>
      <c r="B284" s="172"/>
      <c r="C284" s="322"/>
      <c r="D284" s="452"/>
      <c r="E284" s="435" t="s">
        <v>191</v>
      </c>
      <c r="F284" s="190" t="s">
        <v>287</v>
      </c>
      <c r="G284" s="186"/>
      <c r="H284" s="186"/>
      <c r="I284" s="186"/>
      <c r="J284" s="186"/>
      <c r="K284" s="186"/>
      <c r="L284" s="186"/>
      <c r="M284" s="348"/>
      <c r="N284" s="348"/>
      <c r="O284" s="186"/>
      <c r="P284" s="186"/>
      <c r="Q284" s="186"/>
      <c r="R284" s="171"/>
      <c r="S284" s="322"/>
      <c r="T284" s="451"/>
      <c r="U284" s="451"/>
      <c r="V284" s="451"/>
      <c r="W284" s="451"/>
      <c r="X284" s="451"/>
      <c r="Y284" s="451"/>
      <c r="Z284" s="451"/>
      <c r="AA284" s="458"/>
      <c r="AB284" s="171"/>
      <c r="AC284" s="172"/>
      <c r="AD284" s="172"/>
      <c r="AE284" s="172"/>
      <c r="AF284" s="172"/>
      <c r="AG284" s="172"/>
      <c r="AH284" s="172"/>
      <c r="AI284" s="172"/>
    </row>
    <row r="285" spans="1:35" ht="12.75" customHeight="1" x14ac:dyDescent="0.2">
      <c r="A285" s="172"/>
      <c r="B285" s="172"/>
      <c r="C285" s="322"/>
      <c r="D285" s="452"/>
      <c r="E285" s="457"/>
      <c r="F285" s="191"/>
      <c r="G285" s="186"/>
      <c r="H285" s="186"/>
      <c r="I285" s="186"/>
      <c r="J285" s="186"/>
      <c r="K285" s="186"/>
      <c r="L285" s="186"/>
      <c r="M285" s="348"/>
      <c r="N285" s="348"/>
      <c r="O285" s="186"/>
      <c r="P285" s="186"/>
      <c r="Q285" s="186"/>
      <c r="R285" s="171"/>
      <c r="S285" s="322"/>
      <c r="T285" s="451"/>
      <c r="U285" s="451"/>
      <c r="V285" s="451"/>
      <c r="W285" s="451"/>
      <c r="X285" s="451"/>
      <c r="Y285" s="451"/>
      <c r="Z285" s="451"/>
      <c r="AA285" s="458"/>
      <c r="AB285" s="171"/>
      <c r="AC285" s="172"/>
      <c r="AD285" s="172"/>
      <c r="AE285" s="172"/>
      <c r="AF285" s="172"/>
      <c r="AG285" s="172"/>
      <c r="AH285" s="172"/>
      <c r="AI285" s="172"/>
    </row>
    <row r="286" spans="1:35" ht="12.75" customHeight="1" x14ac:dyDescent="0.2">
      <c r="A286" s="172"/>
      <c r="B286" s="172"/>
      <c r="C286" s="322"/>
      <c r="D286" s="452"/>
      <c r="E286" s="457"/>
      <c r="F286" s="191"/>
      <c r="G286" s="191" t="s">
        <v>583</v>
      </c>
      <c r="H286" s="186"/>
      <c r="I286" s="186"/>
      <c r="J286" s="186"/>
      <c r="K286" s="186"/>
      <c r="L286" s="186"/>
      <c r="M286" s="348"/>
      <c r="N286" s="348"/>
      <c r="O286" s="186"/>
      <c r="P286" s="186"/>
      <c r="Q286" s="186"/>
      <c r="R286" s="171"/>
      <c r="S286" s="322"/>
      <c r="T286" s="171"/>
      <c r="U286" s="171"/>
      <c r="V286" s="171"/>
      <c r="W286" s="451"/>
      <c r="X286" s="451"/>
      <c r="Y286" s="451"/>
      <c r="Z286" s="451"/>
      <c r="AA286" s="458"/>
      <c r="AB286" s="171"/>
      <c r="AC286" s="172"/>
      <c r="AD286" s="172"/>
      <c r="AE286" s="172"/>
      <c r="AF286" s="172"/>
      <c r="AG286" s="172"/>
      <c r="AH286" s="172"/>
      <c r="AI286" s="172"/>
    </row>
    <row r="287" spans="1:35" ht="12.75" customHeight="1" x14ac:dyDescent="0.3">
      <c r="A287" s="172"/>
      <c r="B287" s="172"/>
      <c r="C287" s="322"/>
      <c r="D287" s="452">
        <f>1+D274</f>
        <v>81</v>
      </c>
      <c r="E287" s="457"/>
      <c r="F287" s="191"/>
      <c r="G287" s="186"/>
      <c r="H287" s="186" t="s">
        <v>632</v>
      </c>
      <c r="I287" s="186"/>
      <c r="J287" s="171"/>
      <c r="K287" s="186"/>
      <c r="L287" s="186"/>
      <c r="M287" s="348" t="s">
        <v>617</v>
      </c>
      <c r="N287" s="348"/>
      <c r="O287" s="348"/>
      <c r="P287" s="746" t="s">
        <v>634</v>
      </c>
      <c r="Q287" s="676"/>
      <c r="R287" s="747"/>
      <c r="S287" s="322"/>
      <c r="T287" s="186" t="s">
        <v>633</v>
      </c>
      <c r="U287" s="171"/>
      <c r="V287" s="171"/>
      <c r="W287" s="451"/>
      <c r="X287" s="451"/>
      <c r="Y287" s="451"/>
      <c r="Z287" s="451"/>
      <c r="AA287" s="458"/>
      <c r="AB287" s="171"/>
      <c r="AC287" s="172"/>
      <c r="AD287" s="172"/>
      <c r="AE287" s="172"/>
      <c r="AF287" s="172"/>
      <c r="AG287" s="172"/>
      <c r="AH287" s="172"/>
      <c r="AI287" s="172"/>
    </row>
    <row r="288" spans="1:35" ht="12.75" customHeight="1" x14ac:dyDescent="0.2">
      <c r="A288" s="172"/>
      <c r="B288" s="172"/>
      <c r="C288" s="322"/>
      <c r="D288" s="452"/>
      <c r="E288" s="457"/>
      <c r="F288" s="191"/>
      <c r="G288" s="186"/>
      <c r="H288" s="186"/>
      <c r="I288" s="186"/>
      <c r="J288" s="186"/>
      <c r="K288" s="186"/>
      <c r="L288" s="186"/>
      <c r="M288" s="348"/>
      <c r="N288" s="348"/>
      <c r="O288" s="186"/>
      <c r="P288" s="186"/>
      <c r="Q288" s="186"/>
      <c r="R288" s="171"/>
      <c r="S288" s="322"/>
      <c r="T288" s="451"/>
      <c r="U288" s="451"/>
      <c r="V288" s="451"/>
      <c r="W288" s="451"/>
      <c r="X288" s="451"/>
      <c r="Y288" s="451"/>
      <c r="Z288" s="451"/>
      <c r="AA288" s="458"/>
      <c r="AB288" s="171"/>
      <c r="AC288" s="172"/>
      <c r="AD288" s="172"/>
      <c r="AE288" s="172"/>
      <c r="AF288" s="172"/>
      <c r="AG288" s="172"/>
      <c r="AH288" s="172"/>
      <c r="AI288" s="172"/>
    </row>
    <row r="289" spans="1:35" ht="12.75" customHeight="1" x14ac:dyDescent="0.2">
      <c r="A289" s="172"/>
      <c r="B289" s="172"/>
      <c r="C289" s="322"/>
      <c r="D289" s="452"/>
      <c r="E289" s="457"/>
      <c r="F289" s="191"/>
      <c r="G289" s="191" t="s">
        <v>575</v>
      </c>
      <c r="H289" s="191"/>
      <c r="I289" s="186"/>
      <c r="J289" s="186"/>
      <c r="K289" s="186"/>
      <c r="L289" s="186"/>
      <c r="M289" s="348"/>
      <c r="N289" s="348"/>
      <c r="O289" s="186"/>
      <c r="P289" s="543" t="s">
        <v>1134</v>
      </c>
      <c r="Q289" s="543"/>
      <c r="R289" s="543"/>
      <c r="S289" s="543"/>
      <c r="T289" s="543"/>
      <c r="U289" s="543"/>
      <c r="V289" s="543"/>
      <c r="W289" s="543"/>
      <c r="X289" s="543"/>
      <c r="Y289" s="543"/>
      <c r="Z289" s="543"/>
      <c r="AA289" s="581"/>
      <c r="AB289" s="171"/>
      <c r="AC289" s="172"/>
      <c r="AD289" s="172"/>
      <c r="AE289" s="172"/>
      <c r="AF289" s="172"/>
      <c r="AG289" s="172"/>
      <c r="AH289" s="172"/>
      <c r="AI289" s="172"/>
    </row>
    <row r="290" spans="1:35" ht="12.75" customHeight="1" x14ac:dyDescent="0.2">
      <c r="A290" s="172"/>
      <c r="B290" s="172"/>
      <c r="C290" s="322"/>
      <c r="D290" s="452"/>
      <c r="E290" s="457"/>
      <c r="F290" s="191"/>
      <c r="G290" s="191"/>
      <c r="H290" s="191"/>
      <c r="I290" s="191"/>
      <c r="J290" s="186"/>
      <c r="K290" s="186"/>
      <c r="L290" s="186"/>
      <c r="M290" s="348"/>
      <c r="N290" s="348"/>
      <c r="O290" s="186"/>
      <c r="P290" s="543"/>
      <c r="Q290" s="543"/>
      <c r="R290" s="543"/>
      <c r="S290" s="543"/>
      <c r="T290" s="543"/>
      <c r="U290" s="543"/>
      <c r="V290" s="543"/>
      <c r="W290" s="543"/>
      <c r="X290" s="543"/>
      <c r="Y290" s="543"/>
      <c r="Z290" s="543"/>
      <c r="AA290" s="581"/>
      <c r="AB290" s="171"/>
      <c r="AC290" s="172"/>
      <c r="AD290" s="172"/>
      <c r="AE290" s="172"/>
      <c r="AF290" s="172"/>
      <c r="AG290" s="172"/>
      <c r="AH290" s="172"/>
      <c r="AI290" s="172"/>
    </row>
    <row r="291" spans="1:35" ht="12.75" customHeight="1" x14ac:dyDescent="0.2">
      <c r="A291" s="172"/>
      <c r="B291" s="172"/>
      <c r="C291" s="322"/>
      <c r="D291" s="452"/>
      <c r="E291" s="457"/>
      <c r="F291" s="191"/>
      <c r="G291" s="191"/>
      <c r="I291" s="186"/>
      <c r="J291" s="186"/>
      <c r="K291" s="186"/>
      <c r="L291" s="186"/>
      <c r="M291" s="348"/>
      <c r="N291" s="348"/>
      <c r="O291" s="186"/>
      <c r="P291" s="340"/>
      <c r="Q291" s="340"/>
      <c r="R291" s="340"/>
      <c r="S291" s="340"/>
      <c r="T291" s="340"/>
      <c r="U291" s="340"/>
      <c r="V291" s="340"/>
      <c r="W291" s="340"/>
      <c r="X291" s="340"/>
      <c r="Y291" s="340"/>
      <c r="Z291" s="340"/>
      <c r="AA291" s="399"/>
      <c r="AB291" s="171"/>
      <c r="AC291" s="172"/>
      <c r="AD291" s="172"/>
      <c r="AE291" s="172"/>
      <c r="AF291" s="172"/>
      <c r="AG291" s="172"/>
      <c r="AH291" s="172"/>
      <c r="AI291" s="172"/>
    </row>
    <row r="292" spans="1:35" ht="27" customHeight="1" x14ac:dyDescent="0.2">
      <c r="A292" s="172"/>
      <c r="B292" s="172"/>
      <c r="C292" s="322"/>
      <c r="D292" s="515">
        <f>1+D287</f>
        <v>82</v>
      </c>
      <c r="E292" s="487"/>
      <c r="F292" s="186"/>
      <c r="G292" s="186"/>
      <c r="H292" s="359" t="s">
        <v>576</v>
      </c>
      <c r="I292" s="186"/>
      <c r="J292" s="186"/>
      <c r="K292" s="186"/>
      <c r="L292" s="186"/>
      <c r="M292" s="187" t="s">
        <v>577</v>
      </c>
      <c r="N292" s="187" t="s">
        <v>122</v>
      </c>
      <c r="O292" s="186"/>
      <c r="P292" s="573" t="s">
        <v>635</v>
      </c>
      <c r="Q292" s="574"/>
      <c r="R292" s="575"/>
      <c r="S292" s="322"/>
      <c r="T292" s="186" t="s">
        <v>959</v>
      </c>
      <c r="U292" s="171"/>
      <c r="V292" s="171"/>
      <c r="W292" s="171"/>
      <c r="X292" s="171"/>
      <c r="Y292" s="171"/>
      <c r="Z292" s="171"/>
      <c r="AA292" s="516"/>
      <c r="AB292" s="171"/>
      <c r="AC292" s="172"/>
      <c r="AD292" s="172"/>
      <c r="AE292" s="172"/>
      <c r="AF292" s="172"/>
      <c r="AG292" s="172"/>
      <c r="AH292" s="172"/>
      <c r="AI292" s="172"/>
    </row>
    <row r="293" spans="1:35" s="440" customFormat="1" ht="30" customHeight="1" x14ac:dyDescent="0.2">
      <c r="A293" s="436"/>
      <c r="B293" s="436"/>
      <c r="C293" s="347"/>
      <c r="D293" s="515">
        <f>1+D292</f>
        <v>83</v>
      </c>
      <c r="E293" s="487"/>
      <c r="F293" s="186"/>
      <c r="G293" s="186"/>
      <c r="H293" s="359" t="s">
        <v>578</v>
      </c>
      <c r="I293" s="186"/>
      <c r="J293" s="186"/>
      <c r="K293" s="186"/>
      <c r="L293" s="186"/>
      <c r="M293" s="187" t="s">
        <v>579</v>
      </c>
      <c r="N293" s="187" t="s">
        <v>122</v>
      </c>
      <c r="O293" s="186"/>
      <c r="P293" s="573" t="s">
        <v>638</v>
      </c>
      <c r="Q293" s="574"/>
      <c r="R293" s="575"/>
      <c r="S293" s="347"/>
      <c r="T293" s="186" t="s">
        <v>960</v>
      </c>
      <c r="U293" s="517"/>
      <c r="V293" s="487"/>
      <c r="W293" s="186"/>
      <c r="X293" s="186"/>
      <c r="Y293" s="186"/>
      <c r="Z293" s="186"/>
      <c r="AA293" s="518"/>
      <c r="AB293" s="186"/>
      <c r="AC293" s="436"/>
      <c r="AD293" s="436"/>
      <c r="AE293" s="436"/>
      <c r="AF293" s="436"/>
      <c r="AG293" s="436"/>
      <c r="AH293" s="436"/>
      <c r="AI293" s="436"/>
    </row>
    <row r="294" spans="1:35" ht="27" customHeight="1" x14ac:dyDescent="0.2">
      <c r="A294" s="172"/>
      <c r="B294" s="172"/>
      <c r="C294" s="322"/>
      <c r="D294" s="515">
        <f t="shared" ref="D294:D295" si="3">1+D293</f>
        <v>84</v>
      </c>
      <c r="E294" s="487"/>
      <c r="F294" s="186"/>
      <c r="G294" s="186"/>
      <c r="H294" s="359" t="s">
        <v>636</v>
      </c>
      <c r="I294" s="186"/>
      <c r="J294" s="186"/>
      <c r="K294" s="186"/>
      <c r="L294" s="186"/>
      <c r="M294" s="187" t="s">
        <v>580</v>
      </c>
      <c r="N294" s="187" t="s">
        <v>122</v>
      </c>
      <c r="O294" s="186"/>
      <c r="P294" s="573" t="s">
        <v>1138</v>
      </c>
      <c r="Q294" s="574"/>
      <c r="R294" s="575"/>
      <c r="S294" s="322"/>
      <c r="T294" s="186" t="s">
        <v>961</v>
      </c>
      <c r="U294" s="517"/>
      <c r="V294" s="487"/>
      <c r="W294" s="186"/>
      <c r="X294" s="186"/>
      <c r="Y294" s="186"/>
      <c r="Z294" s="186"/>
      <c r="AA294" s="518"/>
      <c r="AB294" s="171"/>
      <c r="AC294" s="172"/>
      <c r="AD294" s="172"/>
      <c r="AE294" s="172"/>
      <c r="AF294" s="172"/>
      <c r="AG294" s="172"/>
      <c r="AH294" s="172"/>
      <c r="AI294" s="172"/>
    </row>
    <row r="295" spans="1:35" ht="27" customHeight="1" x14ac:dyDescent="0.2">
      <c r="A295" s="172"/>
      <c r="B295" s="172"/>
      <c r="C295" s="322"/>
      <c r="D295" s="515">
        <f t="shared" si="3"/>
        <v>85</v>
      </c>
      <c r="E295" s="487"/>
      <c r="F295" s="186"/>
      <c r="G295" s="186"/>
      <c r="H295" s="359" t="s">
        <v>581</v>
      </c>
      <c r="I295" s="186"/>
      <c r="J295" s="186"/>
      <c r="K295" s="186"/>
      <c r="L295" s="186"/>
      <c r="M295" s="187" t="s">
        <v>582</v>
      </c>
      <c r="N295" s="187" t="s">
        <v>122</v>
      </c>
      <c r="O295" s="186"/>
      <c r="P295" s="573" t="s">
        <v>637</v>
      </c>
      <c r="Q295" s="574"/>
      <c r="R295" s="575"/>
      <c r="S295" s="322"/>
      <c r="T295" s="577" t="s">
        <v>962</v>
      </c>
      <c r="U295" s="577"/>
      <c r="V295" s="577"/>
      <c r="W295" s="577"/>
      <c r="X295" s="577"/>
      <c r="Y295" s="577"/>
      <c r="Z295" s="577"/>
      <c r="AA295" s="656"/>
      <c r="AB295" s="171"/>
      <c r="AC295" s="172"/>
      <c r="AD295" s="172"/>
      <c r="AE295" s="172"/>
      <c r="AF295" s="172"/>
      <c r="AG295" s="172"/>
      <c r="AH295" s="172"/>
      <c r="AI295" s="172"/>
    </row>
    <row r="296" spans="1:35" ht="12.75" customHeight="1" x14ac:dyDescent="0.2">
      <c r="A296" s="172"/>
      <c r="B296" s="172"/>
      <c r="C296" s="322"/>
      <c r="D296" s="515"/>
      <c r="E296" s="487"/>
      <c r="F296" s="186"/>
      <c r="G296" s="186"/>
      <c r="H296" s="359"/>
      <c r="I296" s="186"/>
      <c r="J296" s="186"/>
      <c r="K296" s="186"/>
      <c r="L296" s="186"/>
      <c r="M296" s="403"/>
      <c r="N296" s="187"/>
      <c r="O296" s="187"/>
      <c r="P296" s="187"/>
      <c r="Q296" s="187"/>
      <c r="R296" s="187"/>
      <c r="S296" s="187"/>
      <c r="T296" s="577"/>
      <c r="U296" s="577"/>
      <c r="V296" s="577"/>
      <c r="W296" s="577"/>
      <c r="X296" s="577"/>
      <c r="Y296" s="577"/>
      <c r="Z296" s="577"/>
      <c r="AA296" s="656"/>
      <c r="AB296" s="171"/>
      <c r="AC296" s="172"/>
      <c r="AD296" s="172"/>
      <c r="AE296" s="172"/>
      <c r="AF296" s="172"/>
      <c r="AG296" s="172"/>
      <c r="AH296" s="172"/>
      <c r="AI296" s="172"/>
    </row>
    <row r="297" spans="1:35" ht="12.75" customHeight="1" x14ac:dyDescent="0.2">
      <c r="A297" s="172"/>
      <c r="B297" s="172"/>
      <c r="C297" s="322"/>
      <c r="D297" s="452"/>
      <c r="E297" s="457"/>
      <c r="F297" s="186"/>
      <c r="G297" s="186"/>
      <c r="H297" s="186"/>
      <c r="I297" s="186"/>
      <c r="J297" s="186"/>
      <c r="K297" s="186"/>
      <c r="L297" s="186"/>
      <c r="M297" s="348"/>
      <c r="N297" s="348"/>
      <c r="O297" s="186"/>
      <c r="P297" s="354"/>
      <c r="Q297" s="186"/>
      <c r="R297" s="354"/>
      <c r="S297" s="322"/>
      <c r="T297" s="377"/>
      <c r="U297" s="377"/>
      <c r="V297" s="377"/>
      <c r="W297" s="377"/>
      <c r="X297" s="377"/>
      <c r="Y297" s="377"/>
      <c r="Z297" s="377"/>
      <c r="AA297" s="519"/>
      <c r="AB297" s="171"/>
      <c r="AC297" s="172"/>
      <c r="AD297" s="172"/>
      <c r="AE297" s="172"/>
      <c r="AF297" s="172"/>
      <c r="AG297" s="172"/>
      <c r="AH297" s="172"/>
      <c r="AI297" s="172"/>
    </row>
    <row r="298" spans="1:35" ht="12.75" customHeight="1" x14ac:dyDescent="0.2">
      <c r="A298" s="172"/>
      <c r="B298" s="172"/>
      <c r="C298" s="322"/>
      <c r="D298" s="452">
        <f>1+D295</f>
        <v>86</v>
      </c>
      <c r="E298" s="457"/>
      <c r="F298" s="186"/>
      <c r="G298" s="191" t="s">
        <v>910</v>
      </c>
      <c r="H298" s="186"/>
      <c r="I298" s="186"/>
      <c r="J298" s="186"/>
      <c r="K298" s="186"/>
      <c r="L298" s="186"/>
      <c r="M298" s="348" t="s">
        <v>892</v>
      </c>
      <c r="N298" s="348"/>
      <c r="O298" s="186"/>
      <c r="P298" s="647" t="s">
        <v>1063</v>
      </c>
      <c r="Q298" s="648"/>
      <c r="R298" s="649"/>
      <c r="S298" s="322"/>
      <c r="T298" s="853" t="s">
        <v>1135</v>
      </c>
      <c r="U298" s="853"/>
      <c r="V298" s="853"/>
      <c r="W298" s="853"/>
      <c r="X298" s="853"/>
      <c r="Y298" s="853"/>
      <c r="Z298" s="853"/>
      <c r="AA298" s="854"/>
      <c r="AB298" s="171"/>
      <c r="AC298" s="172"/>
      <c r="AD298" s="172"/>
      <c r="AE298" s="172"/>
      <c r="AF298" s="172"/>
      <c r="AG298" s="172"/>
      <c r="AH298" s="172"/>
      <c r="AI298" s="172"/>
    </row>
    <row r="299" spans="1:35" ht="12.75" customHeight="1" x14ac:dyDescent="0.2">
      <c r="A299" s="172"/>
      <c r="B299" s="172"/>
      <c r="C299" s="322"/>
      <c r="D299" s="452"/>
      <c r="E299" s="457"/>
      <c r="F299" s="186"/>
      <c r="G299" s="186"/>
      <c r="H299" s="186"/>
      <c r="I299" s="186"/>
      <c r="J299" s="186"/>
      <c r="K299" s="186"/>
      <c r="L299" s="186"/>
      <c r="M299" s="348"/>
      <c r="N299" s="348"/>
      <c r="O299" s="186"/>
      <c r="P299" s="650"/>
      <c r="Q299" s="651"/>
      <c r="R299" s="652"/>
      <c r="S299" s="322"/>
      <c r="T299" s="853"/>
      <c r="U299" s="853"/>
      <c r="V299" s="853"/>
      <c r="W299" s="853"/>
      <c r="X299" s="853"/>
      <c r="Y299" s="853"/>
      <c r="Z299" s="853"/>
      <c r="AA299" s="854"/>
      <c r="AB299" s="171"/>
      <c r="AC299" s="172"/>
      <c r="AD299" s="172"/>
      <c r="AE299" s="172"/>
      <c r="AF299" s="172"/>
      <c r="AG299" s="172"/>
      <c r="AH299" s="172"/>
      <c r="AI299" s="172"/>
    </row>
    <row r="300" spans="1:35" ht="12.75" customHeight="1" x14ac:dyDescent="0.2">
      <c r="A300" s="172"/>
      <c r="B300" s="172"/>
      <c r="C300" s="322"/>
      <c r="D300" s="452"/>
      <c r="E300" s="457"/>
      <c r="F300" s="186"/>
      <c r="G300" s="186"/>
      <c r="H300" s="186"/>
      <c r="I300" s="186"/>
      <c r="J300" s="186"/>
      <c r="K300" s="186"/>
      <c r="L300" s="186"/>
      <c r="M300" s="348"/>
      <c r="N300" s="348"/>
      <c r="O300" s="186"/>
      <c r="P300" s="653"/>
      <c r="Q300" s="654"/>
      <c r="R300" s="655"/>
      <c r="S300" s="322"/>
      <c r="T300" s="853"/>
      <c r="U300" s="853"/>
      <c r="V300" s="853"/>
      <c r="W300" s="853"/>
      <c r="X300" s="853"/>
      <c r="Y300" s="853"/>
      <c r="Z300" s="853"/>
      <c r="AA300" s="854"/>
      <c r="AB300" s="171"/>
      <c r="AC300" s="172"/>
      <c r="AD300" s="172"/>
      <c r="AE300" s="172"/>
      <c r="AF300" s="172"/>
      <c r="AG300" s="172"/>
      <c r="AH300" s="172"/>
      <c r="AI300" s="172"/>
    </row>
    <row r="301" spans="1:35" ht="12.75" customHeight="1" x14ac:dyDescent="0.2">
      <c r="A301" s="172"/>
      <c r="B301" s="172"/>
      <c r="C301" s="322"/>
      <c r="D301" s="452"/>
      <c r="E301" s="457"/>
      <c r="F301" s="186"/>
      <c r="G301" s="186"/>
      <c r="H301" s="186"/>
      <c r="I301" s="186"/>
      <c r="J301" s="186"/>
      <c r="K301" s="186"/>
      <c r="L301" s="186"/>
      <c r="M301" s="348"/>
      <c r="N301" s="348"/>
      <c r="O301" s="186"/>
      <c r="P301" s="354"/>
      <c r="Q301" s="186"/>
      <c r="R301" s="354"/>
      <c r="S301" s="322"/>
      <c r="T301" s="363"/>
      <c r="U301" s="363"/>
      <c r="V301" s="363"/>
      <c r="W301" s="363"/>
      <c r="X301" s="363"/>
      <c r="Y301" s="363"/>
      <c r="Z301" s="363"/>
      <c r="AA301" s="520"/>
      <c r="AB301" s="171"/>
      <c r="AC301" s="172"/>
      <c r="AD301" s="172"/>
      <c r="AE301" s="172"/>
      <c r="AF301" s="172"/>
      <c r="AG301" s="172"/>
      <c r="AH301" s="172"/>
      <c r="AI301" s="172"/>
    </row>
    <row r="302" spans="1:35" ht="15" customHeight="1" x14ac:dyDescent="0.2">
      <c r="A302" s="172"/>
      <c r="B302" s="172"/>
      <c r="C302" s="322"/>
      <c r="D302" s="452">
        <f>1+D298</f>
        <v>87</v>
      </c>
      <c r="E302" s="457"/>
      <c r="F302" s="186"/>
      <c r="G302" s="191" t="s">
        <v>293</v>
      </c>
      <c r="H302" s="186"/>
      <c r="I302" s="186"/>
      <c r="J302" s="186"/>
      <c r="K302" s="186"/>
      <c r="L302" s="186"/>
      <c r="M302" s="348" t="s">
        <v>118</v>
      </c>
      <c r="N302" s="348" t="s">
        <v>122</v>
      </c>
      <c r="O302" s="186"/>
      <c r="P302" s="829" t="s">
        <v>780</v>
      </c>
      <c r="Q302" s="830"/>
      <c r="R302" s="831"/>
      <c r="S302" s="322"/>
      <c r="T302" s="576" t="s">
        <v>1136</v>
      </c>
      <c r="U302" s="577"/>
      <c r="V302" s="577"/>
      <c r="W302" s="577"/>
      <c r="X302" s="577"/>
      <c r="Y302" s="577"/>
      <c r="Z302" s="577"/>
      <c r="AA302" s="656"/>
      <c r="AB302" s="171"/>
      <c r="AC302" s="172"/>
      <c r="AD302" s="172"/>
      <c r="AE302" s="172"/>
      <c r="AF302" s="172"/>
      <c r="AG302" s="172"/>
      <c r="AH302" s="172"/>
      <c r="AI302" s="172"/>
    </row>
    <row r="303" spans="1:35" ht="15" customHeight="1" x14ac:dyDescent="0.2">
      <c r="A303" s="172"/>
      <c r="B303" s="172"/>
      <c r="C303" s="322"/>
      <c r="D303" s="452"/>
      <c r="E303" s="457"/>
      <c r="F303" s="186"/>
      <c r="G303" s="191"/>
      <c r="H303" s="186"/>
      <c r="I303" s="186"/>
      <c r="J303" s="186"/>
      <c r="K303" s="186"/>
      <c r="L303" s="186"/>
      <c r="M303" s="348"/>
      <c r="N303" s="348"/>
      <c r="O303" s="187"/>
      <c r="P303" s="829"/>
      <c r="Q303" s="830"/>
      <c r="R303" s="831"/>
      <c r="S303" s="322"/>
      <c r="T303" s="576"/>
      <c r="U303" s="577"/>
      <c r="V303" s="577"/>
      <c r="W303" s="577"/>
      <c r="X303" s="577"/>
      <c r="Y303" s="577"/>
      <c r="Z303" s="577"/>
      <c r="AA303" s="656"/>
      <c r="AB303" s="171"/>
      <c r="AC303" s="172"/>
      <c r="AD303" s="172"/>
      <c r="AE303" s="172"/>
      <c r="AF303" s="172"/>
      <c r="AG303" s="172"/>
      <c r="AH303" s="172"/>
      <c r="AI303" s="172"/>
    </row>
    <row r="304" spans="1:35" ht="15" customHeight="1" x14ac:dyDescent="0.2">
      <c r="A304" s="172"/>
      <c r="B304" s="172"/>
      <c r="C304" s="322"/>
      <c r="D304" s="452"/>
      <c r="E304" s="457"/>
      <c r="F304" s="186"/>
      <c r="G304" s="191"/>
      <c r="H304" s="186"/>
      <c r="I304" s="186"/>
      <c r="J304" s="186"/>
      <c r="K304" s="186"/>
      <c r="L304" s="186"/>
      <c r="M304" s="348"/>
      <c r="N304" s="348"/>
      <c r="O304" s="187"/>
      <c r="P304" s="832" t="s">
        <v>783</v>
      </c>
      <c r="Q304" s="833"/>
      <c r="R304" s="834"/>
      <c r="S304" s="322"/>
      <c r="T304" s="576"/>
      <c r="U304" s="577"/>
      <c r="V304" s="577"/>
      <c r="W304" s="577"/>
      <c r="X304" s="577"/>
      <c r="Y304" s="577"/>
      <c r="Z304" s="577"/>
      <c r="AA304" s="656"/>
      <c r="AB304" s="171"/>
      <c r="AC304" s="172"/>
      <c r="AD304" s="172"/>
      <c r="AE304" s="172"/>
      <c r="AF304" s="172"/>
      <c r="AG304" s="172"/>
      <c r="AH304" s="172"/>
      <c r="AI304" s="172"/>
    </row>
    <row r="305" spans="1:35" ht="15" customHeight="1" x14ac:dyDescent="0.2">
      <c r="A305" s="172"/>
      <c r="B305" s="172"/>
      <c r="C305" s="322"/>
      <c r="D305" s="452"/>
      <c r="E305" s="457"/>
      <c r="F305" s="186"/>
      <c r="G305" s="191"/>
      <c r="H305" s="186"/>
      <c r="I305" s="186"/>
      <c r="J305" s="186"/>
      <c r="K305" s="186"/>
      <c r="L305" s="186"/>
      <c r="M305" s="348"/>
      <c r="N305" s="348"/>
      <c r="O305" s="187"/>
      <c r="P305" s="832"/>
      <c r="Q305" s="833"/>
      <c r="R305" s="834"/>
      <c r="S305" s="322"/>
      <c r="T305" s="576"/>
      <c r="U305" s="577"/>
      <c r="V305" s="577"/>
      <c r="W305" s="577"/>
      <c r="X305" s="577"/>
      <c r="Y305" s="577"/>
      <c r="Z305" s="577"/>
      <c r="AA305" s="656"/>
      <c r="AB305" s="171"/>
      <c r="AC305" s="172"/>
      <c r="AD305" s="172"/>
      <c r="AE305" s="172"/>
      <c r="AF305" s="172"/>
      <c r="AG305" s="172"/>
      <c r="AH305" s="172"/>
      <c r="AI305" s="172"/>
    </row>
    <row r="306" spans="1:35" ht="15" customHeight="1" x14ac:dyDescent="0.2">
      <c r="A306" s="172"/>
      <c r="B306" s="172"/>
      <c r="C306" s="322"/>
      <c r="D306" s="452"/>
      <c r="E306" s="457"/>
      <c r="F306" s="186"/>
      <c r="G306" s="191"/>
      <c r="H306" s="186"/>
      <c r="I306" s="186"/>
      <c r="J306" s="186"/>
      <c r="K306" s="186"/>
      <c r="L306" s="186"/>
      <c r="M306" s="348"/>
      <c r="N306" s="348"/>
      <c r="O306" s="187"/>
      <c r="P306" s="832"/>
      <c r="Q306" s="833"/>
      <c r="R306" s="834"/>
      <c r="S306" s="322"/>
      <c r="T306" s="576"/>
      <c r="U306" s="577"/>
      <c r="V306" s="577"/>
      <c r="W306" s="577"/>
      <c r="X306" s="577"/>
      <c r="Y306" s="577"/>
      <c r="Z306" s="577"/>
      <c r="AA306" s="656"/>
      <c r="AB306" s="171"/>
      <c r="AC306" s="172"/>
      <c r="AD306" s="172"/>
      <c r="AE306" s="172"/>
      <c r="AF306" s="172"/>
      <c r="AG306" s="172"/>
      <c r="AH306" s="172"/>
      <c r="AI306" s="172"/>
    </row>
    <row r="307" spans="1:35" ht="15" customHeight="1" x14ac:dyDescent="0.2">
      <c r="A307" s="172"/>
      <c r="B307" s="172"/>
      <c r="C307" s="322"/>
      <c r="D307" s="452"/>
      <c r="E307" s="457"/>
      <c r="F307" s="186"/>
      <c r="G307" s="191"/>
      <c r="H307" s="186"/>
      <c r="I307" s="186"/>
      <c r="J307" s="186"/>
      <c r="K307" s="186"/>
      <c r="L307" s="186"/>
      <c r="M307" s="348"/>
      <c r="N307" s="348"/>
      <c r="O307" s="187"/>
      <c r="P307" s="832"/>
      <c r="Q307" s="833"/>
      <c r="R307" s="834"/>
      <c r="S307" s="322"/>
      <c r="T307" s="576"/>
      <c r="U307" s="577"/>
      <c r="V307" s="577"/>
      <c r="W307" s="577"/>
      <c r="X307" s="577"/>
      <c r="Y307" s="577"/>
      <c r="Z307" s="577"/>
      <c r="AA307" s="656"/>
      <c r="AB307" s="171"/>
      <c r="AC307" s="172"/>
      <c r="AD307" s="172"/>
      <c r="AE307" s="172"/>
      <c r="AF307" s="172"/>
      <c r="AG307" s="172"/>
      <c r="AH307" s="172"/>
      <c r="AI307" s="172"/>
    </row>
    <row r="308" spans="1:35" ht="15" customHeight="1" x14ac:dyDescent="0.2">
      <c r="A308" s="172"/>
      <c r="B308" s="172"/>
      <c r="C308" s="322"/>
      <c r="D308" s="452"/>
      <c r="E308" s="457"/>
      <c r="F308" s="186"/>
      <c r="G308" s="191"/>
      <c r="H308" s="186"/>
      <c r="I308" s="186"/>
      <c r="J308" s="186"/>
      <c r="K308" s="186"/>
      <c r="L308" s="186"/>
      <c r="M308" s="348"/>
      <c r="N308" s="348"/>
      <c r="O308" s="187"/>
      <c r="P308" s="832" t="s">
        <v>784</v>
      </c>
      <c r="Q308" s="833"/>
      <c r="R308" s="834"/>
      <c r="S308" s="322"/>
      <c r="T308" s="576"/>
      <c r="U308" s="577"/>
      <c r="V308" s="577"/>
      <c r="W308" s="577"/>
      <c r="X308" s="577"/>
      <c r="Y308" s="577"/>
      <c r="Z308" s="577"/>
      <c r="AA308" s="656"/>
      <c r="AB308" s="171"/>
      <c r="AC308" s="172"/>
      <c r="AD308" s="172"/>
      <c r="AE308" s="172"/>
      <c r="AF308" s="172"/>
      <c r="AG308" s="172"/>
      <c r="AH308" s="172"/>
      <c r="AI308" s="172"/>
    </row>
    <row r="309" spans="1:35" ht="15" customHeight="1" x14ac:dyDescent="0.2">
      <c r="A309" s="172"/>
      <c r="B309" s="172"/>
      <c r="C309" s="322"/>
      <c r="D309" s="452"/>
      <c r="E309" s="457"/>
      <c r="F309" s="186"/>
      <c r="G309" s="191"/>
      <c r="H309" s="186"/>
      <c r="I309" s="186"/>
      <c r="J309" s="186"/>
      <c r="K309" s="186"/>
      <c r="L309" s="186"/>
      <c r="M309" s="348"/>
      <c r="N309" s="348"/>
      <c r="O309" s="187"/>
      <c r="P309" s="832"/>
      <c r="Q309" s="833"/>
      <c r="R309" s="834"/>
      <c r="S309" s="322"/>
      <c r="T309" s="576"/>
      <c r="U309" s="577"/>
      <c r="V309" s="577"/>
      <c r="W309" s="577"/>
      <c r="X309" s="577"/>
      <c r="Y309" s="577"/>
      <c r="Z309" s="577"/>
      <c r="AA309" s="656"/>
      <c r="AB309" s="171"/>
      <c r="AC309" s="172"/>
      <c r="AD309" s="172"/>
      <c r="AE309" s="172"/>
      <c r="AF309" s="172"/>
      <c r="AG309" s="172"/>
      <c r="AH309" s="172"/>
      <c r="AI309" s="172"/>
    </row>
    <row r="310" spans="1:35" ht="15" customHeight="1" x14ac:dyDescent="0.2">
      <c r="A310" s="172"/>
      <c r="B310" s="172"/>
      <c r="C310" s="322"/>
      <c r="D310" s="452"/>
      <c r="E310" s="457"/>
      <c r="F310" s="186"/>
      <c r="G310" s="191"/>
      <c r="H310" s="186"/>
      <c r="I310" s="186"/>
      <c r="J310" s="186"/>
      <c r="K310" s="186"/>
      <c r="L310" s="186"/>
      <c r="M310" s="348"/>
      <c r="N310" s="348"/>
      <c r="O310" s="187"/>
      <c r="P310" s="832"/>
      <c r="Q310" s="833"/>
      <c r="R310" s="834"/>
      <c r="S310" s="322"/>
      <c r="T310" s="576"/>
      <c r="U310" s="577"/>
      <c r="V310" s="577"/>
      <c r="W310" s="577"/>
      <c r="X310" s="577"/>
      <c r="Y310" s="577"/>
      <c r="Z310" s="577"/>
      <c r="AA310" s="656"/>
      <c r="AB310" s="171"/>
      <c r="AC310" s="172"/>
      <c r="AD310" s="172"/>
      <c r="AE310" s="172"/>
      <c r="AF310" s="172"/>
      <c r="AG310" s="172"/>
      <c r="AH310" s="172"/>
      <c r="AI310" s="172"/>
    </row>
    <row r="311" spans="1:35" ht="15" customHeight="1" x14ac:dyDescent="0.2">
      <c r="A311" s="172"/>
      <c r="B311" s="172"/>
      <c r="C311" s="322"/>
      <c r="D311" s="452"/>
      <c r="E311" s="457"/>
      <c r="F311" s="186"/>
      <c r="G311" s="191"/>
      <c r="H311" s="186"/>
      <c r="I311" s="186"/>
      <c r="J311" s="186"/>
      <c r="K311" s="186"/>
      <c r="L311" s="186"/>
      <c r="M311" s="348"/>
      <c r="N311" s="348"/>
      <c r="O311" s="187"/>
      <c r="P311" s="832"/>
      <c r="Q311" s="833"/>
      <c r="R311" s="834"/>
      <c r="S311" s="322"/>
      <c r="T311" s="576"/>
      <c r="U311" s="577"/>
      <c r="V311" s="577"/>
      <c r="W311" s="577"/>
      <c r="X311" s="577"/>
      <c r="Y311" s="577"/>
      <c r="Z311" s="577"/>
      <c r="AA311" s="656"/>
      <c r="AB311" s="171"/>
      <c r="AC311" s="172"/>
      <c r="AD311" s="172"/>
      <c r="AE311" s="172"/>
      <c r="AF311" s="172"/>
      <c r="AG311" s="172"/>
      <c r="AH311" s="172"/>
      <c r="AI311" s="172"/>
    </row>
    <row r="312" spans="1:35" ht="12.75" customHeight="1" x14ac:dyDescent="0.2">
      <c r="A312" s="172"/>
      <c r="B312" s="172"/>
      <c r="C312" s="322"/>
      <c r="D312" s="452"/>
      <c r="E312" s="435" t="s">
        <v>200</v>
      </c>
      <c r="F312" s="494" t="s">
        <v>119</v>
      </c>
      <c r="G312" s="171"/>
      <c r="H312" s="191"/>
      <c r="I312" s="186"/>
      <c r="J312" s="186"/>
      <c r="K312" s="186"/>
      <c r="L312" s="186"/>
      <c r="M312" s="348"/>
      <c r="N312" s="348"/>
      <c r="O312" s="187"/>
      <c r="P312" s="187"/>
      <c r="Q312" s="187"/>
      <c r="R312" s="187"/>
      <c r="S312" s="322"/>
      <c r="T312" s="340"/>
      <c r="U312" s="340"/>
      <c r="V312" s="340"/>
      <c r="W312" s="340"/>
      <c r="X312" s="340"/>
      <c r="Y312" s="340"/>
      <c r="Z312" s="340"/>
      <c r="AA312" s="406"/>
      <c r="AB312" s="171"/>
      <c r="AC312" s="172"/>
      <c r="AD312" s="172"/>
      <c r="AE312" s="172"/>
      <c r="AF312" s="172"/>
      <c r="AG312" s="172"/>
      <c r="AH312" s="172"/>
      <c r="AI312" s="172"/>
    </row>
    <row r="313" spans="1:35" ht="12.75" customHeight="1" x14ac:dyDescent="0.2">
      <c r="A313" s="172"/>
      <c r="B313" s="172"/>
      <c r="C313" s="322"/>
      <c r="D313" s="452"/>
      <c r="E313" s="457"/>
      <c r="F313" s="494"/>
      <c r="G313" s="171"/>
      <c r="H313" s="191"/>
      <c r="I313" s="186"/>
      <c r="J313" s="186"/>
      <c r="K313" s="186"/>
      <c r="L313" s="186"/>
      <c r="M313" s="348"/>
      <c r="N313" s="348"/>
      <c r="O313" s="187"/>
      <c r="P313" s="187"/>
      <c r="Q313" s="187"/>
      <c r="R313" s="187"/>
      <c r="S313" s="322"/>
      <c r="T313" s="451"/>
      <c r="U313" s="451"/>
      <c r="V313" s="451"/>
      <c r="W313" s="451"/>
      <c r="X313" s="451"/>
      <c r="Y313" s="451"/>
      <c r="Z313" s="451"/>
      <c r="AA313" s="458"/>
      <c r="AB313" s="171"/>
      <c r="AC313" s="172"/>
      <c r="AD313" s="172"/>
      <c r="AE313" s="172"/>
      <c r="AF313" s="172"/>
      <c r="AG313" s="172"/>
      <c r="AH313" s="172"/>
      <c r="AI313" s="172"/>
    </row>
    <row r="314" spans="1:35" ht="12.75" customHeight="1" x14ac:dyDescent="0.2">
      <c r="A314" s="172"/>
      <c r="B314" s="172"/>
      <c r="C314" s="322"/>
      <c r="D314" s="452"/>
      <c r="E314" s="457"/>
      <c r="F314" s="171"/>
      <c r="G314" s="191" t="s">
        <v>330</v>
      </c>
      <c r="H314" s="186"/>
      <c r="I314" s="186"/>
      <c r="J314" s="186"/>
      <c r="K314" s="186"/>
      <c r="L314" s="186"/>
      <c r="M314" s="348"/>
      <c r="N314" s="348"/>
      <c r="O314" s="187"/>
      <c r="P314" s="187"/>
      <c r="Q314" s="187"/>
      <c r="R314" s="187"/>
      <c r="S314" s="322"/>
      <c r="T314" s="451"/>
      <c r="U314" s="451"/>
      <c r="V314" s="451"/>
      <c r="W314" s="451"/>
      <c r="X314" s="451"/>
      <c r="Y314" s="451"/>
      <c r="Z314" s="451"/>
      <c r="AA314" s="458"/>
      <c r="AB314" s="171"/>
      <c r="AC314" s="172"/>
      <c r="AD314" s="172"/>
      <c r="AE314" s="172"/>
      <c r="AF314" s="172"/>
      <c r="AG314" s="172"/>
      <c r="AH314" s="172"/>
      <c r="AI314" s="172"/>
    </row>
    <row r="315" spans="1:35" ht="12.75" customHeight="1" x14ac:dyDescent="0.2">
      <c r="A315" s="172"/>
      <c r="B315" s="172"/>
      <c r="C315" s="322"/>
      <c r="D315" s="452">
        <f>1+D302</f>
        <v>88</v>
      </c>
      <c r="E315" s="457"/>
      <c r="F315" s="171"/>
      <c r="G315" s="171"/>
      <c r="H315" s="186" t="s">
        <v>642</v>
      </c>
      <c r="I315" s="186"/>
      <c r="J315" s="186"/>
      <c r="K315" s="171"/>
      <c r="L315" s="186"/>
      <c r="M315" s="352" t="s">
        <v>964</v>
      </c>
      <c r="N315" s="352" t="s">
        <v>415</v>
      </c>
      <c r="O315" s="173"/>
      <c r="P315" s="573" t="s">
        <v>641</v>
      </c>
      <c r="Q315" s="574"/>
      <c r="R315" s="575"/>
      <c r="S315" s="322"/>
      <c r="T315" s="543" t="s">
        <v>1056</v>
      </c>
      <c r="U315" s="543"/>
      <c r="V315" s="543"/>
      <c r="W315" s="543"/>
      <c r="X315" s="543"/>
      <c r="Y315" s="543"/>
      <c r="Z315" s="543"/>
      <c r="AA315" s="581"/>
      <c r="AB315" s="171"/>
      <c r="AC315" s="172"/>
      <c r="AD315" s="172"/>
      <c r="AE315" s="172"/>
      <c r="AF315" s="172"/>
      <c r="AG315" s="172"/>
      <c r="AH315" s="172"/>
      <c r="AI315" s="172"/>
    </row>
    <row r="316" spans="1:35" ht="12.75" customHeight="1" x14ac:dyDescent="0.2">
      <c r="A316" s="172"/>
      <c r="B316" s="172"/>
      <c r="C316" s="322"/>
      <c r="D316" s="452"/>
      <c r="E316" s="457"/>
      <c r="F316" s="171"/>
      <c r="G316" s="171"/>
      <c r="H316" s="186"/>
      <c r="I316" s="186"/>
      <c r="J316" s="186"/>
      <c r="K316" s="171"/>
      <c r="L316" s="186"/>
      <c r="M316" s="352"/>
      <c r="N316" s="348"/>
      <c r="O316" s="348"/>
      <c r="P316" s="348"/>
      <c r="Q316" s="348"/>
      <c r="R316" s="348"/>
      <c r="S316" s="322"/>
      <c r="T316" s="543"/>
      <c r="U316" s="543"/>
      <c r="V316" s="543"/>
      <c r="W316" s="543"/>
      <c r="X316" s="543"/>
      <c r="Y316" s="543"/>
      <c r="Z316" s="543"/>
      <c r="AA316" s="581"/>
      <c r="AB316" s="171"/>
      <c r="AC316" s="172"/>
      <c r="AD316" s="172"/>
      <c r="AE316" s="172"/>
      <c r="AF316" s="172"/>
      <c r="AG316" s="172"/>
      <c r="AH316" s="172"/>
      <c r="AI316" s="172"/>
    </row>
    <row r="317" spans="1:35" ht="12.75" customHeight="1" x14ac:dyDescent="0.2">
      <c r="A317" s="172"/>
      <c r="B317" s="172"/>
      <c r="C317" s="322"/>
      <c r="D317" s="452"/>
      <c r="E317" s="457"/>
      <c r="F317" s="171"/>
      <c r="G317" s="171"/>
      <c r="H317" s="186"/>
      <c r="I317" s="186"/>
      <c r="J317" s="186"/>
      <c r="K317" s="171"/>
      <c r="L317" s="186"/>
      <c r="M317" s="352"/>
      <c r="N317" s="348"/>
      <c r="O317" s="348"/>
      <c r="P317" s="348"/>
      <c r="Q317" s="348"/>
      <c r="R317" s="348"/>
      <c r="S317" s="322"/>
      <c r="T317" s="543"/>
      <c r="U317" s="543"/>
      <c r="V317" s="543"/>
      <c r="W317" s="543"/>
      <c r="X317" s="543"/>
      <c r="Y317" s="543"/>
      <c r="Z317" s="543"/>
      <c r="AA317" s="581"/>
      <c r="AB317" s="171"/>
      <c r="AC317" s="172"/>
      <c r="AD317" s="172"/>
      <c r="AE317" s="172"/>
      <c r="AF317" s="172"/>
      <c r="AG317" s="172"/>
      <c r="AH317" s="172"/>
      <c r="AI317" s="172"/>
    </row>
    <row r="318" spans="1:35" ht="12.75" customHeight="1" x14ac:dyDescent="0.2">
      <c r="A318" s="172"/>
      <c r="B318" s="172"/>
      <c r="C318" s="322"/>
      <c r="D318" s="452"/>
      <c r="E318" s="457"/>
      <c r="F318" s="171"/>
      <c r="G318" s="171"/>
      <c r="H318" s="186"/>
      <c r="I318" s="186"/>
      <c r="J318" s="186"/>
      <c r="K318" s="171"/>
      <c r="L318" s="186"/>
      <c r="M318" s="352"/>
      <c r="N318" s="348"/>
      <c r="O318" s="348"/>
      <c r="P318" s="348"/>
      <c r="Q318" s="348"/>
      <c r="R318" s="348"/>
      <c r="S318" s="322"/>
      <c r="T318" s="363"/>
      <c r="U318" s="363"/>
      <c r="V318" s="363"/>
      <c r="W318" s="363"/>
      <c r="X318" s="363"/>
      <c r="Y318" s="363"/>
      <c r="Z318" s="363"/>
      <c r="AA318" s="365"/>
      <c r="AB318" s="171"/>
      <c r="AC318" s="172"/>
      <c r="AD318" s="172"/>
      <c r="AE318" s="172"/>
      <c r="AF318" s="172"/>
      <c r="AG318" s="172"/>
      <c r="AH318" s="172"/>
      <c r="AI318" s="172"/>
    </row>
    <row r="319" spans="1:35" s="475" customFormat="1" ht="15" customHeight="1" x14ac:dyDescent="0.2">
      <c r="A319" s="473"/>
      <c r="B319" s="521"/>
      <c r="C319" s="322"/>
      <c r="D319" s="508">
        <f>1+D315</f>
        <v>89</v>
      </c>
      <c r="E319" s="474"/>
      <c r="F319" s="421"/>
      <c r="G319" s="421"/>
      <c r="H319" s="403" t="s">
        <v>123</v>
      </c>
      <c r="I319" s="403"/>
      <c r="J319" s="403"/>
      <c r="K319" s="403"/>
      <c r="L319" s="403"/>
      <c r="M319" s="352" t="s">
        <v>965</v>
      </c>
      <c r="N319" s="352" t="s">
        <v>415</v>
      </c>
      <c r="O319" s="477"/>
      <c r="P319" s="660" t="s">
        <v>787</v>
      </c>
      <c r="Q319" s="661"/>
      <c r="R319" s="661"/>
      <c r="S319" s="662"/>
      <c r="T319" s="543" t="s">
        <v>893</v>
      </c>
      <c r="U319" s="543"/>
      <c r="V319" s="543"/>
      <c r="W319" s="543"/>
      <c r="X319" s="543"/>
      <c r="Y319" s="543"/>
      <c r="Z319" s="543"/>
      <c r="AA319" s="581"/>
      <c r="AB319" s="421"/>
      <c r="AC319" s="473"/>
      <c r="AD319" s="473"/>
      <c r="AE319" s="473"/>
      <c r="AF319" s="473"/>
      <c r="AG319" s="473"/>
      <c r="AH319" s="473"/>
      <c r="AI319" s="473"/>
    </row>
    <row r="320" spans="1:35" s="475" customFormat="1" ht="15" customHeight="1" x14ac:dyDescent="0.2">
      <c r="A320" s="473"/>
      <c r="B320" s="473"/>
      <c r="C320" s="322"/>
      <c r="D320" s="508"/>
      <c r="E320" s="474"/>
      <c r="F320" s="421"/>
      <c r="G320" s="421"/>
      <c r="H320" s="403"/>
      <c r="I320" s="403"/>
      <c r="J320" s="403"/>
      <c r="K320" s="403"/>
      <c r="L320" s="403"/>
      <c r="M320" s="352"/>
      <c r="N320" s="348"/>
      <c r="O320" s="348"/>
      <c r="P320" s="663"/>
      <c r="Q320" s="664"/>
      <c r="R320" s="664"/>
      <c r="S320" s="665"/>
      <c r="T320" s="543"/>
      <c r="U320" s="543"/>
      <c r="V320" s="543"/>
      <c r="W320" s="543"/>
      <c r="X320" s="543"/>
      <c r="Y320" s="543"/>
      <c r="Z320" s="543"/>
      <c r="AA320" s="581"/>
      <c r="AB320" s="421"/>
      <c r="AC320" s="473"/>
      <c r="AD320" s="473"/>
      <c r="AE320" s="473"/>
      <c r="AF320" s="473"/>
      <c r="AG320" s="473"/>
      <c r="AH320" s="473"/>
      <c r="AI320" s="473"/>
    </row>
    <row r="321" spans="1:35" s="475" customFormat="1" ht="15" customHeight="1" x14ac:dyDescent="0.2">
      <c r="A321" s="473"/>
      <c r="B321" s="473"/>
      <c r="C321" s="322"/>
      <c r="D321" s="508"/>
      <c r="E321" s="474"/>
      <c r="F321" s="421"/>
      <c r="G321" s="421"/>
      <c r="H321" s="403"/>
      <c r="I321" s="403"/>
      <c r="J321" s="403"/>
      <c r="K321" s="403"/>
      <c r="L321" s="403"/>
      <c r="M321" s="352"/>
      <c r="N321" s="348"/>
      <c r="O321" s="348"/>
      <c r="P321" s="348"/>
      <c r="Q321" s="348"/>
      <c r="R321" s="348"/>
      <c r="S321" s="348"/>
      <c r="T321" s="543"/>
      <c r="U321" s="543"/>
      <c r="V321" s="543"/>
      <c r="W321" s="543"/>
      <c r="X321" s="543"/>
      <c r="Y321" s="543"/>
      <c r="Z321" s="543"/>
      <c r="AA321" s="581"/>
      <c r="AB321" s="421"/>
      <c r="AC321" s="473"/>
      <c r="AD321" s="473"/>
      <c r="AE321" s="473"/>
      <c r="AF321" s="473"/>
      <c r="AG321" s="473"/>
      <c r="AH321" s="473"/>
      <c r="AI321" s="473"/>
    </row>
    <row r="322" spans="1:35" s="475" customFormat="1" ht="15" customHeight="1" x14ac:dyDescent="0.2">
      <c r="A322" s="473"/>
      <c r="B322" s="473"/>
      <c r="C322" s="322"/>
      <c r="D322" s="508"/>
      <c r="E322" s="474"/>
      <c r="F322" s="421"/>
      <c r="G322" s="421"/>
      <c r="H322" s="403"/>
      <c r="I322" s="403"/>
      <c r="J322" s="403"/>
      <c r="K322" s="403"/>
      <c r="L322" s="403"/>
      <c r="M322" s="352"/>
      <c r="N322" s="352"/>
      <c r="O322" s="352"/>
      <c r="P322" s="352"/>
      <c r="Q322" s="352"/>
      <c r="R322" s="352"/>
      <c r="S322" s="352"/>
      <c r="T322" s="543"/>
      <c r="U322" s="543"/>
      <c r="V322" s="543"/>
      <c r="W322" s="543"/>
      <c r="X322" s="543"/>
      <c r="Y322" s="543"/>
      <c r="Z322" s="543"/>
      <c r="AA322" s="581"/>
      <c r="AB322" s="421"/>
      <c r="AC322" s="473"/>
      <c r="AD322" s="473"/>
      <c r="AE322" s="473"/>
      <c r="AF322" s="473"/>
      <c r="AG322" s="473"/>
      <c r="AH322" s="473"/>
      <c r="AI322" s="473"/>
    </row>
    <row r="323" spans="1:35" ht="15" customHeight="1" x14ac:dyDescent="0.2">
      <c r="A323" s="172"/>
      <c r="B323" s="172"/>
      <c r="C323" s="322"/>
      <c r="D323" s="452"/>
      <c r="E323" s="457"/>
      <c r="F323" s="171"/>
      <c r="G323" s="171"/>
      <c r="H323" s="186"/>
      <c r="I323" s="186"/>
      <c r="J323" s="186"/>
      <c r="K323" s="186"/>
      <c r="L323" s="186"/>
      <c r="M323" s="352"/>
      <c r="N323" s="348"/>
      <c r="O323" s="348"/>
      <c r="P323" s="348"/>
      <c r="Q323" s="348"/>
      <c r="R323" s="348"/>
      <c r="S323" s="322"/>
      <c r="T323" s="543"/>
      <c r="U323" s="543"/>
      <c r="V323" s="543"/>
      <c r="W323" s="543"/>
      <c r="X323" s="543"/>
      <c r="Y323" s="543"/>
      <c r="Z323" s="543"/>
      <c r="AA323" s="581"/>
      <c r="AB323" s="171"/>
      <c r="AC323" s="172"/>
      <c r="AD323" s="172"/>
      <c r="AE323" s="172"/>
      <c r="AF323" s="172"/>
      <c r="AG323" s="172"/>
      <c r="AH323" s="172"/>
      <c r="AI323" s="172"/>
    </row>
    <row r="324" spans="1:35" ht="12.75" customHeight="1" x14ac:dyDescent="0.2">
      <c r="A324" s="172"/>
      <c r="B324" s="172"/>
      <c r="C324" s="322"/>
      <c r="D324" s="452"/>
      <c r="E324" s="457"/>
      <c r="F324" s="171"/>
      <c r="G324" s="171"/>
      <c r="H324" s="186"/>
      <c r="I324" s="186"/>
      <c r="J324" s="186"/>
      <c r="K324" s="186"/>
      <c r="L324" s="186"/>
      <c r="M324" s="352"/>
      <c r="N324" s="348"/>
      <c r="O324" s="348"/>
      <c r="P324" s="348"/>
      <c r="Q324" s="348"/>
      <c r="R324" s="348"/>
      <c r="S324" s="322"/>
      <c r="T324" s="377"/>
      <c r="U324" s="377"/>
      <c r="V324" s="377"/>
      <c r="W324" s="377"/>
      <c r="X324" s="377"/>
      <c r="Y324" s="377"/>
      <c r="Z324" s="377"/>
      <c r="AA324" s="522"/>
      <c r="AB324" s="171"/>
      <c r="AC324" s="172"/>
      <c r="AD324" s="172"/>
      <c r="AE324" s="172"/>
      <c r="AF324" s="172"/>
      <c r="AG324" s="172"/>
      <c r="AH324" s="172"/>
      <c r="AI324" s="172"/>
    </row>
    <row r="325" spans="1:35" ht="15" customHeight="1" x14ac:dyDescent="0.2">
      <c r="A325" s="172"/>
      <c r="B325" s="172"/>
      <c r="C325" s="322"/>
      <c r="D325" s="452">
        <f>1+D319</f>
        <v>90</v>
      </c>
      <c r="E325" s="457"/>
      <c r="F325" s="171"/>
      <c r="G325" s="171"/>
      <c r="H325" s="186" t="s">
        <v>127</v>
      </c>
      <c r="I325" s="186"/>
      <c r="J325" s="186"/>
      <c r="K325" s="186"/>
      <c r="L325" s="186"/>
      <c r="M325" s="352" t="s">
        <v>966</v>
      </c>
      <c r="N325" s="352" t="s">
        <v>415</v>
      </c>
      <c r="O325" s="173"/>
      <c r="P325" s="666" t="s">
        <v>643</v>
      </c>
      <c r="Q325" s="667"/>
      <c r="R325" s="668"/>
      <c r="S325" s="322"/>
      <c r="T325" s="577" t="s">
        <v>1137</v>
      </c>
      <c r="U325" s="577"/>
      <c r="V325" s="577"/>
      <c r="W325" s="577"/>
      <c r="X325" s="577"/>
      <c r="Y325" s="577"/>
      <c r="Z325" s="577"/>
      <c r="AA325" s="578"/>
      <c r="AB325" s="171"/>
      <c r="AC325" s="172"/>
      <c r="AD325" s="172"/>
      <c r="AE325" s="172"/>
      <c r="AF325" s="172"/>
      <c r="AG325" s="172"/>
      <c r="AH325" s="172"/>
      <c r="AI325" s="172"/>
    </row>
    <row r="326" spans="1:35" ht="15" customHeight="1" x14ac:dyDescent="0.2">
      <c r="A326" s="172"/>
      <c r="B326" s="172"/>
      <c r="C326" s="322"/>
      <c r="D326" s="452"/>
      <c r="E326" s="457"/>
      <c r="F326" s="171"/>
      <c r="G326" s="171"/>
      <c r="H326" s="171"/>
      <c r="I326" s="171"/>
      <c r="J326" s="186"/>
      <c r="K326" s="186"/>
      <c r="L326" s="186"/>
      <c r="M326" s="352"/>
      <c r="N326" s="348"/>
      <c r="O326" s="348"/>
      <c r="P326" s="669"/>
      <c r="Q326" s="670"/>
      <c r="R326" s="671"/>
      <c r="S326" s="322"/>
      <c r="T326" s="577"/>
      <c r="U326" s="577"/>
      <c r="V326" s="577"/>
      <c r="W326" s="577"/>
      <c r="X326" s="577"/>
      <c r="Y326" s="577"/>
      <c r="Z326" s="577"/>
      <c r="AA326" s="578"/>
      <c r="AB326" s="171"/>
      <c r="AC326" s="172"/>
      <c r="AD326" s="172"/>
      <c r="AE326" s="172"/>
      <c r="AF326" s="172"/>
      <c r="AG326" s="172"/>
      <c r="AH326" s="172"/>
      <c r="AI326" s="172"/>
    </row>
    <row r="327" spans="1:35" ht="12.75" customHeight="1" x14ac:dyDescent="0.2">
      <c r="A327" s="172"/>
      <c r="B327" s="172"/>
      <c r="C327" s="322"/>
      <c r="D327" s="452"/>
      <c r="E327" s="457"/>
      <c r="F327" s="171"/>
      <c r="G327" s="171"/>
      <c r="H327" s="171"/>
      <c r="I327" s="171"/>
      <c r="J327" s="186"/>
      <c r="K327" s="186"/>
      <c r="L327" s="186"/>
      <c r="M327" s="352"/>
      <c r="N327" s="348"/>
      <c r="O327" s="348"/>
      <c r="P327" s="348"/>
      <c r="Q327" s="348"/>
      <c r="R327" s="348"/>
      <c r="S327" s="322"/>
      <c r="T327" s="577"/>
      <c r="U327" s="577"/>
      <c r="V327" s="577"/>
      <c r="W327" s="577"/>
      <c r="X327" s="577"/>
      <c r="Y327" s="577"/>
      <c r="Z327" s="577"/>
      <c r="AA327" s="578"/>
      <c r="AB327" s="171"/>
      <c r="AC327" s="172"/>
      <c r="AD327" s="172"/>
      <c r="AE327" s="172"/>
      <c r="AF327" s="172"/>
      <c r="AG327" s="172"/>
      <c r="AH327" s="172"/>
      <c r="AI327" s="172"/>
    </row>
    <row r="328" spans="1:35" ht="12.75" customHeight="1" x14ac:dyDescent="0.2">
      <c r="A328" s="172"/>
      <c r="B328" s="172"/>
      <c r="C328" s="322"/>
      <c r="D328" s="452"/>
      <c r="E328" s="457"/>
      <c r="F328" s="171"/>
      <c r="G328" s="171"/>
      <c r="H328" s="171"/>
      <c r="I328" s="171"/>
      <c r="J328" s="186"/>
      <c r="K328" s="186"/>
      <c r="L328" s="186"/>
      <c r="M328" s="352"/>
      <c r="N328" s="348"/>
      <c r="O328" s="348"/>
      <c r="P328" s="348"/>
      <c r="Q328" s="348"/>
      <c r="R328" s="348"/>
      <c r="S328" s="322"/>
      <c r="T328" s="577"/>
      <c r="U328" s="577"/>
      <c r="V328" s="577"/>
      <c r="W328" s="577"/>
      <c r="X328" s="577"/>
      <c r="Y328" s="577"/>
      <c r="Z328" s="577"/>
      <c r="AA328" s="578"/>
      <c r="AB328" s="171"/>
      <c r="AC328" s="172"/>
      <c r="AD328" s="172"/>
      <c r="AE328" s="172"/>
      <c r="AF328" s="172"/>
      <c r="AG328" s="172"/>
      <c r="AH328" s="172"/>
      <c r="AI328" s="172"/>
    </row>
    <row r="329" spans="1:35" ht="12.75" customHeight="1" x14ac:dyDescent="0.2">
      <c r="A329" s="172"/>
      <c r="B329" s="172"/>
      <c r="C329" s="322"/>
      <c r="D329" s="452"/>
      <c r="E329" s="457"/>
      <c r="F329" s="171"/>
      <c r="G329" s="171"/>
      <c r="H329" s="171"/>
      <c r="I329" s="171"/>
      <c r="J329" s="186"/>
      <c r="K329" s="186"/>
      <c r="L329" s="186"/>
      <c r="M329" s="352"/>
      <c r="N329" s="348"/>
      <c r="O329" s="348"/>
      <c r="P329" s="348"/>
      <c r="Q329" s="348"/>
      <c r="R329" s="348"/>
      <c r="S329" s="322"/>
      <c r="T329" s="377"/>
      <c r="U329" s="377"/>
      <c r="V329" s="377"/>
      <c r="W329" s="377"/>
      <c r="X329" s="377"/>
      <c r="Y329" s="377"/>
      <c r="Z329" s="377"/>
      <c r="AA329" s="522"/>
      <c r="AB329" s="171"/>
      <c r="AC329" s="172"/>
      <c r="AD329" s="172"/>
      <c r="AE329" s="172"/>
      <c r="AF329" s="172"/>
      <c r="AG329" s="172"/>
      <c r="AH329" s="172"/>
      <c r="AI329" s="172"/>
    </row>
    <row r="330" spans="1:35" ht="15" customHeight="1" x14ac:dyDescent="0.2">
      <c r="A330" s="172"/>
      <c r="B330" s="172"/>
      <c r="C330" s="322"/>
      <c r="D330" s="452">
        <f>1+D325</f>
        <v>91</v>
      </c>
      <c r="E330" s="457"/>
      <c r="F330" s="171"/>
      <c r="G330" s="171"/>
      <c r="H330" s="186" t="s">
        <v>128</v>
      </c>
      <c r="I330" s="186"/>
      <c r="J330" s="186"/>
      <c r="K330" s="186"/>
      <c r="L330" s="186"/>
      <c r="M330" s="352" t="s">
        <v>967</v>
      </c>
      <c r="N330" s="352" t="s">
        <v>122</v>
      </c>
      <c r="O330" s="173"/>
      <c r="P330" s="523" t="s">
        <v>648</v>
      </c>
      <c r="Q330" s="524"/>
      <c r="R330" s="524"/>
      <c r="S330" s="525"/>
      <c r="T330" s="171" t="s">
        <v>639</v>
      </c>
      <c r="U330" s="451"/>
      <c r="V330" s="451"/>
      <c r="W330" s="451"/>
      <c r="X330" s="451"/>
      <c r="Y330" s="451"/>
      <c r="Z330" s="451"/>
      <c r="AA330" s="458"/>
      <c r="AB330" s="171"/>
      <c r="AC330" s="172"/>
      <c r="AD330" s="172"/>
      <c r="AE330" s="172"/>
      <c r="AF330" s="172"/>
      <c r="AG330" s="172"/>
      <c r="AH330" s="172"/>
      <c r="AI330" s="172"/>
    </row>
    <row r="331" spans="1:35" ht="12.75" customHeight="1" x14ac:dyDescent="0.2">
      <c r="A331" s="172"/>
      <c r="B331" s="172"/>
      <c r="C331" s="322"/>
      <c r="D331" s="452"/>
      <c r="E331" s="457"/>
      <c r="F331" s="171"/>
      <c r="G331" s="171"/>
      <c r="H331" s="186"/>
      <c r="I331" s="186"/>
      <c r="J331" s="186"/>
      <c r="K331" s="186"/>
      <c r="L331" s="186"/>
      <c r="M331" s="352"/>
      <c r="N331" s="348"/>
      <c r="O331" s="348"/>
      <c r="P331" s="348"/>
      <c r="Q331" s="348"/>
      <c r="R331" s="348"/>
      <c r="S331" s="348"/>
      <c r="T331" s="451"/>
      <c r="U331" s="451"/>
      <c r="V331" s="451"/>
      <c r="W331" s="451"/>
      <c r="X331" s="451"/>
      <c r="Y331" s="451"/>
      <c r="Z331" s="451"/>
      <c r="AA331" s="458"/>
      <c r="AB331" s="171"/>
      <c r="AC331" s="172"/>
      <c r="AD331" s="172"/>
      <c r="AE331" s="172"/>
      <c r="AF331" s="172"/>
      <c r="AG331" s="172"/>
      <c r="AH331" s="172"/>
      <c r="AI331" s="172"/>
    </row>
    <row r="332" spans="1:35" ht="12.75" customHeight="1" x14ac:dyDescent="0.2">
      <c r="A332" s="172"/>
      <c r="B332" s="172"/>
      <c r="C332" s="322"/>
      <c r="D332" s="452"/>
      <c r="E332" s="457"/>
      <c r="F332" s="171"/>
      <c r="G332" s="171"/>
      <c r="H332" s="186"/>
      <c r="I332" s="186"/>
      <c r="J332" s="186"/>
      <c r="K332" s="186"/>
      <c r="L332" s="186"/>
      <c r="M332" s="352"/>
      <c r="N332" s="348"/>
      <c r="O332" s="348" t="s">
        <v>444</v>
      </c>
      <c r="P332" s="348"/>
      <c r="Q332" s="348"/>
      <c r="R332" s="348"/>
      <c r="S332" s="322"/>
      <c r="T332" s="451"/>
      <c r="U332" s="451"/>
      <c r="V332" s="451"/>
      <c r="W332" s="451"/>
      <c r="X332" s="451"/>
      <c r="Y332" s="451"/>
      <c r="Z332" s="451"/>
      <c r="AA332" s="458"/>
      <c r="AB332" s="171"/>
      <c r="AC332" s="172"/>
      <c r="AD332" s="172"/>
      <c r="AE332" s="172"/>
      <c r="AF332" s="172"/>
      <c r="AG332" s="172"/>
      <c r="AH332" s="172"/>
      <c r="AI332" s="172"/>
    </row>
    <row r="333" spans="1:35" ht="15" customHeight="1" x14ac:dyDescent="0.2">
      <c r="A333" s="172"/>
      <c r="B333" s="172"/>
      <c r="C333" s="322"/>
      <c r="D333" s="452">
        <f>1+D330</f>
        <v>92</v>
      </c>
      <c r="E333" s="457"/>
      <c r="F333" s="171"/>
      <c r="G333" s="171"/>
      <c r="H333" s="191"/>
      <c r="I333" s="186" t="s">
        <v>413</v>
      </c>
      <c r="J333" s="191"/>
      <c r="K333" s="186"/>
      <c r="L333" s="186"/>
      <c r="M333" s="352" t="s">
        <v>129</v>
      </c>
      <c r="N333" s="348" t="s">
        <v>411</v>
      </c>
      <c r="O333" s="173"/>
      <c r="P333" s="573" t="s">
        <v>650</v>
      </c>
      <c r="Q333" s="574"/>
      <c r="R333" s="575"/>
      <c r="S333" s="322"/>
      <c r="T333" s="577" t="s">
        <v>894</v>
      </c>
      <c r="U333" s="577"/>
      <c r="V333" s="577"/>
      <c r="W333" s="577"/>
      <c r="X333" s="577"/>
      <c r="Y333" s="577"/>
      <c r="Z333" s="577"/>
      <c r="AA333" s="578"/>
      <c r="AB333" s="171"/>
      <c r="AC333" s="172"/>
      <c r="AD333" s="172"/>
      <c r="AE333" s="172"/>
      <c r="AF333" s="172"/>
      <c r="AG333" s="172"/>
      <c r="AH333" s="172"/>
      <c r="AI333" s="172"/>
    </row>
    <row r="334" spans="1:35" ht="15" customHeight="1" x14ac:dyDescent="0.2">
      <c r="A334" s="172"/>
      <c r="B334" s="172"/>
      <c r="C334" s="322"/>
      <c r="D334" s="452"/>
      <c r="E334" s="457"/>
      <c r="F334" s="171"/>
      <c r="G334" s="171"/>
      <c r="H334" s="191"/>
      <c r="I334" s="186"/>
      <c r="J334" s="191"/>
      <c r="K334" s="186"/>
      <c r="L334" s="186"/>
      <c r="M334" s="352"/>
      <c r="N334" s="348"/>
      <c r="O334" s="348"/>
      <c r="P334" s="313"/>
      <c r="Q334" s="313"/>
      <c r="R334" s="313"/>
      <c r="S334" s="322"/>
      <c r="T334" s="577"/>
      <c r="U334" s="577"/>
      <c r="V334" s="577"/>
      <c r="W334" s="577"/>
      <c r="X334" s="577"/>
      <c r="Y334" s="577"/>
      <c r="Z334" s="577"/>
      <c r="AA334" s="578"/>
      <c r="AB334" s="171"/>
      <c r="AC334" s="172"/>
      <c r="AD334" s="172"/>
      <c r="AE334" s="172"/>
      <c r="AF334" s="172"/>
      <c r="AG334" s="172"/>
      <c r="AH334" s="172"/>
      <c r="AI334" s="172"/>
    </row>
    <row r="335" spans="1:35" ht="12.75" customHeight="1" x14ac:dyDescent="0.2">
      <c r="A335" s="172"/>
      <c r="B335" s="172"/>
      <c r="C335" s="322"/>
      <c r="D335" s="452"/>
      <c r="E335" s="457"/>
      <c r="F335" s="171"/>
      <c r="G335" s="171"/>
      <c r="H335" s="191"/>
      <c r="I335" s="186"/>
      <c r="J335" s="191"/>
      <c r="K335" s="186"/>
      <c r="L335" s="186"/>
      <c r="M335" s="352"/>
      <c r="N335" s="348"/>
      <c r="O335" s="348"/>
      <c r="P335" s="313"/>
      <c r="Q335" s="313"/>
      <c r="R335" s="313"/>
      <c r="S335" s="322"/>
      <c r="T335" s="577"/>
      <c r="U335" s="577"/>
      <c r="V335" s="577"/>
      <c r="W335" s="577"/>
      <c r="X335" s="577"/>
      <c r="Y335" s="577"/>
      <c r="Z335" s="577"/>
      <c r="AA335" s="578"/>
      <c r="AB335" s="171"/>
      <c r="AC335" s="172"/>
      <c r="AD335" s="172"/>
      <c r="AE335" s="172"/>
      <c r="AF335" s="172"/>
      <c r="AG335" s="172"/>
      <c r="AH335" s="172"/>
      <c r="AI335" s="172"/>
    </row>
    <row r="336" spans="1:35" ht="12.75" customHeight="1" x14ac:dyDescent="0.2">
      <c r="A336" s="172"/>
      <c r="B336" s="172"/>
      <c r="C336" s="322"/>
      <c r="D336" s="452"/>
      <c r="E336" s="457"/>
      <c r="F336" s="171"/>
      <c r="G336" s="171"/>
      <c r="H336" s="191"/>
      <c r="I336" s="186"/>
      <c r="J336" s="191"/>
      <c r="K336" s="186"/>
      <c r="L336" s="186"/>
      <c r="M336" s="352"/>
      <c r="N336" s="348"/>
      <c r="O336" s="348"/>
      <c r="P336" s="313"/>
      <c r="Q336" s="313"/>
      <c r="R336" s="313"/>
      <c r="S336" s="322"/>
      <c r="T336" s="363"/>
      <c r="U336" s="363"/>
      <c r="V336" s="363"/>
      <c r="W336" s="363"/>
      <c r="X336" s="363"/>
      <c r="Y336" s="363"/>
      <c r="Z336" s="363"/>
      <c r="AA336" s="365"/>
      <c r="AB336" s="171"/>
      <c r="AC336" s="172"/>
      <c r="AD336" s="172"/>
      <c r="AE336" s="172"/>
      <c r="AF336" s="172"/>
      <c r="AG336" s="172"/>
      <c r="AH336" s="172"/>
      <c r="AI336" s="172"/>
    </row>
    <row r="337" spans="1:35" ht="12.75" customHeight="1" x14ac:dyDescent="0.2">
      <c r="A337" s="172"/>
      <c r="B337" s="172"/>
      <c r="C337" s="322"/>
      <c r="D337" s="452">
        <f>1+D333</f>
        <v>93</v>
      </c>
      <c r="E337" s="457"/>
      <c r="F337" s="171"/>
      <c r="G337" s="171"/>
      <c r="H337" s="171"/>
      <c r="I337" s="186" t="s">
        <v>412</v>
      </c>
      <c r="J337" s="171"/>
      <c r="K337" s="186"/>
      <c r="L337" s="186"/>
      <c r="M337" s="352" t="s">
        <v>130</v>
      </c>
      <c r="N337" s="348"/>
      <c r="O337" s="173"/>
      <c r="P337" s="657" t="s">
        <v>651</v>
      </c>
      <c r="Q337" s="658"/>
      <c r="R337" s="659"/>
      <c r="S337" s="322"/>
      <c r="T337" s="543" t="s">
        <v>895</v>
      </c>
      <c r="U337" s="543"/>
      <c r="V337" s="543"/>
      <c r="W337" s="543"/>
      <c r="X337" s="543"/>
      <c r="Y337" s="543"/>
      <c r="Z337" s="543"/>
      <c r="AA337" s="581"/>
      <c r="AB337" s="171"/>
      <c r="AC337" s="172"/>
      <c r="AD337" s="172"/>
      <c r="AE337" s="172"/>
      <c r="AF337" s="172"/>
      <c r="AG337" s="172"/>
      <c r="AH337" s="172"/>
      <c r="AI337" s="172"/>
    </row>
    <row r="338" spans="1:35" ht="12.75" customHeight="1" x14ac:dyDescent="0.2">
      <c r="A338" s="172"/>
      <c r="B338" s="172"/>
      <c r="C338" s="322"/>
      <c r="D338" s="452"/>
      <c r="E338" s="457"/>
      <c r="F338" s="171"/>
      <c r="G338" s="171"/>
      <c r="H338" s="171"/>
      <c r="I338" s="171"/>
      <c r="J338" s="171"/>
      <c r="K338" s="186"/>
      <c r="L338" s="186"/>
      <c r="M338" s="352"/>
      <c r="N338" s="348"/>
      <c r="O338" s="348"/>
      <c r="P338" s="348"/>
      <c r="Q338" s="348"/>
      <c r="R338" s="348"/>
      <c r="S338" s="322"/>
      <c r="T338" s="543"/>
      <c r="U338" s="543"/>
      <c r="V338" s="543"/>
      <c r="W338" s="543"/>
      <c r="X338" s="543"/>
      <c r="Y338" s="543"/>
      <c r="Z338" s="543"/>
      <c r="AA338" s="581"/>
      <c r="AB338" s="171"/>
      <c r="AC338" s="172"/>
      <c r="AD338" s="172"/>
      <c r="AE338" s="172"/>
      <c r="AF338" s="172"/>
      <c r="AG338" s="172"/>
      <c r="AH338" s="172"/>
      <c r="AI338" s="172"/>
    </row>
    <row r="339" spans="1:35" ht="12.75" customHeight="1" x14ac:dyDescent="0.2">
      <c r="A339" s="172"/>
      <c r="B339" s="172"/>
      <c r="C339" s="322"/>
      <c r="D339" s="452"/>
      <c r="E339" s="457"/>
      <c r="F339" s="171"/>
      <c r="G339" s="171"/>
      <c r="H339" s="186" t="s">
        <v>131</v>
      </c>
      <c r="I339" s="186"/>
      <c r="J339" s="186"/>
      <c r="K339" s="186"/>
      <c r="L339" s="186"/>
      <c r="M339" s="352"/>
      <c r="N339" s="348"/>
      <c r="O339" s="348"/>
      <c r="P339" s="348"/>
      <c r="Q339" s="348"/>
      <c r="R339" s="348"/>
      <c r="S339" s="322"/>
      <c r="T339" s="451"/>
      <c r="U339" s="451"/>
      <c r="V339" s="451"/>
      <c r="W339" s="451"/>
      <c r="X339" s="451"/>
      <c r="Y339" s="451"/>
      <c r="Z339" s="451"/>
      <c r="AA339" s="458"/>
      <c r="AB339" s="171"/>
      <c r="AC339" s="172"/>
      <c r="AD339" s="172"/>
      <c r="AE339" s="172"/>
      <c r="AF339" s="172"/>
      <c r="AG339" s="172"/>
      <c r="AH339" s="172"/>
      <c r="AI339" s="172"/>
    </row>
    <row r="340" spans="1:35" ht="12.75" customHeight="1" x14ac:dyDescent="0.2">
      <c r="A340" s="172"/>
      <c r="B340" s="172"/>
      <c r="C340" s="322"/>
      <c r="D340" s="452">
        <f>1+D337</f>
        <v>94</v>
      </c>
      <c r="E340" s="457"/>
      <c r="F340" s="171"/>
      <c r="G340" s="171"/>
      <c r="H340" s="191"/>
      <c r="I340" s="186" t="s">
        <v>132</v>
      </c>
      <c r="J340" s="191"/>
      <c r="K340" s="186"/>
      <c r="L340" s="186"/>
      <c r="M340" s="352" t="s">
        <v>969</v>
      </c>
      <c r="N340" s="352" t="s">
        <v>415</v>
      </c>
      <c r="O340" s="173"/>
      <c r="P340" s="573" t="s">
        <v>968</v>
      </c>
      <c r="Q340" s="574"/>
      <c r="R340" s="575"/>
      <c r="S340" s="322"/>
      <c r="T340" s="543" t="s">
        <v>896</v>
      </c>
      <c r="U340" s="543"/>
      <c r="V340" s="543"/>
      <c r="W340" s="543"/>
      <c r="X340" s="543"/>
      <c r="Y340" s="543"/>
      <c r="Z340" s="543"/>
      <c r="AA340" s="581"/>
      <c r="AB340" s="171"/>
      <c r="AC340" s="172"/>
      <c r="AD340" s="172"/>
      <c r="AE340" s="172"/>
      <c r="AF340" s="172"/>
      <c r="AG340" s="172"/>
      <c r="AH340" s="172"/>
      <c r="AI340" s="172"/>
    </row>
    <row r="341" spans="1:35" ht="12.75" customHeight="1" x14ac:dyDescent="0.2">
      <c r="A341" s="172"/>
      <c r="B341" s="172"/>
      <c r="C341" s="322"/>
      <c r="D341" s="452"/>
      <c r="E341" s="457"/>
      <c r="F341" s="171"/>
      <c r="G341" s="171"/>
      <c r="H341" s="191"/>
      <c r="I341" s="186"/>
      <c r="J341" s="191"/>
      <c r="K341" s="186"/>
      <c r="L341" s="186"/>
      <c r="M341" s="352"/>
      <c r="N341" s="352"/>
      <c r="O341" s="352"/>
      <c r="P341" s="352"/>
      <c r="Q341" s="352"/>
      <c r="R341" s="352"/>
      <c r="S341" s="322"/>
      <c r="T341" s="543"/>
      <c r="U341" s="543"/>
      <c r="V341" s="543"/>
      <c r="W341" s="543"/>
      <c r="X341" s="543"/>
      <c r="Y341" s="543"/>
      <c r="Z341" s="543"/>
      <c r="AA341" s="581"/>
      <c r="AB341" s="171"/>
      <c r="AC341" s="172"/>
      <c r="AD341" s="172"/>
      <c r="AE341" s="172"/>
      <c r="AF341" s="172"/>
      <c r="AG341" s="172"/>
      <c r="AH341" s="172"/>
      <c r="AI341" s="172"/>
    </row>
    <row r="342" spans="1:35" ht="12.75" customHeight="1" x14ac:dyDescent="0.2">
      <c r="A342" s="172"/>
      <c r="B342" s="172"/>
      <c r="C342" s="322"/>
      <c r="D342" s="452"/>
      <c r="E342" s="457"/>
      <c r="F342" s="171"/>
      <c r="G342" s="171"/>
      <c r="H342" s="191"/>
      <c r="I342" s="186"/>
      <c r="J342" s="191"/>
      <c r="K342" s="186"/>
      <c r="L342" s="186"/>
      <c r="M342" s="352"/>
      <c r="N342" s="352"/>
      <c r="O342" s="352"/>
      <c r="P342" s="352"/>
      <c r="Q342" s="352"/>
      <c r="R342" s="352"/>
      <c r="S342" s="322"/>
      <c r="T342" s="451"/>
      <c r="U342" s="451"/>
      <c r="V342" s="451"/>
      <c r="W342" s="451"/>
      <c r="X342" s="451"/>
      <c r="Y342" s="451"/>
      <c r="Z342" s="451"/>
      <c r="AA342" s="458"/>
      <c r="AB342" s="171"/>
      <c r="AC342" s="172"/>
      <c r="AD342" s="172"/>
      <c r="AE342" s="172"/>
      <c r="AF342" s="172"/>
      <c r="AG342" s="172"/>
      <c r="AH342" s="172"/>
      <c r="AI342" s="172"/>
    </row>
    <row r="343" spans="1:35" ht="15" customHeight="1" x14ac:dyDescent="0.2">
      <c r="A343" s="172"/>
      <c r="B343" s="172"/>
      <c r="C343" s="322"/>
      <c r="D343" s="452">
        <f>1+D340</f>
        <v>95</v>
      </c>
      <c r="E343" s="457"/>
      <c r="F343" s="171"/>
      <c r="G343" s="171"/>
      <c r="H343" s="191"/>
      <c r="I343" s="186" t="s">
        <v>133</v>
      </c>
      <c r="J343" s="191"/>
      <c r="K343" s="186"/>
      <c r="L343" s="186"/>
      <c r="M343" s="352" t="s">
        <v>970</v>
      </c>
      <c r="N343" s="352" t="s">
        <v>415</v>
      </c>
      <c r="O343" s="173"/>
      <c r="P343" s="666" t="s">
        <v>709</v>
      </c>
      <c r="Q343" s="667"/>
      <c r="R343" s="668"/>
      <c r="S343" s="322"/>
      <c r="T343" s="576" t="s">
        <v>897</v>
      </c>
      <c r="U343" s="577"/>
      <c r="V343" s="577"/>
      <c r="W343" s="577"/>
      <c r="X343" s="577"/>
      <c r="Y343" s="577"/>
      <c r="Z343" s="577"/>
      <c r="AA343" s="578"/>
      <c r="AB343" s="171"/>
      <c r="AC343" s="172"/>
      <c r="AD343" s="172"/>
      <c r="AE343" s="172"/>
      <c r="AF343" s="172"/>
      <c r="AG343" s="172"/>
      <c r="AH343" s="172"/>
      <c r="AI343" s="172"/>
    </row>
    <row r="344" spans="1:35" ht="15" customHeight="1" x14ac:dyDescent="0.2">
      <c r="A344" s="172"/>
      <c r="B344" s="172"/>
      <c r="C344" s="322"/>
      <c r="D344" s="452"/>
      <c r="E344" s="457"/>
      <c r="F344" s="171"/>
      <c r="G344" s="171"/>
      <c r="H344" s="191"/>
      <c r="I344" s="186"/>
      <c r="J344" s="191"/>
      <c r="K344" s="186"/>
      <c r="L344" s="186"/>
      <c r="M344" s="352"/>
      <c r="N344" s="348"/>
      <c r="O344" s="348"/>
      <c r="P344" s="669"/>
      <c r="Q344" s="670"/>
      <c r="R344" s="671"/>
      <c r="S344" s="322"/>
      <c r="T344" s="576"/>
      <c r="U344" s="577"/>
      <c r="V344" s="577"/>
      <c r="W344" s="577"/>
      <c r="X344" s="577"/>
      <c r="Y344" s="577"/>
      <c r="Z344" s="577"/>
      <c r="AA344" s="578"/>
      <c r="AB344" s="171"/>
      <c r="AC344" s="172"/>
      <c r="AD344" s="172"/>
      <c r="AE344" s="172"/>
      <c r="AF344" s="172"/>
      <c r="AG344" s="172"/>
      <c r="AH344" s="172"/>
      <c r="AI344" s="172"/>
    </row>
    <row r="345" spans="1:35" ht="12.75" customHeight="1" x14ac:dyDescent="0.2">
      <c r="A345" s="172"/>
      <c r="B345" s="172"/>
      <c r="C345" s="322"/>
      <c r="D345" s="452"/>
      <c r="E345" s="457"/>
      <c r="F345" s="171"/>
      <c r="G345" s="191" t="s">
        <v>120</v>
      </c>
      <c r="H345" s="186"/>
      <c r="I345" s="186"/>
      <c r="J345" s="191"/>
      <c r="K345" s="186"/>
      <c r="L345" s="186"/>
      <c r="M345" s="352"/>
      <c r="N345" s="348"/>
      <c r="O345" s="348"/>
      <c r="P345" s="348"/>
      <c r="Q345" s="348"/>
      <c r="R345" s="348"/>
      <c r="S345" s="322"/>
      <c r="T345" s="451"/>
      <c r="U345" s="451"/>
      <c r="V345" s="451"/>
      <c r="W345" s="451"/>
      <c r="X345" s="451"/>
      <c r="Y345" s="451"/>
      <c r="Z345" s="451"/>
      <c r="AA345" s="458"/>
      <c r="AB345" s="171"/>
      <c r="AC345" s="172"/>
      <c r="AD345" s="172"/>
      <c r="AE345" s="172"/>
      <c r="AF345" s="172"/>
      <c r="AG345" s="172"/>
      <c r="AH345" s="172"/>
      <c r="AI345" s="172"/>
    </row>
    <row r="346" spans="1:35" ht="12.75" customHeight="1" x14ac:dyDescent="0.2">
      <c r="A346" s="172"/>
      <c r="B346" s="172"/>
      <c r="C346" s="322"/>
      <c r="D346" s="452">
        <f>1+D343</f>
        <v>96</v>
      </c>
      <c r="E346" s="457"/>
      <c r="F346" s="171"/>
      <c r="G346" s="171"/>
      <c r="H346" s="186" t="s">
        <v>132</v>
      </c>
      <c r="I346" s="186"/>
      <c r="J346" s="191"/>
      <c r="K346" s="186"/>
      <c r="L346" s="186"/>
      <c r="M346" s="352" t="s">
        <v>713</v>
      </c>
      <c r="N346" s="352" t="s">
        <v>415</v>
      </c>
      <c r="O346" s="173"/>
      <c r="P346" s="644" t="s">
        <v>710</v>
      </c>
      <c r="Q346" s="645"/>
      <c r="R346" s="646"/>
      <c r="S346" s="322"/>
      <c r="T346" s="543" t="s">
        <v>899</v>
      </c>
      <c r="U346" s="543"/>
      <c r="V346" s="543"/>
      <c r="W346" s="543"/>
      <c r="X346" s="543"/>
      <c r="Y346" s="543"/>
      <c r="Z346" s="543"/>
      <c r="AA346" s="581"/>
      <c r="AB346" s="171"/>
      <c r="AC346" s="172"/>
      <c r="AD346" s="172"/>
      <c r="AE346" s="172"/>
      <c r="AF346" s="172"/>
      <c r="AG346" s="172"/>
      <c r="AH346" s="172"/>
      <c r="AI346" s="172"/>
    </row>
    <row r="347" spans="1:35" ht="12.75" customHeight="1" x14ac:dyDescent="0.2">
      <c r="A347" s="172"/>
      <c r="B347" s="172"/>
      <c r="C347" s="322"/>
      <c r="D347" s="452">
        <f>1+D346</f>
        <v>97</v>
      </c>
      <c r="E347" s="457"/>
      <c r="F347" s="171"/>
      <c r="G347" s="171"/>
      <c r="H347" s="186" t="s">
        <v>133</v>
      </c>
      <c r="I347" s="186"/>
      <c r="J347" s="191"/>
      <c r="K347" s="186"/>
      <c r="L347" s="186"/>
      <c r="M347" s="352" t="s">
        <v>714</v>
      </c>
      <c r="N347" s="352" t="s">
        <v>415</v>
      </c>
      <c r="O347" s="173"/>
      <c r="P347" s="644" t="s">
        <v>711</v>
      </c>
      <c r="Q347" s="645"/>
      <c r="R347" s="646"/>
      <c r="S347" s="322"/>
      <c r="T347" s="543"/>
      <c r="U347" s="543"/>
      <c r="V347" s="543"/>
      <c r="W347" s="543"/>
      <c r="X347" s="543"/>
      <c r="Y347" s="543"/>
      <c r="Z347" s="543"/>
      <c r="AA347" s="581"/>
      <c r="AB347" s="171"/>
      <c r="AC347" s="172"/>
      <c r="AD347" s="172"/>
      <c r="AE347" s="172"/>
      <c r="AF347" s="172"/>
      <c r="AG347" s="172"/>
      <c r="AH347" s="172"/>
      <c r="AI347" s="172"/>
    </row>
    <row r="348" spans="1:35" ht="12.75" customHeight="1" x14ac:dyDescent="0.2">
      <c r="A348" s="172"/>
      <c r="B348" s="172"/>
      <c r="C348" s="322"/>
      <c r="D348" s="452"/>
      <c r="E348" s="457"/>
      <c r="F348" s="171"/>
      <c r="G348" s="171"/>
      <c r="H348" s="171"/>
      <c r="I348" s="186"/>
      <c r="J348" s="191"/>
      <c r="K348" s="186"/>
      <c r="L348" s="186"/>
      <c r="M348" s="352"/>
      <c r="N348" s="348"/>
      <c r="O348" s="348"/>
      <c r="P348" s="348"/>
      <c r="Q348" s="348"/>
      <c r="R348" s="348"/>
      <c r="S348" s="322"/>
      <c r="T348" s="543"/>
      <c r="U348" s="543"/>
      <c r="V348" s="543"/>
      <c r="W348" s="543"/>
      <c r="X348" s="543"/>
      <c r="Y348" s="543"/>
      <c r="Z348" s="543"/>
      <c r="AA348" s="581"/>
      <c r="AB348" s="171"/>
      <c r="AC348" s="172"/>
      <c r="AD348" s="172"/>
      <c r="AE348" s="172"/>
      <c r="AF348" s="172"/>
      <c r="AG348" s="172"/>
      <c r="AH348" s="172"/>
      <c r="AI348" s="172"/>
    </row>
    <row r="349" spans="1:35" ht="12.75" customHeight="1" x14ac:dyDescent="0.2">
      <c r="A349" s="172"/>
      <c r="B349" s="172"/>
      <c r="C349" s="322"/>
      <c r="D349" s="452"/>
      <c r="E349" s="457"/>
      <c r="F349" s="171"/>
      <c r="G349" s="191" t="s">
        <v>135</v>
      </c>
      <c r="H349" s="186"/>
      <c r="J349" s="171"/>
      <c r="K349" s="186"/>
      <c r="L349" s="186"/>
      <c r="M349" s="352"/>
      <c r="N349" s="348"/>
      <c r="O349" s="348"/>
      <c r="P349" s="348"/>
      <c r="Q349" s="348"/>
      <c r="R349" s="348"/>
      <c r="S349" s="322"/>
      <c r="T349" s="451"/>
      <c r="U349" s="451"/>
      <c r="V349" s="451"/>
      <c r="W349" s="451"/>
      <c r="X349" s="451"/>
      <c r="Y349" s="451"/>
      <c r="Z349" s="451"/>
      <c r="AA349" s="458"/>
      <c r="AB349" s="171"/>
      <c r="AC349" s="172"/>
      <c r="AD349" s="172"/>
      <c r="AE349" s="172"/>
      <c r="AF349" s="172"/>
      <c r="AG349" s="172"/>
      <c r="AH349" s="172"/>
      <c r="AI349" s="172"/>
    </row>
    <row r="350" spans="1:35" ht="12.75" customHeight="1" x14ac:dyDescent="0.2">
      <c r="A350" s="172"/>
      <c r="B350" s="172"/>
      <c r="C350" s="322"/>
      <c r="D350" s="452">
        <f>1+D347</f>
        <v>98</v>
      </c>
      <c r="E350" s="457"/>
      <c r="F350" s="171"/>
      <c r="G350" s="191"/>
      <c r="H350" s="186" t="s">
        <v>322</v>
      </c>
      <c r="I350" s="173"/>
      <c r="J350" s="171"/>
      <c r="K350" s="186"/>
      <c r="L350" s="186"/>
      <c r="M350" s="352" t="s">
        <v>975</v>
      </c>
      <c r="N350" s="352" t="s">
        <v>415</v>
      </c>
      <c r="O350" s="173"/>
      <c r="P350" s="850" t="s">
        <v>973</v>
      </c>
      <c r="Q350" s="851"/>
      <c r="R350" s="851"/>
      <c r="S350" s="852"/>
      <c r="T350" s="451" t="s">
        <v>898</v>
      </c>
      <c r="U350" s="451"/>
      <c r="V350" s="451"/>
      <c r="W350" s="451"/>
      <c r="X350" s="451"/>
      <c r="Y350" s="451"/>
      <c r="Z350" s="451"/>
      <c r="AA350" s="458"/>
      <c r="AB350" s="171"/>
      <c r="AC350" s="172"/>
      <c r="AD350" s="172"/>
      <c r="AE350" s="172"/>
      <c r="AF350" s="172"/>
      <c r="AG350" s="172"/>
      <c r="AH350" s="172"/>
      <c r="AI350" s="172"/>
    </row>
    <row r="351" spans="1:35" ht="12.75" customHeight="1" x14ac:dyDescent="0.2">
      <c r="A351" s="172"/>
      <c r="B351" s="172"/>
      <c r="C351" s="322"/>
      <c r="D351" s="452"/>
      <c r="E351" s="457"/>
      <c r="F351" s="171"/>
      <c r="G351" s="191"/>
      <c r="H351" s="186"/>
      <c r="I351" s="173"/>
      <c r="J351" s="171"/>
      <c r="K351" s="186"/>
      <c r="L351" s="186"/>
      <c r="M351" s="352"/>
      <c r="N351" s="352"/>
      <c r="O351" s="173"/>
      <c r="P351" s="352"/>
      <c r="Q351" s="352"/>
      <c r="R351" s="352"/>
      <c r="S351" s="352"/>
      <c r="T351" s="451"/>
      <c r="U351" s="451"/>
      <c r="V351" s="451"/>
      <c r="W351" s="451"/>
      <c r="X351" s="451"/>
      <c r="Y351" s="451"/>
      <c r="Z351" s="451"/>
      <c r="AA351" s="458"/>
      <c r="AB351" s="171"/>
      <c r="AC351" s="172"/>
      <c r="AD351" s="172"/>
      <c r="AE351" s="172"/>
      <c r="AF351" s="172"/>
      <c r="AG351" s="172"/>
      <c r="AH351" s="172"/>
      <c r="AI351" s="172"/>
    </row>
    <row r="352" spans="1:35" ht="12.75" customHeight="1" x14ac:dyDescent="0.2">
      <c r="A352" s="172"/>
      <c r="B352" s="172"/>
      <c r="C352" s="322"/>
      <c r="D352" s="452">
        <f>1+D350</f>
        <v>99</v>
      </c>
      <c r="E352" s="457"/>
      <c r="F352" s="171"/>
      <c r="G352" s="191"/>
      <c r="H352" s="186" t="s">
        <v>294</v>
      </c>
      <c r="I352" s="173"/>
      <c r="J352" s="171"/>
      <c r="K352" s="186"/>
      <c r="L352" s="186"/>
      <c r="M352" s="352" t="s">
        <v>136</v>
      </c>
      <c r="N352" s="352" t="s">
        <v>415</v>
      </c>
      <c r="O352" s="173"/>
      <c r="P352" s="573" t="s">
        <v>712</v>
      </c>
      <c r="Q352" s="574"/>
      <c r="R352" s="575"/>
      <c r="S352" s="322"/>
      <c r="T352" s="451" t="s">
        <v>900</v>
      </c>
      <c r="U352" s="451"/>
      <c r="V352" s="451"/>
      <c r="W352" s="451"/>
      <c r="X352" s="451"/>
      <c r="Y352" s="451"/>
      <c r="Z352" s="451"/>
      <c r="AA352" s="458"/>
      <c r="AB352" s="171"/>
      <c r="AC352" s="172"/>
      <c r="AD352" s="172"/>
      <c r="AE352" s="172"/>
      <c r="AF352" s="172"/>
      <c r="AG352" s="172"/>
      <c r="AH352" s="172"/>
      <c r="AI352" s="172"/>
    </row>
    <row r="353" spans="1:35" ht="12.75" customHeight="1" x14ac:dyDescent="0.2">
      <c r="A353" s="172"/>
      <c r="B353" s="172"/>
      <c r="C353" s="322"/>
      <c r="D353" s="452"/>
      <c r="E353" s="457"/>
      <c r="F353" s="171"/>
      <c r="G353" s="191"/>
      <c r="H353" s="186"/>
      <c r="I353" s="173"/>
      <c r="J353" s="171"/>
      <c r="K353" s="186"/>
      <c r="L353" s="186"/>
      <c r="M353" s="352"/>
      <c r="N353" s="352"/>
      <c r="O353" s="173"/>
      <c r="P353" s="352"/>
      <c r="Q353" s="352"/>
      <c r="R353" s="352"/>
      <c r="S353" s="322"/>
      <c r="T353" s="451"/>
      <c r="U353" s="451"/>
      <c r="V353" s="451"/>
      <c r="W353" s="451"/>
      <c r="X353" s="451"/>
      <c r="Y353" s="451"/>
      <c r="Z353" s="451"/>
      <c r="AA353" s="458"/>
      <c r="AB353" s="171"/>
      <c r="AC353" s="172"/>
      <c r="AD353" s="172"/>
      <c r="AE353" s="172"/>
      <c r="AF353" s="172"/>
      <c r="AG353" s="172"/>
      <c r="AH353" s="172"/>
      <c r="AI353" s="172"/>
    </row>
    <row r="354" spans="1:35" ht="12.75" customHeight="1" x14ac:dyDescent="0.2">
      <c r="A354" s="172"/>
      <c r="B354" s="172"/>
      <c r="C354" s="322"/>
      <c r="D354" s="452">
        <f>1+D352</f>
        <v>100</v>
      </c>
      <c r="E354" s="457"/>
      <c r="F354" s="171"/>
      <c r="G354" s="191"/>
      <c r="H354" s="186" t="s">
        <v>746</v>
      </c>
      <c r="I354" s="173"/>
      <c r="J354" s="171"/>
      <c r="K354" s="186"/>
      <c r="L354" s="186"/>
      <c r="M354" s="352" t="s">
        <v>137</v>
      </c>
      <c r="N354" s="352" t="s">
        <v>415</v>
      </c>
      <c r="O354" s="173"/>
      <c r="P354" s="644" t="s">
        <v>976</v>
      </c>
      <c r="Q354" s="645"/>
      <c r="R354" s="646"/>
      <c r="S354" s="322"/>
      <c r="T354" s="543" t="s">
        <v>901</v>
      </c>
      <c r="U354" s="543"/>
      <c r="V354" s="543"/>
      <c r="W354" s="543"/>
      <c r="X354" s="543"/>
      <c r="Y354" s="543"/>
      <c r="Z354" s="543"/>
      <c r="AA354" s="581"/>
      <c r="AB354" s="171"/>
      <c r="AC354" s="172"/>
      <c r="AD354" s="172"/>
      <c r="AE354" s="172"/>
      <c r="AF354" s="172"/>
      <c r="AG354" s="172"/>
      <c r="AH354" s="172"/>
      <c r="AI354" s="172"/>
    </row>
    <row r="355" spans="1:35" ht="12.75" customHeight="1" x14ac:dyDescent="0.2">
      <c r="A355" s="172"/>
      <c r="B355" s="172"/>
      <c r="C355" s="322"/>
      <c r="D355" s="452"/>
      <c r="E355" s="457"/>
      <c r="F355" s="171"/>
      <c r="G355" s="171"/>
      <c r="H355" s="191"/>
      <c r="I355" s="186"/>
      <c r="J355" s="171"/>
      <c r="K355" s="186"/>
      <c r="L355" s="186"/>
      <c r="M355" s="352"/>
      <c r="N355" s="348"/>
      <c r="O355" s="348"/>
      <c r="P355" s="348"/>
      <c r="Q355" s="348"/>
      <c r="R355" s="348"/>
      <c r="S355" s="322"/>
      <c r="T355" s="543"/>
      <c r="U355" s="543"/>
      <c r="V355" s="543"/>
      <c r="W355" s="543"/>
      <c r="X355" s="543"/>
      <c r="Y355" s="543"/>
      <c r="Z355" s="543"/>
      <c r="AA355" s="581"/>
      <c r="AB355" s="171"/>
      <c r="AC355" s="172"/>
      <c r="AD355" s="172"/>
      <c r="AE355" s="172"/>
      <c r="AF355" s="172"/>
      <c r="AG355" s="172"/>
      <c r="AH355" s="172"/>
      <c r="AI355" s="172"/>
    </row>
    <row r="356" spans="1:35" ht="12.75" customHeight="1" x14ac:dyDescent="0.2">
      <c r="A356" s="172"/>
      <c r="B356" s="172"/>
      <c r="C356" s="322"/>
      <c r="D356" s="452"/>
      <c r="E356" s="457"/>
      <c r="F356" s="171"/>
      <c r="G356" s="191" t="s">
        <v>297</v>
      </c>
      <c r="H356" s="191"/>
      <c r="I356" s="186"/>
      <c r="J356" s="171"/>
      <c r="K356" s="186"/>
      <c r="L356" s="186"/>
      <c r="M356" s="352"/>
      <c r="N356" s="348"/>
      <c r="O356" s="348"/>
      <c r="P356" s="348"/>
      <c r="Q356" s="348"/>
      <c r="R356" s="348"/>
      <c r="S356" s="322"/>
      <c r="T356" s="451"/>
      <c r="U356" s="451"/>
      <c r="V356" s="451"/>
      <c r="W356" s="451"/>
      <c r="X356" s="451"/>
      <c r="Y356" s="451"/>
      <c r="Z356" s="451"/>
      <c r="AA356" s="458"/>
      <c r="AB356" s="171"/>
      <c r="AC356" s="172"/>
      <c r="AD356" s="172"/>
      <c r="AE356" s="172"/>
      <c r="AF356" s="172"/>
      <c r="AG356" s="172"/>
      <c r="AH356" s="172"/>
      <c r="AI356" s="172"/>
    </row>
    <row r="357" spans="1:35" ht="12.75" customHeight="1" x14ac:dyDescent="0.2">
      <c r="A357" s="172"/>
      <c r="B357" s="172"/>
      <c r="C357" s="322"/>
      <c r="D357" s="452">
        <f>1+D354</f>
        <v>101</v>
      </c>
      <c r="E357" s="457"/>
      <c r="F357" s="171"/>
      <c r="G357" s="171"/>
      <c r="H357" s="403" t="s">
        <v>132</v>
      </c>
      <c r="I357" s="171"/>
      <c r="J357" s="186"/>
      <c r="K357" s="186"/>
      <c r="L357" s="186"/>
      <c r="M357" s="352" t="s">
        <v>295</v>
      </c>
      <c r="N357" s="352" t="s">
        <v>415</v>
      </c>
      <c r="O357" s="173"/>
      <c r="P357" s="644" t="s">
        <v>715</v>
      </c>
      <c r="Q357" s="645"/>
      <c r="R357" s="646"/>
      <c r="S357" s="322"/>
      <c r="T357" s="543" t="s">
        <v>902</v>
      </c>
      <c r="U357" s="543"/>
      <c r="V357" s="543"/>
      <c r="W357" s="543"/>
      <c r="X357" s="543"/>
      <c r="Y357" s="543"/>
      <c r="Z357" s="543"/>
      <c r="AA357" s="581"/>
      <c r="AB357" s="171"/>
      <c r="AC357" s="172"/>
      <c r="AD357" s="172"/>
      <c r="AE357" s="172"/>
      <c r="AF357" s="172"/>
      <c r="AG357" s="172"/>
      <c r="AH357" s="172"/>
      <c r="AI357" s="172"/>
    </row>
    <row r="358" spans="1:35" ht="12.75" customHeight="1" x14ac:dyDescent="0.2">
      <c r="A358" s="172"/>
      <c r="B358" s="172"/>
      <c r="C358" s="322"/>
      <c r="D358" s="452"/>
      <c r="E358" s="457"/>
      <c r="F358" s="171"/>
      <c r="G358" s="171"/>
      <c r="H358" s="403"/>
      <c r="I358" s="171"/>
      <c r="J358" s="186"/>
      <c r="K358" s="186"/>
      <c r="L358" s="186"/>
      <c r="M358" s="352"/>
      <c r="N358" s="352"/>
      <c r="O358" s="352"/>
      <c r="P358" s="352"/>
      <c r="Q358" s="352"/>
      <c r="R358" s="352"/>
      <c r="S358" s="322"/>
      <c r="T358" s="543"/>
      <c r="U358" s="543"/>
      <c r="V358" s="543"/>
      <c r="W358" s="543"/>
      <c r="X358" s="543"/>
      <c r="Y358" s="543"/>
      <c r="Z358" s="543"/>
      <c r="AA358" s="581"/>
      <c r="AB358" s="171"/>
      <c r="AC358" s="172"/>
      <c r="AD358" s="172"/>
      <c r="AE358" s="172"/>
      <c r="AF358" s="172"/>
      <c r="AG358" s="172"/>
      <c r="AH358" s="172"/>
      <c r="AI358" s="172"/>
    </row>
    <row r="359" spans="1:35" ht="12.75" customHeight="1" x14ac:dyDescent="0.2">
      <c r="A359" s="172"/>
      <c r="B359" s="172"/>
      <c r="C359" s="322"/>
      <c r="D359" s="452">
        <f>1+D357</f>
        <v>102</v>
      </c>
      <c r="E359" s="457"/>
      <c r="F359" s="171"/>
      <c r="G359" s="171"/>
      <c r="H359" s="403" t="s">
        <v>133</v>
      </c>
      <c r="I359" s="186"/>
      <c r="J359" s="186"/>
      <c r="K359" s="186"/>
      <c r="L359" s="186"/>
      <c r="M359" s="352" t="s">
        <v>296</v>
      </c>
      <c r="N359" s="352" t="s">
        <v>415</v>
      </c>
      <c r="O359" s="173"/>
      <c r="P359" s="644" t="s">
        <v>716</v>
      </c>
      <c r="Q359" s="645"/>
      <c r="R359" s="646"/>
      <c r="S359" s="322"/>
      <c r="T359" s="543" t="s">
        <v>903</v>
      </c>
      <c r="U359" s="543"/>
      <c r="V359" s="543"/>
      <c r="W359" s="543"/>
      <c r="X359" s="543"/>
      <c r="Y359" s="543"/>
      <c r="Z359" s="543"/>
      <c r="AA359" s="581"/>
      <c r="AB359" s="171"/>
      <c r="AC359" s="172"/>
      <c r="AD359" s="172"/>
      <c r="AE359" s="172"/>
      <c r="AF359" s="172"/>
      <c r="AG359" s="172"/>
      <c r="AH359" s="172"/>
      <c r="AI359" s="172"/>
    </row>
    <row r="360" spans="1:35" ht="12.75" customHeight="1" x14ac:dyDescent="0.2">
      <c r="A360" s="172"/>
      <c r="B360" s="172"/>
      <c r="C360" s="322"/>
      <c r="D360" s="452"/>
      <c r="E360" s="435"/>
      <c r="F360" s="494"/>
      <c r="G360" s="171"/>
      <c r="H360" s="403"/>
      <c r="I360" s="186"/>
      <c r="J360" s="186"/>
      <c r="K360" s="186"/>
      <c r="L360" s="186"/>
      <c r="M360" s="352"/>
      <c r="N360" s="348"/>
      <c r="O360" s="348"/>
      <c r="P360" s="348"/>
      <c r="Q360" s="348"/>
      <c r="R360" s="348"/>
      <c r="S360" s="322"/>
      <c r="T360" s="543"/>
      <c r="U360" s="543"/>
      <c r="V360" s="543"/>
      <c r="W360" s="543"/>
      <c r="X360" s="543"/>
      <c r="Y360" s="543"/>
      <c r="Z360" s="543"/>
      <c r="AA360" s="581"/>
      <c r="AB360" s="171"/>
      <c r="AC360" s="172"/>
      <c r="AD360" s="172"/>
      <c r="AE360" s="172"/>
      <c r="AF360" s="172"/>
      <c r="AG360" s="172"/>
      <c r="AH360" s="172"/>
      <c r="AI360" s="172"/>
    </row>
    <row r="361" spans="1:35" ht="12.75" customHeight="1" x14ac:dyDescent="0.2">
      <c r="A361" s="172"/>
      <c r="B361" s="172"/>
      <c r="C361" s="322"/>
      <c r="D361" s="452">
        <f>1+D359</f>
        <v>103</v>
      </c>
      <c r="E361" s="435" t="s">
        <v>243</v>
      </c>
      <c r="F361" s="494" t="s">
        <v>405</v>
      </c>
      <c r="G361" s="171"/>
      <c r="H361" s="191"/>
      <c r="I361" s="347"/>
      <c r="J361" s="171"/>
      <c r="K361" s="186"/>
      <c r="L361" s="186"/>
      <c r="M361" s="187" t="s">
        <v>222</v>
      </c>
      <c r="N361" s="348" t="s">
        <v>76</v>
      </c>
      <c r="O361" s="173"/>
      <c r="P361" s="644" t="s">
        <v>718</v>
      </c>
      <c r="Q361" s="645"/>
      <c r="R361" s="646"/>
      <c r="S361" s="322"/>
      <c r="T361" s="451" t="s">
        <v>717</v>
      </c>
      <c r="U361" s="451"/>
      <c r="V361" s="451"/>
      <c r="W361" s="451"/>
      <c r="X361" s="451"/>
      <c r="Y361" s="451"/>
      <c r="Z361" s="451"/>
      <c r="AA361" s="458"/>
      <c r="AB361" s="171"/>
      <c r="AC361" s="172"/>
      <c r="AD361" s="172"/>
      <c r="AE361" s="172"/>
      <c r="AF361" s="172"/>
      <c r="AG361" s="172"/>
      <c r="AH361" s="172"/>
      <c r="AI361" s="172"/>
    </row>
    <row r="362" spans="1:35" ht="12.75" customHeight="1" x14ac:dyDescent="0.2">
      <c r="A362" s="172"/>
      <c r="B362" s="172"/>
      <c r="C362" s="322"/>
      <c r="D362" s="452"/>
      <c r="E362" s="457"/>
      <c r="F362" s="171"/>
      <c r="G362" s="186"/>
      <c r="H362" s="191"/>
      <c r="I362" s="347"/>
      <c r="J362" s="171"/>
      <c r="K362" s="186"/>
      <c r="L362" s="186"/>
      <c r="M362" s="478"/>
      <c r="N362" s="348"/>
      <c r="O362" s="187"/>
      <c r="P362" s="187"/>
      <c r="Q362" s="187"/>
      <c r="R362" s="187"/>
      <c r="S362" s="322"/>
      <c r="T362" s="451"/>
      <c r="U362" s="451"/>
      <c r="V362" s="451"/>
      <c r="W362" s="451"/>
      <c r="X362" s="451"/>
      <c r="Y362" s="451"/>
      <c r="Z362" s="451"/>
      <c r="AA362" s="458"/>
      <c r="AB362" s="171"/>
      <c r="AC362" s="172"/>
      <c r="AD362" s="172"/>
      <c r="AE362" s="172"/>
      <c r="AF362" s="172"/>
      <c r="AG362" s="172"/>
      <c r="AH362" s="172"/>
      <c r="AI362" s="172"/>
    </row>
    <row r="363" spans="1:35" ht="12.75" customHeight="1" x14ac:dyDescent="0.2">
      <c r="A363" s="172"/>
      <c r="B363" s="172"/>
      <c r="C363" s="322"/>
      <c r="D363" s="452"/>
      <c r="E363" s="435" t="s">
        <v>273</v>
      </c>
      <c r="F363" s="494" t="s">
        <v>424</v>
      </c>
      <c r="G363" s="186"/>
      <c r="H363" s="191"/>
      <c r="I363" s="347"/>
      <c r="J363" s="171"/>
      <c r="K363" s="186"/>
      <c r="L363" s="186"/>
      <c r="M363" s="478"/>
      <c r="N363" s="348"/>
      <c r="O363" s="187"/>
      <c r="P363" s="187"/>
      <c r="Q363" s="187"/>
      <c r="R363" s="187"/>
      <c r="S363" s="322"/>
      <c r="T363" s="451"/>
      <c r="U363" s="451"/>
      <c r="V363" s="451"/>
      <c r="W363" s="451"/>
      <c r="X363" s="451"/>
      <c r="Y363" s="451"/>
      <c r="Z363" s="451"/>
      <c r="AA363" s="458"/>
      <c r="AB363" s="171"/>
      <c r="AC363" s="172"/>
      <c r="AD363" s="172"/>
      <c r="AE363" s="172"/>
      <c r="AF363" s="172"/>
      <c r="AG363" s="172"/>
      <c r="AH363" s="172"/>
      <c r="AI363" s="172"/>
    </row>
    <row r="364" spans="1:35" ht="12.75" customHeight="1" x14ac:dyDescent="0.2">
      <c r="A364" s="172"/>
      <c r="B364" s="172"/>
      <c r="C364" s="322"/>
      <c r="D364" s="452"/>
      <c r="E364" s="435"/>
      <c r="F364" s="494"/>
      <c r="G364" s="186"/>
      <c r="H364" s="191"/>
      <c r="I364" s="347"/>
      <c r="J364" s="171"/>
      <c r="K364" s="186"/>
      <c r="L364" s="186"/>
      <c r="M364" s="478"/>
      <c r="N364" s="348"/>
      <c r="O364" s="187"/>
      <c r="P364" s="187"/>
      <c r="Q364" s="187"/>
      <c r="R364" s="187"/>
      <c r="S364" s="322"/>
      <c r="T364" s="451"/>
      <c r="U364" s="451"/>
      <c r="V364" s="451"/>
      <c r="W364" s="451"/>
      <c r="X364" s="451"/>
      <c r="Y364" s="451"/>
      <c r="Z364" s="451"/>
      <c r="AA364" s="458"/>
      <c r="AB364" s="171"/>
      <c r="AC364" s="172"/>
      <c r="AD364" s="172"/>
      <c r="AE364" s="172"/>
      <c r="AF364" s="172"/>
      <c r="AG364" s="172"/>
      <c r="AH364" s="172"/>
      <c r="AI364" s="172"/>
    </row>
    <row r="365" spans="1:35" ht="25.5" customHeight="1" x14ac:dyDescent="0.2">
      <c r="A365" s="172"/>
      <c r="B365" s="172"/>
      <c r="C365" s="322"/>
      <c r="D365" s="452">
        <f>1+D361</f>
        <v>104</v>
      </c>
      <c r="E365" s="457"/>
      <c r="F365" s="494"/>
      <c r="G365" s="186" t="s">
        <v>427</v>
      </c>
      <c r="H365" s="191"/>
      <c r="I365" s="347"/>
      <c r="J365" s="171"/>
      <c r="K365" s="186"/>
      <c r="L365" s="186"/>
      <c r="M365" s="478"/>
      <c r="N365" s="348"/>
      <c r="O365" s="187"/>
      <c r="P365" s="644" t="s">
        <v>757</v>
      </c>
      <c r="Q365" s="645"/>
      <c r="R365" s="646"/>
      <c r="S365" s="322"/>
      <c r="T365" s="451" t="s">
        <v>758</v>
      </c>
      <c r="U365" s="451"/>
      <c r="V365" s="451"/>
      <c r="W365" s="451"/>
      <c r="X365" s="451"/>
      <c r="Y365" s="451"/>
      <c r="Z365" s="451"/>
      <c r="AA365" s="458"/>
      <c r="AB365" s="171"/>
      <c r="AC365" s="172"/>
      <c r="AD365" s="172"/>
      <c r="AE365" s="172"/>
      <c r="AF365" s="172"/>
      <c r="AG365" s="172"/>
      <c r="AH365" s="172"/>
      <c r="AI365" s="172"/>
    </row>
    <row r="366" spans="1:35" ht="12.75" customHeight="1" x14ac:dyDescent="0.3">
      <c r="A366" s="172"/>
      <c r="B366" s="172"/>
      <c r="C366" s="322"/>
      <c r="D366" s="452">
        <f>1+D365</f>
        <v>105</v>
      </c>
      <c r="E366" s="457"/>
      <c r="F366" s="171"/>
      <c r="G366" s="186"/>
      <c r="H366" s="186" t="s">
        <v>430</v>
      </c>
      <c r="I366" s="171"/>
      <c r="J366" s="186"/>
      <c r="K366" s="186"/>
      <c r="L366" s="186"/>
      <c r="M366" s="181" t="s">
        <v>723</v>
      </c>
      <c r="N366" s="348" t="s">
        <v>727</v>
      </c>
      <c r="O366" s="173"/>
      <c r="P366" s="644" t="s">
        <v>720</v>
      </c>
      <c r="Q366" s="645"/>
      <c r="R366" s="646"/>
      <c r="S366" s="322"/>
      <c r="T366" s="545" t="s">
        <v>1046</v>
      </c>
      <c r="U366" s="545"/>
      <c r="V366" s="545"/>
      <c r="W366" s="545"/>
      <c r="X366" s="545"/>
      <c r="Y366" s="545"/>
      <c r="Z366" s="545"/>
      <c r="AA366" s="801"/>
      <c r="AB366" s="171"/>
      <c r="AC366" s="172"/>
      <c r="AD366" s="172"/>
      <c r="AE366" s="172"/>
      <c r="AF366" s="172"/>
      <c r="AG366" s="172"/>
      <c r="AH366" s="172"/>
      <c r="AI366" s="172"/>
    </row>
    <row r="367" spans="1:35" ht="12.75" customHeight="1" x14ac:dyDescent="0.3">
      <c r="A367" s="172"/>
      <c r="B367" s="172"/>
      <c r="C367" s="322"/>
      <c r="D367" s="452">
        <f>1+D366</f>
        <v>106</v>
      </c>
      <c r="E367" s="457"/>
      <c r="F367" s="171"/>
      <c r="G367" s="186"/>
      <c r="H367" s="186" t="s">
        <v>431</v>
      </c>
      <c r="I367" s="171"/>
      <c r="J367" s="186"/>
      <c r="K367" s="186"/>
      <c r="L367" s="186"/>
      <c r="M367" s="181" t="s">
        <v>724</v>
      </c>
      <c r="N367" s="348" t="s">
        <v>727</v>
      </c>
      <c r="O367" s="173"/>
      <c r="P367" s="644" t="s">
        <v>721</v>
      </c>
      <c r="Q367" s="645"/>
      <c r="R367" s="646"/>
      <c r="S367" s="322"/>
      <c r="T367" s="545"/>
      <c r="U367" s="545"/>
      <c r="V367" s="545"/>
      <c r="W367" s="545"/>
      <c r="X367" s="545"/>
      <c r="Y367" s="545"/>
      <c r="Z367" s="545"/>
      <c r="AA367" s="801"/>
      <c r="AB367" s="171"/>
      <c r="AC367" s="172"/>
      <c r="AD367" s="172"/>
      <c r="AE367" s="172"/>
      <c r="AF367" s="172"/>
      <c r="AG367" s="172"/>
      <c r="AH367" s="172"/>
      <c r="AI367" s="172"/>
    </row>
    <row r="368" spans="1:35" ht="12.75" customHeight="1" x14ac:dyDescent="0.2">
      <c r="A368" s="172"/>
      <c r="B368" s="172"/>
      <c r="C368" s="322"/>
      <c r="D368" s="452"/>
      <c r="E368" s="457"/>
      <c r="F368" s="186"/>
      <c r="G368" s="191"/>
      <c r="H368" s="186"/>
      <c r="I368" s="186"/>
      <c r="J368" s="186"/>
      <c r="K368" s="186"/>
      <c r="L368" s="186"/>
      <c r="M368" s="348"/>
      <c r="N368" s="348"/>
      <c r="O368" s="186"/>
      <c r="P368" s="526"/>
      <c r="Q368" s="526"/>
      <c r="R368" s="171"/>
      <c r="S368" s="322"/>
      <c r="T368" s="545"/>
      <c r="U368" s="545"/>
      <c r="V368" s="545"/>
      <c r="W368" s="545"/>
      <c r="X368" s="545"/>
      <c r="Y368" s="545"/>
      <c r="Z368" s="545"/>
      <c r="AA368" s="801"/>
      <c r="AB368" s="171"/>
      <c r="AC368" s="172"/>
      <c r="AD368" s="172"/>
      <c r="AE368" s="172"/>
      <c r="AF368" s="172"/>
      <c r="AG368" s="172"/>
      <c r="AH368" s="172"/>
      <c r="AI368" s="172"/>
    </row>
    <row r="369" spans="1:35" ht="12.75" customHeight="1" x14ac:dyDescent="0.2">
      <c r="A369" s="172"/>
      <c r="B369" s="172"/>
      <c r="C369" s="322"/>
      <c r="D369" s="452"/>
      <c r="E369" s="457"/>
      <c r="F369" s="186"/>
      <c r="G369" s="191"/>
      <c r="H369" s="186"/>
      <c r="I369" s="186"/>
      <c r="J369" s="186"/>
      <c r="K369" s="186"/>
      <c r="L369" s="186"/>
      <c r="M369" s="348"/>
      <c r="N369" s="348"/>
      <c r="O369" s="186"/>
      <c r="P369" s="526"/>
      <c r="Q369" s="526"/>
      <c r="R369" s="171"/>
      <c r="S369" s="322"/>
      <c r="T369" s="340"/>
      <c r="U369" s="340"/>
      <c r="V369" s="340"/>
      <c r="W369" s="340"/>
      <c r="X369" s="340"/>
      <c r="Y369" s="340"/>
      <c r="Z369" s="340"/>
      <c r="AA369" s="399"/>
      <c r="AB369" s="171"/>
      <c r="AC369" s="172"/>
      <c r="AD369" s="172"/>
      <c r="AE369" s="172"/>
      <c r="AF369" s="172"/>
      <c r="AG369" s="172"/>
      <c r="AH369" s="172"/>
      <c r="AI369" s="172"/>
    </row>
    <row r="370" spans="1:35" ht="12.75" customHeight="1" x14ac:dyDescent="0.2">
      <c r="A370" s="172"/>
      <c r="B370" s="172"/>
      <c r="C370" s="322"/>
      <c r="D370" s="452">
        <f>1+D367</f>
        <v>107</v>
      </c>
      <c r="E370" s="457"/>
      <c r="F370" s="186"/>
      <c r="G370" s="186" t="s">
        <v>722</v>
      </c>
      <c r="H370" s="191"/>
      <c r="I370" s="347"/>
      <c r="J370" s="171"/>
      <c r="K370" s="186"/>
      <c r="L370" s="186"/>
      <c r="M370" s="478"/>
      <c r="N370" s="348"/>
      <c r="O370" s="187"/>
      <c r="P370" s="644" t="s">
        <v>753</v>
      </c>
      <c r="Q370" s="645"/>
      <c r="R370" s="646"/>
      <c r="S370" s="322"/>
      <c r="T370" s="451" t="s">
        <v>1044</v>
      </c>
      <c r="U370" s="451"/>
      <c r="V370" s="451"/>
      <c r="W370" s="451"/>
      <c r="X370" s="451"/>
      <c r="Y370" s="451"/>
      <c r="Z370" s="451"/>
      <c r="AA370" s="458"/>
      <c r="AB370" s="171"/>
      <c r="AC370" s="172"/>
      <c r="AD370" s="172"/>
      <c r="AE370" s="172"/>
      <c r="AF370" s="172"/>
      <c r="AG370" s="172"/>
      <c r="AH370" s="172"/>
      <c r="AI370" s="172"/>
    </row>
    <row r="371" spans="1:35" ht="12.75" customHeight="1" x14ac:dyDescent="0.3">
      <c r="A371" s="172"/>
      <c r="B371" s="172"/>
      <c r="C371" s="322"/>
      <c r="D371" s="452">
        <f>1+D370</f>
        <v>108</v>
      </c>
      <c r="E371" s="457"/>
      <c r="F371" s="186"/>
      <c r="G371" s="186"/>
      <c r="H371" s="186" t="s">
        <v>430</v>
      </c>
      <c r="I371" s="171"/>
      <c r="J371" s="186"/>
      <c r="K371" s="186"/>
      <c r="L371" s="186"/>
      <c r="M371" s="181" t="s">
        <v>725</v>
      </c>
      <c r="N371" s="348" t="s">
        <v>728</v>
      </c>
      <c r="O371" s="171"/>
      <c r="P371" s="644" t="s">
        <v>729</v>
      </c>
      <c r="Q371" s="645"/>
      <c r="R371" s="646"/>
      <c r="S371" s="322"/>
      <c r="T371" s="628" t="s">
        <v>1045</v>
      </c>
      <c r="U371" s="543"/>
      <c r="V371" s="543"/>
      <c r="W371" s="543"/>
      <c r="X371" s="543"/>
      <c r="Y371" s="543"/>
      <c r="Z371" s="543"/>
      <c r="AA371" s="581"/>
      <c r="AB371" s="171"/>
      <c r="AC371" s="172"/>
      <c r="AD371" s="172"/>
      <c r="AE371" s="172"/>
      <c r="AF371" s="172"/>
      <c r="AG371" s="172"/>
      <c r="AH371" s="172"/>
      <c r="AI371" s="172"/>
    </row>
    <row r="372" spans="1:35" ht="12.75" customHeight="1" x14ac:dyDescent="0.3">
      <c r="A372" s="172"/>
      <c r="B372" s="172"/>
      <c r="C372" s="322"/>
      <c r="D372" s="452">
        <f>1+D371</f>
        <v>109</v>
      </c>
      <c r="E372" s="457"/>
      <c r="F372" s="186"/>
      <c r="G372" s="186"/>
      <c r="H372" s="186" t="s">
        <v>431</v>
      </c>
      <c r="I372" s="171"/>
      <c r="J372" s="186"/>
      <c r="K372" s="186"/>
      <c r="L372" s="186"/>
      <c r="M372" s="181" t="s">
        <v>726</v>
      </c>
      <c r="N372" s="348" t="s">
        <v>728</v>
      </c>
      <c r="O372" s="171"/>
      <c r="P372" s="644" t="s">
        <v>730</v>
      </c>
      <c r="Q372" s="645"/>
      <c r="R372" s="646"/>
      <c r="S372" s="322"/>
      <c r="T372" s="628"/>
      <c r="U372" s="543"/>
      <c r="V372" s="543"/>
      <c r="W372" s="543"/>
      <c r="X372" s="543"/>
      <c r="Y372" s="543"/>
      <c r="Z372" s="543"/>
      <c r="AA372" s="581"/>
      <c r="AB372" s="171"/>
      <c r="AC372" s="172"/>
      <c r="AD372" s="172"/>
      <c r="AE372" s="172"/>
      <c r="AF372" s="172"/>
      <c r="AG372" s="172"/>
      <c r="AH372" s="172"/>
      <c r="AI372" s="172"/>
    </row>
    <row r="373" spans="1:35" ht="12.75" customHeight="1" x14ac:dyDescent="0.2">
      <c r="A373" s="172"/>
      <c r="B373" s="172"/>
      <c r="C373" s="171"/>
      <c r="D373" s="452"/>
      <c r="E373" s="457"/>
      <c r="F373" s="186"/>
      <c r="G373" s="186"/>
      <c r="H373" s="186"/>
      <c r="I373" s="171"/>
      <c r="J373" s="186"/>
      <c r="K373" s="186"/>
      <c r="L373" s="186"/>
      <c r="M373" s="348"/>
      <c r="N373" s="348"/>
      <c r="O373" s="171"/>
      <c r="P373" s="186"/>
      <c r="Q373" s="186"/>
      <c r="R373" s="186"/>
      <c r="S373" s="186"/>
      <c r="T373" s="363"/>
      <c r="U373" s="363"/>
      <c r="V373" s="363"/>
      <c r="W373" s="363"/>
      <c r="X373" s="363"/>
      <c r="Y373" s="363"/>
      <c r="Z373" s="363"/>
      <c r="AA373" s="365"/>
      <c r="AB373" s="171"/>
      <c r="AC373" s="172"/>
      <c r="AD373" s="172"/>
      <c r="AE373" s="172"/>
      <c r="AF373" s="172"/>
      <c r="AG373" s="172"/>
      <c r="AH373" s="172"/>
      <c r="AI373" s="172"/>
    </row>
    <row r="374" spans="1:35" ht="12.75" customHeight="1" x14ac:dyDescent="0.2">
      <c r="A374" s="172"/>
      <c r="B374" s="172"/>
      <c r="C374" s="171"/>
      <c r="D374" s="489"/>
      <c r="E374" s="490"/>
      <c r="F374" s="380"/>
      <c r="G374" s="527"/>
      <c r="H374" s="380"/>
      <c r="I374" s="380"/>
      <c r="J374" s="380"/>
      <c r="K374" s="380"/>
      <c r="L374" s="380"/>
      <c r="M374" s="381"/>
      <c r="N374" s="381"/>
      <c r="O374" s="380"/>
      <c r="P374" s="528"/>
      <c r="Q374" s="528"/>
      <c r="R374" s="184"/>
      <c r="S374" s="184"/>
      <c r="T374" s="184"/>
      <c r="U374" s="184"/>
      <c r="V374" s="184"/>
      <c r="W374" s="184"/>
      <c r="X374" s="184"/>
      <c r="Y374" s="184"/>
      <c r="Z374" s="184"/>
      <c r="AA374" s="185"/>
      <c r="AB374" s="171"/>
      <c r="AC374" s="172"/>
      <c r="AD374" s="172"/>
      <c r="AE374" s="172"/>
      <c r="AF374" s="172"/>
      <c r="AG374" s="172"/>
      <c r="AH374" s="172"/>
      <c r="AI374" s="172"/>
    </row>
    <row r="375" spans="1:35" ht="12.75" customHeight="1" x14ac:dyDescent="0.2">
      <c r="A375" s="172"/>
      <c r="B375" s="172"/>
      <c r="C375" s="171"/>
      <c r="D375" s="171"/>
      <c r="E375" s="330"/>
      <c r="F375" s="186"/>
      <c r="G375" s="191"/>
      <c r="H375" s="186"/>
      <c r="I375" s="186"/>
      <c r="J375" s="186"/>
      <c r="K375" s="186"/>
      <c r="L375" s="186"/>
      <c r="M375" s="186"/>
      <c r="N375" s="187"/>
      <c r="O375" s="186"/>
      <c r="P375" s="526"/>
      <c r="Q375" s="526"/>
      <c r="R375" s="171"/>
      <c r="S375" s="171"/>
      <c r="T375" s="171"/>
      <c r="U375" s="171"/>
      <c r="V375" s="171"/>
      <c r="W375" s="171"/>
      <c r="X375" s="171"/>
      <c r="Y375" s="171"/>
      <c r="Z375" s="171"/>
      <c r="AA375" s="171"/>
      <c r="AB375" s="171"/>
      <c r="AC375" s="172"/>
      <c r="AD375" s="172"/>
      <c r="AE375" s="172"/>
      <c r="AF375" s="172"/>
      <c r="AG375" s="172"/>
      <c r="AH375" s="172"/>
      <c r="AI375" s="172"/>
    </row>
    <row r="376" spans="1:35" ht="12.75" customHeight="1" x14ac:dyDescent="0.2">
      <c r="A376" s="172"/>
      <c r="B376" s="172"/>
      <c r="C376" s="171"/>
      <c r="D376" s="171"/>
      <c r="E376" s="330"/>
      <c r="F376" s="186"/>
      <c r="G376" s="191"/>
      <c r="H376" s="186"/>
      <c r="I376" s="186"/>
      <c r="J376" s="186"/>
      <c r="K376" s="186"/>
      <c r="L376" s="186"/>
      <c r="M376" s="186"/>
      <c r="N376" s="187"/>
      <c r="O376" s="186"/>
      <c r="P376" s="526"/>
      <c r="Q376" s="526"/>
      <c r="R376" s="171"/>
      <c r="S376" s="171"/>
      <c r="T376" s="171"/>
      <c r="U376" s="171"/>
      <c r="V376" s="171"/>
      <c r="W376" s="171"/>
      <c r="X376" s="171"/>
      <c r="Y376" s="171"/>
      <c r="Z376" s="171"/>
      <c r="AA376" s="171"/>
      <c r="AB376" s="171"/>
      <c r="AC376" s="172"/>
      <c r="AD376" s="172"/>
      <c r="AE376" s="172"/>
      <c r="AF376" s="172"/>
      <c r="AG376" s="172"/>
      <c r="AH376" s="172"/>
      <c r="AI376" s="172"/>
    </row>
    <row r="377" spans="1:35" ht="12.75" customHeight="1" x14ac:dyDescent="0.2">
      <c r="A377" s="172"/>
      <c r="B377" s="172"/>
      <c r="C377" s="172"/>
      <c r="D377" s="172"/>
      <c r="E377" s="521"/>
      <c r="F377" s="172"/>
      <c r="G377" s="172"/>
      <c r="H377" s="172"/>
      <c r="I377" s="172"/>
      <c r="J377" s="172"/>
      <c r="K377" s="172"/>
      <c r="L377" s="172"/>
      <c r="M377" s="172"/>
      <c r="N377" s="172"/>
      <c r="O377" s="172"/>
      <c r="P377" s="172"/>
      <c r="Q377" s="172"/>
      <c r="R377" s="172"/>
      <c r="S377" s="172"/>
      <c r="T377" s="172"/>
      <c r="U377" s="172"/>
      <c r="V377" s="172"/>
      <c r="W377" s="172"/>
      <c r="X377" s="172"/>
      <c r="Y377" s="172"/>
      <c r="Z377" s="172"/>
      <c r="AA377" s="172"/>
      <c r="AB377" s="172"/>
      <c r="AC377" s="172"/>
      <c r="AD377" s="172"/>
      <c r="AE377" s="172"/>
      <c r="AF377" s="172"/>
      <c r="AG377" s="172"/>
      <c r="AH377" s="172"/>
      <c r="AI377" s="172"/>
    </row>
    <row r="378" spans="1:35" ht="12.75" customHeight="1" x14ac:dyDescent="0.2">
      <c r="A378" s="172"/>
      <c r="B378" s="172"/>
      <c r="C378" s="172"/>
      <c r="D378" s="172"/>
      <c r="E378" s="521"/>
      <c r="F378" s="172"/>
      <c r="G378" s="172"/>
      <c r="H378" s="172"/>
      <c r="I378" s="172"/>
      <c r="J378" s="172"/>
      <c r="K378" s="172"/>
      <c r="L378" s="172"/>
      <c r="M378" s="172"/>
      <c r="N378" s="172"/>
      <c r="O378" s="172"/>
      <c r="P378" s="172"/>
      <c r="Q378" s="172"/>
      <c r="R378" s="172"/>
      <c r="S378" s="172"/>
      <c r="T378" s="172"/>
      <c r="U378" s="172"/>
      <c r="V378" s="172"/>
      <c r="W378" s="172"/>
      <c r="X378" s="172"/>
      <c r="Y378" s="172"/>
      <c r="Z378" s="172"/>
      <c r="AA378" s="172"/>
      <c r="AB378" s="172"/>
      <c r="AC378" s="172"/>
      <c r="AD378" s="172"/>
      <c r="AE378" s="172"/>
      <c r="AF378" s="172"/>
      <c r="AG378" s="172"/>
      <c r="AH378" s="172"/>
      <c r="AI378" s="172"/>
    </row>
    <row r="379" spans="1:35" ht="12.75" customHeight="1" x14ac:dyDescent="0.2">
      <c r="A379" s="172"/>
      <c r="B379" s="172"/>
      <c r="C379" s="172"/>
      <c r="D379" s="172"/>
      <c r="E379" s="521"/>
      <c r="F379" s="172"/>
      <c r="G379" s="172"/>
      <c r="H379" s="172"/>
      <c r="I379" s="172"/>
      <c r="J379" s="172"/>
      <c r="K379" s="172"/>
      <c r="L379" s="172"/>
      <c r="M379" s="172"/>
      <c r="N379" s="172"/>
      <c r="O379" s="172"/>
      <c r="P379" s="172"/>
      <c r="Q379" s="172"/>
      <c r="R379" s="172"/>
      <c r="S379" s="172"/>
      <c r="T379" s="172"/>
      <c r="U379" s="172"/>
      <c r="V379" s="172"/>
      <c r="W379" s="172"/>
      <c r="X379" s="172"/>
      <c r="Y379" s="172"/>
      <c r="Z379" s="172"/>
      <c r="AA379" s="172"/>
      <c r="AB379" s="172"/>
      <c r="AC379" s="172"/>
      <c r="AD379" s="172"/>
      <c r="AE379" s="172"/>
      <c r="AF379" s="172"/>
      <c r="AG379" s="172"/>
      <c r="AH379" s="172"/>
      <c r="AI379" s="172"/>
    </row>
    <row r="380" spans="1:35" ht="12.75" customHeight="1" x14ac:dyDescent="0.2">
      <c r="A380" s="172"/>
      <c r="B380" s="172"/>
      <c r="C380" s="172"/>
      <c r="D380" s="172"/>
      <c r="E380" s="521"/>
      <c r="F380" s="172"/>
      <c r="G380" s="172"/>
      <c r="H380" s="172"/>
      <c r="I380" s="172"/>
      <c r="J380" s="172"/>
      <c r="K380" s="172"/>
      <c r="L380" s="172"/>
      <c r="M380" s="172"/>
      <c r="N380" s="172"/>
      <c r="O380" s="172"/>
      <c r="P380" s="172"/>
      <c r="Q380" s="172"/>
      <c r="R380" s="172"/>
      <c r="S380" s="172"/>
      <c r="T380" s="172"/>
      <c r="U380" s="172"/>
      <c r="V380" s="172"/>
      <c r="W380" s="172"/>
      <c r="X380" s="172"/>
      <c r="Y380" s="172"/>
      <c r="Z380" s="172"/>
      <c r="AA380" s="172"/>
      <c r="AB380" s="172"/>
      <c r="AC380" s="172"/>
      <c r="AD380" s="172"/>
      <c r="AE380" s="172"/>
      <c r="AF380" s="172"/>
      <c r="AG380" s="172"/>
      <c r="AH380" s="172"/>
      <c r="AI380" s="172"/>
    </row>
    <row r="381" spans="1:35" ht="12.75" customHeight="1" x14ac:dyDescent="0.2">
      <c r="A381" s="172"/>
      <c r="B381" s="172"/>
      <c r="C381" s="172"/>
      <c r="D381" s="172"/>
      <c r="E381" s="521"/>
      <c r="F381" s="172"/>
      <c r="G381" s="172"/>
      <c r="H381" s="172"/>
      <c r="I381" s="172"/>
      <c r="J381" s="172"/>
      <c r="K381" s="172"/>
      <c r="L381" s="172"/>
      <c r="M381" s="172"/>
      <c r="N381" s="172"/>
      <c r="O381" s="172"/>
      <c r="P381" s="172"/>
      <c r="Q381" s="172"/>
      <c r="R381" s="172"/>
      <c r="S381" s="172"/>
      <c r="T381" s="172"/>
      <c r="U381" s="172"/>
      <c r="V381" s="172"/>
      <c r="W381" s="172"/>
      <c r="X381" s="172"/>
      <c r="Y381" s="172"/>
      <c r="Z381" s="172"/>
      <c r="AA381" s="172"/>
      <c r="AB381" s="172"/>
      <c r="AC381" s="172"/>
      <c r="AD381" s="172"/>
      <c r="AE381" s="172"/>
      <c r="AF381" s="172"/>
      <c r="AG381" s="172"/>
      <c r="AH381" s="172"/>
      <c r="AI381" s="172"/>
    </row>
    <row r="382" spans="1:35" ht="12.75" customHeight="1" x14ac:dyDescent="0.2">
      <c r="A382" s="172"/>
      <c r="B382" s="172"/>
      <c r="C382" s="172"/>
      <c r="D382" s="172"/>
      <c r="E382" s="521"/>
      <c r="F382" s="172"/>
      <c r="G382" s="172"/>
      <c r="H382" s="172"/>
      <c r="I382" s="172"/>
      <c r="J382" s="172"/>
      <c r="K382" s="172"/>
      <c r="L382" s="172"/>
      <c r="M382" s="172"/>
      <c r="N382" s="172"/>
      <c r="O382" s="172"/>
      <c r="P382" s="172"/>
      <c r="Q382" s="172"/>
      <c r="R382" s="172"/>
      <c r="S382" s="172"/>
      <c r="T382" s="172"/>
      <c r="U382" s="172"/>
      <c r="V382" s="172"/>
      <c r="W382" s="172"/>
      <c r="X382" s="172"/>
      <c r="Y382" s="172"/>
      <c r="Z382" s="172"/>
      <c r="AA382" s="172"/>
      <c r="AB382" s="172"/>
      <c r="AC382" s="172"/>
      <c r="AD382" s="172"/>
      <c r="AE382" s="172"/>
      <c r="AF382" s="172"/>
      <c r="AG382" s="172"/>
      <c r="AH382" s="172"/>
      <c r="AI382" s="172"/>
    </row>
    <row r="383" spans="1:35" ht="12.75" customHeight="1" x14ac:dyDescent="0.2">
      <c r="A383" s="172"/>
      <c r="B383" s="172"/>
      <c r="C383" s="172"/>
      <c r="D383" s="172"/>
      <c r="E383" s="521"/>
      <c r="F383" s="172"/>
      <c r="G383" s="172"/>
      <c r="H383" s="172"/>
      <c r="I383" s="172"/>
      <c r="J383" s="172"/>
      <c r="K383" s="172"/>
      <c r="L383" s="172"/>
      <c r="M383" s="172"/>
      <c r="N383" s="172"/>
      <c r="O383" s="172"/>
      <c r="P383" s="172"/>
      <c r="Q383" s="172"/>
      <c r="R383" s="172"/>
      <c r="S383" s="172"/>
      <c r="T383" s="172"/>
      <c r="U383" s="172"/>
      <c r="V383" s="172"/>
      <c r="W383" s="172"/>
      <c r="X383" s="172"/>
      <c r="Y383" s="172"/>
      <c r="Z383" s="172"/>
      <c r="AA383" s="172"/>
      <c r="AB383" s="172"/>
      <c r="AC383" s="172"/>
      <c r="AD383" s="172"/>
      <c r="AE383" s="172"/>
      <c r="AF383" s="172"/>
      <c r="AG383" s="172"/>
      <c r="AH383" s="172"/>
      <c r="AI383" s="172"/>
    </row>
    <row r="384" spans="1:35" ht="12.75" customHeight="1" x14ac:dyDescent="0.2">
      <c r="A384" s="172"/>
      <c r="B384" s="172"/>
      <c r="C384" s="172"/>
      <c r="D384" s="172"/>
      <c r="E384" s="521"/>
      <c r="F384" s="172"/>
      <c r="G384" s="172"/>
      <c r="H384" s="172"/>
      <c r="I384" s="172"/>
      <c r="J384" s="172"/>
      <c r="K384" s="172"/>
      <c r="L384" s="172"/>
      <c r="M384" s="172"/>
      <c r="N384" s="172"/>
      <c r="O384" s="172"/>
      <c r="P384" s="172"/>
      <c r="Q384" s="172"/>
      <c r="R384" s="172"/>
      <c r="S384" s="172"/>
      <c r="T384" s="172"/>
      <c r="U384" s="172"/>
      <c r="V384" s="172"/>
      <c r="W384" s="172"/>
      <c r="X384" s="172"/>
      <c r="Y384" s="172"/>
      <c r="Z384" s="172"/>
      <c r="AA384" s="172"/>
      <c r="AB384" s="172"/>
      <c r="AC384" s="172"/>
      <c r="AD384" s="172"/>
      <c r="AE384" s="172"/>
      <c r="AF384" s="172"/>
      <c r="AG384" s="172"/>
      <c r="AH384" s="172"/>
      <c r="AI384" s="172"/>
    </row>
    <row r="385" spans="1:35" ht="12.75" customHeight="1" x14ac:dyDescent="0.2">
      <c r="A385" s="172"/>
      <c r="B385" s="172"/>
      <c r="C385" s="172"/>
      <c r="D385" s="172"/>
      <c r="E385" s="521"/>
      <c r="F385" s="172"/>
      <c r="G385" s="172"/>
      <c r="H385" s="172"/>
      <c r="I385" s="172"/>
      <c r="J385" s="172"/>
      <c r="K385" s="172"/>
      <c r="L385" s="172"/>
      <c r="M385" s="172"/>
      <c r="N385" s="172"/>
      <c r="O385" s="172"/>
      <c r="P385" s="172"/>
      <c r="Q385" s="172"/>
      <c r="R385" s="172"/>
      <c r="S385" s="172"/>
      <c r="T385" s="172"/>
      <c r="U385" s="172"/>
      <c r="V385" s="172"/>
      <c r="W385" s="172"/>
      <c r="X385" s="172"/>
      <c r="Y385" s="172"/>
      <c r="Z385" s="172"/>
      <c r="AA385" s="172"/>
      <c r="AB385" s="172"/>
      <c r="AC385" s="172"/>
      <c r="AD385" s="172"/>
      <c r="AE385" s="172"/>
      <c r="AF385" s="172"/>
      <c r="AG385" s="172"/>
      <c r="AH385" s="172"/>
      <c r="AI385" s="172"/>
    </row>
    <row r="386" spans="1:35" ht="12.75" customHeight="1" x14ac:dyDescent="0.2">
      <c r="A386" s="172"/>
      <c r="B386" s="172"/>
      <c r="C386" s="172"/>
      <c r="D386" s="172"/>
      <c r="E386" s="521"/>
      <c r="F386" s="172"/>
      <c r="G386" s="172"/>
      <c r="H386" s="172"/>
      <c r="I386" s="172"/>
      <c r="J386" s="172"/>
      <c r="K386" s="172"/>
      <c r="L386" s="172"/>
      <c r="M386" s="172"/>
      <c r="N386" s="172"/>
      <c r="O386" s="172"/>
      <c r="P386" s="172"/>
      <c r="Q386" s="172"/>
      <c r="R386" s="172"/>
      <c r="S386" s="172"/>
      <c r="T386" s="172"/>
      <c r="U386" s="172"/>
      <c r="V386" s="172"/>
      <c r="W386" s="172"/>
      <c r="X386" s="172"/>
      <c r="Y386" s="172"/>
      <c r="Z386" s="172"/>
      <c r="AA386" s="172"/>
      <c r="AB386" s="172"/>
      <c r="AC386" s="172"/>
      <c r="AD386" s="172"/>
      <c r="AE386" s="172"/>
      <c r="AF386" s="172"/>
      <c r="AG386" s="172"/>
      <c r="AH386" s="172"/>
      <c r="AI386" s="172"/>
    </row>
    <row r="387" spans="1:35" ht="12.75" customHeight="1" x14ac:dyDescent="0.2">
      <c r="A387" s="172"/>
      <c r="B387" s="172"/>
      <c r="C387" s="172"/>
      <c r="D387" s="172"/>
      <c r="E387" s="521"/>
      <c r="F387" s="172"/>
      <c r="G387" s="172"/>
      <c r="H387" s="172"/>
      <c r="I387" s="172"/>
      <c r="J387" s="172"/>
      <c r="K387" s="172"/>
      <c r="L387" s="172"/>
      <c r="M387" s="172"/>
      <c r="N387" s="172"/>
      <c r="O387" s="172"/>
      <c r="P387" s="172"/>
      <c r="Q387" s="172"/>
      <c r="R387" s="172"/>
      <c r="S387" s="172"/>
      <c r="T387" s="172"/>
      <c r="U387" s="172"/>
      <c r="V387" s="172"/>
      <c r="W387" s="172"/>
      <c r="X387" s="172"/>
      <c r="Y387" s="172"/>
      <c r="Z387" s="172"/>
      <c r="AA387" s="172"/>
      <c r="AB387" s="172"/>
      <c r="AC387" s="172"/>
      <c r="AD387" s="172"/>
      <c r="AE387" s="172"/>
      <c r="AF387" s="172"/>
      <c r="AG387" s="172"/>
      <c r="AH387" s="172"/>
      <c r="AI387" s="172"/>
    </row>
    <row r="388" spans="1:35" ht="12.75" customHeight="1" x14ac:dyDescent="0.2">
      <c r="A388" s="172"/>
      <c r="B388" s="172"/>
      <c r="C388" s="172"/>
      <c r="D388" s="172"/>
      <c r="E388" s="521"/>
      <c r="F388" s="172"/>
      <c r="G388" s="172"/>
      <c r="H388" s="172"/>
      <c r="I388" s="172"/>
      <c r="J388" s="172"/>
      <c r="K388" s="172"/>
      <c r="L388" s="172"/>
      <c r="M388" s="172"/>
      <c r="N388" s="172"/>
      <c r="O388" s="172"/>
      <c r="P388" s="172"/>
      <c r="Q388" s="172"/>
      <c r="R388" s="172"/>
      <c r="S388" s="172"/>
      <c r="T388" s="172"/>
      <c r="U388" s="172"/>
      <c r="V388" s="172"/>
      <c r="W388" s="172"/>
      <c r="X388" s="172"/>
      <c r="Y388" s="172"/>
      <c r="Z388" s="172"/>
      <c r="AA388" s="172"/>
      <c r="AB388" s="172"/>
      <c r="AC388" s="172"/>
      <c r="AD388" s="172"/>
      <c r="AE388" s="172"/>
      <c r="AF388" s="172"/>
      <c r="AG388" s="172"/>
      <c r="AH388" s="172"/>
      <c r="AI388" s="172"/>
    </row>
    <row r="389" spans="1:35" hidden="1" x14ac:dyDescent="0.2"/>
    <row r="390" spans="1:35" hidden="1" x14ac:dyDescent="0.2"/>
    <row r="391" spans="1:35" hidden="1" x14ac:dyDescent="0.2"/>
    <row r="392" spans="1:35" hidden="1" x14ac:dyDescent="0.2"/>
    <row r="393" spans="1:35" hidden="1" x14ac:dyDescent="0.2"/>
    <row r="394" spans="1:35" hidden="1" x14ac:dyDescent="0.2"/>
    <row r="395" spans="1:35" hidden="1" x14ac:dyDescent="0.2"/>
    <row r="396" spans="1:35" hidden="1" x14ac:dyDescent="0.2"/>
    <row r="397" spans="1:35" hidden="1" x14ac:dyDescent="0.2"/>
    <row r="398" spans="1:35" hidden="1" x14ac:dyDescent="0.2"/>
    <row r="399" spans="1:35" hidden="1" x14ac:dyDescent="0.2"/>
    <row r="400" spans="1:35"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row r="16766" hidden="1" x14ac:dyDescent="0.2"/>
    <row r="16767" hidden="1" x14ac:dyDescent="0.2"/>
    <row r="16768" hidden="1" x14ac:dyDescent="0.2"/>
    <row r="16769" hidden="1" x14ac:dyDescent="0.2"/>
    <row r="16770" hidden="1" x14ac:dyDescent="0.2"/>
    <row r="16771" hidden="1" x14ac:dyDescent="0.2"/>
    <row r="16772" hidden="1" x14ac:dyDescent="0.2"/>
    <row r="16773" hidden="1" x14ac:dyDescent="0.2"/>
    <row r="16774" hidden="1" x14ac:dyDescent="0.2"/>
    <row r="16775" hidden="1" x14ac:dyDescent="0.2"/>
    <row r="16776" hidden="1" x14ac:dyDescent="0.2"/>
    <row r="16777" hidden="1" x14ac:dyDescent="0.2"/>
    <row r="16778" hidden="1" x14ac:dyDescent="0.2"/>
    <row r="16779" hidden="1" x14ac:dyDescent="0.2"/>
    <row r="16780" hidden="1" x14ac:dyDescent="0.2"/>
    <row r="16781" hidden="1" x14ac:dyDescent="0.2"/>
    <row r="16782" hidden="1" x14ac:dyDescent="0.2"/>
    <row r="16783" hidden="1" x14ac:dyDescent="0.2"/>
    <row r="16784" hidden="1" x14ac:dyDescent="0.2"/>
    <row r="16785" hidden="1" x14ac:dyDescent="0.2"/>
    <row r="16786" hidden="1" x14ac:dyDescent="0.2"/>
    <row r="16787" hidden="1" x14ac:dyDescent="0.2"/>
    <row r="16788" hidden="1" x14ac:dyDescent="0.2"/>
    <row r="16789" hidden="1" x14ac:dyDescent="0.2"/>
    <row r="16790" hidden="1" x14ac:dyDescent="0.2"/>
    <row r="16791" hidden="1" x14ac:dyDescent="0.2"/>
    <row r="16792" hidden="1" x14ac:dyDescent="0.2"/>
    <row r="16793" hidden="1" x14ac:dyDescent="0.2"/>
    <row r="16794" hidden="1" x14ac:dyDescent="0.2"/>
    <row r="16795" hidden="1" x14ac:dyDescent="0.2"/>
    <row r="16796" hidden="1" x14ac:dyDescent="0.2"/>
    <row r="16797" hidden="1" x14ac:dyDescent="0.2"/>
    <row r="16798" hidden="1" x14ac:dyDescent="0.2"/>
    <row r="16799" hidden="1" x14ac:dyDescent="0.2"/>
    <row r="16800" hidden="1" x14ac:dyDescent="0.2"/>
    <row r="16801" hidden="1" x14ac:dyDescent="0.2"/>
    <row r="16802" hidden="1" x14ac:dyDescent="0.2"/>
    <row r="16803" hidden="1" x14ac:dyDescent="0.2"/>
  </sheetData>
  <sheetProtection password="DC2C" sheet="1" objects="1" scenarios="1"/>
  <mergeCells count="191">
    <mergeCell ref="T366:AA368"/>
    <mergeCell ref="T203:AA204"/>
    <mergeCell ref="P257:R257"/>
    <mergeCell ref="P255:R255"/>
    <mergeCell ref="P302:R303"/>
    <mergeCell ref="P304:R307"/>
    <mergeCell ref="P238:R238"/>
    <mergeCell ref="P241:R241"/>
    <mergeCell ref="P225:S227"/>
    <mergeCell ref="P308:R311"/>
    <mergeCell ref="T333:AA335"/>
    <mergeCell ref="P343:R344"/>
    <mergeCell ref="P366:R366"/>
    <mergeCell ref="P367:R367"/>
    <mergeCell ref="P350:S350"/>
    <mergeCell ref="P254:S254"/>
    <mergeCell ref="T270:AA271"/>
    <mergeCell ref="T274:AA277"/>
    <mergeCell ref="T298:AA300"/>
    <mergeCell ref="T315:AA317"/>
    <mergeCell ref="T325:AA328"/>
    <mergeCell ref="T216:AA217"/>
    <mergeCell ref="T218:AA219"/>
    <mergeCell ref="T220:AA221"/>
    <mergeCell ref="T128:AA130"/>
    <mergeCell ref="T144:AA145"/>
    <mergeCell ref="T147:AA149"/>
    <mergeCell ref="T175:AA177"/>
    <mergeCell ref="P186:S187"/>
    <mergeCell ref="T206:AA207"/>
    <mergeCell ref="P222:S223"/>
    <mergeCell ref="T250:AA252"/>
    <mergeCell ref="T238:AA239"/>
    <mergeCell ref="T235:AA236"/>
    <mergeCell ref="T179:AA180"/>
    <mergeCell ref="P147:R147"/>
    <mergeCell ref="T189:AA193"/>
    <mergeCell ref="T132:AA134"/>
    <mergeCell ref="T242:AA243"/>
    <mergeCell ref="P235:R235"/>
    <mergeCell ref="P180:R180"/>
    <mergeCell ref="P153:R153"/>
    <mergeCell ref="T161:AA165"/>
    <mergeCell ref="P161:R163"/>
    <mergeCell ref="P179:R179"/>
    <mergeCell ref="P175:R176"/>
    <mergeCell ref="T156:AA159"/>
    <mergeCell ref="P233:R233"/>
    <mergeCell ref="H189:K190"/>
    <mergeCell ref="P189:R189"/>
    <mergeCell ref="P183:R184"/>
    <mergeCell ref="P370:R370"/>
    <mergeCell ref="P124:R125"/>
    <mergeCell ref="P365:R365"/>
    <mergeCell ref="T337:AA338"/>
    <mergeCell ref="P195:R195"/>
    <mergeCell ref="T136:AA137"/>
    <mergeCell ref="P151:R151"/>
    <mergeCell ref="T167:AA171"/>
    <mergeCell ref="P211:S212"/>
    <mergeCell ref="P216:R216"/>
    <mergeCell ref="P218:R218"/>
    <mergeCell ref="P209:R209"/>
    <mergeCell ref="P245:R245"/>
    <mergeCell ref="P242:S242"/>
    <mergeCell ref="P267:R267"/>
    <mergeCell ref="P270:R270"/>
    <mergeCell ref="P287:R287"/>
    <mergeCell ref="T141:AA142"/>
    <mergeCell ref="P274:S275"/>
    <mergeCell ref="P295:R295"/>
    <mergeCell ref="P294:R294"/>
    <mergeCell ref="T124:AA126"/>
    <mergeCell ref="D19:D22"/>
    <mergeCell ref="P19:S19"/>
    <mergeCell ref="P35:R35"/>
    <mergeCell ref="T37:AA37"/>
    <mergeCell ref="P21:P22"/>
    <mergeCell ref="R21:R22"/>
    <mergeCell ref="F19:K22"/>
    <mergeCell ref="M19:M22"/>
    <mergeCell ref="N19:N22"/>
    <mergeCell ref="T19:AA22"/>
    <mergeCell ref="T29:AA31"/>
    <mergeCell ref="T32:AA33"/>
    <mergeCell ref="P46:R46"/>
    <mergeCell ref="P49:R49"/>
    <mergeCell ref="P79:R79"/>
    <mergeCell ref="T66:AA67"/>
    <mergeCell ref="P105:R106"/>
    <mergeCell ref="P93:R93"/>
    <mergeCell ref="P95:R95"/>
    <mergeCell ref="P122:R122"/>
    <mergeCell ref="T113:AA114"/>
    <mergeCell ref="T97:AA98"/>
    <mergeCell ref="T46:AA48"/>
    <mergeCell ref="K8:P10"/>
    <mergeCell ref="P41:AA44"/>
    <mergeCell ref="T11:AA12"/>
    <mergeCell ref="T15:AA16"/>
    <mergeCell ref="T55:AA56"/>
    <mergeCell ref="T105:AA106"/>
    <mergeCell ref="P103:R103"/>
    <mergeCell ref="P104:R104"/>
    <mergeCell ref="P88:R88"/>
    <mergeCell ref="T78:AA79"/>
    <mergeCell ref="T81:AA82"/>
    <mergeCell ref="P61:R61"/>
    <mergeCell ref="P64:R64"/>
    <mergeCell ref="P66:R66"/>
    <mergeCell ref="P51:R51"/>
    <mergeCell ref="P69:R69"/>
    <mergeCell ref="T93:AA94"/>
    <mergeCell ref="T13:AA14"/>
    <mergeCell ref="T51:AA53"/>
    <mergeCell ref="T58:AA59"/>
    <mergeCell ref="T64:AA65"/>
    <mergeCell ref="T69:AA71"/>
    <mergeCell ref="T90:AA91"/>
    <mergeCell ref="H179:K180"/>
    <mergeCell ref="P55:R55"/>
    <mergeCell ref="P58:R58"/>
    <mergeCell ref="P81:R81"/>
    <mergeCell ref="P136:R136"/>
    <mergeCell ref="P82:R82"/>
    <mergeCell ref="P73:R73"/>
    <mergeCell ref="P75:R75"/>
    <mergeCell ref="P78:R78"/>
    <mergeCell ref="P89:R89"/>
    <mergeCell ref="P87:R87"/>
    <mergeCell ref="P90:S91"/>
    <mergeCell ref="P97:R97"/>
    <mergeCell ref="P113:S114"/>
    <mergeCell ref="P144:R144"/>
    <mergeCell ref="P108:R108"/>
    <mergeCell ref="P110:R110"/>
    <mergeCell ref="N90:O91"/>
    <mergeCell ref="P132:R132"/>
    <mergeCell ref="P128:R129"/>
    <mergeCell ref="P167:S168"/>
    <mergeCell ref="P156:R156"/>
    <mergeCell ref="P172:R172"/>
    <mergeCell ref="P141:R142"/>
    <mergeCell ref="P371:R371"/>
    <mergeCell ref="P372:R372"/>
    <mergeCell ref="P298:R300"/>
    <mergeCell ref="T302:AA311"/>
    <mergeCell ref="P346:R346"/>
    <mergeCell ref="P361:R361"/>
    <mergeCell ref="P359:R359"/>
    <mergeCell ref="P357:R357"/>
    <mergeCell ref="P354:R354"/>
    <mergeCell ref="P352:R352"/>
    <mergeCell ref="P347:R347"/>
    <mergeCell ref="P340:R340"/>
    <mergeCell ref="P337:R337"/>
    <mergeCell ref="P333:R333"/>
    <mergeCell ref="P315:R315"/>
    <mergeCell ref="P319:S320"/>
    <mergeCell ref="T371:AA372"/>
    <mergeCell ref="T343:AA344"/>
    <mergeCell ref="T354:AA355"/>
    <mergeCell ref="P325:R326"/>
    <mergeCell ref="T340:AA341"/>
    <mergeCell ref="T346:AA348"/>
    <mergeCell ref="T357:AA358"/>
    <mergeCell ref="T359:AA360"/>
    <mergeCell ref="T222:AA223"/>
    <mergeCell ref="T225:AA226"/>
    <mergeCell ref="T229:AA230"/>
    <mergeCell ref="T262:AA263"/>
    <mergeCell ref="T265:AA266"/>
    <mergeCell ref="T319:AA323"/>
    <mergeCell ref="P289:AA290"/>
    <mergeCell ref="T200:AA201"/>
    <mergeCell ref="T139:AA139"/>
    <mergeCell ref="T183:AA184"/>
    <mergeCell ref="T197:AA198"/>
    <mergeCell ref="P293:R293"/>
    <mergeCell ref="P292:R292"/>
    <mergeCell ref="P250:R251"/>
    <mergeCell ref="P265:R265"/>
    <mergeCell ref="T295:AA296"/>
    <mergeCell ref="P262:R263"/>
    <mergeCell ref="T267:AA268"/>
    <mergeCell ref="P220:R220"/>
    <mergeCell ref="P197:R197"/>
    <mergeCell ref="P200:S200"/>
    <mergeCell ref="P203:R203"/>
    <mergeCell ref="P206:R206"/>
    <mergeCell ref="P229:R230"/>
  </mergeCells>
  <conditionalFormatting sqref="P250">
    <cfRule type="containsText" dxfId="4" priority="10" operator="containsText" text="recalculate">
      <formula>NOT(ISERROR(SEARCH("recalculate",P250)))</formula>
    </cfRule>
  </conditionalFormatting>
  <conditionalFormatting sqref="P292">
    <cfRule type="containsText" dxfId="3" priority="9" operator="containsText" text="&quot;boiler&quot; and &quot;Coal&quot;">
      <formula>NOT(ISERROR(SEARCH("""boiler"" and ""Coal""",P292)))</formula>
    </cfRule>
  </conditionalFormatting>
  <conditionalFormatting sqref="T66 T68">
    <cfRule type="containsText" dxfId="2" priority="2" operator="containsText" text="Error">
      <formula>NOT(ISERROR(SEARCH("Error",T66)))</formula>
    </cfRule>
  </conditionalFormatting>
  <conditionalFormatting sqref="P293:P295">
    <cfRule type="containsText" dxfId="1" priority="1" operator="containsText" text="&quot;boiler&quot; and &quot;Coal&quot;">
      <formula>NOT(ISERROR(SEARCH("""boiler"" and ""Coal""",P293)))</formula>
    </cfRule>
  </conditionalFormatting>
  <hyperlinks>
    <hyperlink ref="T11:AA12" r:id="rId1" display="https://www3.epa.gov/ttn/ecas/docs/SCRCostManualchapter7thEdition_2016.pdf"/>
    <hyperlink ref="T17" r:id="rId2"/>
    <hyperlink ref="T13" r:id="rId3" display="EPA Air Pollution Control Cost Manual - Sixth Edition (EPA 452/B-02-001), Jan 2002."/>
    <hyperlink ref="T15" r:id="rId4" display="Alternative Control Techniques Document - EPA ACT Document No.:  EPA-453/R-93-007"/>
    <hyperlink ref="X172" r:id="rId5"/>
  </hyperlinks>
  <pageMargins left="0.7" right="0.7" top="0.75" bottom="0.75" header="0.3" footer="0.3"/>
  <pageSetup scale="10" orientation="landscape" r:id="rId6"/>
  <ignoredErrors>
    <ignoredError sqref="AA4" numberStoredAsText="1"/>
  </ignoredError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16800"/>
  <sheetViews>
    <sheetView zoomScaleNormal="100" workbookViewId="0"/>
  </sheetViews>
  <sheetFormatPr defaultColWidth="0" defaultRowHeight="12.75" customHeight="1" zeroHeight="1" x14ac:dyDescent="0.2"/>
  <cols>
    <col min="1" max="1" width="3.7109375" style="267" customWidth="1"/>
    <col min="2" max="2" width="15.7109375" style="267" customWidth="1"/>
    <col min="3" max="3" width="4.7109375" style="267" customWidth="1"/>
    <col min="4" max="4" width="6.7109375" style="267" customWidth="1"/>
    <col min="5" max="5" width="3.7109375" style="267" customWidth="1"/>
    <col min="6" max="7" width="2.7109375" style="267" customWidth="1"/>
    <col min="8" max="10" width="3.7109375" style="267" customWidth="1"/>
    <col min="11" max="11" width="20.7109375" style="267" customWidth="1"/>
    <col min="12" max="12" width="2.7109375" style="267" customWidth="1"/>
    <col min="13" max="13" width="10.7109375" style="267" customWidth="1"/>
    <col min="14" max="14" width="14.7109375" style="267" customWidth="1"/>
    <col min="15" max="15" width="2.7109375" style="267" customWidth="1"/>
    <col min="16" max="16" width="15.7109375" style="267" customWidth="1"/>
    <col min="17" max="17" width="2.7109375" style="267" customWidth="1"/>
    <col min="18" max="18" width="15.7109375" style="267" customWidth="1"/>
    <col min="19" max="19" width="3.7109375" style="267" customWidth="1"/>
    <col min="20" max="20" width="12.7109375" style="267" customWidth="1"/>
    <col min="21" max="21" width="2.7109375" style="267" customWidth="1"/>
    <col min="22" max="22" width="12.7109375" style="267" customWidth="1"/>
    <col min="23" max="23" width="5.7109375" style="267" customWidth="1"/>
    <col min="24" max="24" width="8.7109375" style="267" customWidth="1"/>
    <col min="25" max="25" width="2.7109375" style="267" customWidth="1"/>
    <col min="26" max="27" width="12.7109375" style="267" customWidth="1"/>
    <col min="28" max="28" width="4.7109375" style="267" customWidth="1"/>
    <col min="29" max="35" width="19.28515625" style="267" customWidth="1"/>
    <col min="36" max="38" width="0" style="267" hidden="1" customWidth="1"/>
    <col min="39" max="16384" width="9.140625" style="267" hidden="1"/>
  </cols>
  <sheetData>
    <row r="1" spans="1:35" x14ac:dyDescent="0.2">
      <c r="A1" s="268"/>
      <c r="B1" s="268"/>
      <c r="C1" s="67"/>
      <c r="D1" s="67"/>
      <c r="E1" s="67"/>
      <c r="F1" s="67"/>
      <c r="G1" s="67"/>
      <c r="H1" s="67"/>
      <c r="I1" s="67"/>
      <c r="J1" s="67"/>
      <c r="K1" s="67"/>
      <c r="L1" s="67"/>
      <c r="M1" s="67"/>
      <c r="N1" s="67"/>
      <c r="O1" s="67"/>
      <c r="P1" s="67"/>
      <c r="Q1" s="67"/>
      <c r="R1" s="67"/>
      <c r="S1" s="67"/>
      <c r="T1" s="67"/>
      <c r="U1" s="67"/>
      <c r="V1" s="268"/>
      <c r="W1" s="268"/>
      <c r="X1" s="268"/>
      <c r="Y1" s="268"/>
      <c r="Z1" s="268"/>
      <c r="AA1" s="268"/>
      <c r="AB1" s="268"/>
      <c r="AC1" s="268"/>
      <c r="AD1" s="268"/>
      <c r="AE1" s="268"/>
      <c r="AF1" s="268"/>
      <c r="AG1" s="268"/>
      <c r="AH1" s="268"/>
      <c r="AI1" s="268"/>
    </row>
    <row r="2" spans="1:35" x14ac:dyDescent="0.2">
      <c r="A2" s="268"/>
      <c r="B2" s="268"/>
      <c r="C2" s="67"/>
      <c r="D2" s="67"/>
      <c r="E2" s="67"/>
      <c r="F2" s="67"/>
      <c r="G2" s="67"/>
      <c r="H2" s="67"/>
      <c r="I2" s="67"/>
      <c r="J2" s="67"/>
      <c r="K2" s="67"/>
      <c r="L2" s="67"/>
      <c r="M2" s="67"/>
      <c r="N2" s="67"/>
      <c r="O2" s="67"/>
      <c r="P2" s="67"/>
      <c r="Q2" s="67"/>
      <c r="R2" s="67"/>
      <c r="S2" s="67"/>
      <c r="T2" s="67"/>
      <c r="U2" s="67"/>
      <c r="V2" s="268"/>
      <c r="W2" s="268"/>
      <c r="X2" s="268"/>
      <c r="Y2" s="268"/>
      <c r="Z2" s="268"/>
      <c r="AA2" s="268"/>
      <c r="AB2" s="268"/>
      <c r="AC2" s="268"/>
      <c r="AD2" s="268"/>
      <c r="AE2" s="268"/>
      <c r="AF2" s="268"/>
      <c r="AG2" s="268"/>
      <c r="AH2" s="268"/>
      <c r="AI2" s="268"/>
    </row>
    <row r="3" spans="1:35" x14ac:dyDescent="0.2">
      <c r="A3" s="268"/>
      <c r="B3" s="268"/>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68"/>
      <c r="AD3" s="268"/>
      <c r="AE3" s="268"/>
      <c r="AF3" s="268"/>
      <c r="AG3" s="268"/>
      <c r="AH3" s="268"/>
      <c r="AI3" s="268"/>
    </row>
    <row r="4" spans="1:35" x14ac:dyDescent="0.2">
      <c r="A4" s="268"/>
      <c r="B4" s="268"/>
      <c r="C4" s="270"/>
      <c r="D4" s="270"/>
      <c r="E4" s="270"/>
      <c r="F4" s="270"/>
      <c r="G4" s="270"/>
      <c r="H4" s="270"/>
      <c r="I4" s="270"/>
      <c r="J4" s="270"/>
      <c r="K4" s="270"/>
      <c r="L4" s="270"/>
      <c r="M4" s="270"/>
      <c r="N4" s="270"/>
      <c r="O4" s="270"/>
      <c r="P4" s="270"/>
      <c r="Q4" s="270"/>
      <c r="R4" s="270"/>
      <c r="S4" s="270"/>
      <c r="T4" s="270"/>
      <c r="U4" s="270"/>
      <c r="V4" s="270"/>
      <c r="W4" s="270"/>
      <c r="X4" s="270"/>
      <c r="Y4" s="270"/>
      <c r="Z4" s="179" t="s">
        <v>423</v>
      </c>
      <c r="AA4" s="323" t="s">
        <v>803</v>
      </c>
      <c r="AB4" s="270"/>
      <c r="AC4" s="268"/>
      <c r="AD4" s="268"/>
      <c r="AE4" s="268"/>
      <c r="AF4" s="268"/>
      <c r="AG4" s="268"/>
      <c r="AH4" s="268"/>
      <c r="AI4" s="268"/>
    </row>
    <row r="5" spans="1:35" x14ac:dyDescent="0.2">
      <c r="A5" s="268"/>
      <c r="B5" s="268"/>
      <c r="C5" s="270"/>
      <c r="D5" s="270"/>
      <c r="E5" s="270"/>
      <c r="F5" s="270"/>
      <c r="G5" s="270"/>
      <c r="H5" s="270"/>
      <c r="I5" s="270"/>
      <c r="J5" s="270"/>
      <c r="K5" s="270"/>
      <c r="L5" s="270"/>
      <c r="M5" s="270"/>
      <c r="N5" s="270"/>
      <c r="O5" s="270"/>
      <c r="P5" s="85"/>
      <c r="Q5" s="85"/>
      <c r="R5" s="87"/>
      <c r="S5" s="87"/>
      <c r="T5" s="87"/>
      <c r="U5" s="87"/>
      <c r="V5" s="87"/>
      <c r="W5" s="270"/>
      <c r="X5" s="270"/>
      <c r="Y5" s="270"/>
      <c r="Z5" s="181" t="s">
        <v>422</v>
      </c>
      <c r="AA5" s="531">
        <v>42613</v>
      </c>
      <c r="AB5" s="270"/>
      <c r="AC5" s="268"/>
      <c r="AD5" s="268"/>
      <c r="AE5" s="268"/>
      <c r="AF5" s="268"/>
      <c r="AG5" s="268"/>
      <c r="AH5" s="268"/>
      <c r="AI5" s="268"/>
    </row>
    <row r="6" spans="1:35" x14ac:dyDescent="0.2">
      <c r="A6" s="268"/>
      <c r="B6" s="268"/>
      <c r="C6" s="270"/>
      <c r="D6" s="270"/>
      <c r="E6" s="270"/>
      <c r="F6" s="270"/>
      <c r="G6" s="270"/>
      <c r="H6" s="270"/>
      <c r="I6" s="270"/>
      <c r="J6" s="270"/>
      <c r="K6" s="270"/>
      <c r="L6" s="270" t="s">
        <v>403</v>
      </c>
      <c r="M6" s="270"/>
      <c r="N6" s="270"/>
      <c r="O6" s="270"/>
      <c r="P6" s="270"/>
      <c r="Q6" s="270"/>
      <c r="R6" s="270"/>
      <c r="S6" s="270"/>
      <c r="T6" s="270"/>
      <c r="U6" s="270"/>
      <c r="V6" s="270"/>
      <c r="W6" s="270"/>
      <c r="X6" s="270"/>
      <c r="Y6" s="270"/>
      <c r="Z6" s="270"/>
      <c r="AA6" s="270"/>
      <c r="AB6" s="270"/>
      <c r="AC6" s="268"/>
      <c r="AD6" s="268"/>
      <c r="AE6" s="268"/>
      <c r="AF6" s="268"/>
      <c r="AG6" s="268"/>
      <c r="AH6" s="268"/>
      <c r="AI6" s="268"/>
    </row>
    <row r="7" spans="1:35" ht="12.75" customHeight="1" x14ac:dyDescent="0.2">
      <c r="A7" s="268"/>
      <c r="B7" s="268"/>
      <c r="C7" s="270"/>
      <c r="D7" s="143"/>
      <c r="E7" s="144"/>
      <c r="F7" s="144"/>
      <c r="G7" s="144"/>
      <c r="H7" s="144"/>
      <c r="I7" s="144"/>
      <c r="J7" s="144"/>
      <c r="K7" s="144"/>
      <c r="L7" s="144"/>
      <c r="M7" s="144"/>
      <c r="N7" s="144"/>
      <c r="O7" s="144"/>
      <c r="P7" s="144"/>
      <c r="Q7" s="73"/>
      <c r="R7" s="73"/>
      <c r="S7" s="73"/>
      <c r="T7" s="73"/>
      <c r="U7" s="73"/>
      <c r="V7" s="73"/>
      <c r="W7" s="73"/>
      <c r="X7" s="73"/>
      <c r="Y7" s="73"/>
      <c r="Z7" s="73"/>
      <c r="AA7" s="74"/>
      <c r="AB7" s="270"/>
      <c r="AC7" s="268"/>
      <c r="AD7" s="268"/>
      <c r="AE7" s="268"/>
      <c r="AF7" s="268"/>
      <c r="AG7" s="268"/>
      <c r="AH7" s="268"/>
      <c r="AI7" s="268"/>
    </row>
    <row r="8" spans="1:35" ht="12.75" customHeight="1" x14ac:dyDescent="0.2">
      <c r="A8" s="268"/>
      <c r="B8" s="268"/>
      <c r="C8" s="270"/>
      <c r="D8" s="145"/>
      <c r="E8" s="146"/>
      <c r="F8" s="146"/>
      <c r="G8" s="146"/>
      <c r="H8" s="146"/>
      <c r="I8" s="146"/>
      <c r="J8" s="146"/>
      <c r="K8" s="906" t="s">
        <v>1057</v>
      </c>
      <c r="L8" s="906"/>
      <c r="M8" s="906"/>
      <c r="N8" s="906"/>
      <c r="O8" s="906"/>
      <c r="P8" s="906"/>
      <c r="Q8" s="270"/>
      <c r="R8" s="270"/>
      <c r="S8" s="270"/>
      <c r="T8" s="270"/>
      <c r="U8" s="270"/>
      <c r="V8" s="270"/>
      <c r="W8" s="270"/>
      <c r="X8" s="270"/>
      <c r="Y8" s="270"/>
      <c r="Z8" s="270"/>
      <c r="AA8" s="274"/>
      <c r="AB8" s="270"/>
      <c r="AC8" s="268"/>
      <c r="AD8" s="268"/>
      <c r="AE8" s="268"/>
      <c r="AF8" s="268"/>
      <c r="AG8" s="268"/>
      <c r="AH8" s="268"/>
      <c r="AI8" s="268"/>
    </row>
    <row r="9" spans="1:35" ht="12.75" customHeight="1" x14ac:dyDescent="0.2">
      <c r="A9" s="268"/>
      <c r="B9" s="268"/>
      <c r="C9" s="270"/>
      <c r="D9" s="145"/>
      <c r="E9" s="146"/>
      <c r="F9" s="146"/>
      <c r="G9" s="146"/>
      <c r="H9" s="146"/>
      <c r="I9" s="146"/>
      <c r="J9" s="146"/>
      <c r="K9" s="906"/>
      <c r="L9" s="906"/>
      <c r="M9" s="906"/>
      <c r="N9" s="906"/>
      <c r="O9" s="906"/>
      <c r="P9" s="906"/>
      <c r="Q9" s="270"/>
      <c r="R9" s="271" t="s">
        <v>206</v>
      </c>
      <c r="S9" s="86">
        <v>1</v>
      </c>
      <c r="T9" s="571" t="s">
        <v>436</v>
      </c>
      <c r="U9" s="571"/>
      <c r="V9" s="571"/>
      <c r="W9" s="571"/>
      <c r="X9" s="571"/>
      <c r="Y9" s="571"/>
      <c r="Z9" s="571"/>
      <c r="AA9" s="623"/>
      <c r="AB9" s="270"/>
      <c r="AC9" s="268"/>
      <c r="AD9" s="268"/>
      <c r="AE9" s="268"/>
      <c r="AF9" s="268"/>
      <c r="AG9" s="268"/>
      <c r="AH9" s="268"/>
      <c r="AI9" s="268"/>
    </row>
    <row r="10" spans="1:35" x14ac:dyDescent="0.2">
      <c r="A10" s="268"/>
      <c r="B10" s="268"/>
      <c r="C10" s="270"/>
      <c r="D10" s="145"/>
      <c r="E10" s="146"/>
      <c r="F10" s="146"/>
      <c r="G10" s="146"/>
      <c r="H10" s="146"/>
      <c r="I10" s="146"/>
      <c r="J10" s="146"/>
      <c r="K10" s="906"/>
      <c r="L10" s="906"/>
      <c r="M10" s="906"/>
      <c r="N10" s="906"/>
      <c r="O10" s="906"/>
      <c r="P10" s="906"/>
      <c r="Q10" s="270"/>
      <c r="R10" s="271"/>
      <c r="S10" s="86"/>
      <c r="T10" s="571"/>
      <c r="U10" s="571"/>
      <c r="V10" s="571"/>
      <c r="W10" s="571"/>
      <c r="X10" s="571"/>
      <c r="Y10" s="571"/>
      <c r="Z10" s="571"/>
      <c r="AA10" s="623"/>
      <c r="AB10" s="270"/>
      <c r="AC10" s="268"/>
      <c r="AD10" s="268"/>
      <c r="AE10" s="268"/>
      <c r="AF10" s="268"/>
      <c r="AG10" s="268"/>
      <c r="AH10" s="268"/>
      <c r="AI10" s="268"/>
    </row>
    <row r="11" spans="1:35" ht="12.75" customHeight="1" x14ac:dyDescent="0.2">
      <c r="A11" s="268"/>
      <c r="B11" s="268"/>
      <c r="C11" s="270"/>
      <c r="D11" s="83"/>
      <c r="E11" s="93"/>
      <c r="F11" s="270"/>
      <c r="G11" s="270"/>
      <c r="H11" s="270"/>
      <c r="I11" s="270"/>
      <c r="J11" s="270"/>
      <c r="K11" s="277"/>
      <c r="L11" s="270"/>
      <c r="M11" s="270"/>
      <c r="N11" s="270"/>
      <c r="O11" s="270"/>
      <c r="P11" s="270"/>
      <c r="Q11" s="270"/>
      <c r="R11" s="270"/>
      <c r="S11" s="86">
        <f>1+S9</f>
        <v>2</v>
      </c>
      <c r="T11" s="626" t="s">
        <v>439</v>
      </c>
      <c r="U11" s="626"/>
      <c r="V11" s="626"/>
      <c r="W11" s="626"/>
      <c r="X11" s="626"/>
      <c r="Y11" s="626"/>
      <c r="Z11" s="626"/>
      <c r="AA11" s="627"/>
      <c r="AB11" s="270"/>
      <c r="AC11" s="268"/>
      <c r="AD11" s="268"/>
      <c r="AE11" s="268"/>
      <c r="AF11" s="268"/>
      <c r="AG11" s="268"/>
      <c r="AH11" s="268"/>
      <c r="AI11" s="268"/>
    </row>
    <row r="12" spans="1:35" x14ac:dyDescent="0.2">
      <c r="A12" s="268"/>
      <c r="B12" s="268"/>
      <c r="C12" s="270"/>
      <c r="D12" s="83"/>
      <c r="E12" s="93"/>
      <c r="F12" s="270"/>
      <c r="G12" s="270"/>
      <c r="H12" s="270"/>
      <c r="I12" s="270"/>
      <c r="J12" s="270"/>
      <c r="K12" s="270"/>
      <c r="L12" s="270"/>
      <c r="M12" s="270"/>
      <c r="N12" s="270"/>
      <c r="O12" s="270"/>
      <c r="P12" s="270"/>
      <c r="Q12" s="270"/>
      <c r="R12" s="270"/>
      <c r="S12" s="86"/>
      <c r="T12" s="626"/>
      <c r="U12" s="626"/>
      <c r="V12" s="626"/>
      <c r="W12" s="626"/>
      <c r="X12" s="626"/>
      <c r="Y12" s="626"/>
      <c r="Z12" s="626"/>
      <c r="AA12" s="627"/>
      <c r="AB12" s="270"/>
      <c r="AC12" s="268"/>
      <c r="AD12" s="268"/>
      <c r="AE12" s="268"/>
      <c r="AF12" s="268"/>
      <c r="AG12" s="268"/>
      <c r="AH12" s="268"/>
      <c r="AI12" s="268"/>
    </row>
    <row r="13" spans="1:35" ht="12.75" customHeight="1" x14ac:dyDescent="0.2">
      <c r="A13" s="268"/>
      <c r="B13" s="268"/>
      <c r="C13" s="270"/>
      <c r="D13" s="88"/>
      <c r="E13" s="277"/>
      <c r="F13" s="270"/>
      <c r="G13" s="270"/>
      <c r="H13" s="270"/>
      <c r="I13" s="270"/>
      <c r="J13" s="270"/>
      <c r="K13" s="277" t="s">
        <v>437</v>
      </c>
      <c r="L13" s="270"/>
      <c r="M13" s="270"/>
      <c r="N13" s="270"/>
      <c r="O13" s="270"/>
      <c r="P13" s="270"/>
      <c r="Q13" s="270"/>
      <c r="R13" s="270"/>
      <c r="S13" s="86">
        <f>1+S11</f>
        <v>3</v>
      </c>
      <c r="T13" s="571" t="s">
        <v>438</v>
      </c>
      <c r="U13" s="571"/>
      <c r="V13" s="571"/>
      <c r="W13" s="571"/>
      <c r="X13" s="571"/>
      <c r="Y13" s="571"/>
      <c r="Z13" s="571"/>
      <c r="AA13" s="623"/>
      <c r="AB13" s="270"/>
      <c r="AC13" s="268"/>
      <c r="AD13" s="268"/>
      <c r="AE13" s="268"/>
      <c r="AF13" s="268"/>
      <c r="AG13" s="268"/>
      <c r="AH13" s="268"/>
      <c r="AI13" s="268"/>
    </row>
    <row r="14" spans="1:35" x14ac:dyDescent="0.2">
      <c r="A14" s="268"/>
      <c r="B14" s="268"/>
      <c r="C14" s="270"/>
      <c r="D14" s="88"/>
      <c r="E14" s="277"/>
      <c r="F14" s="270"/>
      <c r="G14" s="270"/>
      <c r="H14" s="270"/>
      <c r="I14" s="270"/>
      <c r="J14" s="270"/>
      <c r="K14" s="277"/>
      <c r="L14" s="270"/>
      <c r="M14" s="270"/>
      <c r="N14" s="270"/>
      <c r="O14" s="270"/>
      <c r="P14" s="270"/>
      <c r="Q14" s="270"/>
      <c r="R14" s="270"/>
      <c r="S14" s="86"/>
      <c r="T14" s="571"/>
      <c r="U14" s="571"/>
      <c r="V14" s="571"/>
      <c r="W14" s="571"/>
      <c r="X14" s="571"/>
      <c r="Y14" s="571"/>
      <c r="Z14" s="571"/>
      <c r="AA14" s="623"/>
      <c r="AB14" s="270"/>
      <c r="AC14" s="268"/>
      <c r="AD14" s="268"/>
      <c r="AE14" s="268"/>
      <c r="AF14" s="268"/>
      <c r="AG14" s="268"/>
      <c r="AH14" s="268"/>
      <c r="AI14" s="268"/>
    </row>
    <row r="15" spans="1:35" ht="12.75" customHeight="1" x14ac:dyDescent="0.2">
      <c r="A15" s="268"/>
      <c r="B15" s="268"/>
      <c r="C15" s="270"/>
      <c r="D15" s="83"/>
      <c r="E15" s="93"/>
      <c r="F15" s="270"/>
      <c r="G15" s="270"/>
      <c r="H15" s="270"/>
      <c r="I15" s="270"/>
      <c r="J15" s="270"/>
      <c r="K15" s="270"/>
      <c r="L15" s="270"/>
      <c r="M15" s="270"/>
      <c r="N15" s="270"/>
      <c r="O15" s="270"/>
      <c r="P15" s="270"/>
      <c r="Q15" s="270"/>
      <c r="R15" s="270"/>
      <c r="S15" s="86">
        <f>1+S13</f>
        <v>4</v>
      </c>
      <c r="T15" s="571" t="s">
        <v>826</v>
      </c>
      <c r="U15" s="571"/>
      <c r="V15" s="571"/>
      <c r="W15" s="571"/>
      <c r="X15" s="571"/>
      <c r="Y15" s="571"/>
      <c r="Z15" s="571"/>
      <c r="AA15" s="623"/>
      <c r="AB15" s="270"/>
      <c r="AC15" s="268"/>
      <c r="AD15" s="268"/>
      <c r="AE15" s="268"/>
      <c r="AF15" s="268"/>
      <c r="AG15" s="268"/>
      <c r="AH15" s="268"/>
      <c r="AI15" s="268"/>
    </row>
    <row r="16" spans="1:35" x14ac:dyDescent="0.2">
      <c r="A16" s="268"/>
      <c r="B16" s="268"/>
      <c r="C16" s="270"/>
      <c r="D16" s="83"/>
      <c r="E16" s="93"/>
      <c r="F16" s="270"/>
      <c r="G16" s="270"/>
      <c r="H16" s="270"/>
      <c r="I16" s="270"/>
      <c r="J16" s="270"/>
      <c r="K16" s="270"/>
      <c r="L16" s="270"/>
      <c r="M16" s="270"/>
      <c r="N16" s="270"/>
      <c r="O16" s="270"/>
      <c r="P16" s="270"/>
      <c r="Q16" s="270"/>
      <c r="R16" s="270"/>
      <c r="S16" s="86"/>
      <c r="T16" s="571"/>
      <c r="U16" s="571"/>
      <c r="V16" s="571"/>
      <c r="W16" s="571"/>
      <c r="X16" s="571"/>
      <c r="Y16" s="571"/>
      <c r="Z16" s="571"/>
      <c r="AA16" s="623"/>
      <c r="AB16" s="270"/>
      <c r="AC16" s="268"/>
      <c r="AD16" s="268"/>
      <c r="AE16" s="268"/>
      <c r="AF16" s="268"/>
      <c r="AG16" s="268"/>
      <c r="AH16" s="268"/>
      <c r="AI16" s="268"/>
    </row>
    <row r="17" spans="1:35" x14ac:dyDescent="0.2">
      <c r="A17" s="268"/>
      <c r="B17" s="268"/>
      <c r="C17" s="270"/>
      <c r="D17" s="75"/>
      <c r="E17" s="270"/>
      <c r="F17" s="270"/>
      <c r="G17" s="270"/>
      <c r="H17" s="270"/>
      <c r="I17" s="270"/>
      <c r="J17" s="270"/>
      <c r="K17" s="270"/>
      <c r="L17" s="270"/>
      <c r="M17" s="270"/>
      <c r="N17" s="270"/>
      <c r="O17" s="270"/>
      <c r="P17" s="270"/>
      <c r="Q17" s="270"/>
      <c r="R17" s="270"/>
      <c r="S17" s="86">
        <f>1+S15</f>
        <v>5</v>
      </c>
      <c r="T17" s="280" t="s">
        <v>827</v>
      </c>
      <c r="U17" s="280"/>
      <c r="V17" s="280"/>
      <c r="W17" s="270"/>
      <c r="X17" s="270"/>
      <c r="Y17" s="270"/>
      <c r="Z17" s="270"/>
      <c r="AA17" s="274"/>
      <c r="AB17" s="270"/>
      <c r="AC17" s="268"/>
      <c r="AD17" s="268"/>
      <c r="AE17" s="268"/>
      <c r="AF17" s="268"/>
      <c r="AG17" s="268"/>
      <c r="AH17" s="268"/>
      <c r="AI17" s="268"/>
    </row>
    <row r="18" spans="1:35" x14ac:dyDescent="0.2">
      <c r="A18" s="268"/>
      <c r="B18" s="268"/>
      <c r="C18" s="270"/>
      <c r="D18" s="75"/>
      <c r="E18" s="270"/>
      <c r="F18" s="270"/>
      <c r="G18" s="270"/>
      <c r="H18" s="270"/>
      <c r="I18" s="270"/>
      <c r="J18" s="270"/>
      <c r="K18" s="270"/>
      <c r="L18" s="270"/>
      <c r="M18" s="270"/>
      <c r="N18" s="270"/>
      <c r="O18" s="270"/>
      <c r="P18" s="270"/>
      <c r="Q18" s="270"/>
      <c r="R18" s="270"/>
      <c r="S18" s="270"/>
      <c r="T18" s="85"/>
      <c r="U18" s="270"/>
      <c r="V18" s="270"/>
      <c r="W18" s="270"/>
      <c r="X18" s="270"/>
      <c r="Y18" s="270"/>
      <c r="Z18" s="270"/>
      <c r="AA18" s="274"/>
      <c r="AB18" s="270"/>
      <c r="AC18" s="268"/>
      <c r="AD18" s="268"/>
      <c r="AE18" s="268"/>
      <c r="AF18" s="268"/>
      <c r="AG18" s="268"/>
      <c r="AH18" s="268"/>
      <c r="AI18" s="268"/>
    </row>
    <row r="19" spans="1:35" ht="25.5" customHeight="1" x14ac:dyDescent="0.2">
      <c r="A19" s="268"/>
      <c r="B19" s="268"/>
      <c r="C19" s="270"/>
      <c r="D19" s="924" t="s">
        <v>451</v>
      </c>
      <c r="E19" s="194"/>
      <c r="F19" s="918" t="s">
        <v>190</v>
      </c>
      <c r="G19" s="918"/>
      <c r="H19" s="918"/>
      <c r="I19" s="918"/>
      <c r="J19" s="918"/>
      <c r="K19" s="918"/>
      <c r="L19" s="142"/>
      <c r="M19" s="937" t="s">
        <v>162</v>
      </c>
      <c r="N19" s="937" t="s">
        <v>186</v>
      </c>
      <c r="O19" s="142"/>
      <c r="P19" s="921" t="s">
        <v>449</v>
      </c>
      <c r="Q19" s="921"/>
      <c r="R19" s="921"/>
      <c r="S19" s="921"/>
      <c r="T19" s="907" t="s">
        <v>187</v>
      </c>
      <c r="U19" s="907"/>
      <c r="V19" s="907"/>
      <c r="W19" s="907"/>
      <c r="X19" s="907"/>
      <c r="Y19" s="907"/>
      <c r="Z19" s="907"/>
      <c r="AA19" s="908"/>
      <c r="AB19" s="270"/>
      <c r="AC19" s="268"/>
      <c r="AD19" s="268"/>
      <c r="AE19" s="268"/>
      <c r="AF19" s="268"/>
      <c r="AG19" s="268"/>
      <c r="AH19" s="268"/>
      <c r="AI19" s="268"/>
    </row>
    <row r="20" spans="1:35" ht="12.75" customHeight="1" x14ac:dyDescent="0.2">
      <c r="A20" s="268"/>
      <c r="B20" s="268"/>
      <c r="C20" s="270"/>
      <c r="D20" s="925"/>
      <c r="E20" s="271"/>
      <c r="F20" s="919"/>
      <c r="G20" s="919"/>
      <c r="H20" s="919"/>
      <c r="I20" s="919"/>
      <c r="J20" s="919"/>
      <c r="K20" s="919"/>
      <c r="L20" s="270"/>
      <c r="M20" s="938"/>
      <c r="N20" s="938"/>
      <c r="O20" s="270"/>
      <c r="P20" s="249" t="s">
        <v>460</v>
      </c>
      <c r="Q20" s="245"/>
      <c r="R20" s="249" t="s">
        <v>461</v>
      </c>
      <c r="S20" s="270"/>
      <c r="T20" s="909"/>
      <c r="U20" s="909"/>
      <c r="V20" s="909"/>
      <c r="W20" s="909"/>
      <c r="X20" s="909"/>
      <c r="Y20" s="909"/>
      <c r="Z20" s="909"/>
      <c r="AA20" s="910"/>
      <c r="AB20" s="270"/>
      <c r="AC20" s="268"/>
      <c r="AD20" s="268"/>
      <c r="AE20" s="268"/>
      <c r="AF20" s="268"/>
      <c r="AG20" s="268"/>
      <c r="AH20" s="268"/>
      <c r="AI20" s="268"/>
    </row>
    <row r="21" spans="1:35" ht="12.75" customHeight="1" x14ac:dyDescent="0.2">
      <c r="A21" s="268"/>
      <c r="B21" s="268"/>
      <c r="C21" s="270"/>
      <c r="D21" s="925"/>
      <c r="E21" s="271"/>
      <c r="F21" s="919"/>
      <c r="G21" s="919"/>
      <c r="H21" s="919"/>
      <c r="I21" s="919"/>
      <c r="J21" s="919"/>
      <c r="K21" s="919"/>
      <c r="L21" s="270"/>
      <c r="M21" s="938"/>
      <c r="N21" s="938"/>
      <c r="O21" s="270"/>
      <c r="P21" s="927" t="s">
        <v>448</v>
      </c>
      <c r="Q21" s="196"/>
      <c r="R21" s="929" t="s">
        <v>340</v>
      </c>
      <c r="S21" s="270"/>
      <c r="T21" s="909"/>
      <c r="U21" s="909"/>
      <c r="V21" s="909"/>
      <c r="W21" s="909"/>
      <c r="X21" s="909"/>
      <c r="Y21" s="909"/>
      <c r="Z21" s="909"/>
      <c r="AA21" s="910"/>
      <c r="AB21" s="270"/>
      <c r="AC21" s="268"/>
      <c r="AD21" s="268"/>
      <c r="AE21" s="268"/>
      <c r="AF21" s="268"/>
      <c r="AG21" s="268"/>
      <c r="AH21" s="268"/>
      <c r="AI21" s="268"/>
    </row>
    <row r="22" spans="1:35" ht="12.75" customHeight="1" x14ac:dyDescent="0.2">
      <c r="A22" s="268"/>
      <c r="B22" s="268"/>
      <c r="C22" s="270"/>
      <c r="D22" s="926"/>
      <c r="E22" s="195"/>
      <c r="F22" s="920"/>
      <c r="G22" s="920"/>
      <c r="H22" s="920"/>
      <c r="I22" s="920"/>
      <c r="J22" s="920"/>
      <c r="K22" s="920"/>
      <c r="L22" s="77"/>
      <c r="M22" s="939"/>
      <c r="N22" s="939"/>
      <c r="O22" s="77"/>
      <c r="P22" s="928"/>
      <c r="Q22" s="79"/>
      <c r="R22" s="930"/>
      <c r="S22" s="77"/>
      <c r="T22" s="911"/>
      <c r="U22" s="911"/>
      <c r="V22" s="911"/>
      <c r="W22" s="911"/>
      <c r="X22" s="911"/>
      <c r="Y22" s="911"/>
      <c r="Z22" s="911"/>
      <c r="AA22" s="912"/>
      <c r="AB22" s="270"/>
      <c r="AC22" s="268"/>
      <c r="AD22" s="268"/>
      <c r="AE22" s="268"/>
      <c r="AF22" s="268"/>
      <c r="AG22" s="268"/>
      <c r="AH22" s="268"/>
      <c r="AI22" s="268"/>
    </row>
    <row r="23" spans="1:35" x14ac:dyDescent="0.2">
      <c r="A23" s="268"/>
      <c r="B23" s="268"/>
      <c r="C23" s="270"/>
      <c r="D23" s="219"/>
      <c r="E23" s="271"/>
      <c r="F23" s="270"/>
      <c r="G23" s="270"/>
      <c r="H23" s="270"/>
      <c r="I23" s="270"/>
      <c r="J23" s="270"/>
      <c r="K23" s="270"/>
      <c r="L23" s="270"/>
      <c r="M23" s="270"/>
      <c r="N23" s="270"/>
      <c r="O23" s="270"/>
      <c r="P23" s="270"/>
      <c r="Q23" s="270"/>
      <c r="R23" s="270"/>
      <c r="S23" s="270"/>
      <c r="T23" s="270"/>
      <c r="U23" s="270"/>
      <c r="V23" s="270"/>
      <c r="W23" s="270"/>
      <c r="X23" s="270"/>
      <c r="Y23" s="270"/>
      <c r="Z23" s="270"/>
      <c r="AA23" s="274"/>
      <c r="AB23" s="270"/>
      <c r="AC23" s="268"/>
      <c r="AD23" s="268"/>
      <c r="AE23" s="268"/>
      <c r="AF23" s="268"/>
      <c r="AG23" s="268"/>
      <c r="AH23" s="268"/>
      <c r="AI23" s="268"/>
    </row>
    <row r="24" spans="1:35" x14ac:dyDescent="0.2">
      <c r="A24" s="268"/>
      <c r="B24" s="268"/>
      <c r="C24" s="270"/>
      <c r="D24" s="220"/>
      <c r="E24" s="196" t="s">
        <v>298</v>
      </c>
      <c r="F24" s="270"/>
      <c r="G24" s="270"/>
      <c r="H24" s="270"/>
      <c r="I24" s="270"/>
      <c r="J24" s="270"/>
      <c r="K24" s="270"/>
      <c r="L24" s="270"/>
      <c r="M24" s="270"/>
      <c r="N24" s="270"/>
      <c r="O24" s="270"/>
      <c r="P24" s="270"/>
      <c r="Q24" s="270"/>
      <c r="R24" s="270"/>
      <c r="S24" s="270"/>
      <c r="T24" s="270"/>
      <c r="U24" s="270"/>
      <c r="V24" s="270"/>
      <c r="W24" s="270"/>
      <c r="X24" s="270"/>
      <c r="Y24" s="270"/>
      <c r="Z24" s="270"/>
      <c r="AA24" s="274"/>
      <c r="AB24" s="270"/>
      <c r="AC24" s="268"/>
      <c r="AD24" s="268"/>
      <c r="AE24" s="268"/>
      <c r="AF24" s="268"/>
      <c r="AG24" s="268"/>
      <c r="AH24" s="268"/>
      <c r="AI24" s="268"/>
    </row>
    <row r="25" spans="1:35" x14ac:dyDescent="0.2">
      <c r="A25" s="268"/>
      <c r="B25" s="268"/>
      <c r="C25" s="270"/>
      <c r="D25" s="219"/>
      <c r="E25" s="271"/>
      <c r="F25" s="270"/>
      <c r="G25" s="270"/>
      <c r="H25" s="270"/>
      <c r="I25" s="270"/>
      <c r="J25" s="270"/>
      <c r="K25" s="270"/>
      <c r="L25" s="270"/>
      <c r="M25" s="270"/>
      <c r="N25" s="270"/>
      <c r="O25" s="270"/>
      <c r="P25" s="270"/>
      <c r="Q25" s="270"/>
      <c r="R25" s="270"/>
      <c r="S25" s="270"/>
      <c r="T25" s="270"/>
      <c r="U25" s="270"/>
      <c r="V25" s="270"/>
      <c r="W25" s="270"/>
      <c r="X25" s="270"/>
      <c r="Y25" s="270"/>
      <c r="Z25" s="270"/>
      <c r="AA25" s="274"/>
      <c r="AB25" s="270"/>
      <c r="AC25" s="268"/>
      <c r="AD25" s="268"/>
      <c r="AE25" s="268"/>
      <c r="AF25" s="268"/>
      <c r="AG25" s="268"/>
      <c r="AH25" s="268"/>
      <c r="AI25" s="268"/>
    </row>
    <row r="26" spans="1:35" x14ac:dyDescent="0.2">
      <c r="A26" s="268"/>
      <c r="B26" s="268"/>
      <c r="C26" s="270"/>
      <c r="D26" s="286"/>
      <c r="E26" s="282" t="s">
        <v>191</v>
      </c>
      <c r="F26" s="276" t="s">
        <v>261</v>
      </c>
      <c r="G26" s="276"/>
      <c r="H26" s="270"/>
      <c r="I26" s="270"/>
      <c r="J26" s="270"/>
      <c r="K26" s="270"/>
      <c r="L26" s="270"/>
      <c r="M26" s="270"/>
      <c r="N26" s="270"/>
      <c r="O26" s="270"/>
      <c r="P26" s="270"/>
      <c r="Q26" s="270"/>
      <c r="R26" s="270"/>
      <c r="S26" s="270"/>
      <c r="T26" s="270"/>
      <c r="U26" s="270"/>
      <c r="V26" s="270"/>
      <c r="W26" s="270"/>
      <c r="X26" s="270"/>
      <c r="Y26" s="270"/>
      <c r="Z26" s="270"/>
      <c r="AA26" s="274"/>
      <c r="AB26" s="270"/>
      <c r="AC26" s="268"/>
      <c r="AD26" s="268"/>
      <c r="AE26" s="268"/>
      <c r="AF26" s="268"/>
      <c r="AG26" s="268"/>
      <c r="AH26" s="268"/>
      <c r="AI26" s="268"/>
    </row>
    <row r="27" spans="1:35" x14ac:dyDescent="0.2">
      <c r="A27" s="268"/>
      <c r="B27" s="268"/>
      <c r="C27" s="270"/>
      <c r="D27" s="286"/>
      <c r="E27" s="282"/>
      <c r="F27" s="276"/>
      <c r="G27" s="276"/>
      <c r="H27" s="270"/>
      <c r="I27" s="270"/>
      <c r="J27" s="270"/>
      <c r="K27" s="270"/>
      <c r="L27" s="270"/>
      <c r="M27" s="270"/>
      <c r="N27" s="270"/>
      <c r="O27" s="270"/>
      <c r="P27" s="270"/>
      <c r="Q27" s="270"/>
      <c r="R27" s="270"/>
      <c r="S27" s="270"/>
      <c r="T27" s="270"/>
      <c r="U27" s="270"/>
      <c r="V27" s="270"/>
      <c r="W27" s="270"/>
      <c r="X27" s="270"/>
      <c r="Y27" s="270"/>
      <c r="Z27" s="270"/>
      <c r="AA27" s="274"/>
      <c r="AB27" s="270"/>
      <c r="AC27" s="268"/>
      <c r="AD27" s="268"/>
      <c r="AE27" s="268"/>
      <c r="AF27" s="268"/>
      <c r="AG27" s="268"/>
      <c r="AH27" s="268"/>
      <c r="AI27" s="268"/>
    </row>
    <row r="28" spans="1:35" x14ac:dyDescent="0.2">
      <c r="A28" s="268"/>
      <c r="B28" s="268"/>
      <c r="C28" s="270"/>
      <c r="D28" s="285"/>
      <c r="E28" s="271"/>
      <c r="F28" s="270"/>
      <c r="G28" s="275" t="s">
        <v>225</v>
      </c>
      <c r="H28" s="270"/>
      <c r="I28" s="270"/>
      <c r="J28" s="270"/>
      <c r="K28" s="270"/>
      <c r="L28" s="270"/>
      <c r="M28" s="279"/>
      <c r="N28" s="270"/>
      <c r="O28" s="270"/>
      <c r="P28" s="270"/>
      <c r="Q28" s="270"/>
      <c r="R28" s="270"/>
      <c r="S28" s="270"/>
      <c r="T28" s="270"/>
      <c r="U28" s="270"/>
      <c r="V28" s="270"/>
      <c r="W28" s="270"/>
      <c r="X28" s="270"/>
      <c r="Y28" s="270"/>
      <c r="Z28" s="270"/>
      <c r="AA28" s="274"/>
      <c r="AB28" s="270"/>
      <c r="AC28" s="268"/>
      <c r="AD28" s="268"/>
      <c r="AE28" s="268"/>
      <c r="AF28" s="268"/>
      <c r="AG28" s="268"/>
      <c r="AH28" s="268"/>
      <c r="AI28" s="268"/>
    </row>
    <row r="29" spans="1:35" ht="12.75" customHeight="1" x14ac:dyDescent="0.2">
      <c r="A29" s="268"/>
      <c r="B29" s="268"/>
      <c r="C29" s="270"/>
      <c r="D29" s="285">
        <v>1</v>
      </c>
      <c r="E29" s="271"/>
      <c r="F29" s="270"/>
      <c r="G29" s="257"/>
      <c r="H29" s="257" t="s">
        <v>207</v>
      </c>
      <c r="I29" s="270"/>
      <c r="J29" s="270"/>
      <c r="K29" s="270"/>
      <c r="L29" s="270"/>
      <c r="M29" s="279"/>
      <c r="N29" s="270"/>
      <c r="O29" s="270"/>
      <c r="P29" s="244" t="s">
        <v>456</v>
      </c>
      <c r="Q29" s="147"/>
      <c r="R29" s="244" t="s">
        <v>456</v>
      </c>
      <c r="S29" s="266"/>
      <c r="T29" s="862" t="s">
        <v>921</v>
      </c>
      <c r="U29" s="862"/>
      <c r="V29" s="862"/>
      <c r="W29" s="862"/>
      <c r="X29" s="862"/>
      <c r="Y29" s="862"/>
      <c r="Z29" s="862"/>
      <c r="AA29" s="863"/>
      <c r="AB29" s="270"/>
      <c r="AC29" s="268"/>
      <c r="AD29" s="268"/>
      <c r="AE29" s="268"/>
      <c r="AF29" s="268"/>
      <c r="AG29" s="268"/>
      <c r="AH29" s="268"/>
      <c r="AI29" s="268"/>
    </row>
    <row r="30" spans="1:35" ht="12.75" customHeight="1" x14ac:dyDescent="0.2">
      <c r="A30" s="268"/>
      <c r="B30" s="268"/>
      <c r="C30" s="270"/>
      <c r="D30" s="285"/>
      <c r="E30" s="271"/>
      <c r="F30" s="270"/>
      <c r="G30" s="257"/>
      <c r="H30" s="257"/>
      <c r="I30" s="270"/>
      <c r="J30" s="270"/>
      <c r="K30" s="270"/>
      <c r="L30" s="270"/>
      <c r="M30" s="279"/>
      <c r="N30" s="270"/>
      <c r="O30" s="270"/>
      <c r="P30" s="270"/>
      <c r="Q30" s="270"/>
      <c r="R30" s="270"/>
      <c r="S30" s="266"/>
      <c r="T30" s="862"/>
      <c r="U30" s="862"/>
      <c r="V30" s="862"/>
      <c r="W30" s="862"/>
      <c r="X30" s="862"/>
      <c r="Y30" s="862"/>
      <c r="Z30" s="862"/>
      <c r="AA30" s="863"/>
      <c r="AB30" s="270"/>
      <c r="AC30" s="268"/>
      <c r="AD30" s="268"/>
      <c r="AE30" s="268"/>
      <c r="AF30" s="268"/>
      <c r="AG30" s="268"/>
      <c r="AH30" s="268"/>
      <c r="AI30" s="268"/>
    </row>
    <row r="31" spans="1:35" ht="15.75" customHeight="1" x14ac:dyDescent="0.2">
      <c r="A31" s="268"/>
      <c r="B31" s="268"/>
      <c r="C31" s="270"/>
      <c r="D31" s="285"/>
      <c r="E31" s="271"/>
      <c r="F31" s="270"/>
      <c r="G31" s="257"/>
      <c r="H31" s="257"/>
      <c r="I31" s="270"/>
      <c r="J31" s="270"/>
      <c r="K31" s="270"/>
      <c r="L31" s="270"/>
      <c r="M31" s="279"/>
      <c r="N31" s="270"/>
      <c r="O31" s="270"/>
      <c r="P31" s="270"/>
      <c r="Q31" s="270"/>
      <c r="R31" s="270"/>
      <c r="S31" s="270"/>
      <c r="T31" s="862"/>
      <c r="U31" s="862"/>
      <c r="V31" s="862"/>
      <c r="W31" s="862"/>
      <c r="X31" s="862"/>
      <c r="Y31" s="862"/>
      <c r="Z31" s="862"/>
      <c r="AA31" s="863"/>
      <c r="AB31" s="270"/>
      <c r="AC31" s="268"/>
      <c r="AD31" s="268"/>
      <c r="AE31" s="268"/>
      <c r="AF31" s="268"/>
      <c r="AG31" s="268"/>
      <c r="AH31" s="268"/>
      <c r="AI31" s="268"/>
    </row>
    <row r="32" spans="1:35" ht="12.75" customHeight="1" x14ac:dyDescent="0.2">
      <c r="A32" s="268"/>
      <c r="B32" s="268"/>
      <c r="C32" s="270"/>
      <c r="D32" s="285"/>
      <c r="E32" s="271"/>
      <c r="F32" s="270"/>
      <c r="G32" s="257"/>
      <c r="H32" s="257"/>
      <c r="I32" s="270"/>
      <c r="J32" s="270"/>
      <c r="K32" s="270"/>
      <c r="L32" s="270"/>
      <c r="M32" s="279"/>
      <c r="N32" s="270"/>
      <c r="O32" s="270"/>
      <c r="P32" s="270"/>
      <c r="Q32" s="270"/>
      <c r="R32" s="270"/>
      <c r="S32" s="270"/>
      <c r="T32" s="862" t="s">
        <v>629</v>
      </c>
      <c r="U32" s="862"/>
      <c r="V32" s="862"/>
      <c r="W32" s="862"/>
      <c r="X32" s="862"/>
      <c r="Y32" s="862"/>
      <c r="Z32" s="862"/>
      <c r="AA32" s="863"/>
      <c r="AB32" s="270"/>
      <c r="AC32" s="268"/>
      <c r="AD32" s="268"/>
      <c r="AE32" s="268"/>
      <c r="AF32" s="268"/>
      <c r="AG32" s="268"/>
      <c r="AH32" s="268"/>
      <c r="AI32" s="268"/>
    </row>
    <row r="33" spans="1:35" x14ac:dyDescent="0.2">
      <c r="A33" s="268"/>
      <c r="B33" s="268"/>
      <c r="C33" s="270"/>
      <c r="D33" s="285"/>
      <c r="E33" s="271"/>
      <c r="F33" s="270"/>
      <c r="G33" s="257"/>
      <c r="H33" s="257"/>
      <c r="I33" s="270"/>
      <c r="J33" s="270"/>
      <c r="K33" s="270"/>
      <c r="L33" s="270"/>
      <c r="M33" s="279"/>
      <c r="N33" s="270"/>
      <c r="O33" s="270"/>
      <c r="P33" s="270"/>
      <c r="Q33" s="270"/>
      <c r="R33" s="270"/>
      <c r="S33" s="270"/>
      <c r="T33" s="862"/>
      <c r="U33" s="862"/>
      <c r="V33" s="862"/>
      <c r="W33" s="862"/>
      <c r="X33" s="862"/>
      <c r="Y33" s="862"/>
      <c r="Z33" s="862"/>
      <c r="AA33" s="863"/>
      <c r="AB33" s="270"/>
      <c r="AC33" s="268"/>
      <c r="AD33" s="268"/>
      <c r="AE33" s="268"/>
      <c r="AF33" s="268"/>
      <c r="AG33" s="268"/>
      <c r="AH33" s="268"/>
      <c r="AI33" s="268"/>
    </row>
    <row r="34" spans="1:35" x14ac:dyDescent="0.2">
      <c r="A34" s="268"/>
      <c r="B34" s="268"/>
      <c r="C34" s="270"/>
      <c r="D34" s="285"/>
      <c r="E34" s="271"/>
      <c r="F34" s="270"/>
      <c r="G34" s="257"/>
      <c r="H34" s="257"/>
      <c r="I34" s="270"/>
      <c r="J34" s="270"/>
      <c r="K34" s="270"/>
      <c r="L34" s="270"/>
      <c r="M34" s="279"/>
      <c r="N34" s="270"/>
      <c r="O34" s="270"/>
      <c r="P34" s="270"/>
      <c r="Q34" s="270"/>
      <c r="R34" s="270"/>
      <c r="S34" s="270"/>
      <c r="T34" s="306"/>
      <c r="U34" s="306"/>
      <c r="V34" s="306"/>
      <c r="W34" s="306"/>
      <c r="X34" s="306"/>
      <c r="Y34" s="306"/>
      <c r="Z34" s="306"/>
      <c r="AA34" s="308"/>
      <c r="AB34" s="270"/>
      <c r="AC34" s="268"/>
      <c r="AD34" s="268"/>
      <c r="AE34" s="268"/>
      <c r="AF34" s="268"/>
      <c r="AG34" s="268"/>
      <c r="AH34" s="268"/>
      <c r="AI34" s="268"/>
    </row>
    <row r="35" spans="1:35" ht="15.75" customHeight="1" x14ac:dyDescent="0.3">
      <c r="A35" s="268"/>
      <c r="B35" s="268"/>
      <c r="C35" s="270"/>
      <c r="D35" s="285">
        <f>1+D29</f>
        <v>2</v>
      </c>
      <c r="E35" s="271"/>
      <c r="F35" s="270"/>
      <c r="G35" s="257"/>
      <c r="H35" s="862" t="s">
        <v>1068</v>
      </c>
      <c r="I35" s="862"/>
      <c r="J35" s="862"/>
      <c r="K35" s="862"/>
      <c r="L35" s="862"/>
      <c r="M35" s="279" t="s">
        <v>401</v>
      </c>
      <c r="N35" s="279"/>
      <c r="O35" s="269"/>
      <c r="P35" s="931" t="s">
        <v>1071</v>
      </c>
      <c r="Q35" s="932"/>
      <c r="R35" s="933"/>
      <c r="S35" s="266"/>
      <c r="T35" s="270" t="s">
        <v>459</v>
      </c>
      <c r="U35" s="270"/>
      <c r="V35" s="270"/>
      <c r="W35" s="270"/>
      <c r="X35" s="270"/>
      <c r="Y35" s="270"/>
      <c r="Z35" s="270"/>
      <c r="AA35" s="274"/>
      <c r="AB35" s="270"/>
      <c r="AC35" s="268"/>
      <c r="AD35" s="268"/>
      <c r="AE35" s="268"/>
      <c r="AF35" s="268"/>
      <c r="AG35" s="268"/>
      <c r="AH35" s="268"/>
      <c r="AI35" s="268"/>
    </row>
    <row r="36" spans="1:35" ht="15.75" customHeight="1" x14ac:dyDescent="0.2">
      <c r="A36" s="268"/>
      <c r="B36" s="268"/>
      <c r="C36" s="270"/>
      <c r="D36" s="285"/>
      <c r="E36" s="271"/>
      <c r="F36" s="270"/>
      <c r="G36" s="257"/>
      <c r="H36" s="862"/>
      <c r="I36" s="862"/>
      <c r="J36" s="862"/>
      <c r="K36" s="862"/>
      <c r="L36" s="862"/>
      <c r="M36" s="279"/>
      <c r="N36" s="279"/>
      <c r="O36" s="279"/>
      <c r="P36" s="279"/>
      <c r="Q36" s="279"/>
      <c r="R36" s="279"/>
      <c r="S36" s="266"/>
      <c r="T36" s="270"/>
      <c r="U36" s="270"/>
      <c r="V36" s="270"/>
      <c r="W36" s="270"/>
      <c r="X36" s="270"/>
      <c r="Y36" s="270"/>
      <c r="Z36" s="270"/>
      <c r="AA36" s="274"/>
      <c r="AB36" s="270"/>
      <c r="AC36" s="268"/>
      <c r="AD36" s="268"/>
      <c r="AE36" s="268"/>
      <c r="AF36" s="268"/>
      <c r="AG36" s="268"/>
      <c r="AH36" s="268"/>
      <c r="AI36" s="268"/>
    </row>
    <row r="37" spans="1:35" ht="25.5" x14ac:dyDescent="0.2">
      <c r="A37" s="268"/>
      <c r="B37" s="268"/>
      <c r="C37" s="270"/>
      <c r="D37" s="286">
        <f>1+D35</f>
        <v>3</v>
      </c>
      <c r="E37" s="1"/>
      <c r="F37" s="272"/>
      <c r="G37" s="272"/>
      <c r="H37" s="272" t="s">
        <v>315</v>
      </c>
      <c r="I37" s="272"/>
      <c r="J37" s="272"/>
      <c r="K37" s="272"/>
      <c r="L37" s="272"/>
      <c r="M37" s="291" t="s">
        <v>524</v>
      </c>
      <c r="N37" s="263" t="s">
        <v>60</v>
      </c>
      <c r="O37" s="263"/>
      <c r="P37" s="251" t="s">
        <v>627</v>
      </c>
      <c r="Q37" s="246"/>
      <c r="R37" s="251" t="s">
        <v>628</v>
      </c>
      <c r="S37" s="1"/>
      <c r="T37" s="855" t="s">
        <v>1053</v>
      </c>
      <c r="U37" s="855"/>
      <c r="V37" s="855"/>
      <c r="W37" s="855"/>
      <c r="X37" s="855"/>
      <c r="Y37" s="855"/>
      <c r="Z37" s="855"/>
      <c r="AA37" s="856"/>
      <c r="AB37" s="270"/>
      <c r="AC37" s="268"/>
      <c r="AD37" s="268"/>
      <c r="AE37" s="268"/>
      <c r="AF37" s="268"/>
      <c r="AG37" s="268"/>
      <c r="AH37" s="268"/>
      <c r="AI37" s="268"/>
    </row>
    <row r="38" spans="1:35" x14ac:dyDescent="0.2">
      <c r="A38" s="268"/>
      <c r="B38" s="268"/>
      <c r="C38" s="270"/>
      <c r="D38" s="218"/>
      <c r="E38" s="200"/>
      <c r="F38" s="77"/>
      <c r="G38" s="235"/>
      <c r="H38" s="235"/>
      <c r="I38" s="77"/>
      <c r="J38" s="77"/>
      <c r="K38" s="77"/>
      <c r="L38" s="77"/>
      <c r="M38" s="247"/>
      <c r="N38" s="110"/>
      <c r="O38" s="77"/>
      <c r="P38" s="110"/>
      <c r="Q38" s="248"/>
      <c r="R38" s="110"/>
      <c r="S38" s="203"/>
      <c r="T38" s="77"/>
      <c r="U38" s="77"/>
      <c r="V38" s="77"/>
      <c r="W38" s="77"/>
      <c r="X38" s="77"/>
      <c r="Y38" s="77"/>
      <c r="Z38" s="77"/>
      <c r="AA38" s="78"/>
      <c r="AB38" s="270"/>
      <c r="AC38" s="268"/>
      <c r="AD38" s="268"/>
      <c r="AE38" s="268"/>
      <c r="AF38" s="268"/>
      <c r="AG38" s="268"/>
      <c r="AH38" s="268"/>
      <c r="AI38" s="268"/>
    </row>
    <row r="39" spans="1:35" x14ac:dyDescent="0.2">
      <c r="A39" s="268"/>
      <c r="B39" s="268"/>
      <c r="C39" s="270"/>
      <c r="D39" s="285"/>
      <c r="E39" s="271"/>
      <c r="F39" s="270"/>
      <c r="G39" s="257"/>
      <c r="H39" s="257"/>
      <c r="I39" s="270"/>
      <c r="J39" s="270"/>
      <c r="K39" s="270"/>
      <c r="L39" s="270"/>
      <c r="M39" s="281"/>
      <c r="N39" s="279"/>
      <c r="O39" s="269"/>
      <c r="P39" s="279"/>
      <c r="Q39" s="136"/>
      <c r="R39" s="279"/>
      <c r="S39" s="266"/>
      <c r="T39" s="270"/>
      <c r="U39" s="270"/>
      <c r="V39" s="270"/>
      <c r="W39" s="270"/>
      <c r="X39" s="270"/>
      <c r="Y39" s="270"/>
      <c r="Z39" s="270"/>
      <c r="AA39" s="274"/>
      <c r="AB39" s="270"/>
      <c r="AC39" s="268"/>
      <c r="AD39" s="268"/>
      <c r="AE39" s="268"/>
      <c r="AF39" s="268"/>
      <c r="AG39" s="268"/>
      <c r="AH39" s="268"/>
      <c r="AI39" s="268"/>
    </row>
    <row r="40" spans="1:35" x14ac:dyDescent="0.2">
      <c r="A40" s="268"/>
      <c r="B40" s="268"/>
      <c r="C40" s="270"/>
      <c r="D40" s="285"/>
      <c r="E40" s="271"/>
      <c r="F40" s="270"/>
      <c r="G40" s="257"/>
      <c r="H40" s="257"/>
      <c r="I40" s="270"/>
      <c r="J40" s="270"/>
      <c r="K40" s="270"/>
      <c r="L40" s="270"/>
      <c r="M40" s="281"/>
      <c r="N40" s="279"/>
      <c r="O40" s="269"/>
      <c r="P40" s="240" t="s">
        <v>467</v>
      </c>
      <c r="Q40" s="139"/>
      <c r="R40" s="140"/>
      <c r="S40" s="283"/>
      <c r="T40" s="240"/>
      <c r="U40" s="307"/>
      <c r="V40" s="307"/>
      <c r="W40" s="307"/>
      <c r="X40" s="307"/>
      <c r="Y40" s="307"/>
      <c r="Z40" s="307"/>
      <c r="AA40" s="316"/>
      <c r="AB40" s="270"/>
      <c r="AC40" s="268"/>
      <c r="AD40" s="268"/>
      <c r="AE40" s="268"/>
      <c r="AF40" s="268"/>
      <c r="AG40" s="268"/>
      <c r="AH40" s="268"/>
      <c r="AI40" s="268"/>
    </row>
    <row r="41" spans="1:35" ht="12.75" customHeight="1" x14ac:dyDescent="0.2">
      <c r="A41" s="268"/>
      <c r="B41" s="268"/>
      <c r="C41" s="270"/>
      <c r="D41" s="285"/>
      <c r="E41" s="271"/>
      <c r="F41" s="270"/>
      <c r="G41" s="257"/>
      <c r="H41" s="257"/>
      <c r="I41" s="270"/>
      <c r="J41" s="270"/>
      <c r="K41" s="270"/>
      <c r="L41" s="270"/>
      <c r="M41" s="281"/>
      <c r="N41" s="279"/>
      <c r="O41" s="269"/>
      <c r="P41" s="913" t="str">
        <f>+SCR!P41</f>
        <v>All calculations displayed below, in both "Default Operation" and "Limited Operation" columns are using same default values and/or same equations for various intermediate parameters, factors or cost elements, to assess the cost effectiveness of the control. The calculations include control unit sizing, reagent requirements to attain the specified NOx reduction, and cost estimates of procurement, installation and operation of the equipment.</v>
      </c>
      <c r="Q41" s="913"/>
      <c r="R41" s="913"/>
      <c r="S41" s="913"/>
      <c r="T41" s="913"/>
      <c r="U41" s="913"/>
      <c r="V41" s="913"/>
      <c r="W41" s="913"/>
      <c r="X41" s="913"/>
      <c r="Y41" s="913"/>
      <c r="Z41" s="913"/>
      <c r="AA41" s="914"/>
      <c r="AB41" s="270"/>
      <c r="AC41" s="268"/>
      <c r="AD41" s="268"/>
      <c r="AE41" s="268"/>
      <c r="AF41" s="268"/>
      <c r="AG41" s="268"/>
      <c r="AH41" s="268"/>
      <c r="AI41" s="268"/>
    </row>
    <row r="42" spans="1:35" x14ac:dyDescent="0.2">
      <c r="A42" s="268"/>
      <c r="B42" s="268"/>
      <c r="C42" s="270"/>
      <c r="D42" s="285"/>
      <c r="E42" s="271"/>
      <c r="F42" s="270"/>
      <c r="G42" s="257"/>
      <c r="H42" s="257"/>
      <c r="I42" s="270"/>
      <c r="J42" s="270"/>
      <c r="K42" s="270"/>
      <c r="L42" s="270"/>
      <c r="M42" s="281"/>
      <c r="N42" s="279"/>
      <c r="O42" s="269"/>
      <c r="P42" s="913"/>
      <c r="Q42" s="913"/>
      <c r="R42" s="913"/>
      <c r="S42" s="913"/>
      <c r="T42" s="913"/>
      <c r="U42" s="913"/>
      <c r="V42" s="913"/>
      <c r="W42" s="913"/>
      <c r="X42" s="913"/>
      <c r="Y42" s="913"/>
      <c r="Z42" s="913"/>
      <c r="AA42" s="914"/>
      <c r="AB42" s="270"/>
      <c r="AC42" s="268"/>
      <c r="AD42" s="268"/>
      <c r="AE42" s="268"/>
      <c r="AF42" s="268"/>
      <c r="AG42" s="268"/>
      <c r="AH42" s="268"/>
      <c r="AI42" s="268"/>
    </row>
    <row r="43" spans="1:35" x14ac:dyDescent="0.2">
      <c r="A43" s="268"/>
      <c r="B43" s="268"/>
      <c r="C43" s="270"/>
      <c r="D43" s="285"/>
      <c r="E43" s="271"/>
      <c r="F43" s="270"/>
      <c r="G43" s="257"/>
      <c r="H43" s="257"/>
      <c r="I43" s="270"/>
      <c r="J43" s="270"/>
      <c r="K43" s="270"/>
      <c r="L43" s="270"/>
      <c r="M43" s="281"/>
      <c r="N43" s="279"/>
      <c r="O43" s="269"/>
      <c r="P43" s="913"/>
      <c r="Q43" s="913"/>
      <c r="R43" s="913"/>
      <c r="S43" s="913"/>
      <c r="T43" s="913"/>
      <c r="U43" s="913"/>
      <c r="V43" s="913"/>
      <c r="W43" s="913"/>
      <c r="X43" s="913"/>
      <c r="Y43" s="913"/>
      <c r="Z43" s="913"/>
      <c r="AA43" s="914"/>
      <c r="AB43" s="270"/>
      <c r="AC43" s="268"/>
      <c r="AD43" s="268"/>
      <c r="AE43" s="268"/>
      <c r="AF43" s="268"/>
      <c r="AG43" s="268"/>
      <c r="AH43" s="268"/>
      <c r="AI43" s="268"/>
    </row>
    <row r="44" spans="1:35" x14ac:dyDescent="0.2">
      <c r="A44" s="268"/>
      <c r="B44" s="268"/>
      <c r="C44" s="270"/>
      <c r="D44" s="285"/>
      <c r="E44" s="271"/>
      <c r="F44" s="270"/>
      <c r="G44" s="257"/>
      <c r="H44" s="257"/>
      <c r="I44" s="270"/>
      <c r="J44" s="270"/>
      <c r="K44" s="270"/>
      <c r="L44" s="270"/>
      <c r="M44" s="281"/>
      <c r="N44" s="279"/>
      <c r="O44" s="269"/>
      <c r="P44" s="913"/>
      <c r="Q44" s="913"/>
      <c r="R44" s="913"/>
      <c r="S44" s="913"/>
      <c r="T44" s="913"/>
      <c r="U44" s="913"/>
      <c r="V44" s="913"/>
      <c r="W44" s="913"/>
      <c r="X44" s="913"/>
      <c r="Y44" s="913"/>
      <c r="Z44" s="913"/>
      <c r="AA44" s="914"/>
      <c r="AB44" s="270"/>
      <c r="AC44" s="268"/>
      <c r="AD44" s="268"/>
      <c r="AE44" s="268"/>
      <c r="AF44" s="268"/>
      <c r="AG44" s="268"/>
      <c r="AH44" s="268"/>
      <c r="AI44" s="268"/>
    </row>
    <row r="45" spans="1:35" x14ac:dyDescent="0.2">
      <c r="A45" s="268"/>
      <c r="B45" s="268"/>
      <c r="C45" s="270"/>
      <c r="D45" s="285"/>
      <c r="E45" s="271"/>
      <c r="F45" s="270"/>
      <c r="G45" s="257"/>
      <c r="H45" s="257"/>
      <c r="I45" s="270"/>
      <c r="J45" s="270"/>
      <c r="K45" s="270"/>
      <c r="L45" s="270"/>
      <c r="M45" s="281"/>
      <c r="N45" s="279"/>
      <c r="O45" s="269"/>
      <c r="P45" s="279"/>
      <c r="Q45" s="136"/>
      <c r="R45" s="279"/>
      <c r="S45" s="266"/>
      <c r="T45" s="270"/>
      <c r="U45" s="270"/>
      <c r="V45" s="270"/>
      <c r="W45" s="270"/>
      <c r="X45" s="270"/>
      <c r="Y45" s="270"/>
      <c r="Z45" s="270"/>
      <c r="AA45" s="274"/>
      <c r="AB45" s="270"/>
      <c r="AC45" s="268"/>
      <c r="AD45" s="268"/>
      <c r="AE45" s="268"/>
      <c r="AF45" s="268"/>
      <c r="AG45" s="268"/>
      <c r="AH45" s="268"/>
      <c r="AI45" s="268"/>
    </row>
    <row r="46" spans="1:35" ht="15.75" customHeight="1" x14ac:dyDescent="0.3">
      <c r="A46" s="268"/>
      <c r="B46" s="268"/>
      <c r="C46" s="270"/>
      <c r="D46" s="285">
        <f>1+D37</f>
        <v>4</v>
      </c>
      <c r="E46" s="271"/>
      <c r="F46" s="270"/>
      <c r="G46" s="270"/>
      <c r="H46" s="270" t="s">
        <v>605</v>
      </c>
      <c r="I46" s="270"/>
      <c r="J46" s="270"/>
      <c r="K46" s="270"/>
      <c r="L46" s="270"/>
      <c r="M46" s="201" t="s">
        <v>215</v>
      </c>
      <c r="N46" s="279" t="s">
        <v>61</v>
      </c>
      <c r="O46" s="270"/>
      <c r="P46" s="859" t="s">
        <v>1106</v>
      </c>
      <c r="Q46" s="860"/>
      <c r="R46" s="861" t="str">
        <f>+IF(R$31="SCR",90%,"")</f>
        <v/>
      </c>
      <c r="S46" s="266"/>
      <c r="T46" s="862" t="s">
        <v>911</v>
      </c>
      <c r="U46" s="862"/>
      <c r="V46" s="862"/>
      <c r="W46" s="862"/>
      <c r="X46" s="862"/>
      <c r="Y46" s="862"/>
      <c r="Z46" s="862"/>
      <c r="AA46" s="863"/>
      <c r="AB46" s="270"/>
      <c r="AC46" s="268"/>
      <c r="AD46" s="268"/>
      <c r="AE46" s="268"/>
      <c r="AF46" s="268"/>
      <c r="AG46" s="268"/>
      <c r="AH46" s="268"/>
      <c r="AI46" s="268"/>
    </row>
    <row r="47" spans="1:35" x14ac:dyDescent="0.2">
      <c r="A47" s="268"/>
      <c r="B47" s="268"/>
      <c r="C47" s="270"/>
      <c r="D47" s="285"/>
      <c r="E47" s="271"/>
      <c r="F47" s="270"/>
      <c r="G47" s="270"/>
      <c r="H47" s="270"/>
      <c r="I47" s="270"/>
      <c r="J47" s="270"/>
      <c r="K47" s="270"/>
      <c r="L47" s="270"/>
      <c r="M47" s="201"/>
      <c r="N47" s="279"/>
      <c r="O47" s="270"/>
      <c r="P47" s="279"/>
      <c r="Q47" s="279"/>
      <c r="R47" s="279"/>
      <c r="S47" s="266"/>
      <c r="T47" s="862"/>
      <c r="U47" s="862"/>
      <c r="V47" s="862"/>
      <c r="W47" s="862"/>
      <c r="X47" s="862"/>
      <c r="Y47" s="862"/>
      <c r="Z47" s="862"/>
      <c r="AA47" s="863"/>
      <c r="AB47" s="270"/>
      <c r="AC47" s="268"/>
      <c r="AD47" s="268"/>
      <c r="AE47" s="268"/>
      <c r="AF47" s="268"/>
      <c r="AG47" s="268"/>
      <c r="AH47" s="268"/>
      <c r="AI47" s="268"/>
    </row>
    <row r="48" spans="1:35" x14ac:dyDescent="0.2">
      <c r="A48" s="268"/>
      <c r="B48" s="268"/>
      <c r="C48" s="270"/>
      <c r="D48" s="285"/>
      <c r="E48" s="271"/>
      <c r="F48" s="270"/>
      <c r="G48" s="270"/>
      <c r="H48" s="270"/>
      <c r="I48" s="270"/>
      <c r="J48" s="270"/>
      <c r="K48" s="270"/>
      <c r="L48" s="270"/>
      <c r="M48" s="201"/>
      <c r="N48" s="279"/>
      <c r="O48" s="270"/>
      <c r="P48" s="279"/>
      <c r="Q48" s="279"/>
      <c r="R48" s="279"/>
      <c r="S48" s="266"/>
      <c r="T48" s="862"/>
      <c r="U48" s="862"/>
      <c r="V48" s="862"/>
      <c r="W48" s="862"/>
      <c r="X48" s="862"/>
      <c r="Y48" s="862"/>
      <c r="Z48" s="862"/>
      <c r="AA48" s="863"/>
      <c r="AB48" s="270"/>
      <c r="AC48" s="268"/>
      <c r="AD48" s="268"/>
      <c r="AE48" s="268"/>
      <c r="AF48" s="268"/>
      <c r="AG48" s="268"/>
      <c r="AH48" s="268"/>
      <c r="AI48" s="268"/>
    </row>
    <row r="49" spans="1:35" x14ac:dyDescent="0.2">
      <c r="A49" s="268"/>
      <c r="B49" s="268"/>
      <c r="C49" s="270"/>
      <c r="D49" s="285"/>
      <c r="E49" s="271"/>
      <c r="F49" s="270"/>
      <c r="G49" s="270"/>
      <c r="H49" s="270"/>
      <c r="I49" s="270"/>
      <c r="J49" s="270"/>
      <c r="K49" s="270"/>
      <c r="L49" s="270"/>
      <c r="M49" s="201"/>
      <c r="N49" s="279"/>
      <c r="O49" s="270"/>
      <c r="P49" s="279"/>
      <c r="Q49" s="279"/>
      <c r="R49" s="279"/>
      <c r="S49" s="266"/>
      <c r="T49" s="862"/>
      <c r="U49" s="862"/>
      <c r="V49" s="862"/>
      <c r="W49" s="862"/>
      <c r="X49" s="862"/>
      <c r="Y49" s="862"/>
      <c r="Z49" s="862"/>
      <c r="AA49" s="863"/>
      <c r="AB49" s="270"/>
      <c r="AC49" s="268"/>
      <c r="AD49" s="268"/>
      <c r="AE49" s="268"/>
      <c r="AF49" s="268"/>
      <c r="AG49" s="268"/>
      <c r="AH49" s="268"/>
      <c r="AI49" s="268"/>
    </row>
    <row r="50" spans="1:35" x14ac:dyDescent="0.2">
      <c r="A50" s="268"/>
      <c r="B50" s="268"/>
      <c r="C50" s="270"/>
      <c r="D50" s="285"/>
      <c r="E50" s="271"/>
      <c r="F50" s="270"/>
      <c r="G50" s="270"/>
      <c r="H50" s="270"/>
      <c r="I50" s="270"/>
      <c r="J50" s="270"/>
      <c r="K50" s="270"/>
      <c r="L50" s="270"/>
      <c r="M50" s="201"/>
      <c r="N50" s="279"/>
      <c r="O50" s="263"/>
      <c r="P50" s="263"/>
      <c r="Q50" s="263"/>
      <c r="R50" s="263"/>
      <c r="S50" s="266"/>
      <c r="T50" s="307"/>
      <c r="U50" s="307"/>
      <c r="V50" s="307"/>
      <c r="W50" s="307"/>
      <c r="X50" s="307"/>
      <c r="Y50" s="307"/>
      <c r="Z50" s="307"/>
      <c r="AA50" s="316"/>
      <c r="AB50" s="270"/>
      <c r="AC50" s="268"/>
      <c r="AD50" s="268"/>
      <c r="AE50" s="268"/>
      <c r="AF50" s="268"/>
      <c r="AG50" s="268"/>
      <c r="AH50" s="268"/>
      <c r="AI50" s="268"/>
    </row>
    <row r="51" spans="1:35" ht="30" customHeight="1" x14ac:dyDescent="0.3">
      <c r="A51" s="268"/>
      <c r="B51" s="268"/>
      <c r="C51" s="270"/>
      <c r="D51" s="285">
        <f>1+D46</f>
        <v>5</v>
      </c>
      <c r="E51" s="271"/>
      <c r="F51" s="270"/>
      <c r="G51" s="63"/>
      <c r="H51" s="63" t="s">
        <v>602</v>
      </c>
      <c r="I51" s="270"/>
      <c r="J51" s="270"/>
      <c r="K51" s="270"/>
      <c r="L51" s="270"/>
      <c r="M51" s="279" t="s">
        <v>515</v>
      </c>
      <c r="N51" s="279" t="s">
        <v>74</v>
      </c>
      <c r="O51" s="270"/>
      <c r="P51" s="915" t="s">
        <v>1107</v>
      </c>
      <c r="Q51" s="916"/>
      <c r="R51" s="916"/>
      <c r="S51" s="917"/>
      <c r="T51" s="901" t="s">
        <v>912</v>
      </c>
      <c r="U51" s="901"/>
      <c r="V51" s="901"/>
      <c r="W51" s="901"/>
      <c r="X51" s="901"/>
      <c r="Y51" s="901"/>
      <c r="Z51" s="901"/>
      <c r="AA51" s="902"/>
      <c r="AB51" s="270"/>
      <c r="AC51" s="268"/>
      <c r="AD51" s="268"/>
      <c r="AE51" s="268"/>
      <c r="AF51" s="268"/>
      <c r="AG51" s="268"/>
      <c r="AH51" s="268"/>
      <c r="AI51" s="268"/>
    </row>
    <row r="52" spans="1:35" x14ac:dyDescent="0.2">
      <c r="A52" s="268"/>
      <c r="B52" s="268"/>
      <c r="C52" s="270"/>
      <c r="D52" s="285"/>
      <c r="E52" s="271"/>
      <c r="F52" s="270"/>
      <c r="G52" s="270"/>
      <c r="H52" s="272"/>
      <c r="I52" s="272"/>
      <c r="J52" s="270"/>
      <c r="K52" s="272"/>
      <c r="L52" s="272"/>
      <c r="M52" s="279"/>
      <c r="N52" s="279"/>
      <c r="O52" s="269"/>
      <c r="P52" s="279"/>
      <c r="Q52" s="279"/>
      <c r="R52" s="279"/>
      <c r="S52" s="266"/>
      <c r="T52" s="901"/>
      <c r="U52" s="901"/>
      <c r="V52" s="901"/>
      <c r="W52" s="901"/>
      <c r="X52" s="901"/>
      <c r="Y52" s="901"/>
      <c r="Z52" s="901"/>
      <c r="AA52" s="902"/>
      <c r="AB52" s="270"/>
      <c r="AC52" s="268"/>
      <c r="AD52" s="268"/>
      <c r="AE52" s="268"/>
      <c r="AF52" s="268"/>
      <c r="AG52" s="268"/>
      <c r="AH52" s="268"/>
      <c r="AI52" s="268"/>
    </row>
    <row r="53" spans="1:35" x14ac:dyDescent="0.2">
      <c r="A53" s="268"/>
      <c r="B53" s="268"/>
      <c r="C53" s="270"/>
      <c r="D53" s="286"/>
      <c r="E53" s="282" t="s">
        <v>200</v>
      </c>
      <c r="F53" s="276" t="s">
        <v>331</v>
      </c>
      <c r="G53" s="275"/>
      <c r="H53" s="276"/>
      <c r="I53" s="270"/>
      <c r="J53" s="270"/>
      <c r="K53" s="270"/>
      <c r="L53" s="270"/>
      <c r="M53" s="279"/>
      <c r="N53" s="279"/>
      <c r="O53" s="263"/>
      <c r="P53" s="263"/>
      <c r="Q53" s="263"/>
      <c r="R53" s="263"/>
      <c r="S53" s="266"/>
      <c r="T53" s="270"/>
      <c r="U53" s="270"/>
      <c r="V53" s="270"/>
      <c r="W53" s="270"/>
      <c r="X53" s="270"/>
      <c r="Y53" s="270"/>
      <c r="Z53" s="270"/>
      <c r="AA53" s="274"/>
      <c r="AB53" s="270"/>
      <c r="AC53" s="268"/>
      <c r="AD53" s="268"/>
      <c r="AE53" s="268"/>
      <c r="AF53" s="268"/>
      <c r="AG53" s="268"/>
      <c r="AH53" s="268"/>
      <c r="AI53" s="268"/>
    </row>
    <row r="54" spans="1:35" x14ac:dyDescent="0.2">
      <c r="A54" s="268"/>
      <c r="B54" s="268"/>
      <c r="C54" s="270"/>
      <c r="D54" s="286"/>
      <c r="E54" s="282"/>
      <c r="F54" s="276"/>
      <c r="G54" s="275"/>
      <c r="H54" s="276"/>
      <c r="I54" s="270"/>
      <c r="J54" s="270"/>
      <c r="K54" s="270"/>
      <c r="L54" s="270"/>
      <c r="M54" s="279"/>
      <c r="N54" s="279"/>
      <c r="O54" s="263"/>
      <c r="P54" s="263"/>
      <c r="Q54" s="263"/>
      <c r="R54" s="263"/>
      <c r="S54" s="266"/>
      <c r="T54" s="270"/>
      <c r="U54" s="270" t="s">
        <v>403</v>
      </c>
      <c r="V54" s="270"/>
      <c r="W54" s="270"/>
      <c r="X54" s="270"/>
      <c r="Y54" s="270"/>
      <c r="Z54" s="270"/>
      <c r="AA54" s="274"/>
      <c r="AB54" s="270"/>
      <c r="AC54" s="268"/>
      <c r="AD54" s="268"/>
      <c r="AE54" s="268"/>
      <c r="AF54" s="268"/>
      <c r="AG54" s="268"/>
      <c r="AH54" s="268"/>
      <c r="AI54" s="268"/>
    </row>
    <row r="55" spans="1:35" x14ac:dyDescent="0.2">
      <c r="A55" s="268"/>
      <c r="B55" s="268"/>
      <c r="C55" s="270"/>
      <c r="D55" s="285"/>
      <c r="E55" s="271"/>
      <c r="F55" s="270"/>
      <c r="G55" s="275" t="s">
        <v>334</v>
      </c>
      <c r="H55" s="276"/>
      <c r="I55" s="270"/>
      <c r="J55" s="270"/>
      <c r="K55" s="270"/>
      <c r="L55" s="270"/>
      <c r="M55" s="279"/>
      <c r="N55" s="279"/>
      <c r="O55" s="263"/>
      <c r="P55" s="263"/>
      <c r="Q55" s="263"/>
      <c r="R55" s="263"/>
      <c r="S55" s="266"/>
      <c r="T55" s="270"/>
      <c r="U55" s="270"/>
      <c r="V55" s="270"/>
      <c r="W55" s="270"/>
      <c r="X55" s="270"/>
      <c r="Y55" s="270"/>
      <c r="Z55" s="270"/>
      <c r="AA55" s="274"/>
      <c r="AB55" s="270"/>
      <c r="AC55" s="268"/>
      <c r="AD55" s="268"/>
      <c r="AE55" s="268"/>
      <c r="AF55" s="268"/>
      <c r="AG55" s="268"/>
      <c r="AH55" s="268"/>
      <c r="AI55" s="268"/>
    </row>
    <row r="56" spans="1:35" ht="12.75" customHeight="1" x14ac:dyDescent="0.2">
      <c r="A56" s="268"/>
      <c r="B56" s="268"/>
      <c r="C56" s="270"/>
      <c r="D56" s="285">
        <f>1+D51</f>
        <v>6</v>
      </c>
      <c r="E56" s="271"/>
      <c r="F56" s="270"/>
      <c r="G56" s="270"/>
      <c r="H56" s="270" t="s">
        <v>277</v>
      </c>
      <c r="I56" s="270"/>
      <c r="J56" s="270"/>
      <c r="K56" s="270"/>
      <c r="L56" s="270"/>
      <c r="M56" s="252"/>
      <c r="N56" s="279"/>
      <c r="O56" s="270"/>
      <c r="P56" s="859" t="s">
        <v>479</v>
      </c>
      <c r="Q56" s="860"/>
      <c r="R56" s="861" t="str">
        <f>+IF(R$31="SCR",90%,"")</f>
        <v/>
      </c>
      <c r="S56" s="266"/>
      <c r="T56" s="862" t="s">
        <v>489</v>
      </c>
      <c r="U56" s="862"/>
      <c r="V56" s="862"/>
      <c r="W56" s="862"/>
      <c r="X56" s="862"/>
      <c r="Y56" s="862"/>
      <c r="Z56" s="862"/>
      <c r="AA56" s="863"/>
      <c r="AB56" s="270"/>
      <c r="AC56" s="268"/>
      <c r="AD56" s="268"/>
      <c r="AE56" s="268"/>
      <c r="AF56" s="268"/>
      <c r="AG56" s="268"/>
      <c r="AH56" s="268"/>
      <c r="AI56" s="268"/>
    </row>
    <row r="57" spans="1:35" ht="12.75" customHeight="1" x14ac:dyDescent="0.2">
      <c r="A57" s="268"/>
      <c r="B57" s="268"/>
      <c r="C57" s="270"/>
      <c r="D57" s="285"/>
      <c r="E57" s="271"/>
      <c r="F57" s="270"/>
      <c r="G57" s="270"/>
      <c r="H57" s="270"/>
      <c r="I57" s="270"/>
      <c r="J57" s="270"/>
      <c r="K57" s="270"/>
      <c r="L57" s="270"/>
      <c r="M57" s="252"/>
      <c r="N57" s="279"/>
      <c r="O57" s="279"/>
      <c r="P57" s="279"/>
      <c r="Q57" s="279"/>
      <c r="R57" s="279"/>
      <c r="S57" s="279"/>
      <c r="T57" s="862"/>
      <c r="U57" s="862"/>
      <c r="V57" s="862"/>
      <c r="W57" s="862"/>
      <c r="X57" s="862"/>
      <c r="Y57" s="862"/>
      <c r="Z57" s="862"/>
      <c r="AA57" s="863"/>
      <c r="AB57" s="270"/>
      <c r="AC57" s="268"/>
      <c r="AD57" s="268"/>
      <c r="AE57" s="268"/>
      <c r="AF57" s="268"/>
      <c r="AG57" s="268"/>
      <c r="AH57" s="268"/>
      <c r="AI57" s="268"/>
    </row>
    <row r="58" spans="1:35" ht="12.75" customHeight="1" x14ac:dyDescent="0.2">
      <c r="A58" s="268"/>
      <c r="B58" s="268"/>
      <c r="C58" s="270"/>
      <c r="D58" s="285"/>
      <c r="E58" s="271"/>
      <c r="F58" s="270"/>
      <c r="G58" s="270"/>
      <c r="H58" s="270"/>
      <c r="I58" s="270"/>
      <c r="J58" s="270"/>
      <c r="K58" s="270"/>
      <c r="L58" s="270"/>
      <c r="M58" s="252"/>
      <c r="N58" s="279"/>
      <c r="O58" s="279"/>
      <c r="P58" s="279"/>
      <c r="Q58" s="279"/>
      <c r="R58" s="279"/>
      <c r="S58" s="279"/>
      <c r="T58" s="862"/>
      <c r="U58" s="862"/>
      <c r="V58" s="862"/>
      <c r="W58" s="862"/>
      <c r="X58" s="862"/>
      <c r="Y58" s="862"/>
      <c r="Z58" s="862"/>
      <c r="AA58" s="863"/>
      <c r="AB58" s="270"/>
      <c r="AC58" s="268"/>
      <c r="AD58" s="268"/>
      <c r="AE58" s="268"/>
      <c r="AF58" s="268"/>
      <c r="AG58" s="268"/>
      <c r="AH58" s="268"/>
      <c r="AI58" s="268"/>
    </row>
    <row r="59" spans="1:35" ht="12.75" customHeight="1" x14ac:dyDescent="0.2">
      <c r="A59" s="268"/>
      <c r="B59" s="268"/>
      <c r="C59" s="270"/>
      <c r="D59" s="285"/>
      <c r="E59" s="271"/>
      <c r="F59" s="270"/>
      <c r="G59" s="270"/>
      <c r="H59" s="270"/>
      <c r="I59" s="270"/>
      <c r="J59" s="270"/>
      <c r="K59" s="270"/>
      <c r="L59" s="270"/>
      <c r="M59" s="252"/>
      <c r="N59" s="279"/>
      <c r="O59" s="279"/>
      <c r="P59" s="279"/>
      <c r="Q59" s="279"/>
      <c r="R59" s="279"/>
      <c r="S59" s="279"/>
      <c r="T59" s="862"/>
      <c r="U59" s="862"/>
      <c r="V59" s="862"/>
      <c r="W59" s="862"/>
      <c r="X59" s="862"/>
      <c r="Y59" s="862"/>
      <c r="Z59" s="862"/>
      <c r="AA59" s="863"/>
      <c r="AB59" s="270"/>
      <c r="AC59" s="268"/>
      <c r="AD59" s="268"/>
      <c r="AE59" s="268"/>
      <c r="AF59" s="268"/>
      <c r="AG59" s="268"/>
      <c r="AH59" s="268"/>
      <c r="AI59" s="268"/>
    </row>
    <row r="60" spans="1:35" ht="12.75" customHeight="1" x14ac:dyDescent="0.2">
      <c r="A60" s="268"/>
      <c r="B60" s="268"/>
      <c r="C60" s="270"/>
      <c r="D60" s="285"/>
      <c r="E60" s="271"/>
      <c r="F60" s="270"/>
      <c r="G60" s="270"/>
      <c r="H60" s="270"/>
      <c r="I60" s="270"/>
      <c r="J60" s="270"/>
      <c r="K60" s="270"/>
      <c r="L60" s="270"/>
      <c r="M60" s="252"/>
      <c r="N60" s="279"/>
      <c r="O60" s="279"/>
      <c r="P60" s="279"/>
      <c r="Q60" s="279"/>
      <c r="R60" s="279"/>
      <c r="S60" s="279"/>
      <c r="T60" s="306"/>
      <c r="U60" s="306"/>
      <c r="V60" s="306"/>
      <c r="W60" s="306"/>
      <c r="X60" s="306"/>
      <c r="Y60" s="306"/>
      <c r="Z60" s="306"/>
      <c r="AA60" s="308"/>
      <c r="AB60" s="270"/>
      <c r="AC60" s="268"/>
      <c r="AD60" s="268"/>
      <c r="AE60" s="268"/>
      <c r="AF60" s="268"/>
      <c r="AG60" s="268"/>
      <c r="AH60" s="268"/>
      <c r="AI60" s="268"/>
    </row>
    <row r="61" spans="1:35" ht="12.75" customHeight="1" x14ac:dyDescent="0.3">
      <c r="A61" s="268"/>
      <c r="B61" s="268"/>
      <c r="C61" s="270"/>
      <c r="D61" s="285">
        <f>1+D56</f>
        <v>7</v>
      </c>
      <c r="E61" s="271"/>
      <c r="F61" s="270"/>
      <c r="G61" s="270"/>
      <c r="H61" s="270" t="s">
        <v>239</v>
      </c>
      <c r="I61" s="270"/>
      <c r="J61" s="270"/>
      <c r="K61" s="270"/>
      <c r="L61" s="270"/>
      <c r="M61" s="281" t="s">
        <v>240</v>
      </c>
      <c r="N61" s="279" t="s">
        <v>232</v>
      </c>
      <c r="O61" s="270"/>
      <c r="P61" s="934" t="s">
        <v>1108</v>
      </c>
      <c r="Q61" s="935"/>
      <c r="R61" s="936" t="str">
        <f>+IF(R$31="SCR",90%,"")</f>
        <v/>
      </c>
      <c r="S61" s="266"/>
      <c r="T61" s="272" t="s">
        <v>480</v>
      </c>
      <c r="U61" s="270"/>
      <c r="V61" s="270"/>
      <c r="W61" s="270"/>
      <c r="X61" s="270"/>
      <c r="Y61" s="270"/>
      <c r="Z61" s="270"/>
      <c r="AA61" s="274"/>
      <c r="AB61" s="270"/>
      <c r="AC61" s="268"/>
      <c r="AD61" s="268"/>
      <c r="AE61" s="268"/>
      <c r="AF61" s="268"/>
      <c r="AG61" s="268"/>
      <c r="AH61" s="268"/>
      <c r="AI61" s="268"/>
    </row>
    <row r="62" spans="1:35" ht="12.75" customHeight="1" x14ac:dyDescent="0.2">
      <c r="A62" s="268"/>
      <c r="B62" s="268"/>
      <c r="C62" s="270"/>
      <c r="D62" s="285"/>
      <c r="E62" s="271"/>
      <c r="F62" s="270"/>
      <c r="G62" s="270"/>
      <c r="H62" s="270"/>
      <c r="I62" s="270"/>
      <c r="J62" s="270"/>
      <c r="K62" s="270"/>
      <c r="L62" s="270"/>
      <c r="M62" s="281"/>
      <c r="N62" s="279"/>
      <c r="O62" s="279"/>
      <c r="P62" s="279"/>
      <c r="Q62" s="279"/>
      <c r="R62" s="279"/>
      <c r="S62" s="279"/>
      <c r="T62" s="279"/>
      <c r="U62" s="270"/>
      <c r="V62" s="270"/>
      <c r="W62" s="270"/>
      <c r="X62" s="270"/>
      <c r="Y62" s="270"/>
      <c r="Z62" s="270"/>
      <c r="AA62" s="274"/>
      <c r="AB62" s="270"/>
      <c r="AC62" s="268"/>
      <c r="AD62" s="268"/>
      <c r="AE62" s="268"/>
      <c r="AF62" s="268"/>
      <c r="AG62" s="268"/>
      <c r="AH62" s="268"/>
      <c r="AI62" s="268"/>
    </row>
    <row r="63" spans="1:35" ht="25.5" customHeight="1" x14ac:dyDescent="0.3">
      <c r="A63" s="268"/>
      <c r="B63" s="268"/>
      <c r="C63" s="270"/>
      <c r="D63" s="285">
        <f>1+D61</f>
        <v>8</v>
      </c>
      <c r="E63" s="271"/>
      <c r="F63" s="270"/>
      <c r="G63" s="270"/>
      <c r="H63" s="272" t="s">
        <v>300</v>
      </c>
      <c r="I63" s="270"/>
      <c r="J63" s="270"/>
      <c r="K63" s="272"/>
      <c r="L63" s="272"/>
      <c r="M63" s="281" t="s">
        <v>169</v>
      </c>
      <c r="N63" s="279"/>
      <c r="O63" s="263"/>
      <c r="P63" s="859" t="s">
        <v>481</v>
      </c>
      <c r="Q63" s="860"/>
      <c r="R63" s="861" t="str">
        <f>+IF(R$31="SCR",90%,"")</f>
        <v/>
      </c>
      <c r="S63" s="266"/>
      <c r="T63" s="855" t="s">
        <v>600</v>
      </c>
      <c r="U63" s="855"/>
      <c r="V63" s="855"/>
      <c r="W63" s="855"/>
      <c r="X63" s="855"/>
      <c r="Y63" s="855"/>
      <c r="Z63" s="855"/>
      <c r="AA63" s="856"/>
      <c r="AB63" s="270"/>
      <c r="AC63" s="268"/>
      <c r="AD63" s="268"/>
      <c r="AE63" s="268"/>
      <c r="AF63" s="268"/>
      <c r="AG63" s="268"/>
      <c r="AH63" s="268"/>
      <c r="AI63" s="268"/>
    </row>
    <row r="64" spans="1:35" ht="12.75" customHeight="1" x14ac:dyDescent="0.2">
      <c r="A64" s="268"/>
      <c r="B64" s="268"/>
      <c r="C64" s="270"/>
      <c r="D64" s="285"/>
      <c r="E64" s="271"/>
      <c r="F64" s="270"/>
      <c r="G64" s="270"/>
      <c r="H64" s="272"/>
      <c r="I64" s="270"/>
      <c r="J64" s="270"/>
      <c r="K64" s="272"/>
      <c r="L64" s="272"/>
      <c r="M64" s="281"/>
      <c r="N64" s="279"/>
      <c r="O64" s="263"/>
      <c r="P64" s="263"/>
      <c r="Q64" s="263"/>
      <c r="R64" s="263"/>
      <c r="S64" s="260"/>
      <c r="T64" s="319"/>
      <c r="U64" s="319"/>
      <c r="V64" s="319"/>
      <c r="W64" s="319"/>
      <c r="X64" s="319"/>
      <c r="Y64" s="319"/>
      <c r="Z64" s="319"/>
      <c r="AA64" s="320"/>
      <c r="AB64" s="270"/>
      <c r="AC64" s="268"/>
      <c r="AD64" s="268"/>
      <c r="AE64" s="268"/>
      <c r="AF64" s="268"/>
      <c r="AG64" s="268"/>
      <c r="AH64" s="268"/>
      <c r="AI64" s="268"/>
    </row>
    <row r="65" spans="1:35" ht="12.75" customHeight="1" x14ac:dyDescent="0.2">
      <c r="A65" s="268"/>
      <c r="B65" s="268"/>
      <c r="C65" s="270"/>
      <c r="D65" s="285"/>
      <c r="E65" s="271"/>
      <c r="F65" s="270"/>
      <c r="G65" s="275" t="s">
        <v>333</v>
      </c>
      <c r="H65" s="272"/>
      <c r="I65" s="270"/>
      <c r="J65" s="270"/>
      <c r="K65" s="272"/>
      <c r="L65" s="272"/>
      <c r="M65" s="281"/>
      <c r="N65" s="279"/>
      <c r="O65" s="263"/>
      <c r="P65" s="263"/>
      <c r="Q65" s="263"/>
      <c r="R65" s="263"/>
      <c r="S65" s="260"/>
      <c r="T65" s="263"/>
      <c r="U65" s="270"/>
      <c r="V65" s="270"/>
      <c r="W65" s="270"/>
      <c r="X65" s="270"/>
      <c r="Y65" s="270"/>
      <c r="Z65" s="270"/>
      <c r="AA65" s="274"/>
      <c r="AB65" s="270"/>
      <c r="AC65" s="268"/>
      <c r="AD65" s="268"/>
      <c r="AE65" s="268"/>
      <c r="AF65" s="268"/>
      <c r="AG65" s="268"/>
      <c r="AH65" s="268"/>
      <c r="AI65" s="268"/>
    </row>
    <row r="66" spans="1:35" ht="12.75" customHeight="1" x14ac:dyDescent="0.3">
      <c r="A66" s="268"/>
      <c r="B66" s="268"/>
      <c r="C66" s="270"/>
      <c r="D66" s="285">
        <f>1+D63</f>
        <v>9</v>
      </c>
      <c r="E66" s="271"/>
      <c r="F66" s="270"/>
      <c r="G66" s="270"/>
      <c r="H66" s="272" t="s">
        <v>332</v>
      </c>
      <c r="I66" s="272"/>
      <c r="J66" s="270"/>
      <c r="K66" s="272"/>
      <c r="L66" s="272"/>
      <c r="M66" s="279" t="s">
        <v>178</v>
      </c>
      <c r="N66" s="279" t="s">
        <v>309</v>
      </c>
      <c r="O66" s="263"/>
      <c r="P66" s="859" t="s">
        <v>1110</v>
      </c>
      <c r="Q66" s="860"/>
      <c r="R66" s="861" t="str">
        <f>+IF(R$31="SCR",90%,"")</f>
        <v/>
      </c>
      <c r="S66" s="266"/>
      <c r="T66" s="272" t="s">
        <v>913</v>
      </c>
      <c r="U66" s="270"/>
      <c r="V66" s="270"/>
      <c r="W66" s="270"/>
      <c r="X66" s="270"/>
      <c r="Y66" s="270"/>
      <c r="Z66" s="270"/>
      <c r="AA66" s="274"/>
      <c r="AB66" s="270"/>
      <c r="AC66" s="268"/>
      <c r="AD66" s="268"/>
      <c r="AE66" s="268"/>
      <c r="AF66" s="268"/>
      <c r="AG66" s="268"/>
      <c r="AH66" s="268"/>
      <c r="AI66" s="268"/>
    </row>
    <row r="67" spans="1:35" ht="12.75" customHeight="1" x14ac:dyDescent="0.2">
      <c r="A67" s="268"/>
      <c r="B67" s="268"/>
      <c r="C67" s="270"/>
      <c r="D67" s="285">
        <f t="shared" ref="D67" si="0">1+D66</f>
        <v>10</v>
      </c>
      <c r="E67" s="271"/>
      <c r="F67" s="270"/>
      <c r="G67" s="270"/>
      <c r="H67" s="272" t="s">
        <v>482</v>
      </c>
      <c r="I67" s="272"/>
      <c r="J67" s="270"/>
      <c r="K67" s="272"/>
      <c r="L67" s="272"/>
      <c r="M67" s="279" t="s">
        <v>181</v>
      </c>
      <c r="N67" s="279" t="s">
        <v>70</v>
      </c>
      <c r="O67" s="263"/>
      <c r="P67" s="859" t="s">
        <v>1111</v>
      </c>
      <c r="Q67" s="860"/>
      <c r="R67" s="861" t="str">
        <f>+IF(R$31="SCR",90%,"")</f>
        <v/>
      </c>
      <c r="S67" s="266"/>
      <c r="T67" s="940" t="s">
        <v>914</v>
      </c>
      <c r="U67" s="862"/>
      <c r="V67" s="862"/>
      <c r="W67" s="862"/>
      <c r="X67" s="862"/>
      <c r="Y67" s="862"/>
      <c r="Z67" s="862"/>
      <c r="AA67" s="863"/>
      <c r="AB67" s="270"/>
      <c r="AC67" s="268"/>
      <c r="AD67" s="268"/>
      <c r="AE67" s="268"/>
      <c r="AF67" s="268"/>
      <c r="AG67" s="268"/>
      <c r="AH67" s="268"/>
      <c r="AI67" s="268"/>
    </row>
    <row r="68" spans="1:35" ht="12.75" customHeight="1" x14ac:dyDescent="0.2">
      <c r="A68" s="268"/>
      <c r="B68" s="268"/>
      <c r="C68" s="270"/>
      <c r="D68" s="285"/>
      <c r="E68" s="271"/>
      <c r="F68" s="270"/>
      <c r="G68" s="270"/>
      <c r="H68" s="272"/>
      <c r="I68" s="272"/>
      <c r="J68" s="270"/>
      <c r="K68" s="272"/>
      <c r="L68" s="272"/>
      <c r="M68" s="279"/>
      <c r="N68" s="279"/>
      <c r="O68" s="263"/>
      <c r="P68" s="263"/>
      <c r="Q68" s="263"/>
      <c r="R68" s="263"/>
      <c r="S68" s="266"/>
      <c r="T68" s="940"/>
      <c r="U68" s="862"/>
      <c r="V68" s="862"/>
      <c r="W68" s="862"/>
      <c r="X68" s="862"/>
      <c r="Y68" s="862"/>
      <c r="Z68" s="862"/>
      <c r="AA68" s="863"/>
      <c r="AB68" s="270"/>
      <c r="AC68" s="268"/>
      <c r="AD68" s="268"/>
      <c r="AE68" s="268"/>
      <c r="AF68" s="268"/>
      <c r="AG68" s="268"/>
      <c r="AH68" s="268"/>
      <c r="AI68" s="268"/>
    </row>
    <row r="69" spans="1:35" ht="12.75" customHeight="1" x14ac:dyDescent="0.2">
      <c r="A69" s="268"/>
      <c r="B69" s="268"/>
      <c r="C69" s="270"/>
      <c r="D69" s="285"/>
      <c r="E69" s="271"/>
      <c r="F69" s="270"/>
      <c r="G69" s="270"/>
      <c r="H69" s="272"/>
      <c r="I69" s="272"/>
      <c r="J69" s="270"/>
      <c r="K69" s="272"/>
      <c r="L69" s="272"/>
      <c r="M69" s="279"/>
      <c r="N69" s="279"/>
      <c r="O69" s="263"/>
      <c r="P69" s="263"/>
      <c r="Q69" s="263"/>
      <c r="R69" s="263"/>
      <c r="S69" s="266"/>
      <c r="T69" s="940"/>
      <c r="U69" s="862"/>
      <c r="V69" s="862"/>
      <c r="W69" s="862"/>
      <c r="X69" s="862"/>
      <c r="Y69" s="862"/>
      <c r="Z69" s="862"/>
      <c r="AA69" s="863"/>
      <c r="AB69" s="270"/>
      <c r="AC69" s="268"/>
      <c r="AD69" s="268"/>
      <c r="AE69" s="268"/>
      <c r="AF69" s="268"/>
      <c r="AG69" s="268"/>
      <c r="AH69" s="268"/>
      <c r="AI69" s="268"/>
    </row>
    <row r="70" spans="1:35" ht="12.75" customHeight="1" x14ac:dyDescent="0.2">
      <c r="A70" s="268"/>
      <c r="B70" s="268"/>
      <c r="C70" s="270"/>
      <c r="D70" s="285"/>
      <c r="E70" s="271"/>
      <c r="F70" s="270"/>
      <c r="G70" s="270"/>
      <c r="H70" s="272"/>
      <c r="I70" s="272"/>
      <c r="J70" s="270"/>
      <c r="K70" s="272"/>
      <c r="L70" s="272"/>
      <c r="M70" s="279"/>
      <c r="N70" s="279"/>
      <c r="O70" s="263"/>
      <c r="P70" s="263"/>
      <c r="Q70" s="263"/>
      <c r="R70" s="263"/>
      <c r="S70" s="266"/>
      <c r="T70" s="307"/>
      <c r="U70" s="307"/>
      <c r="V70" s="307"/>
      <c r="W70" s="307"/>
      <c r="X70" s="307"/>
      <c r="Y70" s="307"/>
      <c r="Z70" s="307"/>
      <c r="AA70" s="316"/>
      <c r="AB70" s="270"/>
      <c r="AC70" s="268"/>
      <c r="AD70" s="268"/>
      <c r="AE70" s="268"/>
      <c r="AF70" s="268"/>
      <c r="AG70" s="268"/>
      <c r="AH70" s="268"/>
      <c r="AI70" s="268"/>
    </row>
    <row r="71" spans="1:35" x14ac:dyDescent="0.2">
      <c r="A71" s="268"/>
      <c r="B71" s="268"/>
      <c r="C71" s="270"/>
      <c r="D71" s="285"/>
      <c r="E71" s="271"/>
      <c r="F71" s="270"/>
      <c r="G71" s="277" t="s">
        <v>275</v>
      </c>
      <c r="H71" s="272"/>
      <c r="I71" s="272"/>
      <c r="J71" s="270"/>
      <c r="K71" s="272"/>
      <c r="L71" s="272"/>
      <c r="M71" s="279"/>
      <c r="N71" s="279"/>
      <c r="O71" s="263"/>
      <c r="P71" s="263"/>
      <c r="Q71" s="263"/>
      <c r="R71" s="263"/>
      <c r="S71" s="266"/>
      <c r="T71" s="270"/>
      <c r="U71" s="270"/>
      <c r="V71" s="270"/>
      <c r="W71" s="270"/>
      <c r="X71" s="270"/>
      <c r="Y71" s="270"/>
      <c r="Z71" s="270"/>
      <c r="AA71" s="274"/>
      <c r="AB71" s="270"/>
      <c r="AC71" s="268"/>
      <c r="AD71" s="268"/>
      <c r="AE71" s="268"/>
      <c r="AF71" s="268"/>
      <c r="AG71" s="268"/>
      <c r="AH71" s="268"/>
      <c r="AI71" s="268"/>
    </row>
    <row r="72" spans="1:35" ht="15.75" x14ac:dyDescent="0.3">
      <c r="A72" s="268"/>
      <c r="B72" s="268"/>
      <c r="C72" s="270"/>
      <c r="D72" s="285">
        <f>1+D67</f>
        <v>11</v>
      </c>
      <c r="E72" s="271"/>
      <c r="F72" s="270"/>
      <c r="G72" s="270"/>
      <c r="H72" s="272" t="s">
        <v>483</v>
      </c>
      <c r="I72" s="272"/>
      <c r="J72" s="270"/>
      <c r="K72" s="272"/>
      <c r="L72" s="272"/>
      <c r="M72" s="281" t="s">
        <v>165</v>
      </c>
      <c r="N72" s="279" t="s">
        <v>68</v>
      </c>
      <c r="O72" s="269"/>
      <c r="P72" s="859" t="s">
        <v>1109</v>
      </c>
      <c r="Q72" s="860"/>
      <c r="R72" s="861" t="str">
        <f>+IF(R$31="SCR",90%,"")</f>
        <v/>
      </c>
      <c r="S72" s="266"/>
      <c r="T72" s="270" t="s">
        <v>484</v>
      </c>
      <c r="U72" s="270"/>
      <c r="V72" s="270"/>
      <c r="W72" s="270"/>
      <c r="X72" s="270"/>
      <c r="Y72" s="270"/>
      <c r="Z72" s="270"/>
      <c r="AA72" s="274"/>
      <c r="AB72" s="270"/>
      <c r="AC72" s="268"/>
      <c r="AD72" s="268"/>
      <c r="AE72" s="268"/>
      <c r="AF72" s="268"/>
      <c r="AG72" s="268"/>
      <c r="AH72" s="268"/>
      <c r="AI72" s="268"/>
    </row>
    <row r="73" spans="1:35" x14ac:dyDescent="0.2">
      <c r="A73" s="268"/>
      <c r="B73" s="268"/>
      <c r="C73" s="270"/>
      <c r="D73" s="285"/>
      <c r="E73" s="271"/>
      <c r="F73" s="270"/>
      <c r="G73" s="270"/>
      <c r="H73" s="272"/>
      <c r="I73" s="272"/>
      <c r="J73" s="270"/>
      <c r="K73" s="272"/>
      <c r="L73" s="272"/>
      <c r="M73" s="281"/>
      <c r="N73" s="281"/>
      <c r="O73" s="281"/>
      <c r="P73" s="281"/>
      <c r="Q73" s="281"/>
      <c r="R73" s="281"/>
      <c r="S73" s="266"/>
      <c r="T73" s="270"/>
      <c r="U73" s="270"/>
      <c r="V73" s="270"/>
      <c r="W73" s="270"/>
      <c r="X73" s="270"/>
      <c r="Y73" s="270"/>
      <c r="Z73" s="270"/>
      <c r="AA73" s="274"/>
      <c r="AB73" s="270"/>
      <c r="AC73" s="268"/>
      <c r="AD73" s="268"/>
      <c r="AE73" s="268"/>
      <c r="AF73" s="268"/>
      <c r="AG73" s="268"/>
      <c r="AH73" s="268"/>
      <c r="AI73" s="268"/>
    </row>
    <row r="74" spans="1:35" ht="15.75" x14ac:dyDescent="0.3">
      <c r="A74" s="268"/>
      <c r="B74" s="268"/>
      <c r="C74" s="270"/>
      <c r="D74" s="285">
        <f>1+D72</f>
        <v>12</v>
      </c>
      <c r="E74" s="271"/>
      <c r="F74" s="270"/>
      <c r="G74" s="270"/>
      <c r="H74" s="272" t="s">
        <v>905</v>
      </c>
      <c r="I74" s="272"/>
      <c r="J74" s="270"/>
      <c r="K74" s="272"/>
      <c r="L74" s="272"/>
      <c r="M74" s="279" t="s">
        <v>328</v>
      </c>
      <c r="N74" s="279" t="s">
        <v>302</v>
      </c>
      <c r="O74" s="269"/>
      <c r="P74" s="903" t="s">
        <v>1112</v>
      </c>
      <c r="Q74" s="904"/>
      <c r="R74" s="905" t="str">
        <f>+IF(R$31="SCR",90%,"")</f>
        <v/>
      </c>
      <c r="S74" s="266"/>
      <c r="T74" s="901" t="s">
        <v>915</v>
      </c>
      <c r="U74" s="901"/>
      <c r="V74" s="901"/>
      <c r="W74" s="901"/>
      <c r="X74" s="901"/>
      <c r="Y74" s="901"/>
      <c r="Z74" s="901"/>
      <c r="AA74" s="902"/>
      <c r="AB74" s="270"/>
      <c r="AC74" s="268"/>
      <c r="AD74" s="268"/>
      <c r="AE74" s="268"/>
      <c r="AF74" s="268"/>
      <c r="AG74" s="268"/>
      <c r="AH74" s="268"/>
      <c r="AI74" s="268"/>
    </row>
    <row r="75" spans="1:35" x14ac:dyDescent="0.2">
      <c r="A75" s="268"/>
      <c r="B75" s="268"/>
      <c r="C75" s="270"/>
      <c r="D75" s="285"/>
      <c r="E75" s="271"/>
      <c r="F75" s="270"/>
      <c r="G75" s="270"/>
      <c r="H75" s="272"/>
      <c r="I75" s="272"/>
      <c r="J75" s="270"/>
      <c r="K75" s="272"/>
      <c r="L75" s="272"/>
      <c r="M75" s="279"/>
      <c r="N75" s="279"/>
      <c r="O75" s="279"/>
      <c r="P75" s="279"/>
      <c r="Q75" s="279"/>
      <c r="R75" s="279"/>
      <c r="S75" s="266"/>
      <c r="T75" s="901"/>
      <c r="U75" s="901"/>
      <c r="V75" s="901"/>
      <c r="W75" s="901"/>
      <c r="X75" s="901"/>
      <c r="Y75" s="901"/>
      <c r="Z75" s="901"/>
      <c r="AA75" s="902"/>
      <c r="AB75" s="270"/>
      <c r="AC75" s="268"/>
      <c r="AD75" s="268"/>
      <c r="AE75" s="268"/>
      <c r="AF75" s="268"/>
      <c r="AG75" s="268"/>
      <c r="AH75" s="268"/>
      <c r="AI75" s="268"/>
    </row>
    <row r="76" spans="1:35" ht="15.75" x14ac:dyDescent="0.3">
      <c r="A76" s="268"/>
      <c r="B76" s="268"/>
      <c r="C76" s="270"/>
      <c r="D76" s="285">
        <f>1+D74</f>
        <v>13</v>
      </c>
      <c r="E76" s="271"/>
      <c r="F76" s="270"/>
      <c r="G76" s="270"/>
      <c r="H76" s="273" t="s">
        <v>166</v>
      </c>
      <c r="I76" s="273"/>
      <c r="J76" s="273"/>
      <c r="K76" s="273"/>
      <c r="L76" s="273"/>
      <c r="M76" s="281" t="s">
        <v>167</v>
      </c>
      <c r="N76" s="279" t="s">
        <v>68</v>
      </c>
      <c r="O76" s="269"/>
      <c r="P76" s="859" t="s">
        <v>1113</v>
      </c>
      <c r="Q76" s="860"/>
      <c r="R76" s="861" t="str">
        <f>+IF(R$31="SCR",90%,"")</f>
        <v/>
      </c>
      <c r="S76" s="266"/>
      <c r="T76" s="862" t="s">
        <v>916</v>
      </c>
      <c r="U76" s="862"/>
      <c r="V76" s="862"/>
      <c r="W76" s="862"/>
      <c r="X76" s="862"/>
      <c r="Y76" s="862"/>
      <c r="Z76" s="862"/>
      <c r="AA76" s="863"/>
      <c r="AB76" s="270"/>
      <c r="AC76" s="268"/>
      <c r="AD76" s="268"/>
      <c r="AE76" s="268"/>
      <c r="AF76" s="268"/>
      <c r="AG76" s="268"/>
      <c r="AH76" s="268"/>
      <c r="AI76" s="268"/>
    </row>
    <row r="77" spans="1:35" x14ac:dyDescent="0.2">
      <c r="A77" s="268"/>
      <c r="B77" s="268"/>
      <c r="C77" s="270"/>
      <c r="D77" s="285"/>
      <c r="E77" s="271"/>
      <c r="F77" s="270"/>
      <c r="G77" s="270"/>
      <c r="H77" s="273"/>
      <c r="I77" s="273"/>
      <c r="J77" s="273"/>
      <c r="K77" s="273"/>
      <c r="L77" s="273"/>
      <c r="M77" s="281"/>
      <c r="N77" s="279"/>
      <c r="O77" s="279"/>
      <c r="P77" s="279"/>
      <c r="Q77" s="279"/>
      <c r="R77" s="279"/>
      <c r="S77" s="266"/>
      <c r="T77" s="862"/>
      <c r="U77" s="862"/>
      <c r="V77" s="862"/>
      <c r="W77" s="862"/>
      <c r="X77" s="862"/>
      <c r="Y77" s="862"/>
      <c r="Z77" s="862"/>
      <c r="AA77" s="863"/>
      <c r="AB77" s="270"/>
      <c r="AC77" s="268"/>
      <c r="AD77" s="268"/>
      <c r="AE77" s="268"/>
      <c r="AF77" s="268"/>
      <c r="AG77" s="268"/>
      <c r="AH77" s="268"/>
      <c r="AI77" s="268"/>
    </row>
    <row r="78" spans="1:35" ht="15.75" x14ac:dyDescent="0.3">
      <c r="A78" s="268"/>
      <c r="B78" s="268"/>
      <c r="C78" s="270"/>
      <c r="D78" s="285">
        <f>1+D76</f>
        <v>14</v>
      </c>
      <c r="E78" s="271"/>
      <c r="F78" s="270"/>
      <c r="G78" s="270"/>
      <c r="H78" s="272" t="s">
        <v>87</v>
      </c>
      <c r="I78" s="272"/>
      <c r="J78" s="270"/>
      <c r="K78" s="272"/>
      <c r="L78" s="272"/>
      <c r="M78" s="279" t="s">
        <v>567</v>
      </c>
      <c r="N78" s="279" t="s">
        <v>66</v>
      </c>
      <c r="O78" s="269"/>
      <c r="P78" s="859" t="s">
        <v>1102</v>
      </c>
      <c r="Q78" s="860"/>
      <c r="R78" s="861" t="str">
        <f>+IF(R$31="SCR",90%,"")</f>
        <v/>
      </c>
      <c r="S78" s="266"/>
      <c r="T78" s="855" t="s">
        <v>485</v>
      </c>
      <c r="U78" s="855"/>
      <c r="V78" s="855"/>
      <c r="W78" s="855"/>
      <c r="X78" s="855"/>
      <c r="Y78" s="855"/>
      <c r="Z78" s="855"/>
      <c r="AA78" s="856"/>
      <c r="AB78" s="270"/>
      <c r="AC78" s="268"/>
      <c r="AD78" s="268"/>
      <c r="AE78" s="268"/>
      <c r="AF78" s="268"/>
      <c r="AG78" s="268"/>
      <c r="AH78" s="268"/>
      <c r="AI78" s="268"/>
    </row>
    <row r="79" spans="1:35" x14ac:dyDescent="0.2">
      <c r="A79" s="268"/>
      <c r="B79" s="268"/>
      <c r="C79" s="270"/>
      <c r="D79" s="285"/>
      <c r="E79" s="271"/>
      <c r="F79" s="270"/>
      <c r="G79" s="270"/>
      <c r="H79" s="272"/>
      <c r="I79" s="272"/>
      <c r="J79" s="270"/>
      <c r="K79" s="272"/>
      <c r="L79" s="272"/>
      <c r="M79" s="279"/>
      <c r="N79" s="279"/>
      <c r="O79" s="269"/>
      <c r="P79" s="279"/>
      <c r="Q79" s="279"/>
      <c r="R79" s="279"/>
      <c r="S79" s="266"/>
      <c r="T79" s="855"/>
      <c r="U79" s="855"/>
      <c r="V79" s="855"/>
      <c r="W79" s="855"/>
      <c r="X79" s="855"/>
      <c r="Y79" s="855"/>
      <c r="Z79" s="855"/>
      <c r="AA79" s="856"/>
      <c r="AB79" s="270"/>
      <c r="AC79" s="268"/>
      <c r="AD79" s="268"/>
      <c r="AE79" s="268"/>
      <c r="AF79" s="268"/>
      <c r="AG79" s="268"/>
      <c r="AH79" s="268"/>
      <c r="AI79" s="268"/>
    </row>
    <row r="80" spans="1:35" x14ac:dyDescent="0.2">
      <c r="A80" s="268"/>
      <c r="B80" s="268"/>
      <c r="C80" s="270"/>
      <c r="D80" s="285"/>
      <c r="E80" s="271"/>
      <c r="F80" s="270"/>
      <c r="G80" s="270"/>
      <c r="H80" s="272"/>
      <c r="I80" s="272"/>
      <c r="J80" s="270"/>
      <c r="K80" s="272"/>
      <c r="L80" s="272"/>
      <c r="M80" s="279"/>
      <c r="N80" s="279"/>
      <c r="O80" s="263"/>
      <c r="P80" s="263"/>
      <c r="Q80" s="263"/>
      <c r="R80" s="263"/>
      <c r="S80" s="266"/>
      <c r="T80" s="855"/>
      <c r="U80" s="855"/>
      <c r="V80" s="855"/>
      <c r="W80" s="855"/>
      <c r="X80" s="855"/>
      <c r="Y80" s="855"/>
      <c r="Z80" s="855"/>
      <c r="AA80" s="856"/>
      <c r="AB80" s="270"/>
      <c r="AC80" s="268"/>
      <c r="AD80" s="268"/>
      <c r="AE80" s="268"/>
      <c r="AF80" s="268"/>
      <c r="AG80" s="268"/>
      <c r="AH80" s="268"/>
      <c r="AI80" s="268"/>
    </row>
    <row r="81" spans="1:35" x14ac:dyDescent="0.2">
      <c r="A81" s="268"/>
      <c r="B81" s="268"/>
      <c r="C81" s="270"/>
      <c r="D81" s="286"/>
      <c r="E81" s="282" t="s">
        <v>243</v>
      </c>
      <c r="F81" s="276" t="s">
        <v>278</v>
      </c>
      <c r="G81" s="270"/>
      <c r="H81" s="272"/>
      <c r="I81" s="272"/>
      <c r="J81" s="270"/>
      <c r="K81" s="272"/>
      <c r="L81" s="272"/>
      <c r="M81" s="279"/>
      <c r="N81" s="279"/>
      <c r="O81" s="269"/>
      <c r="P81" s="279"/>
      <c r="Q81" s="279"/>
      <c r="R81" s="279"/>
      <c r="S81" s="266"/>
      <c r="T81" s="270"/>
      <c r="U81" s="270"/>
      <c r="V81" s="270"/>
      <c r="W81" s="270"/>
      <c r="X81" s="270"/>
      <c r="Y81" s="270"/>
      <c r="Z81" s="270"/>
      <c r="AA81" s="274"/>
      <c r="AB81" s="270"/>
      <c r="AC81" s="268"/>
      <c r="AD81" s="268"/>
      <c r="AE81" s="268"/>
      <c r="AF81" s="268"/>
      <c r="AG81" s="268"/>
      <c r="AH81" s="268"/>
      <c r="AI81" s="268"/>
    </row>
    <row r="82" spans="1:35" x14ac:dyDescent="0.2">
      <c r="A82" s="268"/>
      <c r="B82" s="268"/>
      <c r="C82" s="270"/>
      <c r="D82" s="286"/>
      <c r="E82" s="282"/>
      <c r="F82" s="276"/>
      <c r="G82" s="270"/>
      <c r="H82" s="272"/>
      <c r="I82" s="272"/>
      <c r="J82" s="270"/>
      <c r="K82" s="272"/>
      <c r="L82" s="272"/>
      <c r="M82" s="279"/>
      <c r="N82" s="279"/>
      <c r="O82" s="269"/>
      <c r="P82" s="279"/>
      <c r="Q82" s="279"/>
      <c r="R82" s="279"/>
      <c r="S82" s="266"/>
      <c r="T82" s="270"/>
      <c r="U82" s="270"/>
      <c r="V82" s="270"/>
      <c r="W82" s="270"/>
      <c r="X82" s="270"/>
      <c r="Y82" s="270"/>
      <c r="Z82" s="270"/>
      <c r="AA82" s="274"/>
      <c r="AB82" s="270"/>
      <c r="AC82" s="268"/>
      <c r="AD82" s="268"/>
      <c r="AE82" s="268"/>
      <c r="AF82" s="268"/>
      <c r="AG82" s="268"/>
      <c r="AH82" s="268"/>
      <c r="AI82" s="268"/>
    </row>
    <row r="83" spans="1:35" x14ac:dyDescent="0.2">
      <c r="A83" s="268"/>
      <c r="B83" s="268"/>
      <c r="C83" s="270"/>
      <c r="D83" s="286"/>
      <c r="E83" s="282"/>
      <c r="F83" s="276"/>
      <c r="G83" s="277" t="s">
        <v>399</v>
      </c>
      <c r="H83" s="272"/>
      <c r="I83" s="272"/>
      <c r="J83" s="270"/>
      <c r="K83" s="272"/>
      <c r="L83" s="272"/>
      <c r="M83" s="279"/>
      <c r="N83" s="279"/>
      <c r="O83" s="269"/>
      <c r="P83" s="279"/>
      <c r="Q83" s="279"/>
      <c r="R83" s="279"/>
      <c r="S83" s="266"/>
      <c r="T83" s="270"/>
      <c r="U83" s="270"/>
      <c r="V83" s="270"/>
      <c r="W83" s="270"/>
      <c r="X83" s="270"/>
      <c r="Y83" s="270"/>
      <c r="Z83" s="270"/>
      <c r="AA83" s="274"/>
      <c r="AB83" s="270"/>
      <c r="AC83" s="268"/>
      <c r="AD83" s="268"/>
      <c r="AE83" s="268"/>
      <c r="AF83" s="268"/>
      <c r="AG83" s="268"/>
      <c r="AH83" s="268"/>
      <c r="AI83" s="268"/>
    </row>
    <row r="84" spans="1:35" ht="12.75" customHeight="1" x14ac:dyDescent="0.3">
      <c r="A84" s="268"/>
      <c r="B84" s="268"/>
      <c r="C84" s="269"/>
      <c r="D84" s="285">
        <f>1+D78</f>
        <v>15</v>
      </c>
      <c r="E84" s="271"/>
      <c r="F84" s="270"/>
      <c r="G84" s="270"/>
      <c r="H84" s="273" t="s">
        <v>174</v>
      </c>
      <c r="I84" s="273"/>
      <c r="J84" s="269"/>
      <c r="K84" s="273"/>
      <c r="L84" s="269"/>
      <c r="M84" s="281" t="s">
        <v>798</v>
      </c>
      <c r="N84" s="281" t="s">
        <v>175</v>
      </c>
      <c r="O84" s="278"/>
      <c r="P84" s="859" t="s">
        <v>1114</v>
      </c>
      <c r="Q84" s="860"/>
      <c r="R84" s="861" t="str">
        <f>+IF(R$31="SCR",90%,"")</f>
        <v/>
      </c>
      <c r="S84" s="266"/>
      <c r="T84" s="273" t="s">
        <v>917</v>
      </c>
      <c r="U84" s="273"/>
      <c r="V84" s="273"/>
      <c r="W84" s="273"/>
      <c r="X84" s="273"/>
      <c r="Y84" s="273"/>
      <c r="Z84" s="273"/>
      <c r="AA84" s="295"/>
      <c r="AB84" s="269"/>
      <c r="AC84" s="268"/>
      <c r="AD84" s="268"/>
      <c r="AE84" s="268"/>
      <c r="AF84" s="268"/>
      <c r="AG84" s="268"/>
      <c r="AH84" s="268"/>
      <c r="AI84" s="268"/>
    </row>
    <row r="85" spans="1:35" x14ac:dyDescent="0.2">
      <c r="A85" s="268"/>
      <c r="B85" s="268"/>
      <c r="C85" s="270"/>
      <c r="D85" s="286"/>
      <c r="E85" s="282"/>
      <c r="F85" s="276"/>
      <c r="G85" s="270"/>
      <c r="H85" s="272"/>
      <c r="I85" s="272"/>
      <c r="J85" s="270"/>
      <c r="K85" s="272"/>
      <c r="L85" s="272"/>
      <c r="M85" s="279"/>
      <c r="N85" s="279"/>
      <c r="O85" s="269"/>
      <c r="P85" s="279"/>
      <c r="Q85" s="279"/>
      <c r="R85" s="279"/>
      <c r="S85" s="266"/>
      <c r="T85" s="273"/>
      <c r="U85" s="273"/>
      <c r="V85" s="273"/>
      <c r="W85" s="273"/>
      <c r="X85" s="273"/>
      <c r="Y85" s="273"/>
      <c r="Z85" s="273"/>
      <c r="AA85" s="295"/>
      <c r="AB85" s="270"/>
      <c r="AC85" s="268"/>
      <c r="AD85" s="268"/>
      <c r="AE85" s="268"/>
      <c r="AF85" s="268"/>
      <c r="AG85" s="268"/>
      <c r="AH85" s="268"/>
      <c r="AI85" s="268"/>
    </row>
    <row r="86" spans="1:35" x14ac:dyDescent="0.2">
      <c r="A86" s="268"/>
      <c r="B86" s="268"/>
      <c r="C86" s="270"/>
      <c r="D86" s="285"/>
      <c r="E86" s="271"/>
      <c r="F86" s="270"/>
      <c r="G86" s="277" t="s">
        <v>274</v>
      </c>
      <c r="H86" s="272"/>
      <c r="I86" s="272"/>
      <c r="J86" s="270"/>
      <c r="K86" s="272"/>
      <c r="L86" s="272"/>
      <c r="M86" s="279"/>
      <c r="N86" s="279"/>
      <c r="O86" s="269"/>
      <c r="P86" s="263"/>
      <c r="Q86" s="263"/>
      <c r="R86" s="263"/>
      <c r="S86" s="266"/>
      <c r="T86" s="270"/>
      <c r="U86" s="270"/>
      <c r="V86" s="270"/>
      <c r="W86" s="270"/>
      <c r="X86" s="270"/>
      <c r="Y86" s="270"/>
      <c r="Z86" s="270"/>
      <c r="AA86" s="274"/>
      <c r="AB86" s="270"/>
      <c r="AC86" s="268"/>
      <c r="AD86" s="268"/>
      <c r="AE86" s="268"/>
      <c r="AF86" s="268"/>
      <c r="AG86" s="268"/>
      <c r="AH86" s="268"/>
      <c r="AI86" s="268"/>
    </row>
    <row r="87" spans="1:35" ht="15" customHeight="1" x14ac:dyDescent="0.2">
      <c r="A87" s="268"/>
      <c r="B87" s="268"/>
      <c r="C87" s="270"/>
      <c r="D87" s="285">
        <f>1+D84</f>
        <v>16</v>
      </c>
      <c r="E87" s="271"/>
      <c r="F87" s="270"/>
      <c r="G87" s="270"/>
      <c r="H87" s="270" t="s">
        <v>230</v>
      </c>
      <c r="I87" s="270"/>
      <c r="J87" s="270"/>
      <c r="K87" s="270"/>
      <c r="L87" s="270"/>
      <c r="M87" s="281" t="s">
        <v>89</v>
      </c>
      <c r="N87" s="281"/>
      <c r="O87" s="68"/>
      <c r="P87" s="864" t="s">
        <v>488</v>
      </c>
      <c r="Q87" s="865"/>
      <c r="R87" s="865"/>
      <c r="S87" s="866"/>
      <c r="T87" s="870" t="s">
        <v>906</v>
      </c>
      <c r="U87" s="855"/>
      <c r="V87" s="855"/>
      <c r="W87" s="855"/>
      <c r="X87" s="855"/>
      <c r="Y87" s="855"/>
      <c r="Z87" s="855"/>
      <c r="AA87" s="856"/>
      <c r="AB87" s="270"/>
      <c r="AC87" s="268"/>
      <c r="AD87" s="268"/>
      <c r="AE87" s="268"/>
      <c r="AF87" s="268"/>
      <c r="AG87" s="268"/>
      <c r="AH87" s="268"/>
      <c r="AI87" s="268"/>
    </row>
    <row r="88" spans="1:35" ht="15" customHeight="1" x14ac:dyDescent="0.2">
      <c r="A88" s="268"/>
      <c r="B88" s="268"/>
      <c r="C88" s="270"/>
      <c r="D88" s="285"/>
      <c r="E88" s="271"/>
      <c r="F88" s="270"/>
      <c r="G88" s="270"/>
      <c r="H88" s="270"/>
      <c r="I88" s="270"/>
      <c r="J88" s="270"/>
      <c r="K88" s="270"/>
      <c r="L88" s="270"/>
      <c r="M88" s="281"/>
      <c r="N88" s="281"/>
      <c r="O88" s="68"/>
      <c r="P88" s="867"/>
      <c r="Q88" s="868"/>
      <c r="R88" s="868"/>
      <c r="S88" s="869"/>
      <c r="T88" s="870"/>
      <c r="U88" s="855"/>
      <c r="V88" s="855"/>
      <c r="W88" s="855"/>
      <c r="X88" s="855"/>
      <c r="Y88" s="855"/>
      <c r="Z88" s="855"/>
      <c r="AA88" s="856"/>
      <c r="AB88" s="270"/>
      <c r="AC88" s="268"/>
      <c r="AD88" s="268"/>
      <c r="AE88" s="268"/>
      <c r="AF88" s="268"/>
      <c r="AG88" s="268"/>
      <c r="AH88" s="268"/>
      <c r="AI88" s="268"/>
    </row>
    <row r="89" spans="1:35" x14ac:dyDescent="0.2">
      <c r="A89" s="268"/>
      <c r="B89" s="268"/>
      <c r="C89" s="270"/>
      <c r="D89" s="218"/>
      <c r="E89" s="200"/>
      <c r="F89" s="77"/>
      <c r="G89" s="77"/>
      <c r="H89" s="108"/>
      <c r="I89" s="108"/>
      <c r="J89" s="77"/>
      <c r="K89" s="108"/>
      <c r="L89" s="108"/>
      <c r="M89" s="110"/>
      <c r="N89" s="110"/>
      <c r="O89" s="77"/>
      <c r="P89" s="109"/>
      <c r="Q89" s="109"/>
      <c r="R89" s="77"/>
      <c r="S89" s="203"/>
      <c r="T89" s="77"/>
      <c r="U89" s="77"/>
      <c r="V89" s="77"/>
      <c r="W89" s="77"/>
      <c r="X89" s="77"/>
      <c r="Y89" s="77"/>
      <c r="Z89" s="77"/>
      <c r="AA89" s="78"/>
      <c r="AB89" s="270"/>
      <c r="AC89" s="268"/>
      <c r="AD89" s="268"/>
      <c r="AE89" s="268"/>
      <c r="AF89" s="268"/>
      <c r="AG89" s="268"/>
      <c r="AH89" s="268"/>
      <c r="AI89" s="268"/>
    </row>
    <row r="90" spans="1:35" x14ac:dyDescent="0.2">
      <c r="A90" s="268"/>
      <c r="B90" s="268"/>
      <c r="C90" s="270"/>
      <c r="D90" s="285"/>
      <c r="E90" s="271"/>
      <c r="F90" s="270"/>
      <c r="G90" s="270"/>
      <c r="H90" s="272"/>
      <c r="I90" s="272"/>
      <c r="J90" s="270"/>
      <c r="K90" s="272"/>
      <c r="L90" s="272"/>
      <c r="M90" s="279"/>
      <c r="N90" s="279"/>
      <c r="O90" s="269"/>
      <c r="P90" s="263"/>
      <c r="Q90" s="263"/>
      <c r="R90" s="270"/>
      <c r="S90" s="266"/>
      <c r="T90" s="270"/>
      <c r="U90" s="270"/>
      <c r="V90" s="270"/>
      <c r="W90" s="270"/>
      <c r="X90" s="270"/>
      <c r="Y90" s="270"/>
      <c r="Z90" s="270"/>
      <c r="AA90" s="274"/>
      <c r="AB90" s="270"/>
      <c r="AC90" s="268"/>
      <c r="AD90" s="268"/>
      <c r="AE90" s="268"/>
      <c r="AF90" s="268"/>
      <c r="AG90" s="268"/>
      <c r="AH90" s="268"/>
      <c r="AI90" s="268"/>
    </row>
    <row r="91" spans="1:35" x14ac:dyDescent="0.2">
      <c r="A91" s="268"/>
      <c r="B91" s="268"/>
      <c r="C91" s="270"/>
      <c r="D91" s="285"/>
      <c r="E91" s="196" t="s">
        <v>314</v>
      </c>
      <c r="F91" s="270"/>
      <c r="G91" s="270"/>
      <c r="H91" s="272"/>
      <c r="I91" s="272"/>
      <c r="J91" s="270"/>
      <c r="K91" s="272"/>
      <c r="L91" s="272"/>
      <c r="M91" s="279"/>
      <c r="N91" s="279"/>
      <c r="O91" s="269"/>
      <c r="P91" s="263"/>
      <c r="Q91" s="263"/>
      <c r="R91" s="270"/>
      <c r="S91" s="266"/>
      <c r="T91" s="270"/>
      <c r="U91" s="270"/>
      <c r="V91" s="270"/>
      <c r="W91" s="270"/>
      <c r="X91" s="270"/>
      <c r="Y91" s="270"/>
      <c r="Z91" s="270"/>
      <c r="AA91" s="274"/>
      <c r="AB91" s="270"/>
      <c r="AC91" s="268"/>
      <c r="AD91" s="268"/>
      <c r="AE91" s="268"/>
      <c r="AF91" s="268"/>
      <c r="AG91" s="268"/>
      <c r="AH91" s="268"/>
      <c r="AI91" s="268"/>
    </row>
    <row r="92" spans="1:35" x14ac:dyDescent="0.2">
      <c r="A92" s="268"/>
      <c r="B92" s="268"/>
      <c r="C92" s="270"/>
      <c r="D92" s="285"/>
      <c r="E92" s="271"/>
      <c r="F92" s="270"/>
      <c r="G92" s="270"/>
      <c r="H92" s="272"/>
      <c r="I92" s="272"/>
      <c r="J92" s="270"/>
      <c r="K92" s="272"/>
      <c r="L92" s="272"/>
      <c r="M92" s="279"/>
      <c r="N92" s="279"/>
      <c r="O92" s="269"/>
      <c r="P92" s="263"/>
      <c r="Q92" s="263"/>
      <c r="R92" s="270"/>
      <c r="S92" s="266"/>
      <c r="T92" s="270"/>
      <c r="U92" s="270"/>
      <c r="V92" s="270"/>
      <c r="W92" s="270"/>
      <c r="X92" s="270"/>
      <c r="Y92" s="270"/>
      <c r="Z92" s="270"/>
      <c r="AA92" s="274"/>
      <c r="AB92" s="270"/>
      <c r="AC92" s="268"/>
      <c r="AD92" s="268"/>
      <c r="AE92" s="268"/>
      <c r="AF92" s="268"/>
      <c r="AG92" s="268"/>
      <c r="AH92" s="268"/>
      <c r="AI92" s="268"/>
    </row>
    <row r="93" spans="1:35" x14ac:dyDescent="0.2">
      <c r="A93" s="268"/>
      <c r="B93" s="268"/>
      <c r="C93" s="270"/>
      <c r="D93" s="286"/>
      <c r="E93" s="282" t="s">
        <v>191</v>
      </c>
      <c r="F93" s="93" t="s">
        <v>486</v>
      </c>
      <c r="G93" s="270"/>
      <c r="H93" s="270"/>
      <c r="I93" s="270"/>
      <c r="J93" s="270"/>
      <c r="K93" s="270"/>
      <c r="L93" s="270"/>
      <c r="M93" s="279"/>
      <c r="N93" s="279"/>
      <c r="O93" s="270"/>
      <c r="P93" s="270"/>
      <c r="Q93" s="270"/>
      <c r="R93" s="270"/>
      <c r="S93" s="266"/>
      <c r="T93" s="270"/>
      <c r="U93" s="270"/>
      <c r="V93" s="270"/>
      <c r="W93" s="270"/>
      <c r="X93" s="270"/>
      <c r="Y93" s="270"/>
      <c r="Z93" s="270"/>
      <c r="AA93" s="274"/>
      <c r="AB93" s="270"/>
      <c r="AC93" s="268"/>
      <c r="AD93" s="268"/>
      <c r="AE93" s="268"/>
      <c r="AF93" s="268"/>
      <c r="AG93" s="268"/>
      <c r="AH93" s="268"/>
      <c r="AI93" s="268"/>
    </row>
    <row r="94" spans="1:35" x14ac:dyDescent="0.2">
      <c r="A94" s="268"/>
      <c r="B94" s="268"/>
      <c r="C94" s="270"/>
      <c r="D94" s="286"/>
      <c r="E94" s="282"/>
      <c r="F94" s="93"/>
      <c r="G94" s="270"/>
      <c r="H94" s="270"/>
      <c r="I94" s="270"/>
      <c r="J94" s="270"/>
      <c r="K94" s="270"/>
      <c r="L94" s="270"/>
      <c r="M94" s="279"/>
      <c r="N94" s="279"/>
      <c r="O94" s="270"/>
      <c r="P94" s="270"/>
      <c r="Q94" s="270"/>
      <c r="R94" s="270"/>
      <c r="S94" s="266"/>
      <c r="T94" s="270"/>
      <c r="U94" s="270"/>
      <c r="V94" s="270"/>
      <c r="W94" s="270"/>
      <c r="X94" s="270"/>
      <c r="Y94" s="270"/>
      <c r="Z94" s="270"/>
      <c r="AA94" s="274"/>
      <c r="AB94" s="270"/>
      <c r="AC94" s="268"/>
      <c r="AD94" s="268"/>
      <c r="AE94" s="268"/>
      <c r="AF94" s="268"/>
      <c r="AG94" s="268"/>
      <c r="AH94" s="268"/>
      <c r="AI94" s="268"/>
    </row>
    <row r="95" spans="1:35" x14ac:dyDescent="0.2">
      <c r="A95" s="268"/>
      <c r="B95" s="268"/>
      <c r="C95" s="270"/>
      <c r="D95" s="286"/>
      <c r="E95" s="282"/>
      <c r="F95" s="276"/>
      <c r="G95" s="275" t="s">
        <v>224</v>
      </c>
      <c r="H95" s="276"/>
      <c r="I95" s="270"/>
      <c r="J95" s="270"/>
      <c r="K95" s="270"/>
      <c r="L95" s="270"/>
      <c r="M95" s="279"/>
      <c r="N95" s="279"/>
      <c r="O95" s="270"/>
      <c r="P95" s="270"/>
      <c r="Q95" s="270"/>
      <c r="R95" s="270"/>
      <c r="S95" s="266"/>
      <c r="T95" s="270"/>
      <c r="U95" s="270"/>
      <c r="V95" s="270"/>
      <c r="W95" s="270"/>
      <c r="X95" s="270"/>
      <c r="Y95" s="270"/>
      <c r="Z95" s="270"/>
      <c r="AA95" s="274"/>
      <c r="AB95" s="270"/>
      <c r="AC95" s="268"/>
      <c r="AD95" s="268"/>
      <c r="AE95" s="268"/>
      <c r="AF95" s="268"/>
      <c r="AG95" s="268"/>
      <c r="AH95" s="268"/>
      <c r="AI95" s="268"/>
    </row>
    <row r="96" spans="1:35" x14ac:dyDescent="0.2">
      <c r="A96" s="268"/>
      <c r="B96" s="268"/>
      <c r="C96" s="270"/>
      <c r="D96" s="285">
        <f>1+D87</f>
        <v>17</v>
      </c>
      <c r="E96" s="271"/>
      <c r="F96" s="270"/>
      <c r="G96" s="270"/>
      <c r="H96" s="270" t="s">
        <v>56</v>
      </c>
      <c r="I96" s="270"/>
      <c r="J96" s="270"/>
      <c r="K96" s="270"/>
      <c r="L96" s="270"/>
      <c r="M96" s="279"/>
      <c r="N96" s="279"/>
      <c r="O96" s="270"/>
      <c r="P96" s="922" t="s">
        <v>462</v>
      </c>
      <c r="Q96" s="881"/>
      <c r="R96" s="923"/>
      <c r="S96" s="266"/>
      <c r="T96" s="288" t="s">
        <v>611</v>
      </c>
      <c r="U96" s="270"/>
      <c r="V96" s="270"/>
      <c r="W96" s="270"/>
      <c r="X96" s="270"/>
      <c r="Y96" s="270"/>
      <c r="Z96" s="270"/>
      <c r="AA96" s="274"/>
      <c r="AB96" s="270"/>
      <c r="AC96" s="268"/>
      <c r="AD96" s="268"/>
      <c r="AE96" s="268"/>
      <c r="AF96" s="268"/>
      <c r="AG96" s="268"/>
      <c r="AH96" s="268"/>
      <c r="AI96" s="268"/>
    </row>
    <row r="97" spans="1:35" x14ac:dyDescent="0.2">
      <c r="A97" s="268"/>
      <c r="B97" s="268"/>
      <c r="C97" s="270"/>
      <c r="D97" s="285"/>
      <c r="E97" s="271"/>
      <c r="F97" s="270"/>
      <c r="G97" s="270"/>
      <c r="H97" s="270"/>
      <c r="I97" s="270"/>
      <c r="J97" s="270"/>
      <c r="K97" s="270"/>
      <c r="L97" s="270"/>
      <c r="M97" s="279"/>
      <c r="N97" s="279"/>
      <c r="O97" s="279"/>
      <c r="P97" s="279"/>
      <c r="Q97" s="279"/>
      <c r="R97" s="279"/>
      <c r="S97" s="266"/>
      <c r="T97" s="288"/>
      <c r="U97" s="270"/>
      <c r="V97" s="270"/>
      <c r="W97" s="270"/>
      <c r="X97" s="270"/>
      <c r="Y97" s="270"/>
      <c r="Z97" s="270"/>
      <c r="AA97" s="274"/>
      <c r="AB97" s="270"/>
      <c r="AC97" s="268"/>
      <c r="AD97" s="268"/>
      <c r="AE97" s="268"/>
      <c r="AF97" s="268"/>
      <c r="AG97" s="268"/>
      <c r="AH97" s="268"/>
      <c r="AI97" s="268"/>
    </row>
    <row r="98" spans="1:35" ht="12.75" customHeight="1" x14ac:dyDescent="0.2">
      <c r="A98" s="268"/>
      <c r="B98" s="268"/>
      <c r="C98" s="270"/>
      <c r="D98" s="285">
        <f>1+D96</f>
        <v>18</v>
      </c>
      <c r="E98" s="271"/>
      <c r="F98" s="270"/>
      <c r="G98" s="270"/>
      <c r="H98" s="270" t="s">
        <v>922</v>
      </c>
      <c r="I98" s="270"/>
      <c r="J98" s="270"/>
      <c r="K98" s="270"/>
      <c r="L98" s="270"/>
      <c r="M98" s="279" t="s">
        <v>773</v>
      </c>
      <c r="N98" s="279"/>
      <c r="O98" s="270"/>
      <c r="P98" s="883" t="s">
        <v>774</v>
      </c>
      <c r="Q98" s="884"/>
      <c r="R98" s="884"/>
      <c r="S98" s="885"/>
      <c r="T98" s="855" t="s">
        <v>907</v>
      </c>
      <c r="U98" s="855"/>
      <c r="V98" s="855"/>
      <c r="W98" s="855"/>
      <c r="X98" s="855"/>
      <c r="Y98" s="855"/>
      <c r="Z98" s="855"/>
      <c r="AA98" s="856"/>
      <c r="AB98" s="270"/>
      <c r="AC98" s="268"/>
      <c r="AD98" s="268"/>
      <c r="AE98" s="268"/>
      <c r="AF98" s="268"/>
      <c r="AG98" s="268"/>
      <c r="AH98" s="268"/>
      <c r="AI98" s="268"/>
    </row>
    <row r="99" spans="1:35" x14ac:dyDescent="0.2">
      <c r="A99" s="268"/>
      <c r="B99" s="268"/>
      <c r="C99" s="270"/>
      <c r="D99" s="285"/>
      <c r="E99" s="271"/>
      <c r="F99" s="270"/>
      <c r="G99" s="270"/>
      <c r="H99" s="270"/>
      <c r="I99" s="270"/>
      <c r="J99" s="270"/>
      <c r="K99" s="270"/>
      <c r="L99" s="270"/>
      <c r="M99" s="279"/>
      <c r="N99" s="279"/>
      <c r="O99" s="279"/>
      <c r="P99" s="883" t="s">
        <v>775</v>
      </c>
      <c r="Q99" s="884"/>
      <c r="R99" s="884"/>
      <c r="S99" s="885"/>
      <c r="T99" s="855"/>
      <c r="U99" s="855"/>
      <c r="V99" s="855"/>
      <c r="W99" s="855"/>
      <c r="X99" s="855"/>
      <c r="Y99" s="855"/>
      <c r="Z99" s="855"/>
      <c r="AA99" s="856"/>
      <c r="AB99" s="270"/>
      <c r="AC99" s="268"/>
      <c r="AD99" s="268"/>
      <c r="AE99" s="268"/>
      <c r="AF99" s="268"/>
      <c r="AG99" s="268"/>
      <c r="AH99" s="268"/>
      <c r="AI99" s="268"/>
    </row>
    <row r="100" spans="1:35" x14ac:dyDescent="0.2">
      <c r="A100" s="268"/>
      <c r="B100" s="268"/>
      <c r="C100" s="270"/>
      <c r="D100" s="285"/>
      <c r="E100" s="271"/>
      <c r="F100" s="270"/>
      <c r="G100" s="270"/>
      <c r="H100" s="270"/>
      <c r="I100" s="270"/>
      <c r="J100" s="270"/>
      <c r="K100" s="270"/>
      <c r="L100" s="270"/>
      <c r="M100" s="279"/>
      <c r="N100" s="279"/>
      <c r="O100" s="279"/>
      <c r="P100" s="279"/>
      <c r="Q100" s="279"/>
      <c r="R100" s="279"/>
      <c r="S100" s="266"/>
      <c r="T100" s="855"/>
      <c r="U100" s="855"/>
      <c r="V100" s="855"/>
      <c r="W100" s="855"/>
      <c r="X100" s="855"/>
      <c r="Y100" s="855"/>
      <c r="Z100" s="855"/>
      <c r="AA100" s="856"/>
      <c r="AB100" s="270"/>
      <c r="AC100" s="268"/>
      <c r="AD100" s="268"/>
      <c r="AE100" s="268"/>
      <c r="AF100" s="268"/>
      <c r="AG100" s="268"/>
      <c r="AH100" s="268"/>
      <c r="AI100" s="268"/>
    </row>
    <row r="101" spans="1:35" x14ac:dyDescent="0.2">
      <c r="A101" s="268"/>
      <c r="B101" s="268"/>
      <c r="C101" s="270"/>
      <c r="D101" s="285"/>
      <c r="E101" s="271"/>
      <c r="F101" s="270"/>
      <c r="G101" s="270"/>
      <c r="H101" s="270"/>
      <c r="I101" s="270"/>
      <c r="J101" s="270"/>
      <c r="K101" s="270"/>
      <c r="L101" s="270"/>
      <c r="M101" s="279"/>
      <c r="N101" s="279"/>
      <c r="O101" s="279"/>
      <c r="P101" s="279"/>
      <c r="Q101" s="279"/>
      <c r="R101" s="279"/>
      <c r="S101" s="266"/>
      <c r="T101" s="309"/>
      <c r="U101" s="309"/>
      <c r="V101" s="309"/>
      <c r="W101" s="309"/>
      <c r="X101" s="309"/>
      <c r="Y101" s="309"/>
      <c r="Z101" s="309"/>
      <c r="AA101" s="310"/>
      <c r="AB101" s="270"/>
      <c r="AC101" s="268"/>
      <c r="AD101" s="268"/>
      <c r="AE101" s="268"/>
      <c r="AF101" s="268"/>
      <c r="AG101" s="268"/>
      <c r="AH101" s="268"/>
      <c r="AI101" s="268"/>
    </row>
    <row r="102" spans="1:35" ht="15.75" customHeight="1" x14ac:dyDescent="0.3">
      <c r="A102" s="268"/>
      <c r="B102" s="268"/>
      <c r="C102" s="270"/>
      <c r="D102" s="285">
        <f>1+D98</f>
        <v>19</v>
      </c>
      <c r="E102" s="271"/>
      <c r="F102" s="270"/>
      <c r="G102" s="270"/>
      <c r="H102" s="272" t="s">
        <v>463</v>
      </c>
      <c r="I102" s="270"/>
      <c r="J102" s="270"/>
      <c r="K102" s="270"/>
      <c r="L102" s="270"/>
      <c r="M102" s="279" t="s">
        <v>141</v>
      </c>
      <c r="N102" s="205" t="s">
        <v>57</v>
      </c>
      <c r="O102" s="270"/>
      <c r="P102" s="886" t="s">
        <v>476</v>
      </c>
      <c r="Q102" s="887"/>
      <c r="R102" s="888"/>
      <c r="S102" s="283"/>
      <c r="T102" s="855" t="s">
        <v>864</v>
      </c>
      <c r="U102" s="855"/>
      <c r="V102" s="855"/>
      <c r="W102" s="855"/>
      <c r="X102" s="855"/>
      <c r="Y102" s="855"/>
      <c r="Z102" s="855"/>
      <c r="AA102" s="856"/>
      <c r="AB102" s="270"/>
      <c r="AC102" s="268"/>
      <c r="AD102" s="268"/>
      <c r="AE102" s="268"/>
      <c r="AF102" s="268"/>
      <c r="AG102" s="268"/>
      <c r="AH102" s="268"/>
      <c r="AI102" s="268"/>
    </row>
    <row r="103" spans="1:35" x14ac:dyDescent="0.2">
      <c r="A103" s="268"/>
      <c r="B103" s="268"/>
      <c r="C103" s="270"/>
      <c r="D103" s="285"/>
      <c r="E103" s="271"/>
      <c r="F103" s="270"/>
      <c r="G103" s="270"/>
      <c r="H103" s="272"/>
      <c r="I103" s="270"/>
      <c r="J103" s="270"/>
      <c r="K103" s="270"/>
      <c r="L103" s="270"/>
      <c r="M103" s="279"/>
      <c r="N103" s="205"/>
      <c r="O103" s="270"/>
      <c r="P103" s="889"/>
      <c r="Q103" s="890"/>
      <c r="R103" s="891"/>
      <c r="S103" s="283"/>
      <c r="T103" s="855"/>
      <c r="U103" s="855"/>
      <c r="V103" s="855"/>
      <c r="W103" s="855"/>
      <c r="X103" s="855"/>
      <c r="Y103" s="855"/>
      <c r="Z103" s="855"/>
      <c r="AA103" s="856"/>
      <c r="AB103" s="270"/>
      <c r="AC103" s="268"/>
      <c r="AD103" s="268"/>
      <c r="AE103" s="268"/>
      <c r="AF103" s="268"/>
      <c r="AG103" s="268"/>
      <c r="AH103" s="268"/>
      <c r="AI103" s="268"/>
    </row>
    <row r="104" spans="1:35" x14ac:dyDescent="0.2">
      <c r="A104" s="268"/>
      <c r="B104" s="268"/>
      <c r="C104" s="270"/>
      <c r="D104" s="285"/>
      <c r="E104" s="271"/>
      <c r="F104" s="270"/>
      <c r="G104" s="270"/>
      <c r="H104" s="272"/>
      <c r="I104" s="270"/>
      <c r="J104" s="270"/>
      <c r="K104" s="270"/>
      <c r="L104" s="270"/>
      <c r="M104" s="279"/>
      <c r="N104" s="205"/>
      <c r="O104" s="270"/>
      <c r="P104" s="205"/>
      <c r="Q104" s="205"/>
      <c r="R104" s="205"/>
      <c r="S104" s="205"/>
      <c r="T104" s="855"/>
      <c r="U104" s="855"/>
      <c r="V104" s="855"/>
      <c r="W104" s="855"/>
      <c r="X104" s="855"/>
      <c r="Y104" s="855"/>
      <c r="Z104" s="855"/>
      <c r="AA104" s="856"/>
      <c r="AB104" s="270"/>
      <c r="AC104" s="268"/>
      <c r="AD104" s="268"/>
      <c r="AE104" s="268"/>
      <c r="AF104" s="268"/>
      <c r="AG104" s="268"/>
      <c r="AH104" s="268"/>
      <c r="AI104" s="268"/>
    </row>
    <row r="105" spans="1:35" x14ac:dyDescent="0.2">
      <c r="A105" s="268"/>
      <c r="B105" s="268"/>
      <c r="C105" s="270"/>
      <c r="D105" s="285"/>
      <c r="E105" s="271"/>
      <c r="F105" s="270"/>
      <c r="G105" s="270"/>
      <c r="H105" s="272"/>
      <c r="I105" s="270"/>
      <c r="J105" s="270"/>
      <c r="K105" s="270"/>
      <c r="L105" s="270"/>
      <c r="M105" s="279"/>
      <c r="N105" s="205"/>
      <c r="O105" s="270"/>
      <c r="P105" s="205"/>
      <c r="Q105" s="205"/>
      <c r="R105" s="205"/>
      <c r="S105" s="205"/>
      <c r="T105" s="307"/>
      <c r="U105" s="307"/>
      <c r="V105" s="307"/>
      <c r="W105" s="307"/>
      <c r="X105" s="307"/>
      <c r="Y105" s="307"/>
      <c r="Z105" s="307"/>
      <c r="AA105" s="316"/>
      <c r="AB105" s="270"/>
      <c r="AC105" s="268"/>
      <c r="AD105" s="268"/>
      <c r="AE105" s="268"/>
      <c r="AF105" s="268"/>
      <c r="AG105" s="268"/>
      <c r="AH105" s="268"/>
      <c r="AI105" s="268"/>
    </row>
    <row r="106" spans="1:35" ht="15.75" x14ac:dyDescent="0.3">
      <c r="A106" s="268"/>
      <c r="B106" s="268"/>
      <c r="C106" s="270"/>
      <c r="D106" s="285">
        <f>1+D102</f>
        <v>20</v>
      </c>
      <c r="E106" s="271"/>
      <c r="F106" s="270"/>
      <c r="G106" s="270"/>
      <c r="H106" s="855" t="s">
        <v>464</v>
      </c>
      <c r="I106" s="855"/>
      <c r="J106" s="855"/>
      <c r="K106" s="855"/>
      <c r="L106" s="270"/>
      <c r="M106" s="279" t="s">
        <v>140</v>
      </c>
      <c r="N106" s="205" t="s">
        <v>58</v>
      </c>
      <c r="O106" s="270"/>
      <c r="P106" s="886" t="s">
        <v>477</v>
      </c>
      <c r="Q106" s="887"/>
      <c r="R106" s="888"/>
      <c r="S106" s="283"/>
      <c r="T106" s="855" t="s">
        <v>590</v>
      </c>
      <c r="U106" s="855"/>
      <c r="V106" s="855"/>
      <c r="W106" s="855"/>
      <c r="X106" s="855"/>
      <c r="Y106" s="855"/>
      <c r="Z106" s="855"/>
      <c r="AA106" s="856"/>
      <c r="AB106" s="270"/>
      <c r="AC106" s="268"/>
      <c r="AD106" s="268"/>
      <c r="AE106" s="268"/>
      <c r="AF106" s="268"/>
      <c r="AG106" s="268"/>
      <c r="AH106" s="268"/>
      <c r="AI106" s="268"/>
    </row>
    <row r="107" spans="1:35" x14ac:dyDescent="0.2">
      <c r="A107" s="268"/>
      <c r="B107" s="268"/>
      <c r="C107" s="270"/>
      <c r="D107" s="285"/>
      <c r="E107" s="271"/>
      <c r="F107" s="270"/>
      <c r="G107" s="270"/>
      <c r="H107" s="855"/>
      <c r="I107" s="855"/>
      <c r="J107" s="855"/>
      <c r="K107" s="855"/>
      <c r="L107" s="270"/>
      <c r="M107" s="279"/>
      <c r="N107" s="205"/>
      <c r="O107" s="270"/>
      <c r="P107" s="889"/>
      <c r="Q107" s="890"/>
      <c r="R107" s="891"/>
      <c r="S107" s="283"/>
      <c r="T107" s="855"/>
      <c r="U107" s="855"/>
      <c r="V107" s="855"/>
      <c r="W107" s="855"/>
      <c r="X107" s="855"/>
      <c r="Y107" s="855"/>
      <c r="Z107" s="855"/>
      <c r="AA107" s="856"/>
      <c r="AB107" s="270"/>
      <c r="AC107" s="268"/>
      <c r="AD107" s="268"/>
      <c r="AE107" s="268"/>
      <c r="AF107" s="268"/>
      <c r="AG107" s="268"/>
      <c r="AH107" s="268"/>
      <c r="AI107" s="268"/>
    </row>
    <row r="108" spans="1:35" x14ac:dyDescent="0.2">
      <c r="A108" s="268"/>
      <c r="B108" s="268"/>
      <c r="C108" s="270"/>
      <c r="D108" s="285"/>
      <c r="E108" s="271"/>
      <c r="F108" s="270"/>
      <c r="G108" s="270"/>
      <c r="H108" s="272"/>
      <c r="I108" s="270"/>
      <c r="J108" s="270"/>
      <c r="K108" s="270"/>
      <c r="L108" s="270"/>
      <c r="M108" s="279"/>
      <c r="N108" s="205"/>
      <c r="O108" s="270"/>
      <c r="P108" s="279"/>
      <c r="Q108" s="279"/>
      <c r="R108" s="279"/>
      <c r="S108" s="279"/>
      <c r="T108" s="309"/>
      <c r="U108" s="309"/>
      <c r="V108" s="309"/>
      <c r="W108" s="309"/>
      <c r="X108" s="309"/>
      <c r="Y108" s="309"/>
      <c r="Z108" s="309"/>
      <c r="AA108" s="310"/>
      <c r="AB108" s="270"/>
      <c r="AC108" s="268"/>
      <c r="AD108" s="268"/>
      <c r="AE108" s="268"/>
      <c r="AF108" s="268"/>
      <c r="AG108" s="268"/>
      <c r="AH108" s="268"/>
      <c r="AI108" s="268"/>
    </row>
    <row r="109" spans="1:35" ht="12.75" customHeight="1" x14ac:dyDescent="0.2">
      <c r="A109" s="268"/>
      <c r="B109" s="268"/>
      <c r="C109" s="270"/>
      <c r="D109" s="285">
        <f>1+D106</f>
        <v>21</v>
      </c>
      <c r="E109" s="271"/>
      <c r="F109" s="270"/>
      <c r="G109" s="270"/>
      <c r="H109" s="257" t="s">
        <v>62</v>
      </c>
      <c r="I109" s="270"/>
      <c r="J109" s="270"/>
      <c r="K109" s="270"/>
      <c r="L109" s="270"/>
      <c r="M109" s="281" t="s">
        <v>63</v>
      </c>
      <c r="N109" s="279" t="s">
        <v>64</v>
      </c>
      <c r="O109" s="270"/>
      <c r="P109" s="880" t="s">
        <v>478</v>
      </c>
      <c r="Q109" s="881"/>
      <c r="R109" s="882"/>
      <c r="S109" s="283"/>
      <c r="T109" s="855" t="s">
        <v>919</v>
      </c>
      <c r="U109" s="855"/>
      <c r="V109" s="855"/>
      <c r="W109" s="855"/>
      <c r="X109" s="855"/>
      <c r="Y109" s="855"/>
      <c r="Z109" s="855"/>
      <c r="AA109" s="856"/>
      <c r="AB109" s="270"/>
      <c r="AC109" s="268"/>
      <c r="AD109" s="268"/>
      <c r="AE109" s="268"/>
      <c r="AF109" s="268"/>
      <c r="AG109" s="268"/>
      <c r="AH109" s="268"/>
      <c r="AI109" s="268"/>
    </row>
    <row r="110" spans="1:35" x14ac:dyDescent="0.2">
      <c r="A110" s="268"/>
      <c r="B110" s="268"/>
      <c r="C110" s="270"/>
      <c r="D110" s="285"/>
      <c r="E110" s="271"/>
      <c r="F110" s="270"/>
      <c r="G110" s="270"/>
      <c r="H110" s="257"/>
      <c r="I110" s="270"/>
      <c r="J110" s="270"/>
      <c r="K110" s="270"/>
      <c r="L110" s="270"/>
      <c r="M110" s="281"/>
      <c r="N110" s="279"/>
      <c r="O110" s="270"/>
      <c r="P110" s="279"/>
      <c r="Q110" s="279"/>
      <c r="R110" s="279"/>
      <c r="S110" s="279"/>
      <c r="T110" s="855"/>
      <c r="U110" s="855"/>
      <c r="V110" s="855"/>
      <c r="W110" s="855"/>
      <c r="X110" s="855"/>
      <c r="Y110" s="855"/>
      <c r="Z110" s="855"/>
      <c r="AA110" s="856"/>
      <c r="AB110" s="270"/>
      <c r="AC110" s="268"/>
      <c r="AD110" s="268"/>
      <c r="AE110" s="268"/>
      <c r="AF110" s="268"/>
      <c r="AG110" s="268"/>
      <c r="AH110" s="268"/>
      <c r="AI110" s="268"/>
    </row>
    <row r="111" spans="1:35" ht="12.75" customHeight="1" x14ac:dyDescent="0.2">
      <c r="A111" s="268"/>
      <c r="B111" s="268"/>
      <c r="C111" s="270"/>
      <c r="D111" s="285"/>
      <c r="E111" s="271"/>
      <c r="F111" s="270"/>
      <c r="G111" s="270"/>
      <c r="H111" s="257"/>
      <c r="I111" s="270"/>
      <c r="J111" s="270"/>
      <c r="K111" s="270"/>
      <c r="L111" s="270"/>
      <c r="M111" s="281"/>
      <c r="N111" s="279"/>
      <c r="O111" s="270"/>
      <c r="P111" s="279"/>
      <c r="Q111" s="265"/>
      <c r="R111" s="279"/>
      <c r="S111" s="266"/>
      <c r="T111" s="855"/>
      <c r="U111" s="855"/>
      <c r="V111" s="855"/>
      <c r="W111" s="855"/>
      <c r="X111" s="855"/>
      <c r="Y111" s="855"/>
      <c r="Z111" s="855"/>
      <c r="AA111" s="856"/>
      <c r="AB111" s="270"/>
      <c r="AC111" s="268"/>
      <c r="AD111" s="268"/>
      <c r="AE111" s="268"/>
      <c r="AF111" s="268"/>
      <c r="AG111" s="268"/>
      <c r="AH111" s="268"/>
      <c r="AI111" s="268"/>
    </row>
    <row r="112" spans="1:35" ht="12.75" customHeight="1" x14ac:dyDescent="0.2">
      <c r="A112" s="268"/>
      <c r="B112" s="268"/>
      <c r="C112" s="270"/>
      <c r="D112" s="285"/>
      <c r="E112" s="271"/>
      <c r="F112" s="270"/>
      <c r="G112" s="270"/>
      <c r="H112" s="257"/>
      <c r="I112" s="270"/>
      <c r="J112" s="270"/>
      <c r="K112" s="270"/>
      <c r="L112" s="270"/>
      <c r="M112" s="281"/>
      <c r="N112" s="279"/>
      <c r="O112" s="270"/>
      <c r="P112" s="279"/>
      <c r="Q112" s="265"/>
      <c r="R112" s="279"/>
      <c r="S112" s="266"/>
      <c r="T112" s="270"/>
      <c r="U112" s="270"/>
      <c r="V112" s="270"/>
      <c r="W112" s="270"/>
      <c r="X112" s="270"/>
      <c r="Y112" s="270"/>
      <c r="Z112" s="270"/>
      <c r="AA112" s="274"/>
      <c r="AB112" s="270"/>
      <c r="AC112" s="268"/>
      <c r="AD112" s="268"/>
      <c r="AE112" s="268"/>
      <c r="AF112" s="268"/>
      <c r="AG112" s="268"/>
      <c r="AH112" s="268"/>
      <c r="AI112" s="268"/>
    </row>
    <row r="113" spans="1:35" x14ac:dyDescent="0.2">
      <c r="A113" s="268"/>
      <c r="B113" s="268"/>
      <c r="C113" s="270"/>
      <c r="D113" s="287">
        <f>1+D109</f>
        <v>22</v>
      </c>
      <c r="E113" s="262"/>
      <c r="F113" s="270"/>
      <c r="G113" s="270"/>
      <c r="H113" s="257" t="s">
        <v>569</v>
      </c>
      <c r="I113" s="270"/>
      <c r="J113" s="270"/>
      <c r="K113" s="270"/>
      <c r="L113" s="270"/>
      <c r="M113" s="281" t="s">
        <v>570</v>
      </c>
      <c r="N113" s="279"/>
      <c r="O113" s="270"/>
      <c r="P113" s="880" t="s">
        <v>571</v>
      </c>
      <c r="Q113" s="881"/>
      <c r="R113" s="882"/>
      <c r="S113" s="279"/>
      <c r="T113" s="855" t="s">
        <v>927</v>
      </c>
      <c r="U113" s="855"/>
      <c r="V113" s="855"/>
      <c r="W113" s="855"/>
      <c r="X113" s="855"/>
      <c r="Y113" s="855"/>
      <c r="Z113" s="855"/>
      <c r="AA113" s="856"/>
      <c r="AB113" s="270"/>
      <c r="AC113" s="268"/>
      <c r="AD113" s="268"/>
      <c r="AE113" s="268"/>
      <c r="AF113" s="268"/>
      <c r="AG113" s="268"/>
      <c r="AH113" s="268"/>
      <c r="AI113" s="268"/>
    </row>
    <row r="114" spans="1:35" x14ac:dyDescent="0.2">
      <c r="A114" s="268"/>
      <c r="B114" s="268"/>
      <c r="C114" s="270"/>
      <c r="D114" s="287"/>
      <c r="E114" s="262"/>
      <c r="F114" s="270"/>
      <c r="G114" s="270"/>
      <c r="H114" s="257"/>
      <c r="I114" s="270"/>
      <c r="J114" s="270"/>
      <c r="K114" s="270"/>
      <c r="L114" s="270"/>
      <c r="M114" s="281"/>
      <c r="N114" s="279"/>
      <c r="O114" s="279"/>
      <c r="P114" s="279"/>
      <c r="Q114" s="279"/>
      <c r="R114" s="279"/>
      <c r="S114" s="279"/>
      <c r="T114" s="855"/>
      <c r="U114" s="855"/>
      <c r="V114" s="855"/>
      <c r="W114" s="855"/>
      <c r="X114" s="855"/>
      <c r="Y114" s="855"/>
      <c r="Z114" s="855"/>
      <c r="AA114" s="856"/>
      <c r="AB114" s="270"/>
      <c r="AC114" s="268"/>
      <c r="AD114" s="268"/>
      <c r="AE114" s="268"/>
      <c r="AF114" s="268"/>
      <c r="AG114" s="268"/>
      <c r="AH114" s="268"/>
      <c r="AI114" s="268"/>
    </row>
    <row r="115" spans="1:35" x14ac:dyDescent="0.2">
      <c r="A115" s="268"/>
      <c r="B115" s="268"/>
      <c r="C115" s="270"/>
      <c r="D115" s="285"/>
      <c r="E115" s="271"/>
      <c r="F115" s="270"/>
      <c r="G115" s="270"/>
      <c r="H115" s="257"/>
      <c r="I115" s="270"/>
      <c r="J115" s="270"/>
      <c r="K115" s="270"/>
      <c r="L115" s="270"/>
      <c r="M115" s="281"/>
      <c r="N115" s="279"/>
      <c r="O115" s="279"/>
      <c r="P115" s="279"/>
      <c r="Q115" s="279"/>
      <c r="R115" s="279"/>
      <c r="S115" s="279"/>
      <c r="T115" s="855"/>
      <c r="U115" s="855"/>
      <c r="V115" s="855"/>
      <c r="W115" s="855"/>
      <c r="X115" s="855"/>
      <c r="Y115" s="855"/>
      <c r="Z115" s="855"/>
      <c r="AA115" s="856"/>
      <c r="AB115" s="270"/>
      <c r="AC115" s="268"/>
      <c r="AD115" s="268"/>
      <c r="AE115" s="268"/>
      <c r="AF115" s="268"/>
      <c r="AG115" s="268"/>
      <c r="AH115" s="268"/>
      <c r="AI115" s="268"/>
    </row>
    <row r="116" spans="1:35" x14ac:dyDescent="0.2">
      <c r="A116" s="268"/>
      <c r="B116" s="268"/>
      <c r="C116" s="270"/>
      <c r="D116" s="285"/>
      <c r="E116" s="271"/>
      <c r="F116" s="270"/>
      <c r="G116" s="270"/>
      <c r="H116" s="257"/>
      <c r="I116" s="270"/>
      <c r="J116" s="270"/>
      <c r="K116" s="270"/>
      <c r="L116" s="270"/>
      <c r="M116" s="281"/>
      <c r="N116" s="279"/>
      <c r="O116" s="270"/>
      <c r="P116" s="279"/>
      <c r="Q116" s="265"/>
      <c r="R116" s="279"/>
      <c r="S116" s="266"/>
      <c r="T116" s="270"/>
      <c r="U116" s="270"/>
      <c r="V116" s="270"/>
      <c r="W116" s="270"/>
      <c r="X116" s="270"/>
      <c r="Y116" s="270"/>
      <c r="Z116" s="270"/>
      <c r="AA116" s="274"/>
      <c r="AB116" s="270"/>
      <c r="AC116" s="268"/>
      <c r="AD116" s="268"/>
      <c r="AE116" s="268"/>
      <c r="AF116" s="268"/>
      <c r="AG116" s="268"/>
      <c r="AH116" s="268"/>
      <c r="AI116" s="268"/>
    </row>
    <row r="117" spans="1:35" ht="25.5" customHeight="1" x14ac:dyDescent="0.2">
      <c r="A117" s="268"/>
      <c r="B117" s="268"/>
      <c r="C117" s="270"/>
      <c r="D117" s="286">
        <f>1+D113</f>
        <v>23</v>
      </c>
      <c r="E117" s="271"/>
      <c r="F117" s="270"/>
      <c r="G117" s="270"/>
      <c r="H117" s="87" t="s">
        <v>65</v>
      </c>
      <c r="I117" s="90"/>
      <c r="J117" s="90"/>
      <c r="K117" s="89"/>
      <c r="L117" s="89"/>
      <c r="M117" s="263" t="s">
        <v>523</v>
      </c>
      <c r="N117" s="242" t="s">
        <v>60</v>
      </c>
      <c r="O117" s="91"/>
      <c r="P117" s="243" t="s">
        <v>630</v>
      </c>
      <c r="Q117" s="233"/>
      <c r="R117" s="243" t="s">
        <v>631</v>
      </c>
      <c r="S117" s="258"/>
      <c r="T117" s="862" t="s">
        <v>1060</v>
      </c>
      <c r="U117" s="862"/>
      <c r="V117" s="862"/>
      <c r="W117" s="862"/>
      <c r="X117" s="862"/>
      <c r="Y117" s="862"/>
      <c r="Z117" s="862"/>
      <c r="AA117" s="863"/>
      <c r="AB117" s="270"/>
      <c r="AC117" s="268"/>
      <c r="AD117" s="268"/>
      <c r="AE117" s="268"/>
      <c r="AF117" s="268"/>
      <c r="AG117" s="268"/>
      <c r="AH117" s="268"/>
      <c r="AI117" s="268"/>
    </row>
    <row r="118" spans="1:35" x14ac:dyDescent="0.2">
      <c r="A118" s="268"/>
      <c r="B118" s="268"/>
      <c r="C118" s="270"/>
      <c r="D118" s="285"/>
      <c r="E118" s="271"/>
      <c r="F118" s="270"/>
      <c r="G118" s="270"/>
      <c r="H118" s="89"/>
      <c r="I118" s="90"/>
      <c r="J118" s="90"/>
      <c r="K118" s="89"/>
      <c r="L118" s="89"/>
      <c r="M118" s="206"/>
      <c r="N118" s="206"/>
      <c r="O118" s="91"/>
      <c r="P118" s="279"/>
      <c r="Q118" s="265"/>
      <c r="R118" s="279"/>
      <c r="S118" s="266"/>
      <c r="T118" s="307"/>
      <c r="U118" s="307"/>
      <c r="V118" s="307"/>
      <c r="W118" s="307"/>
      <c r="X118" s="307"/>
      <c r="Y118" s="307"/>
      <c r="Z118" s="307"/>
      <c r="AA118" s="316"/>
      <c r="AB118" s="270"/>
      <c r="AC118" s="268"/>
      <c r="AD118" s="268"/>
      <c r="AE118" s="268"/>
      <c r="AF118" s="268"/>
      <c r="AG118" s="268"/>
      <c r="AH118" s="268"/>
      <c r="AI118" s="268"/>
    </row>
    <row r="119" spans="1:35" ht="15" customHeight="1" x14ac:dyDescent="0.2">
      <c r="A119" s="268"/>
      <c r="B119" s="268"/>
      <c r="C119" s="270"/>
      <c r="D119" s="285">
        <f>1+D117</f>
        <v>24</v>
      </c>
      <c r="E119" s="271"/>
      <c r="F119" s="270"/>
      <c r="G119" s="270"/>
      <c r="H119" s="257" t="s">
        <v>354</v>
      </c>
      <c r="I119" s="270"/>
      <c r="J119" s="270"/>
      <c r="K119" s="257"/>
      <c r="L119" s="257"/>
      <c r="M119" s="279" t="s">
        <v>506</v>
      </c>
      <c r="N119" s="279" t="s">
        <v>361</v>
      </c>
      <c r="O119" s="269"/>
      <c r="P119" s="943" t="s">
        <v>1140</v>
      </c>
      <c r="Q119" s="944"/>
      <c r="R119" s="945"/>
      <c r="S119" s="279"/>
      <c r="T119" s="901" t="s">
        <v>928</v>
      </c>
      <c r="U119" s="901"/>
      <c r="V119" s="901"/>
      <c r="W119" s="901"/>
      <c r="X119" s="901"/>
      <c r="Y119" s="901"/>
      <c r="Z119" s="901"/>
      <c r="AA119" s="902"/>
      <c r="AB119" s="270"/>
      <c r="AC119" s="268"/>
      <c r="AD119" s="268"/>
      <c r="AE119" s="268"/>
      <c r="AF119" s="268"/>
      <c r="AG119" s="268"/>
      <c r="AH119" s="268"/>
      <c r="AI119" s="268"/>
    </row>
    <row r="120" spans="1:35" ht="15" customHeight="1" x14ac:dyDescent="0.2">
      <c r="A120" s="268"/>
      <c r="B120" s="268"/>
      <c r="C120" s="270"/>
      <c r="D120" s="285"/>
      <c r="E120" s="271"/>
      <c r="F120" s="270"/>
      <c r="G120" s="270"/>
      <c r="H120" s="257"/>
      <c r="I120" s="270"/>
      <c r="J120" s="270"/>
      <c r="K120" s="257"/>
      <c r="L120" s="257"/>
      <c r="M120" s="279"/>
      <c r="N120" s="279"/>
      <c r="O120" s="283"/>
      <c r="P120" s="946"/>
      <c r="Q120" s="947"/>
      <c r="R120" s="948"/>
      <c r="S120" s="279"/>
      <c r="T120" s="901"/>
      <c r="U120" s="901"/>
      <c r="V120" s="901"/>
      <c r="W120" s="901"/>
      <c r="X120" s="901"/>
      <c r="Y120" s="901"/>
      <c r="Z120" s="901"/>
      <c r="AA120" s="902"/>
      <c r="AB120" s="270"/>
      <c r="AC120" s="268"/>
      <c r="AD120" s="268"/>
      <c r="AE120" s="268"/>
      <c r="AF120" s="268"/>
      <c r="AG120" s="268"/>
      <c r="AH120" s="268"/>
      <c r="AI120" s="268"/>
    </row>
    <row r="121" spans="1:35" ht="15" customHeight="1" x14ac:dyDescent="0.2">
      <c r="A121" s="268"/>
      <c r="B121" s="268"/>
      <c r="C121" s="270"/>
      <c r="D121" s="285"/>
      <c r="E121" s="271"/>
      <c r="F121" s="270"/>
      <c r="G121" s="270"/>
      <c r="H121" s="257"/>
      <c r="I121" s="270"/>
      <c r="J121" s="270"/>
      <c r="K121" s="257"/>
      <c r="L121" s="257"/>
      <c r="M121" s="279"/>
      <c r="N121" s="279"/>
      <c r="O121" s="263"/>
      <c r="P121" s="263"/>
      <c r="Q121" s="263"/>
      <c r="R121" s="263"/>
      <c r="S121" s="260"/>
      <c r="T121" s="311"/>
      <c r="U121" s="311"/>
      <c r="V121" s="311"/>
      <c r="W121" s="311"/>
      <c r="X121" s="311"/>
      <c r="Y121" s="311"/>
      <c r="Z121" s="311"/>
      <c r="AA121" s="315"/>
      <c r="AB121" s="270"/>
      <c r="AC121" s="268"/>
      <c r="AD121" s="268"/>
      <c r="AE121" s="268"/>
      <c r="AF121" s="268"/>
      <c r="AG121" s="268"/>
      <c r="AH121" s="268"/>
      <c r="AI121" s="268"/>
    </row>
    <row r="122" spans="1:35" ht="15" customHeight="1" x14ac:dyDescent="0.3">
      <c r="A122" s="268"/>
      <c r="B122" s="268"/>
      <c r="C122" s="270"/>
      <c r="D122" s="287">
        <f>1+D119</f>
        <v>25</v>
      </c>
      <c r="E122" s="262"/>
      <c r="F122" s="270"/>
      <c r="G122" s="270"/>
      <c r="H122" s="257" t="s">
        <v>591</v>
      </c>
      <c r="I122" s="270"/>
      <c r="J122" s="270"/>
      <c r="K122" s="257"/>
      <c r="L122" s="257"/>
      <c r="M122" s="279" t="s">
        <v>592</v>
      </c>
      <c r="N122" s="279" t="s">
        <v>593</v>
      </c>
      <c r="O122" s="269"/>
      <c r="P122" s="871" t="s">
        <v>594</v>
      </c>
      <c r="Q122" s="872"/>
      <c r="R122" s="873"/>
      <c r="S122" s="279"/>
      <c r="T122" s="855" t="s">
        <v>929</v>
      </c>
      <c r="U122" s="855"/>
      <c r="V122" s="855"/>
      <c r="W122" s="855"/>
      <c r="X122" s="855"/>
      <c r="Y122" s="855"/>
      <c r="Z122" s="855"/>
      <c r="AA122" s="856"/>
      <c r="AB122" s="270"/>
      <c r="AC122" s="268"/>
      <c r="AD122" s="268"/>
      <c r="AE122" s="268"/>
      <c r="AF122" s="268"/>
      <c r="AG122" s="268"/>
      <c r="AH122" s="268"/>
      <c r="AI122" s="268"/>
    </row>
    <row r="123" spans="1:35" ht="15" customHeight="1" x14ac:dyDescent="0.2">
      <c r="A123" s="268"/>
      <c r="B123" s="268"/>
      <c r="C123" s="270"/>
      <c r="D123" s="285"/>
      <c r="E123" s="271"/>
      <c r="F123" s="270"/>
      <c r="G123" s="270"/>
      <c r="H123" s="257"/>
      <c r="I123" s="270"/>
      <c r="J123" s="270"/>
      <c r="K123" s="257"/>
      <c r="L123" s="257"/>
      <c r="M123" s="279"/>
      <c r="N123" s="279"/>
      <c r="O123" s="263"/>
      <c r="P123" s="263"/>
      <c r="Q123" s="263"/>
      <c r="R123" s="263"/>
      <c r="S123" s="260"/>
      <c r="T123" s="855"/>
      <c r="U123" s="855"/>
      <c r="V123" s="855"/>
      <c r="W123" s="855"/>
      <c r="X123" s="855"/>
      <c r="Y123" s="855"/>
      <c r="Z123" s="855"/>
      <c r="AA123" s="856"/>
      <c r="AB123" s="270"/>
      <c r="AC123" s="268"/>
      <c r="AD123" s="268"/>
      <c r="AE123" s="268"/>
      <c r="AF123" s="268"/>
      <c r="AG123" s="268"/>
      <c r="AH123" s="268"/>
      <c r="AI123" s="268"/>
    </row>
    <row r="124" spans="1:35" ht="15" customHeight="1" x14ac:dyDescent="0.2">
      <c r="A124" s="268"/>
      <c r="B124" s="268"/>
      <c r="C124" s="270"/>
      <c r="D124" s="285"/>
      <c r="E124" s="271"/>
      <c r="F124" s="270"/>
      <c r="G124" s="270"/>
      <c r="H124" s="257"/>
      <c r="I124" s="270"/>
      <c r="J124" s="270"/>
      <c r="K124" s="257"/>
      <c r="L124" s="257"/>
      <c r="M124" s="279"/>
      <c r="N124" s="279"/>
      <c r="O124" s="263"/>
      <c r="P124" s="263"/>
      <c r="Q124" s="263"/>
      <c r="R124" s="263"/>
      <c r="S124" s="260"/>
      <c r="T124" s="311"/>
      <c r="U124" s="311"/>
      <c r="V124" s="311"/>
      <c r="W124" s="311"/>
      <c r="X124" s="311"/>
      <c r="Y124" s="311"/>
      <c r="Z124" s="311"/>
      <c r="AA124" s="315"/>
      <c r="AB124" s="270"/>
      <c r="AC124" s="268"/>
      <c r="AD124" s="268"/>
      <c r="AE124" s="268"/>
      <c r="AF124" s="268"/>
      <c r="AG124" s="268"/>
      <c r="AH124" s="268"/>
      <c r="AI124" s="268"/>
    </row>
    <row r="125" spans="1:35" x14ac:dyDescent="0.2">
      <c r="A125" s="268"/>
      <c r="B125" s="268"/>
      <c r="C125" s="270"/>
      <c r="D125" s="286"/>
      <c r="E125" s="282"/>
      <c r="F125" s="276"/>
      <c r="G125" s="275" t="s">
        <v>219</v>
      </c>
      <c r="H125" s="272"/>
      <c r="I125" s="270"/>
      <c r="J125" s="270"/>
      <c r="K125" s="272"/>
      <c r="L125" s="272"/>
      <c r="M125" s="279"/>
      <c r="N125" s="279"/>
      <c r="O125" s="269"/>
      <c r="P125" s="270"/>
      <c r="Q125" s="265"/>
      <c r="R125" s="270"/>
      <c r="S125" s="266"/>
      <c r="T125" s="270"/>
      <c r="U125" s="270"/>
      <c r="V125" s="270"/>
      <c r="W125" s="270"/>
      <c r="X125" s="270"/>
      <c r="Y125" s="270"/>
      <c r="Z125" s="270"/>
      <c r="AA125" s="274"/>
      <c r="AB125" s="270"/>
      <c r="AC125" s="268"/>
      <c r="AD125" s="268"/>
      <c r="AE125" s="268"/>
      <c r="AF125" s="268"/>
      <c r="AG125" s="268"/>
      <c r="AH125" s="268"/>
      <c r="AI125" s="268"/>
    </row>
    <row r="126" spans="1:35" ht="15.75" customHeight="1" x14ac:dyDescent="0.3">
      <c r="A126" s="268"/>
      <c r="B126" s="268"/>
      <c r="C126" s="270"/>
      <c r="D126" s="285">
        <f>1+D122</f>
        <v>26</v>
      </c>
      <c r="E126" s="271"/>
      <c r="F126" s="270"/>
      <c r="G126" s="270"/>
      <c r="H126" s="272" t="s">
        <v>908</v>
      </c>
      <c r="I126" s="270"/>
      <c r="J126" s="270"/>
      <c r="K126" s="272"/>
      <c r="L126" s="272"/>
      <c r="M126" s="279" t="s">
        <v>148</v>
      </c>
      <c r="N126" s="279"/>
      <c r="O126" s="269"/>
      <c r="P126" s="859" t="s">
        <v>595</v>
      </c>
      <c r="Q126" s="860"/>
      <c r="R126" s="861"/>
      <c r="S126" s="266"/>
      <c r="T126" s="862" t="s">
        <v>930</v>
      </c>
      <c r="U126" s="862"/>
      <c r="V126" s="862"/>
      <c r="W126" s="862"/>
      <c r="X126" s="862"/>
      <c r="Y126" s="862"/>
      <c r="Z126" s="862"/>
      <c r="AA126" s="863"/>
      <c r="AB126" s="270"/>
      <c r="AC126" s="268"/>
      <c r="AD126" s="268"/>
      <c r="AE126" s="268"/>
      <c r="AF126" s="268"/>
      <c r="AG126" s="268"/>
      <c r="AH126" s="268"/>
      <c r="AI126" s="268"/>
    </row>
    <row r="127" spans="1:35" x14ac:dyDescent="0.2">
      <c r="A127" s="268"/>
      <c r="B127" s="268"/>
      <c r="C127" s="270"/>
      <c r="D127" s="285"/>
      <c r="E127" s="271"/>
      <c r="F127" s="270"/>
      <c r="G127" s="270"/>
      <c r="H127" s="272"/>
      <c r="I127" s="270"/>
      <c r="J127" s="270"/>
      <c r="K127" s="272"/>
      <c r="L127" s="272"/>
      <c r="M127" s="279"/>
      <c r="N127" s="279"/>
      <c r="O127" s="269"/>
      <c r="P127" s="279"/>
      <c r="Q127" s="265"/>
      <c r="R127" s="279"/>
      <c r="S127" s="266"/>
      <c r="T127" s="862"/>
      <c r="U127" s="862"/>
      <c r="V127" s="862"/>
      <c r="W127" s="862"/>
      <c r="X127" s="862"/>
      <c r="Y127" s="862"/>
      <c r="Z127" s="862"/>
      <c r="AA127" s="863"/>
      <c r="AB127" s="270"/>
      <c r="AC127" s="268"/>
      <c r="AD127" s="268"/>
      <c r="AE127" s="268"/>
      <c r="AF127" s="268"/>
      <c r="AG127" s="268"/>
      <c r="AH127" s="268"/>
      <c r="AI127" s="268"/>
    </row>
    <row r="128" spans="1:35" x14ac:dyDescent="0.2">
      <c r="A128" s="268"/>
      <c r="B128" s="268"/>
      <c r="C128" s="270"/>
      <c r="D128" s="285"/>
      <c r="E128" s="271"/>
      <c r="F128" s="270"/>
      <c r="G128" s="270"/>
      <c r="H128" s="272"/>
      <c r="I128" s="270"/>
      <c r="J128" s="270"/>
      <c r="K128" s="272"/>
      <c r="L128" s="272"/>
      <c r="M128" s="279"/>
      <c r="N128" s="279"/>
      <c r="O128" s="269"/>
      <c r="P128" s="279"/>
      <c r="Q128" s="265"/>
      <c r="R128" s="279"/>
      <c r="S128" s="266"/>
      <c r="T128" s="862"/>
      <c r="U128" s="862"/>
      <c r="V128" s="862"/>
      <c r="W128" s="862"/>
      <c r="X128" s="862"/>
      <c r="Y128" s="862"/>
      <c r="Z128" s="862"/>
      <c r="AA128" s="863"/>
      <c r="AB128" s="270"/>
      <c r="AC128" s="268"/>
      <c r="AD128" s="268"/>
      <c r="AE128" s="268"/>
      <c r="AF128" s="268"/>
      <c r="AG128" s="268"/>
      <c r="AH128" s="268"/>
      <c r="AI128" s="268"/>
    </row>
    <row r="129" spans="1:35" x14ac:dyDescent="0.2">
      <c r="A129" s="268"/>
      <c r="B129" s="268"/>
      <c r="C129" s="270"/>
      <c r="D129" s="285"/>
      <c r="E129" s="271"/>
      <c r="F129" s="270"/>
      <c r="G129" s="270"/>
      <c r="H129" s="272"/>
      <c r="I129" s="270"/>
      <c r="J129" s="270"/>
      <c r="K129" s="272"/>
      <c r="L129" s="272"/>
      <c r="M129" s="279"/>
      <c r="N129" s="279"/>
      <c r="O129" s="269"/>
      <c r="P129" s="279"/>
      <c r="Q129" s="265"/>
      <c r="R129" s="279"/>
      <c r="S129" s="266"/>
      <c r="T129" s="309"/>
      <c r="U129" s="309"/>
      <c r="V129" s="309"/>
      <c r="W129" s="309"/>
      <c r="X129" s="309"/>
      <c r="Y129" s="309"/>
      <c r="Z129" s="309"/>
      <c r="AA129" s="310"/>
      <c r="AB129" s="270"/>
      <c r="AC129" s="268"/>
      <c r="AD129" s="268"/>
      <c r="AE129" s="268"/>
      <c r="AF129" s="268"/>
      <c r="AG129" s="268"/>
      <c r="AH129" s="268"/>
      <c r="AI129" s="268"/>
    </row>
    <row r="130" spans="1:35" ht="15.75" x14ac:dyDescent="0.3">
      <c r="A130" s="268"/>
      <c r="B130" s="268"/>
      <c r="C130" s="270"/>
      <c r="D130" s="285">
        <f>1+D126</f>
        <v>27</v>
      </c>
      <c r="E130" s="271"/>
      <c r="F130" s="272"/>
      <c r="G130" s="272"/>
      <c r="H130" s="272" t="s">
        <v>402</v>
      </c>
      <c r="I130" s="270"/>
      <c r="J130" s="270"/>
      <c r="K130" s="272"/>
      <c r="L130" s="272"/>
      <c r="M130" s="279" t="s">
        <v>316</v>
      </c>
      <c r="N130" s="279"/>
      <c r="O130" s="269"/>
      <c r="P130" s="859" t="s">
        <v>526</v>
      </c>
      <c r="Q130" s="860"/>
      <c r="R130" s="861"/>
      <c r="S130" s="266"/>
      <c r="T130" s="855" t="s">
        <v>613</v>
      </c>
      <c r="U130" s="855"/>
      <c r="V130" s="855"/>
      <c r="W130" s="855"/>
      <c r="X130" s="855"/>
      <c r="Y130" s="855"/>
      <c r="Z130" s="855"/>
      <c r="AA130" s="856"/>
      <c r="AB130" s="270"/>
      <c r="AC130" s="268"/>
      <c r="AD130" s="268"/>
      <c r="AE130" s="268"/>
      <c r="AF130" s="268"/>
      <c r="AG130" s="268"/>
      <c r="AH130" s="268"/>
      <c r="AI130" s="268"/>
    </row>
    <row r="131" spans="1:35" x14ac:dyDescent="0.2">
      <c r="A131" s="268"/>
      <c r="B131" s="268"/>
      <c r="C131" s="270"/>
      <c r="D131" s="285"/>
      <c r="E131" s="271"/>
      <c r="F131" s="272"/>
      <c r="G131" s="272"/>
      <c r="H131" s="272"/>
      <c r="I131" s="270"/>
      <c r="J131" s="270"/>
      <c r="K131" s="272"/>
      <c r="L131" s="272"/>
      <c r="M131" s="279"/>
      <c r="N131" s="279"/>
      <c r="O131" s="269"/>
      <c r="P131" s="279"/>
      <c r="Q131" s="265"/>
      <c r="R131" s="279"/>
      <c r="S131" s="266"/>
      <c r="T131" s="855"/>
      <c r="U131" s="855"/>
      <c r="V131" s="855"/>
      <c r="W131" s="855"/>
      <c r="X131" s="855"/>
      <c r="Y131" s="855"/>
      <c r="Z131" s="855"/>
      <c r="AA131" s="856"/>
      <c r="AB131" s="270"/>
      <c r="AC131" s="268"/>
      <c r="AD131" s="268"/>
      <c r="AE131" s="268"/>
      <c r="AF131" s="268"/>
      <c r="AG131" s="268"/>
      <c r="AH131" s="268"/>
      <c r="AI131" s="268"/>
    </row>
    <row r="132" spans="1:35" x14ac:dyDescent="0.2">
      <c r="A132" s="268"/>
      <c r="B132" s="268"/>
      <c r="C132" s="270"/>
      <c r="D132" s="285"/>
      <c r="E132" s="271"/>
      <c r="F132" s="272"/>
      <c r="G132" s="272"/>
      <c r="H132" s="272"/>
      <c r="I132" s="270"/>
      <c r="J132" s="270"/>
      <c r="K132" s="272"/>
      <c r="L132" s="272"/>
      <c r="M132" s="279"/>
      <c r="N132" s="279"/>
      <c r="O132" s="269"/>
      <c r="P132" s="279"/>
      <c r="Q132" s="265"/>
      <c r="R132" s="279"/>
      <c r="S132" s="266"/>
      <c r="T132" s="855"/>
      <c r="U132" s="855"/>
      <c r="V132" s="855"/>
      <c r="W132" s="855"/>
      <c r="X132" s="855"/>
      <c r="Y132" s="855"/>
      <c r="Z132" s="855"/>
      <c r="AA132" s="856"/>
      <c r="AB132" s="270"/>
      <c r="AC132" s="268"/>
      <c r="AD132" s="268"/>
      <c r="AE132" s="268"/>
      <c r="AF132" s="268"/>
      <c r="AG132" s="268"/>
      <c r="AH132" s="268"/>
      <c r="AI132" s="268"/>
    </row>
    <row r="133" spans="1:35" x14ac:dyDescent="0.2">
      <c r="A133" s="268"/>
      <c r="B133" s="268"/>
      <c r="C133" s="270"/>
      <c r="D133" s="285"/>
      <c r="E133" s="271"/>
      <c r="F133" s="272"/>
      <c r="G133" s="272"/>
      <c r="H133" s="272"/>
      <c r="I133" s="270"/>
      <c r="J133" s="270"/>
      <c r="K133" s="272"/>
      <c r="L133" s="272"/>
      <c r="M133" s="279"/>
      <c r="N133" s="279"/>
      <c r="O133" s="269"/>
      <c r="P133" s="279"/>
      <c r="Q133" s="265"/>
      <c r="R133" s="279"/>
      <c r="S133" s="266"/>
      <c r="T133" s="309"/>
      <c r="U133" s="309"/>
      <c r="V133" s="309"/>
      <c r="W133" s="309"/>
      <c r="X133" s="309"/>
      <c r="Y133" s="309"/>
      <c r="Z133" s="309"/>
      <c r="AA133" s="310"/>
      <c r="AB133" s="270"/>
      <c r="AC133" s="268"/>
      <c r="AD133" s="268"/>
      <c r="AE133" s="268"/>
      <c r="AF133" s="268"/>
      <c r="AG133" s="268"/>
      <c r="AH133" s="268"/>
      <c r="AI133" s="268"/>
    </row>
    <row r="134" spans="1:35" ht="15.75" customHeight="1" x14ac:dyDescent="0.3">
      <c r="A134" s="268"/>
      <c r="B134" s="268"/>
      <c r="C134" s="270"/>
      <c r="D134" s="285">
        <f>1+D130</f>
        <v>28</v>
      </c>
      <c r="E134" s="271"/>
      <c r="F134" s="272"/>
      <c r="G134" s="272"/>
      <c r="H134" s="272" t="s">
        <v>104</v>
      </c>
      <c r="I134" s="270"/>
      <c r="J134" s="270"/>
      <c r="K134" s="272"/>
      <c r="L134" s="272"/>
      <c r="M134" s="279" t="s">
        <v>150</v>
      </c>
      <c r="N134" s="279"/>
      <c r="O134" s="269"/>
      <c r="P134" s="949" t="s">
        <v>614</v>
      </c>
      <c r="Q134" s="950"/>
      <c r="R134" s="951"/>
      <c r="S134" s="266"/>
      <c r="T134" s="855" t="s">
        <v>931</v>
      </c>
      <c r="U134" s="855"/>
      <c r="V134" s="855"/>
      <c r="W134" s="855"/>
      <c r="X134" s="855"/>
      <c r="Y134" s="855"/>
      <c r="Z134" s="855"/>
      <c r="AA134" s="856"/>
      <c r="AB134" s="270"/>
      <c r="AC134" s="268"/>
      <c r="AD134" s="268"/>
      <c r="AE134" s="268"/>
      <c r="AF134" s="268"/>
      <c r="AG134" s="268"/>
      <c r="AH134" s="268"/>
      <c r="AI134" s="268"/>
    </row>
    <row r="135" spans="1:35" x14ac:dyDescent="0.2">
      <c r="A135" s="268"/>
      <c r="B135" s="268"/>
      <c r="C135" s="270"/>
      <c r="D135" s="285"/>
      <c r="E135" s="271"/>
      <c r="F135" s="272"/>
      <c r="G135" s="272"/>
      <c r="H135" s="272"/>
      <c r="I135" s="270"/>
      <c r="J135" s="270"/>
      <c r="K135" s="272"/>
      <c r="L135" s="272"/>
      <c r="M135" s="279"/>
      <c r="N135" s="279"/>
      <c r="O135" s="263"/>
      <c r="P135" s="263"/>
      <c r="Q135" s="263"/>
      <c r="R135" s="263"/>
      <c r="S135" s="260"/>
      <c r="T135" s="855"/>
      <c r="U135" s="855"/>
      <c r="V135" s="855"/>
      <c r="W135" s="855"/>
      <c r="X135" s="855"/>
      <c r="Y135" s="855"/>
      <c r="Z135" s="855"/>
      <c r="AA135" s="856"/>
      <c r="AB135" s="270"/>
      <c r="AC135" s="268"/>
      <c r="AD135" s="268"/>
      <c r="AE135" s="268"/>
      <c r="AF135" s="268"/>
      <c r="AG135" s="268"/>
      <c r="AH135" s="268"/>
      <c r="AI135" s="268"/>
    </row>
    <row r="136" spans="1:35" x14ac:dyDescent="0.2">
      <c r="A136" s="268"/>
      <c r="B136" s="268"/>
      <c r="C136" s="270"/>
      <c r="D136" s="286"/>
      <c r="E136" s="282"/>
      <c r="F136" s="269"/>
      <c r="G136" s="275" t="s">
        <v>208</v>
      </c>
      <c r="H136" s="276"/>
      <c r="I136" s="270"/>
      <c r="J136" s="270"/>
      <c r="K136" s="270"/>
      <c r="L136" s="270"/>
      <c r="M136" s="281"/>
      <c r="N136" s="279"/>
      <c r="O136" s="263"/>
      <c r="P136" s="263"/>
      <c r="Q136" s="263"/>
      <c r="R136" s="263"/>
      <c r="S136" s="266"/>
      <c r="T136" s="270"/>
      <c r="U136" s="270"/>
      <c r="V136" s="270"/>
      <c r="W136" s="270"/>
      <c r="X136" s="270"/>
      <c r="Y136" s="270"/>
      <c r="Z136" s="270"/>
      <c r="AA136" s="274"/>
      <c r="AB136" s="270"/>
      <c r="AC136" s="268"/>
      <c r="AD136" s="268"/>
      <c r="AE136" s="268"/>
      <c r="AF136" s="268"/>
      <c r="AG136" s="268"/>
      <c r="AH136" s="268"/>
      <c r="AI136" s="268"/>
    </row>
    <row r="137" spans="1:35" ht="12.75" customHeight="1" x14ac:dyDescent="0.2">
      <c r="A137" s="268"/>
      <c r="B137" s="268"/>
      <c r="C137" s="270"/>
      <c r="D137" s="285">
        <f>1+D134</f>
        <v>29</v>
      </c>
      <c r="E137" s="271"/>
      <c r="F137" s="269"/>
      <c r="G137" s="270"/>
      <c r="H137" s="257" t="s">
        <v>209</v>
      </c>
      <c r="I137" s="270"/>
      <c r="J137" s="270"/>
      <c r="K137" s="270"/>
      <c r="L137" s="270"/>
      <c r="M137" s="281"/>
      <c r="N137" s="279"/>
      <c r="O137" s="263"/>
      <c r="P137" s="880" t="s">
        <v>501</v>
      </c>
      <c r="Q137" s="881"/>
      <c r="R137" s="882"/>
      <c r="S137" s="266"/>
      <c r="T137" s="862" t="s">
        <v>1041</v>
      </c>
      <c r="U137" s="862"/>
      <c r="V137" s="862"/>
      <c r="W137" s="862"/>
      <c r="X137" s="862"/>
      <c r="Y137" s="862"/>
      <c r="Z137" s="862"/>
      <c r="AA137" s="863"/>
      <c r="AB137" s="270"/>
      <c r="AC137" s="268"/>
      <c r="AD137" s="268"/>
      <c r="AE137" s="268"/>
      <c r="AF137" s="268"/>
      <c r="AG137" s="268"/>
      <c r="AH137" s="268"/>
      <c r="AI137" s="268"/>
    </row>
    <row r="138" spans="1:35" x14ac:dyDescent="0.2">
      <c r="A138" s="268"/>
      <c r="B138" s="268"/>
      <c r="C138" s="270"/>
      <c r="D138" s="285"/>
      <c r="E138" s="271"/>
      <c r="F138" s="269"/>
      <c r="G138" s="270"/>
      <c r="H138" s="257"/>
      <c r="I138" s="270"/>
      <c r="J138" s="270"/>
      <c r="K138" s="270"/>
      <c r="L138" s="270"/>
      <c r="M138" s="281"/>
      <c r="N138" s="279"/>
      <c r="O138" s="263"/>
      <c r="P138" s="281"/>
      <c r="Q138" s="281"/>
      <c r="R138" s="281"/>
      <c r="S138" s="266"/>
      <c r="T138" s="862"/>
      <c r="U138" s="862"/>
      <c r="V138" s="862"/>
      <c r="W138" s="862"/>
      <c r="X138" s="862"/>
      <c r="Y138" s="862"/>
      <c r="Z138" s="862"/>
      <c r="AA138" s="863"/>
      <c r="AB138" s="270"/>
      <c r="AC138" s="268"/>
      <c r="AD138" s="268"/>
      <c r="AE138" s="268"/>
      <c r="AF138" s="268"/>
      <c r="AG138" s="268"/>
      <c r="AH138" s="268"/>
      <c r="AI138" s="268"/>
    </row>
    <row r="139" spans="1:35" x14ac:dyDescent="0.2">
      <c r="A139" s="268"/>
      <c r="B139" s="268"/>
      <c r="C139" s="270"/>
      <c r="D139" s="285"/>
      <c r="E139" s="271"/>
      <c r="F139" s="269"/>
      <c r="G139" s="270"/>
      <c r="H139" s="257"/>
      <c r="I139" s="270"/>
      <c r="J139" s="270"/>
      <c r="K139" s="270"/>
      <c r="L139" s="270"/>
      <c r="M139" s="281"/>
      <c r="N139" s="279"/>
      <c r="O139" s="263"/>
      <c r="P139" s="281"/>
      <c r="Q139" s="281"/>
      <c r="R139" s="281"/>
      <c r="S139" s="266"/>
      <c r="T139" s="862"/>
      <c r="U139" s="862"/>
      <c r="V139" s="862"/>
      <c r="W139" s="862"/>
      <c r="X139" s="862"/>
      <c r="Y139" s="862"/>
      <c r="Z139" s="862"/>
      <c r="AA139" s="863"/>
      <c r="AB139" s="270"/>
      <c r="AC139" s="268"/>
      <c r="AD139" s="268"/>
      <c r="AE139" s="268"/>
      <c r="AF139" s="268"/>
      <c r="AG139" s="268"/>
      <c r="AH139" s="268"/>
      <c r="AI139" s="268"/>
    </row>
    <row r="140" spans="1:35" x14ac:dyDescent="0.2">
      <c r="A140" s="268"/>
      <c r="B140" s="268"/>
      <c r="C140" s="270"/>
      <c r="D140" s="285"/>
      <c r="E140" s="271"/>
      <c r="F140" s="269"/>
      <c r="G140" s="270"/>
      <c r="H140" s="257"/>
      <c r="I140" s="270"/>
      <c r="J140" s="270"/>
      <c r="K140" s="270"/>
      <c r="L140" s="270"/>
      <c r="M140" s="281"/>
      <c r="N140" s="279"/>
      <c r="O140" s="263"/>
      <c r="P140" s="281"/>
      <c r="Q140" s="281"/>
      <c r="R140" s="281"/>
      <c r="S140" s="266"/>
      <c r="T140" s="862"/>
      <c r="U140" s="862"/>
      <c r="V140" s="862"/>
      <c r="W140" s="862"/>
      <c r="X140" s="862"/>
      <c r="Y140" s="862"/>
      <c r="Z140" s="862"/>
      <c r="AA140" s="863"/>
      <c r="AB140" s="270"/>
      <c r="AC140" s="268"/>
      <c r="AD140" s="268"/>
      <c r="AE140" s="268"/>
      <c r="AF140" s="268"/>
      <c r="AG140" s="268"/>
      <c r="AH140" s="268"/>
      <c r="AI140" s="268"/>
    </row>
    <row r="141" spans="1:35" x14ac:dyDescent="0.2">
      <c r="A141" s="268"/>
      <c r="B141" s="268"/>
      <c r="C141" s="270"/>
      <c r="D141" s="285"/>
      <c r="E141" s="271"/>
      <c r="F141" s="269"/>
      <c r="G141" s="270"/>
      <c r="H141" s="257"/>
      <c r="I141" s="270"/>
      <c r="J141" s="270"/>
      <c r="K141" s="270"/>
      <c r="L141" s="270"/>
      <c r="M141" s="281"/>
      <c r="N141" s="279"/>
      <c r="O141" s="263"/>
      <c r="P141" s="281"/>
      <c r="Q141" s="281"/>
      <c r="R141" s="281"/>
      <c r="S141" s="266"/>
      <c r="T141" s="270"/>
      <c r="U141" s="270"/>
      <c r="V141" s="270"/>
      <c r="W141" s="270"/>
      <c r="X141" s="270"/>
      <c r="Y141" s="270"/>
      <c r="Z141" s="270"/>
      <c r="AA141" s="274"/>
      <c r="AB141" s="270"/>
      <c r="AC141" s="268"/>
      <c r="AD141" s="268"/>
      <c r="AE141" s="268"/>
      <c r="AF141" s="268"/>
      <c r="AG141" s="268"/>
      <c r="AH141" s="268"/>
      <c r="AI141" s="268"/>
    </row>
    <row r="142" spans="1:35" ht="12.75" customHeight="1" x14ac:dyDescent="0.2">
      <c r="A142" s="268"/>
      <c r="B142" s="268"/>
      <c r="C142" s="270"/>
      <c r="D142" s="285">
        <f>1+D137</f>
        <v>30</v>
      </c>
      <c r="E142" s="271"/>
      <c r="F142" s="269"/>
      <c r="G142" s="270"/>
      <c r="H142" s="272" t="s">
        <v>292</v>
      </c>
      <c r="I142" s="270"/>
      <c r="J142" s="270"/>
      <c r="K142" s="272"/>
      <c r="L142" s="272"/>
      <c r="M142" s="279" t="s">
        <v>117</v>
      </c>
      <c r="N142" s="279"/>
      <c r="O142" s="269"/>
      <c r="P142" s="892" t="s">
        <v>502</v>
      </c>
      <c r="Q142" s="893"/>
      <c r="R142" s="894"/>
      <c r="S142" s="266"/>
      <c r="T142" s="855" t="s">
        <v>807</v>
      </c>
      <c r="U142" s="855"/>
      <c r="V142" s="855"/>
      <c r="W142" s="855"/>
      <c r="X142" s="855"/>
      <c r="Y142" s="855"/>
      <c r="Z142" s="855"/>
      <c r="AA142" s="856"/>
      <c r="AB142" s="270"/>
      <c r="AC142" s="268"/>
      <c r="AD142" s="268"/>
      <c r="AE142" s="268"/>
      <c r="AF142" s="268"/>
      <c r="AG142" s="268"/>
      <c r="AH142" s="268"/>
      <c r="AI142" s="268"/>
    </row>
    <row r="143" spans="1:35" x14ac:dyDescent="0.2">
      <c r="A143" s="268"/>
      <c r="B143" s="268"/>
      <c r="C143" s="270"/>
      <c r="D143" s="285"/>
      <c r="E143" s="271"/>
      <c r="F143" s="269"/>
      <c r="G143" s="270"/>
      <c r="H143" s="272"/>
      <c r="I143" s="270"/>
      <c r="J143" s="270"/>
      <c r="K143" s="272"/>
      <c r="L143" s="272"/>
      <c r="M143" s="279"/>
      <c r="N143" s="279"/>
      <c r="O143" s="263"/>
      <c r="P143" s="895"/>
      <c r="Q143" s="896"/>
      <c r="R143" s="897"/>
      <c r="S143" s="260"/>
      <c r="T143" s="855"/>
      <c r="U143" s="855"/>
      <c r="V143" s="855"/>
      <c r="W143" s="855"/>
      <c r="X143" s="855"/>
      <c r="Y143" s="855"/>
      <c r="Z143" s="855"/>
      <c r="AA143" s="856"/>
      <c r="AB143" s="270"/>
      <c r="AC143" s="268"/>
      <c r="AD143" s="268"/>
      <c r="AE143" s="268"/>
      <c r="AF143" s="268"/>
      <c r="AG143" s="268"/>
      <c r="AH143" s="268"/>
      <c r="AI143" s="268"/>
    </row>
    <row r="144" spans="1:35" x14ac:dyDescent="0.2">
      <c r="A144" s="268"/>
      <c r="B144" s="268"/>
      <c r="C144" s="270"/>
      <c r="D144" s="285"/>
      <c r="E144" s="271"/>
      <c r="F144" s="269"/>
      <c r="G144" s="270"/>
      <c r="H144" s="272"/>
      <c r="I144" s="270"/>
      <c r="J144" s="270"/>
      <c r="K144" s="272"/>
      <c r="L144" s="272"/>
      <c r="M144" s="279"/>
      <c r="N144" s="279"/>
      <c r="O144" s="263"/>
      <c r="P144" s="898"/>
      <c r="Q144" s="899"/>
      <c r="R144" s="900"/>
      <c r="S144" s="260"/>
      <c r="T144" s="855"/>
      <c r="U144" s="855"/>
      <c r="V144" s="855"/>
      <c r="W144" s="855"/>
      <c r="X144" s="855"/>
      <c r="Y144" s="855"/>
      <c r="Z144" s="855"/>
      <c r="AA144" s="856"/>
      <c r="AB144" s="270"/>
      <c r="AC144" s="268"/>
      <c r="AD144" s="268"/>
      <c r="AE144" s="268"/>
      <c r="AF144" s="268"/>
      <c r="AG144" s="268"/>
      <c r="AH144" s="268"/>
      <c r="AI144" s="268"/>
    </row>
    <row r="145" spans="1:35" x14ac:dyDescent="0.2">
      <c r="A145" s="268"/>
      <c r="B145" s="268"/>
      <c r="C145" s="270"/>
      <c r="D145" s="285"/>
      <c r="E145" s="271"/>
      <c r="F145" s="269"/>
      <c r="G145" s="270"/>
      <c r="H145" s="272"/>
      <c r="I145" s="270"/>
      <c r="J145" s="270"/>
      <c r="K145" s="272"/>
      <c r="L145" s="272"/>
      <c r="M145" s="279"/>
      <c r="N145" s="279"/>
      <c r="O145" s="263"/>
      <c r="P145" s="263"/>
      <c r="Q145" s="263"/>
      <c r="R145" s="263"/>
      <c r="S145" s="260"/>
      <c r="T145" s="855"/>
      <c r="U145" s="855"/>
      <c r="V145" s="855"/>
      <c r="W145" s="855"/>
      <c r="X145" s="855"/>
      <c r="Y145" s="855"/>
      <c r="Z145" s="855"/>
      <c r="AA145" s="856"/>
      <c r="AB145" s="270"/>
      <c r="AC145" s="268"/>
      <c r="AD145" s="268"/>
      <c r="AE145" s="268"/>
      <c r="AF145" s="268"/>
      <c r="AG145" s="268"/>
      <c r="AH145" s="268"/>
      <c r="AI145" s="268"/>
    </row>
    <row r="146" spans="1:35" x14ac:dyDescent="0.2">
      <c r="A146" s="268"/>
      <c r="B146" s="268"/>
      <c r="C146" s="270"/>
      <c r="D146" s="285"/>
      <c r="E146" s="271"/>
      <c r="F146" s="269"/>
      <c r="G146" s="270"/>
      <c r="H146" s="272"/>
      <c r="I146" s="270"/>
      <c r="J146" s="270"/>
      <c r="K146" s="272"/>
      <c r="L146" s="272"/>
      <c r="M146" s="279"/>
      <c r="N146" s="279"/>
      <c r="O146" s="263"/>
      <c r="P146" s="263"/>
      <c r="Q146" s="263"/>
      <c r="R146" s="263"/>
      <c r="S146" s="260"/>
      <c r="T146" s="855"/>
      <c r="U146" s="855"/>
      <c r="V146" s="855"/>
      <c r="W146" s="855"/>
      <c r="X146" s="855"/>
      <c r="Y146" s="855"/>
      <c r="Z146" s="855"/>
      <c r="AA146" s="856"/>
      <c r="AB146" s="270"/>
      <c r="AC146" s="268"/>
      <c r="AD146" s="268"/>
      <c r="AE146" s="268"/>
      <c r="AF146" s="268"/>
      <c r="AG146" s="268"/>
      <c r="AH146" s="268"/>
      <c r="AI146" s="268"/>
    </row>
    <row r="147" spans="1:35" x14ac:dyDescent="0.2">
      <c r="A147" s="268"/>
      <c r="B147" s="268"/>
      <c r="C147" s="270"/>
      <c r="D147" s="285"/>
      <c r="E147" s="271"/>
      <c r="F147" s="269"/>
      <c r="G147" s="270"/>
      <c r="H147" s="272"/>
      <c r="I147" s="270"/>
      <c r="J147" s="270"/>
      <c r="K147" s="272"/>
      <c r="L147" s="272"/>
      <c r="M147" s="279"/>
      <c r="N147" s="279"/>
      <c r="O147" s="263"/>
      <c r="P147" s="263"/>
      <c r="Q147" s="263"/>
      <c r="R147" s="263"/>
      <c r="S147" s="260"/>
      <c r="T147" s="855"/>
      <c r="U147" s="855"/>
      <c r="V147" s="855"/>
      <c r="W147" s="855"/>
      <c r="X147" s="855"/>
      <c r="Y147" s="855"/>
      <c r="Z147" s="855"/>
      <c r="AA147" s="856"/>
      <c r="AB147" s="270"/>
      <c r="AC147" s="268"/>
      <c r="AD147" s="268"/>
      <c r="AE147" s="268"/>
      <c r="AF147" s="268"/>
      <c r="AG147" s="268"/>
      <c r="AH147" s="268"/>
      <c r="AI147" s="268"/>
    </row>
    <row r="148" spans="1:35" x14ac:dyDescent="0.2">
      <c r="A148" s="268"/>
      <c r="B148" s="268"/>
      <c r="C148" s="270"/>
      <c r="D148" s="285"/>
      <c r="E148" s="271"/>
      <c r="F148" s="269"/>
      <c r="G148" s="270"/>
      <c r="H148" s="272"/>
      <c r="I148" s="270"/>
      <c r="J148" s="270"/>
      <c r="K148" s="272"/>
      <c r="L148" s="272"/>
      <c r="M148" s="279"/>
      <c r="N148" s="279"/>
      <c r="O148" s="263"/>
      <c r="P148" s="263"/>
      <c r="Q148" s="263"/>
      <c r="R148" s="263"/>
      <c r="S148" s="260"/>
      <c r="T148" s="311"/>
      <c r="U148" s="311"/>
      <c r="V148" s="311"/>
      <c r="W148" s="311"/>
      <c r="X148" s="311"/>
      <c r="Y148" s="311"/>
      <c r="Z148" s="311"/>
      <c r="AA148" s="315"/>
      <c r="AB148" s="270"/>
      <c r="AC148" s="268"/>
      <c r="AD148" s="268"/>
      <c r="AE148" s="268"/>
      <c r="AF148" s="268"/>
      <c r="AG148" s="268"/>
      <c r="AH148" s="268"/>
      <c r="AI148" s="268"/>
    </row>
    <row r="149" spans="1:35" ht="12.75" customHeight="1" x14ac:dyDescent="0.2">
      <c r="A149" s="268"/>
      <c r="B149" s="268"/>
      <c r="C149" s="270"/>
      <c r="D149" s="285">
        <f>1+D142</f>
        <v>31</v>
      </c>
      <c r="E149" s="271"/>
      <c r="F149" s="269"/>
      <c r="G149" s="270"/>
      <c r="H149" s="272" t="s">
        <v>871</v>
      </c>
      <c r="I149" s="270"/>
      <c r="J149" s="270"/>
      <c r="K149" s="272"/>
      <c r="L149" s="272"/>
      <c r="M149" s="279" t="s">
        <v>932</v>
      </c>
      <c r="N149" s="279"/>
      <c r="O149" s="269"/>
      <c r="P149" s="892" t="s">
        <v>1139</v>
      </c>
      <c r="Q149" s="893"/>
      <c r="R149" s="893"/>
      <c r="S149" s="894"/>
      <c r="T149" s="862" t="s">
        <v>933</v>
      </c>
      <c r="U149" s="862"/>
      <c r="V149" s="862"/>
      <c r="W149" s="862"/>
      <c r="X149" s="862"/>
      <c r="Y149" s="862"/>
      <c r="Z149" s="862"/>
      <c r="AA149" s="863"/>
      <c r="AB149" s="270"/>
      <c r="AC149" s="268"/>
      <c r="AD149" s="268"/>
      <c r="AE149" s="268"/>
      <c r="AF149" s="268"/>
      <c r="AG149" s="268"/>
      <c r="AH149" s="268"/>
      <c r="AI149" s="268"/>
    </row>
    <row r="150" spans="1:35" x14ac:dyDescent="0.2">
      <c r="A150" s="268"/>
      <c r="B150" s="268"/>
      <c r="C150" s="270"/>
      <c r="D150" s="285"/>
      <c r="E150" s="271"/>
      <c r="F150" s="269"/>
      <c r="G150" s="270"/>
      <c r="H150" s="272"/>
      <c r="I150" s="270"/>
      <c r="J150" s="270"/>
      <c r="K150" s="272"/>
      <c r="L150" s="272"/>
      <c r="M150" s="279"/>
      <c r="N150" s="279"/>
      <c r="O150" s="263"/>
      <c r="P150" s="898"/>
      <c r="Q150" s="899"/>
      <c r="R150" s="899"/>
      <c r="S150" s="900"/>
      <c r="T150" s="862"/>
      <c r="U150" s="862"/>
      <c r="V150" s="862"/>
      <c r="W150" s="862"/>
      <c r="X150" s="862"/>
      <c r="Y150" s="862"/>
      <c r="Z150" s="862"/>
      <c r="AA150" s="863"/>
      <c r="AB150" s="270"/>
      <c r="AC150" s="268"/>
      <c r="AD150" s="268"/>
      <c r="AE150" s="268"/>
      <c r="AF150" s="268"/>
      <c r="AG150" s="268"/>
      <c r="AH150" s="268"/>
      <c r="AI150" s="268"/>
    </row>
    <row r="151" spans="1:35" x14ac:dyDescent="0.2">
      <c r="A151" s="268"/>
      <c r="B151" s="268"/>
      <c r="C151" s="270"/>
      <c r="D151" s="285"/>
      <c r="E151" s="271"/>
      <c r="F151" s="269"/>
      <c r="G151" s="270"/>
      <c r="H151" s="272"/>
      <c r="I151" s="270"/>
      <c r="J151" s="270"/>
      <c r="K151" s="272"/>
      <c r="L151" s="272"/>
      <c r="M151" s="279"/>
      <c r="N151" s="279"/>
      <c r="O151" s="263"/>
      <c r="P151" s="263"/>
      <c r="Q151" s="263"/>
      <c r="R151" s="263"/>
      <c r="S151" s="266"/>
      <c r="T151" s="862"/>
      <c r="U151" s="862"/>
      <c r="V151" s="862"/>
      <c r="W151" s="862"/>
      <c r="X151" s="862"/>
      <c r="Y151" s="862"/>
      <c r="Z151" s="862"/>
      <c r="AA151" s="863"/>
      <c r="AB151" s="270"/>
      <c r="AC151" s="268"/>
      <c r="AD151" s="268"/>
      <c r="AE151" s="268"/>
      <c r="AF151" s="268"/>
      <c r="AG151" s="268"/>
      <c r="AH151" s="268"/>
      <c r="AI151" s="268"/>
    </row>
    <row r="152" spans="1:35" x14ac:dyDescent="0.2">
      <c r="A152" s="268"/>
      <c r="B152" s="268"/>
      <c r="C152" s="270"/>
      <c r="D152" s="285"/>
      <c r="E152" s="271"/>
      <c r="F152" s="269"/>
      <c r="G152" s="270"/>
      <c r="H152" s="272"/>
      <c r="I152" s="270"/>
      <c r="J152" s="270"/>
      <c r="K152" s="272"/>
      <c r="L152" s="272"/>
      <c r="M152" s="279"/>
      <c r="N152" s="279"/>
      <c r="O152" s="263"/>
      <c r="P152" s="263"/>
      <c r="Q152" s="263"/>
      <c r="R152" s="263"/>
      <c r="S152" s="266"/>
      <c r="T152" s="862"/>
      <c r="U152" s="862"/>
      <c r="V152" s="862"/>
      <c r="W152" s="862"/>
      <c r="X152" s="862"/>
      <c r="Y152" s="862"/>
      <c r="Z152" s="862"/>
      <c r="AA152" s="863"/>
      <c r="AB152" s="270"/>
      <c r="AC152" s="268"/>
      <c r="AD152" s="268"/>
      <c r="AE152" s="268"/>
      <c r="AF152" s="268"/>
      <c r="AG152" s="268"/>
      <c r="AH152" s="268"/>
      <c r="AI152" s="268"/>
    </row>
    <row r="153" spans="1:35" x14ac:dyDescent="0.2">
      <c r="A153" s="268"/>
      <c r="B153" s="268"/>
      <c r="C153" s="270"/>
      <c r="D153" s="285"/>
      <c r="E153" s="271"/>
      <c r="F153" s="269"/>
      <c r="G153" s="270"/>
      <c r="H153" s="272"/>
      <c r="I153" s="270"/>
      <c r="J153" s="270"/>
      <c r="K153" s="272"/>
      <c r="L153" s="272"/>
      <c r="M153" s="279"/>
      <c r="N153" s="279"/>
      <c r="O153" s="263"/>
      <c r="P153" s="263"/>
      <c r="Q153" s="263"/>
      <c r="R153" s="263"/>
      <c r="S153" s="266"/>
      <c r="T153" s="862"/>
      <c r="U153" s="862"/>
      <c r="V153" s="862"/>
      <c r="W153" s="862"/>
      <c r="X153" s="862"/>
      <c r="Y153" s="862"/>
      <c r="Z153" s="862"/>
      <c r="AA153" s="863"/>
      <c r="AB153" s="270"/>
      <c r="AC153" s="268"/>
      <c r="AD153" s="268"/>
      <c r="AE153" s="268"/>
      <c r="AF153" s="268"/>
      <c r="AG153" s="268"/>
      <c r="AH153" s="268"/>
      <c r="AI153" s="268"/>
    </row>
    <row r="154" spans="1:35" x14ac:dyDescent="0.2">
      <c r="A154" s="268"/>
      <c r="B154" s="268"/>
      <c r="C154" s="270"/>
      <c r="D154" s="285"/>
      <c r="E154" s="271"/>
      <c r="F154" s="269"/>
      <c r="G154" s="270"/>
      <c r="H154" s="272"/>
      <c r="I154" s="270"/>
      <c r="J154" s="270"/>
      <c r="K154" s="272"/>
      <c r="L154" s="272"/>
      <c r="M154" s="279"/>
      <c r="N154" s="279"/>
      <c r="O154" s="263"/>
      <c r="P154" s="263"/>
      <c r="Q154" s="263"/>
      <c r="R154" s="263"/>
      <c r="S154" s="266"/>
      <c r="T154" s="311"/>
      <c r="U154" s="311"/>
      <c r="V154" s="311"/>
      <c r="W154" s="311"/>
      <c r="X154" s="311"/>
      <c r="Y154" s="311"/>
      <c r="Z154" s="311"/>
      <c r="AA154" s="315"/>
      <c r="AB154" s="270"/>
      <c r="AC154" s="268"/>
      <c r="AD154" s="268"/>
      <c r="AE154" s="268"/>
      <c r="AF154" s="268"/>
      <c r="AG154" s="268"/>
      <c r="AH154" s="268"/>
      <c r="AI154" s="268"/>
    </row>
    <row r="155" spans="1:35" ht="15" customHeight="1" x14ac:dyDescent="0.2">
      <c r="A155" s="268"/>
      <c r="B155" s="268"/>
      <c r="C155" s="270"/>
      <c r="D155" s="285">
        <f>1+D149</f>
        <v>32</v>
      </c>
      <c r="E155" s="271"/>
      <c r="F155" s="269"/>
      <c r="G155" s="270"/>
      <c r="H155" s="257" t="s">
        <v>210</v>
      </c>
      <c r="I155" s="270"/>
      <c r="J155" s="270"/>
      <c r="K155" s="270"/>
      <c r="L155" s="270"/>
      <c r="M155" s="279" t="s">
        <v>69</v>
      </c>
      <c r="N155" s="279" t="str">
        <f>+IF(P137="Natural Gas","Btu/ft³","Btu/lb")</f>
        <v>Btu/lb</v>
      </c>
      <c r="O155" s="270"/>
      <c r="P155" s="880" t="s">
        <v>934</v>
      </c>
      <c r="Q155" s="881"/>
      <c r="R155" s="882"/>
      <c r="S155" s="266"/>
      <c r="T155" s="270" t="s">
        <v>872</v>
      </c>
      <c r="U155" s="270"/>
      <c r="V155" s="280"/>
      <c r="W155" s="280"/>
      <c r="X155" s="280" t="s">
        <v>38</v>
      </c>
      <c r="Y155" s="270"/>
      <c r="Z155" s="270"/>
      <c r="AA155" s="274"/>
      <c r="AB155" s="270"/>
      <c r="AC155" s="268"/>
      <c r="AD155" s="268"/>
      <c r="AE155" s="268"/>
      <c r="AF155" s="268"/>
      <c r="AG155" s="268"/>
      <c r="AH155" s="268"/>
      <c r="AI155" s="268"/>
    </row>
    <row r="156" spans="1:35" x14ac:dyDescent="0.2">
      <c r="A156" s="268"/>
      <c r="B156" s="268"/>
      <c r="C156" s="270"/>
      <c r="D156" s="285"/>
      <c r="E156" s="271"/>
      <c r="F156" s="269"/>
      <c r="G156" s="270"/>
      <c r="H156" s="257"/>
      <c r="I156" s="270"/>
      <c r="J156" s="270"/>
      <c r="K156" s="270"/>
      <c r="L156" s="270"/>
      <c r="M156" s="279"/>
      <c r="N156" s="279" t="s">
        <v>659</v>
      </c>
      <c r="O156" s="270"/>
      <c r="P156" s="279"/>
      <c r="Q156" s="265"/>
      <c r="R156" s="279"/>
      <c r="S156" s="266"/>
      <c r="T156" s="270"/>
      <c r="U156" s="270"/>
      <c r="V156" s="280"/>
      <c r="W156" s="270"/>
      <c r="X156" s="270"/>
      <c r="Y156" s="270"/>
      <c r="Z156" s="270"/>
      <c r="AA156" s="274"/>
      <c r="AB156" s="270"/>
      <c r="AC156" s="268"/>
      <c r="AD156" s="268"/>
      <c r="AE156" s="268"/>
      <c r="AF156" s="268"/>
      <c r="AG156" s="268"/>
      <c r="AH156" s="268"/>
      <c r="AI156" s="268"/>
    </row>
    <row r="157" spans="1:35" x14ac:dyDescent="0.2">
      <c r="A157" s="268"/>
      <c r="B157" s="268"/>
      <c r="C157" s="270"/>
      <c r="D157" s="285"/>
      <c r="E157" s="271"/>
      <c r="F157" s="269"/>
      <c r="G157" s="270"/>
      <c r="H157" s="257"/>
      <c r="I157" s="270"/>
      <c r="J157" s="270"/>
      <c r="K157" s="270"/>
      <c r="L157" s="270"/>
      <c r="M157" s="279"/>
      <c r="N157" s="279"/>
      <c r="O157" s="270"/>
      <c r="P157" s="279"/>
      <c r="Q157" s="265"/>
      <c r="R157" s="279"/>
      <c r="S157" s="266"/>
      <c r="T157" s="270"/>
      <c r="U157" s="270"/>
      <c r="V157" s="280"/>
      <c r="W157" s="270"/>
      <c r="X157" s="270"/>
      <c r="Y157" s="270"/>
      <c r="Z157" s="270"/>
      <c r="AA157" s="274"/>
      <c r="AB157" s="270"/>
      <c r="AC157" s="268"/>
      <c r="AD157" s="268"/>
      <c r="AE157" s="268"/>
      <c r="AF157" s="268"/>
      <c r="AG157" s="268"/>
      <c r="AH157" s="268"/>
      <c r="AI157" s="268"/>
    </row>
    <row r="158" spans="1:35" ht="15.75" x14ac:dyDescent="0.3">
      <c r="A158" s="268"/>
      <c r="B158" s="268"/>
      <c r="C158" s="270"/>
      <c r="D158" s="285">
        <f>1+D155</f>
        <v>33</v>
      </c>
      <c r="E158" s="271"/>
      <c r="F158" s="269"/>
      <c r="G158" s="270"/>
      <c r="H158" s="257" t="s">
        <v>172</v>
      </c>
      <c r="I158" s="270"/>
      <c r="J158" s="270"/>
      <c r="K158" s="270"/>
      <c r="L158" s="270"/>
      <c r="M158" s="279" t="s">
        <v>656</v>
      </c>
      <c r="N158" s="279" t="s">
        <v>173</v>
      </c>
      <c r="O158" s="270"/>
      <c r="P158" s="1022" t="s">
        <v>935</v>
      </c>
      <c r="Q158" s="1023"/>
      <c r="R158" s="1024"/>
      <c r="S158" s="266"/>
      <c r="T158" s="862" t="s">
        <v>1141</v>
      </c>
      <c r="U158" s="862"/>
      <c r="V158" s="862"/>
      <c r="W158" s="862"/>
      <c r="X158" s="862"/>
      <c r="Y158" s="862"/>
      <c r="Z158" s="862"/>
      <c r="AA158" s="863"/>
      <c r="AB158" s="270"/>
      <c r="AC158" s="268"/>
      <c r="AD158" s="268"/>
      <c r="AE158" s="268"/>
      <c r="AF158" s="268"/>
      <c r="AG158" s="268"/>
      <c r="AH158" s="268"/>
      <c r="AI158" s="268"/>
    </row>
    <row r="159" spans="1:35" x14ac:dyDescent="0.2">
      <c r="A159" s="268"/>
      <c r="B159" s="268"/>
      <c r="C159" s="270"/>
      <c r="D159" s="285"/>
      <c r="E159" s="271"/>
      <c r="F159" s="269"/>
      <c r="G159" s="270"/>
      <c r="H159" s="257"/>
      <c r="I159" s="270"/>
      <c r="J159" s="270"/>
      <c r="K159" s="270"/>
      <c r="L159" s="270"/>
      <c r="M159" s="279"/>
      <c r="N159" s="279"/>
      <c r="O159" s="279"/>
      <c r="P159" s="279"/>
      <c r="Q159" s="279"/>
      <c r="R159" s="279"/>
      <c r="S159" s="279"/>
      <c r="T159" s="862"/>
      <c r="U159" s="862"/>
      <c r="V159" s="862"/>
      <c r="W159" s="862"/>
      <c r="X159" s="862"/>
      <c r="Y159" s="862"/>
      <c r="Z159" s="862"/>
      <c r="AA159" s="863"/>
      <c r="AB159" s="270"/>
      <c r="AC159" s="268"/>
      <c r="AD159" s="268"/>
      <c r="AE159" s="268"/>
      <c r="AF159" s="268"/>
      <c r="AG159" s="268"/>
      <c r="AH159" s="268"/>
      <c r="AI159" s="268"/>
    </row>
    <row r="160" spans="1:35" x14ac:dyDescent="0.2">
      <c r="A160" s="268"/>
      <c r="B160" s="268"/>
      <c r="C160" s="270"/>
      <c r="D160" s="285"/>
      <c r="E160" s="271"/>
      <c r="F160" s="269"/>
      <c r="G160" s="270"/>
      <c r="H160" s="257"/>
      <c r="I160" s="270"/>
      <c r="J160" s="270"/>
      <c r="K160" s="270"/>
      <c r="L160" s="270"/>
      <c r="M160" s="279"/>
      <c r="N160" s="279"/>
      <c r="O160" s="270"/>
      <c r="P160" s="279"/>
      <c r="Q160" s="279"/>
      <c r="R160" s="279"/>
      <c r="S160" s="266"/>
      <c r="T160" s="862"/>
      <c r="U160" s="862"/>
      <c r="V160" s="862"/>
      <c r="W160" s="862"/>
      <c r="X160" s="862"/>
      <c r="Y160" s="862"/>
      <c r="Z160" s="862"/>
      <c r="AA160" s="863"/>
      <c r="AB160" s="270"/>
      <c r="AC160" s="268"/>
      <c r="AD160" s="268"/>
      <c r="AE160" s="268"/>
      <c r="AF160" s="268"/>
      <c r="AG160" s="268"/>
      <c r="AH160" s="268"/>
      <c r="AI160" s="268"/>
    </row>
    <row r="161" spans="1:35" x14ac:dyDescent="0.2">
      <c r="A161" s="268"/>
      <c r="B161" s="268"/>
      <c r="C161" s="270"/>
      <c r="D161" s="285"/>
      <c r="E161" s="271"/>
      <c r="F161" s="269"/>
      <c r="G161" s="270"/>
      <c r="H161" s="257"/>
      <c r="I161" s="270"/>
      <c r="J161" s="270"/>
      <c r="K161" s="270"/>
      <c r="L161" s="270"/>
      <c r="M161" s="279"/>
      <c r="N161" s="279"/>
      <c r="O161" s="270"/>
      <c r="P161" s="281"/>
      <c r="Q161" s="156"/>
      <c r="R161" s="281"/>
      <c r="S161" s="266"/>
      <c r="T161" s="280" t="s">
        <v>653</v>
      </c>
      <c r="U161" s="270"/>
      <c r="V161" s="280"/>
      <c r="W161" s="270"/>
      <c r="X161" s="270"/>
      <c r="Y161" s="270"/>
      <c r="Z161" s="270"/>
      <c r="AA161" s="274"/>
      <c r="AB161" s="270"/>
      <c r="AC161" s="268"/>
      <c r="AD161" s="268"/>
      <c r="AE161" s="268"/>
      <c r="AF161" s="268"/>
      <c r="AG161" s="268"/>
      <c r="AH161" s="268"/>
      <c r="AI161" s="268"/>
    </row>
    <row r="162" spans="1:35" x14ac:dyDescent="0.2">
      <c r="A162" s="268"/>
      <c r="B162" s="268"/>
      <c r="C162" s="270"/>
      <c r="D162" s="285"/>
      <c r="E162" s="271"/>
      <c r="F162" s="269"/>
      <c r="G162" s="270"/>
      <c r="H162" s="257"/>
      <c r="I162" s="270"/>
      <c r="J162" s="270"/>
      <c r="K162" s="270"/>
      <c r="L162" s="270"/>
      <c r="M162" s="279"/>
      <c r="N162" s="279"/>
      <c r="O162" s="270"/>
      <c r="P162" s="279"/>
      <c r="Q162" s="265"/>
      <c r="R162" s="279"/>
      <c r="S162" s="266"/>
      <c r="T162" s="270"/>
      <c r="U162" s="270"/>
      <c r="V162" s="280"/>
      <c r="W162" s="270"/>
      <c r="X162" s="270"/>
      <c r="Y162" s="270"/>
      <c r="Z162" s="270"/>
      <c r="AA162" s="274"/>
      <c r="AB162" s="270"/>
      <c r="AC162" s="268"/>
      <c r="AD162" s="268"/>
      <c r="AE162" s="268"/>
      <c r="AF162" s="268"/>
      <c r="AG162" s="268"/>
      <c r="AH162" s="268"/>
      <c r="AI162" s="268"/>
    </row>
    <row r="163" spans="1:35" ht="12.75" customHeight="1" x14ac:dyDescent="0.2">
      <c r="A163" s="268"/>
      <c r="B163" s="268"/>
      <c r="C163" s="270"/>
      <c r="D163" s="285">
        <f>1+D158</f>
        <v>34</v>
      </c>
      <c r="E163" s="271"/>
      <c r="F163" s="269"/>
      <c r="G163" s="270"/>
      <c r="H163" s="270" t="s">
        <v>71</v>
      </c>
      <c r="I163" s="270"/>
      <c r="J163" s="270"/>
      <c r="K163" s="270"/>
      <c r="L163" s="270"/>
      <c r="M163" s="281" t="str">
        <f>+IF(P143="Natural Gas","V(fuel)","m(fuel)")</f>
        <v>m(fuel)</v>
      </c>
      <c r="N163" s="279" t="str">
        <f>+IF(P143="Natural Gas","CFH","lb/hr")</f>
        <v>lb/hr</v>
      </c>
      <c r="O163" s="270"/>
      <c r="P163" s="1004" t="s">
        <v>530</v>
      </c>
      <c r="Q163" s="1005"/>
      <c r="R163" s="1006"/>
      <c r="S163" s="266"/>
      <c r="T163" s="855" t="s">
        <v>665</v>
      </c>
      <c r="U163" s="855"/>
      <c r="V163" s="855"/>
      <c r="W163" s="855"/>
      <c r="X163" s="855"/>
      <c r="Y163" s="855"/>
      <c r="Z163" s="855"/>
      <c r="AA163" s="856"/>
      <c r="AB163" s="270"/>
      <c r="AC163" s="268"/>
      <c r="AD163" s="268"/>
      <c r="AE163" s="268"/>
      <c r="AF163" s="268"/>
      <c r="AG163" s="268"/>
      <c r="AH163" s="268"/>
      <c r="AI163" s="268"/>
    </row>
    <row r="164" spans="1:35" x14ac:dyDescent="0.2">
      <c r="A164" s="268"/>
      <c r="B164" s="268"/>
      <c r="C164" s="270"/>
      <c r="D164" s="285"/>
      <c r="E164" s="271"/>
      <c r="F164" s="269"/>
      <c r="G164" s="270"/>
      <c r="H164" s="270"/>
      <c r="I164" s="270"/>
      <c r="J164" s="270"/>
      <c r="K164" s="270"/>
      <c r="L164" s="270"/>
      <c r="M164" s="281" t="s">
        <v>660</v>
      </c>
      <c r="N164" s="279" t="s">
        <v>661</v>
      </c>
      <c r="O164" s="270"/>
      <c r="P164" s="1007"/>
      <c r="Q164" s="1008"/>
      <c r="R164" s="1009"/>
      <c r="S164" s="266"/>
      <c r="T164" s="855"/>
      <c r="U164" s="855"/>
      <c r="V164" s="855"/>
      <c r="W164" s="855"/>
      <c r="X164" s="855"/>
      <c r="Y164" s="855"/>
      <c r="Z164" s="855"/>
      <c r="AA164" s="856"/>
      <c r="AB164" s="270"/>
      <c r="AC164" s="268"/>
      <c r="AD164" s="268"/>
      <c r="AE164" s="268"/>
      <c r="AF164" s="268"/>
      <c r="AG164" s="268"/>
      <c r="AH164" s="268"/>
      <c r="AI164" s="268"/>
    </row>
    <row r="165" spans="1:35" x14ac:dyDescent="0.2">
      <c r="A165" s="268"/>
      <c r="B165" s="268"/>
      <c r="C165" s="270"/>
      <c r="D165" s="285"/>
      <c r="E165" s="271"/>
      <c r="F165" s="269"/>
      <c r="G165" s="270"/>
      <c r="H165" s="270"/>
      <c r="I165" s="270"/>
      <c r="J165" s="270"/>
      <c r="K165" s="270"/>
      <c r="L165" s="270"/>
      <c r="M165" s="281"/>
      <c r="N165" s="279"/>
      <c r="O165" s="270"/>
      <c r="P165" s="279"/>
      <c r="Q165" s="279"/>
      <c r="R165" s="279"/>
      <c r="S165" s="266"/>
      <c r="T165" s="855"/>
      <c r="U165" s="855"/>
      <c r="V165" s="855"/>
      <c r="W165" s="855"/>
      <c r="X165" s="855"/>
      <c r="Y165" s="855"/>
      <c r="Z165" s="855"/>
      <c r="AA165" s="856"/>
      <c r="AB165" s="270"/>
      <c r="AC165" s="268"/>
      <c r="AD165" s="268"/>
      <c r="AE165" s="268"/>
      <c r="AF165" s="268"/>
      <c r="AG165" s="268"/>
      <c r="AH165" s="268"/>
      <c r="AI165" s="268"/>
    </row>
    <row r="166" spans="1:35" x14ac:dyDescent="0.2">
      <c r="A166" s="268"/>
      <c r="B166" s="268"/>
      <c r="C166" s="270"/>
      <c r="D166" s="285"/>
      <c r="E166" s="271"/>
      <c r="F166" s="269"/>
      <c r="G166" s="270"/>
      <c r="H166" s="270"/>
      <c r="I166" s="270"/>
      <c r="J166" s="270"/>
      <c r="K166" s="270"/>
      <c r="L166" s="270"/>
      <c r="M166" s="281"/>
      <c r="N166" s="279"/>
      <c r="O166" s="270"/>
      <c r="P166" s="279"/>
      <c r="Q166" s="265"/>
      <c r="R166" s="279"/>
      <c r="S166" s="266"/>
      <c r="T166" s="270"/>
      <c r="U166" s="270"/>
      <c r="V166" s="270"/>
      <c r="W166" s="270"/>
      <c r="X166" s="270"/>
      <c r="Y166" s="270"/>
      <c r="Z166" s="270"/>
      <c r="AA166" s="274"/>
      <c r="AB166" s="270"/>
      <c r="AC166" s="268"/>
      <c r="AD166" s="268"/>
      <c r="AE166" s="268"/>
      <c r="AF166" s="268"/>
      <c r="AG166" s="268"/>
      <c r="AH166" s="268"/>
      <c r="AI166" s="268"/>
    </row>
    <row r="167" spans="1:35" ht="15.75" x14ac:dyDescent="0.2">
      <c r="A167" s="268"/>
      <c r="B167" s="268"/>
      <c r="C167" s="270"/>
      <c r="D167" s="285">
        <f>1+D163</f>
        <v>35</v>
      </c>
      <c r="E167" s="271"/>
      <c r="F167" s="269"/>
      <c r="G167" s="270"/>
      <c r="H167" s="270" t="s">
        <v>353</v>
      </c>
      <c r="I167" s="270"/>
      <c r="J167" s="270"/>
      <c r="K167" s="270"/>
      <c r="L167" s="270"/>
      <c r="M167" s="281" t="s">
        <v>360</v>
      </c>
      <c r="N167" s="279" t="str">
        <f>+IF(P143="Natural Gas","CF/yr","lb/yr")</f>
        <v>lb/yr</v>
      </c>
      <c r="O167" s="270"/>
      <c r="P167" s="880" t="s">
        <v>531</v>
      </c>
      <c r="Q167" s="881"/>
      <c r="R167" s="882"/>
      <c r="S167" s="266"/>
      <c r="T167" s="952" t="s">
        <v>936</v>
      </c>
      <c r="U167" s="855"/>
      <c r="V167" s="855"/>
      <c r="W167" s="855"/>
      <c r="X167" s="855"/>
      <c r="Y167" s="855"/>
      <c r="Z167" s="855"/>
      <c r="AA167" s="856"/>
      <c r="AB167" s="270"/>
      <c r="AC167" s="268"/>
      <c r="AD167" s="268"/>
      <c r="AE167" s="268"/>
      <c r="AF167" s="268"/>
      <c r="AG167" s="268"/>
      <c r="AH167" s="268"/>
      <c r="AI167" s="268"/>
    </row>
    <row r="168" spans="1:35" ht="15.75" x14ac:dyDescent="0.2">
      <c r="A168" s="268"/>
      <c r="B168" s="268"/>
      <c r="C168" s="270"/>
      <c r="D168" s="285"/>
      <c r="E168" s="271"/>
      <c r="F168" s="270"/>
      <c r="G168" s="270"/>
      <c r="H168" s="272" t="s">
        <v>657</v>
      </c>
      <c r="I168" s="272"/>
      <c r="J168" s="270"/>
      <c r="K168" s="272"/>
      <c r="L168" s="272"/>
      <c r="M168" s="279"/>
      <c r="N168" s="279" t="s">
        <v>662</v>
      </c>
      <c r="O168" s="263"/>
      <c r="P168" s="880" t="s">
        <v>663</v>
      </c>
      <c r="Q168" s="881"/>
      <c r="R168" s="882"/>
      <c r="S168" s="266"/>
      <c r="T168" s="952"/>
      <c r="U168" s="855"/>
      <c r="V168" s="855"/>
      <c r="W168" s="855"/>
      <c r="X168" s="855"/>
      <c r="Y168" s="855"/>
      <c r="Z168" s="855"/>
      <c r="AA168" s="856"/>
      <c r="AB168" s="270"/>
      <c r="AC168" s="268"/>
      <c r="AD168" s="268"/>
      <c r="AE168" s="268"/>
      <c r="AF168" s="268"/>
      <c r="AG168" s="268"/>
      <c r="AH168" s="268"/>
      <c r="AI168" s="268"/>
    </row>
    <row r="169" spans="1:35" x14ac:dyDescent="0.2">
      <c r="A169" s="268"/>
      <c r="B169" s="268"/>
      <c r="C169" s="270"/>
      <c r="D169" s="285"/>
      <c r="E169" s="271"/>
      <c r="F169" s="270"/>
      <c r="G169" s="270"/>
      <c r="H169" s="272"/>
      <c r="I169" s="272"/>
      <c r="J169" s="270"/>
      <c r="K169" s="272"/>
      <c r="L169" s="272"/>
      <c r="M169" s="279"/>
      <c r="N169" s="279"/>
      <c r="O169" s="263"/>
      <c r="P169" s="263"/>
      <c r="Q169" s="265"/>
      <c r="R169" s="263"/>
      <c r="S169" s="266"/>
      <c r="T169" s="270"/>
      <c r="U169" s="270"/>
      <c r="V169" s="270"/>
      <c r="W169" s="270"/>
      <c r="X169" s="270"/>
      <c r="Y169" s="270"/>
      <c r="Z169" s="270"/>
      <c r="AA169" s="274"/>
      <c r="AB169" s="270"/>
      <c r="AC169" s="268"/>
      <c r="AD169" s="268"/>
      <c r="AE169" s="268"/>
      <c r="AF169" s="268"/>
      <c r="AG169" s="268"/>
      <c r="AH169" s="268"/>
      <c r="AI169" s="268"/>
    </row>
    <row r="170" spans="1:35" x14ac:dyDescent="0.2">
      <c r="A170" s="268"/>
      <c r="B170" s="268"/>
      <c r="C170" s="270"/>
      <c r="D170" s="286"/>
      <c r="E170" s="282"/>
      <c r="F170" s="275"/>
      <c r="G170" s="275" t="s">
        <v>226</v>
      </c>
      <c r="H170" s="276"/>
      <c r="I170" s="270"/>
      <c r="J170" s="270"/>
      <c r="K170" s="270"/>
      <c r="L170" s="270"/>
      <c r="M170" s="252"/>
      <c r="N170" s="279"/>
      <c r="O170" s="270"/>
      <c r="P170" s="270"/>
      <c r="Q170" s="265"/>
      <c r="R170" s="270"/>
      <c r="S170" s="266"/>
      <c r="T170" s="270"/>
      <c r="U170" s="270"/>
      <c r="V170" s="270"/>
      <c r="W170" s="270"/>
      <c r="X170" s="270"/>
      <c r="Y170" s="270"/>
      <c r="Z170" s="270"/>
      <c r="AA170" s="274"/>
      <c r="AB170" s="270"/>
      <c r="AC170" s="268"/>
      <c r="AD170" s="268"/>
      <c r="AE170" s="268"/>
      <c r="AF170" s="268"/>
      <c r="AG170" s="268"/>
      <c r="AH170" s="268"/>
      <c r="AI170" s="268"/>
    </row>
    <row r="171" spans="1:35" ht="12.75" customHeight="1" x14ac:dyDescent="0.3">
      <c r="A171" s="268"/>
      <c r="B171" s="268"/>
      <c r="C171" s="270"/>
      <c r="D171" s="285">
        <f>1+D167</f>
        <v>36</v>
      </c>
      <c r="E171" s="271"/>
      <c r="F171" s="270"/>
      <c r="G171" s="270"/>
      <c r="H171" s="257" t="s">
        <v>73</v>
      </c>
      <c r="I171" s="270"/>
      <c r="J171" s="270"/>
      <c r="K171" s="257"/>
      <c r="L171" s="257"/>
      <c r="M171" s="279" t="s">
        <v>142</v>
      </c>
      <c r="N171" s="279" t="s">
        <v>74</v>
      </c>
      <c r="O171" s="269"/>
      <c r="P171" s="922" t="s">
        <v>512</v>
      </c>
      <c r="Q171" s="881"/>
      <c r="R171" s="923"/>
      <c r="S171" s="283"/>
      <c r="T171" s="255" t="s">
        <v>938</v>
      </c>
      <c r="U171" s="92"/>
      <c r="V171" s="270"/>
      <c r="W171" s="270"/>
      <c r="X171" s="270"/>
      <c r="Y171" s="270"/>
      <c r="Z171" s="270"/>
      <c r="AA171" s="274"/>
      <c r="AB171" s="270"/>
      <c r="AC171" s="268"/>
      <c r="AD171" s="268"/>
      <c r="AE171" s="268"/>
      <c r="AF171" s="268"/>
      <c r="AG171" s="268"/>
      <c r="AH171" s="268"/>
      <c r="AI171" s="268"/>
    </row>
    <row r="172" spans="1:35" ht="12.75" customHeight="1" x14ac:dyDescent="0.2">
      <c r="A172" s="268"/>
      <c r="B172" s="268"/>
      <c r="C172" s="270"/>
      <c r="D172" s="285"/>
      <c r="E172" s="271"/>
      <c r="F172" s="270"/>
      <c r="G172" s="270"/>
      <c r="H172" s="257"/>
      <c r="I172" s="270"/>
      <c r="J172" s="270"/>
      <c r="K172" s="257"/>
      <c r="L172" s="257"/>
      <c r="M172" s="279"/>
      <c r="N172" s="279"/>
      <c r="O172" s="269"/>
      <c r="P172" s="279"/>
      <c r="Q172" s="164"/>
      <c r="R172" s="279"/>
      <c r="S172" s="266"/>
      <c r="T172" s="162"/>
      <c r="U172" s="92"/>
      <c r="V172" s="270"/>
      <c r="W172" s="270"/>
      <c r="X172" s="270"/>
      <c r="Y172" s="270"/>
      <c r="Z172" s="270"/>
      <c r="AA172" s="274"/>
      <c r="AB172" s="270"/>
      <c r="AC172" s="268"/>
      <c r="AD172" s="268"/>
      <c r="AE172" s="268"/>
      <c r="AF172" s="268"/>
      <c r="AG172" s="268"/>
      <c r="AH172" s="268"/>
      <c r="AI172" s="268"/>
    </row>
    <row r="173" spans="1:35" ht="12.75" customHeight="1" x14ac:dyDescent="0.3">
      <c r="A173" s="268"/>
      <c r="B173" s="268"/>
      <c r="C173" s="270"/>
      <c r="D173" s="285">
        <f>1+D171</f>
        <v>37</v>
      </c>
      <c r="E173" s="271"/>
      <c r="F173" s="270"/>
      <c r="G173" s="270"/>
      <c r="H173" s="270" t="s">
        <v>409</v>
      </c>
      <c r="I173" s="270"/>
      <c r="J173" s="270"/>
      <c r="K173" s="257"/>
      <c r="L173" s="257"/>
      <c r="M173" s="279" t="s">
        <v>143</v>
      </c>
      <c r="N173" s="279" t="s">
        <v>74</v>
      </c>
      <c r="O173" s="269"/>
      <c r="P173" s="922" t="s">
        <v>514</v>
      </c>
      <c r="Q173" s="881"/>
      <c r="R173" s="923"/>
      <c r="S173" s="258"/>
      <c r="T173" s="1025" t="s">
        <v>939</v>
      </c>
      <c r="U173" s="1025"/>
      <c r="V173" s="1025"/>
      <c r="W173" s="1025"/>
      <c r="X173" s="1025"/>
      <c r="Y173" s="1025"/>
      <c r="Z173" s="1025"/>
      <c r="AA173" s="1026"/>
      <c r="AB173" s="270"/>
      <c r="AC173" s="268"/>
      <c r="AD173" s="268"/>
      <c r="AE173" s="268"/>
      <c r="AF173" s="268"/>
      <c r="AG173" s="268"/>
      <c r="AH173" s="268"/>
      <c r="AI173" s="268"/>
    </row>
    <row r="174" spans="1:35" ht="12.75" customHeight="1" x14ac:dyDescent="0.2">
      <c r="A174" s="268"/>
      <c r="B174" s="268"/>
      <c r="C174" s="270"/>
      <c r="D174" s="285"/>
      <c r="E174" s="271"/>
      <c r="F174" s="270"/>
      <c r="G174" s="270"/>
      <c r="H174" s="257"/>
      <c r="I174" s="270"/>
      <c r="J174" s="270"/>
      <c r="K174" s="257"/>
      <c r="L174" s="257"/>
      <c r="M174" s="279"/>
      <c r="N174" s="279"/>
      <c r="O174" s="263"/>
      <c r="P174" s="165"/>
      <c r="Q174" s="165"/>
      <c r="R174" s="165"/>
      <c r="S174" s="260"/>
      <c r="T174" s="1025"/>
      <c r="U174" s="1025"/>
      <c r="V174" s="1025"/>
      <c r="W174" s="1025"/>
      <c r="X174" s="1025"/>
      <c r="Y174" s="1025"/>
      <c r="Z174" s="1025"/>
      <c r="AA174" s="1026"/>
      <c r="AB174" s="270"/>
      <c r="AC174" s="268"/>
      <c r="AD174" s="268"/>
      <c r="AE174" s="268"/>
      <c r="AF174" s="268"/>
      <c r="AG174" s="268"/>
      <c r="AH174" s="268"/>
      <c r="AI174" s="268"/>
    </row>
    <row r="175" spans="1:35" ht="12.75" customHeight="1" x14ac:dyDescent="0.2">
      <c r="A175" s="268"/>
      <c r="B175" s="268"/>
      <c r="C175" s="270"/>
      <c r="D175" s="285"/>
      <c r="E175" s="271"/>
      <c r="F175" s="270"/>
      <c r="G175" s="270"/>
      <c r="H175" s="257"/>
      <c r="I175" s="270"/>
      <c r="J175" s="270"/>
      <c r="K175" s="257"/>
      <c r="L175" s="257"/>
      <c r="M175" s="279"/>
      <c r="N175" s="279"/>
      <c r="O175" s="263"/>
      <c r="P175" s="165"/>
      <c r="Q175" s="165"/>
      <c r="R175" s="165"/>
      <c r="S175" s="260"/>
      <c r="T175" s="270"/>
      <c r="U175" s="92"/>
      <c r="V175" s="270"/>
      <c r="W175" s="270"/>
      <c r="X175" s="270"/>
      <c r="Y175" s="270"/>
      <c r="Z175" s="270"/>
      <c r="AA175" s="274"/>
      <c r="AB175" s="270"/>
      <c r="AC175" s="268"/>
      <c r="AD175" s="268"/>
      <c r="AE175" s="268"/>
      <c r="AF175" s="268"/>
      <c r="AG175" s="268"/>
      <c r="AH175" s="268"/>
      <c r="AI175" s="268"/>
    </row>
    <row r="176" spans="1:35" ht="12.75" customHeight="1" x14ac:dyDescent="0.3">
      <c r="A176" s="268"/>
      <c r="B176" s="268"/>
      <c r="C176" s="270"/>
      <c r="D176" s="285">
        <f>1+D173</f>
        <v>38</v>
      </c>
      <c r="E176" s="271"/>
      <c r="F176" s="270"/>
      <c r="G176" s="270"/>
      <c r="H176" s="270" t="s">
        <v>220</v>
      </c>
      <c r="I176" s="270"/>
      <c r="J176" s="270"/>
      <c r="K176" s="270"/>
      <c r="L176" s="270"/>
      <c r="M176" s="279" t="s">
        <v>143</v>
      </c>
      <c r="N176" s="279" t="s">
        <v>74</v>
      </c>
      <c r="O176" s="270"/>
      <c r="P176" s="1012" t="s">
        <v>1043</v>
      </c>
      <c r="Q176" s="1013"/>
      <c r="R176" s="1013"/>
      <c r="S176" s="1014"/>
      <c r="T176" s="855" t="s">
        <v>1064</v>
      </c>
      <c r="U176" s="855"/>
      <c r="V176" s="855"/>
      <c r="W176" s="855"/>
      <c r="X176" s="855"/>
      <c r="Y176" s="855"/>
      <c r="Z176" s="855"/>
      <c r="AA176" s="856"/>
      <c r="AB176" s="270"/>
      <c r="AC176" s="268"/>
      <c r="AD176" s="268"/>
      <c r="AE176" s="268"/>
      <c r="AF176" s="268"/>
      <c r="AG176" s="268"/>
      <c r="AH176" s="268"/>
      <c r="AI176" s="268"/>
    </row>
    <row r="177" spans="1:35" ht="12.75" customHeight="1" x14ac:dyDescent="0.2">
      <c r="A177" s="268"/>
      <c r="B177" s="268"/>
      <c r="C177" s="270"/>
      <c r="D177" s="285"/>
      <c r="E177" s="271"/>
      <c r="F177" s="270"/>
      <c r="G177" s="270"/>
      <c r="H177" s="270"/>
      <c r="I177" s="270"/>
      <c r="J177" s="270"/>
      <c r="K177" s="270"/>
      <c r="L177" s="270"/>
      <c r="M177" s="279"/>
      <c r="N177" s="279"/>
      <c r="O177" s="263"/>
      <c r="P177" s="263"/>
      <c r="Q177" s="263"/>
      <c r="R177" s="263"/>
      <c r="S177" s="266"/>
      <c r="T177" s="855"/>
      <c r="U177" s="855"/>
      <c r="V177" s="855"/>
      <c r="W177" s="855"/>
      <c r="X177" s="855"/>
      <c r="Y177" s="855"/>
      <c r="Z177" s="855"/>
      <c r="AA177" s="856"/>
      <c r="AB177" s="270"/>
      <c r="AC177" s="268"/>
      <c r="AD177" s="268"/>
      <c r="AE177" s="268"/>
      <c r="AF177" s="268"/>
      <c r="AG177" s="268"/>
      <c r="AH177" s="268"/>
      <c r="AI177" s="268"/>
    </row>
    <row r="178" spans="1:35" ht="12.75" customHeight="1" x14ac:dyDescent="0.2">
      <c r="A178" s="268"/>
      <c r="B178" s="268"/>
      <c r="C178" s="270"/>
      <c r="D178" s="285"/>
      <c r="E178" s="271"/>
      <c r="F178" s="270"/>
      <c r="G178" s="270"/>
      <c r="H178" s="270"/>
      <c r="I178" s="270"/>
      <c r="J178" s="270"/>
      <c r="K178" s="270"/>
      <c r="L178" s="270"/>
      <c r="M178" s="279"/>
      <c r="N178" s="279"/>
      <c r="O178" s="263"/>
      <c r="P178" s="263"/>
      <c r="Q178" s="263"/>
      <c r="R178" s="263"/>
      <c r="S178" s="266"/>
      <c r="T178" s="272"/>
      <c r="U178" s="272"/>
      <c r="V178" s="272"/>
      <c r="W178" s="272"/>
      <c r="X178" s="272"/>
      <c r="Y178" s="272"/>
      <c r="Z178" s="272"/>
      <c r="AA178" s="76"/>
      <c r="AB178" s="270"/>
      <c r="AC178" s="268"/>
      <c r="AD178" s="268"/>
      <c r="AE178" s="268"/>
      <c r="AF178" s="268"/>
      <c r="AG178" s="268"/>
      <c r="AH178" s="268"/>
      <c r="AI178" s="268"/>
    </row>
    <row r="179" spans="1:35" ht="12.75" customHeight="1" x14ac:dyDescent="0.2">
      <c r="A179" s="268"/>
      <c r="B179" s="268"/>
      <c r="C179" s="270"/>
      <c r="D179" s="285"/>
      <c r="E179" s="271"/>
      <c r="F179" s="270"/>
      <c r="G179" s="270"/>
      <c r="H179" s="270"/>
      <c r="I179" s="270"/>
      <c r="J179" s="270"/>
      <c r="K179" s="270"/>
      <c r="L179" s="270"/>
      <c r="M179" s="279"/>
      <c r="N179" s="279"/>
      <c r="O179" s="263"/>
      <c r="P179" s="263"/>
      <c r="Q179" s="263"/>
      <c r="R179" s="263"/>
      <c r="S179" s="266"/>
      <c r="T179" s="311"/>
      <c r="U179" s="311"/>
      <c r="V179" s="311"/>
      <c r="W179" s="311"/>
      <c r="X179" s="311"/>
      <c r="Y179" s="311"/>
      <c r="Z179" s="311"/>
      <c r="AA179" s="315"/>
      <c r="AB179" s="270"/>
      <c r="AC179" s="268"/>
      <c r="AD179" s="268"/>
      <c r="AE179" s="268"/>
      <c r="AF179" s="268"/>
      <c r="AG179" s="268"/>
      <c r="AH179" s="268"/>
      <c r="AI179" s="268"/>
    </row>
    <row r="180" spans="1:35" ht="12.75" customHeight="1" x14ac:dyDescent="0.3">
      <c r="A180" s="268"/>
      <c r="B180" s="268"/>
      <c r="C180" s="270"/>
      <c r="D180" s="285">
        <f>1+D176</f>
        <v>39</v>
      </c>
      <c r="E180" s="271"/>
      <c r="F180" s="270"/>
      <c r="G180" s="270"/>
      <c r="H180" s="272" t="s">
        <v>75</v>
      </c>
      <c r="I180" s="272"/>
      <c r="J180" s="270"/>
      <c r="K180" s="272"/>
      <c r="L180" s="272"/>
      <c r="M180" s="201" t="s">
        <v>144</v>
      </c>
      <c r="N180" s="279" t="s">
        <v>61</v>
      </c>
      <c r="O180" s="269"/>
      <c r="P180" s="956" t="s">
        <v>520</v>
      </c>
      <c r="Q180" s="957"/>
      <c r="R180" s="958"/>
      <c r="S180" s="266"/>
      <c r="T180" s="855" t="s">
        <v>909</v>
      </c>
      <c r="U180" s="855"/>
      <c r="V180" s="855"/>
      <c r="W180" s="855"/>
      <c r="X180" s="855"/>
      <c r="Y180" s="855"/>
      <c r="Z180" s="855"/>
      <c r="AA180" s="856"/>
      <c r="AB180" s="270"/>
      <c r="AC180" s="268"/>
      <c r="AD180" s="268"/>
      <c r="AE180" s="268"/>
      <c r="AF180" s="268"/>
      <c r="AG180" s="268"/>
      <c r="AH180" s="268"/>
      <c r="AI180" s="268"/>
    </row>
    <row r="181" spans="1:35" ht="12.75" customHeight="1" x14ac:dyDescent="0.2">
      <c r="A181" s="268"/>
      <c r="B181" s="268"/>
      <c r="C181" s="270"/>
      <c r="D181" s="285"/>
      <c r="E181" s="271"/>
      <c r="F181" s="270"/>
      <c r="G181" s="270"/>
      <c r="H181" s="272"/>
      <c r="I181" s="272"/>
      <c r="J181" s="270"/>
      <c r="K181" s="272"/>
      <c r="L181" s="272"/>
      <c r="M181" s="201"/>
      <c r="N181" s="279"/>
      <c r="O181" s="263"/>
      <c r="P181" s="263"/>
      <c r="Q181" s="263"/>
      <c r="R181" s="263"/>
      <c r="S181" s="260"/>
      <c r="T181" s="855"/>
      <c r="U181" s="855"/>
      <c r="V181" s="855"/>
      <c r="W181" s="855"/>
      <c r="X181" s="855"/>
      <c r="Y181" s="855"/>
      <c r="Z181" s="855"/>
      <c r="AA181" s="856"/>
      <c r="AB181" s="270"/>
      <c r="AC181" s="268"/>
      <c r="AD181" s="268"/>
      <c r="AE181" s="268"/>
      <c r="AF181" s="268"/>
      <c r="AG181" s="268"/>
      <c r="AH181" s="268"/>
      <c r="AI181" s="268"/>
    </row>
    <row r="182" spans="1:35" ht="12.75" customHeight="1" x14ac:dyDescent="0.2">
      <c r="A182" s="268"/>
      <c r="B182" s="268"/>
      <c r="C182" s="270"/>
      <c r="D182" s="285"/>
      <c r="E182" s="271"/>
      <c r="F182" s="270"/>
      <c r="G182" s="270"/>
      <c r="H182" s="272"/>
      <c r="I182" s="272"/>
      <c r="J182" s="270"/>
      <c r="K182" s="272"/>
      <c r="L182" s="272"/>
      <c r="M182" s="201"/>
      <c r="N182" s="279"/>
      <c r="O182" s="263"/>
      <c r="P182" s="263"/>
      <c r="Q182" s="263"/>
      <c r="R182" s="263"/>
      <c r="S182" s="260"/>
      <c r="T182" s="855"/>
      <c r="U182" s="855"/>
      <c r="V182" s="855"/>
      <c r="W182" s="855"/>
      <c r="X182" s="855"/>
      <c r="Y182" s="855"/>
      <c r="Z182" s="855"/>
      <c r="AA182" s="856"/>
      <c r="AB182" s="270"/>
      <c r="AC182" s="268"/>
      <c r="AD182" s="268"/>
      <c r="AE182" s="268"/>
      <c r="AF182" s="268"/>
      <c r="AG182" s="268"/>
      <c r="AH182" s="268"/>
      <c r="AI182" s="268"/>
    </row>
    <row r="183" spans="1:35" ht="12.75" customHeight="1" x14ac:dyDescent="0.2">
      <c r="A183" s="268"/>
      <c r="B183" s="268"/>
      <c r="C183" s="270"/>
      <c r="D183" s="285"/>
      <c r="E183" s="271"/>
      <c r="F183" s="270"/>
      <c r="G183" s="270"/>
      <c r="H183" s="272"/>
      <c r="I183" s="272"/>
      <c r="J183" s="270"/>
      <c r="K183" s="272"/>
      <c r="L183" s="272"/>
      <c r="M183" s="201"/>
      <c r="N183" s="279"/>
      <c r="O183" s="263"/>
      <c r="P183" s="263"/>
      <c r="Q183" s="263"/>
      <c r="R183" s="263"/>
      <c r="S183" s="260"/>
      <c r="T183" s="270"/>
      <c r="U183" s="270"/>
      <c r="V183" s="270"/>
      <c r="W183" s="270"/>
      <c r="X183" s="270"/>
      <c r="Y183" s="270"/>
      <c r="Z183" s="270"/>
      <c r="AA183" s="274"/>
      <c r="AB183" s="270"/>
      <c r="AC183" s="268"/>
      <c r="AD183" s="268"/>
      <c r="AE183" s="268"/>
      <c r="AF183" s="268"/>
      <c r="AG183" s="268"/>
      <c r="AH183" s="268"/>
      <c r="AI183" s="268"/>
    </row>
    <row r="184" spans="1:35" ht="12.75" customHeight="1" x14ac:dyDescent="0.3">
      <c r="A184" s="268"/>
      <c r="B184" s="268"/>
      <c r="C184" s="270"/>
      <c r="D184" s="285">
        <f>1+D180</f>
        <v>40</v>
      </c>
      <c r="E184" s="271"/>
      <c r="F184" s="270"/>
      <c r="G184" s="270"/>
      <c r="H184" s="272" t="s">
        <v>667</v>
      </c>
      <c r="I184" s="272"/>
      <c r="J184" s="270"/>
      <c r="K184" s="272"/>
      <c r="L184" s="272"/>
      <c r="M184" s="281" t="s">
        <v>317</v>
      </c>
      <c r="N184" s="279" t="s">
        <v>72</v>
      </c>
      <c r="O184" s="269"/>
      <c r="P184" s="953" t="s">
        <v>666</v>
      </c>
      <c r="Q184" s="954"/>
      <c r="R184" s="955"/>
      <c r="S184" s="266"/>
      <c r="T184" s="855" t="s">
        <v>668</v>
      </c>
      <c r="U184" s="855"/>
      <c r="V184" s="855"/>
      <c r="W184" s="855"/>
      <c r="X184" s="855"/>
      <c r="Y184" s="855"/>
      <c r="Z184" s="855"/>
      <c r="AA184" s="856"/>
      <c r="AB184" s="270"/>
      <c r="AC184" s="268"/>
      <c r="AD184" s="268"/>
      <c r="AE184" s="268"/>
      <c r="AF184" s="268"/>
      <c r="AG184" s="268"/>
      <c r="AH184" s="268"/>
      <c r="AI184" s="268"/>
    </row>
    <row r="185" spans="1:35" ht="12.75" customHeight="1" x14ac:dyDescent="0.2">
      <c r="A185" s="268"/>
      <c r="B185" s="268"/>
      <c r="C185" s="270"/>
      <c r="D185" s="285"/>
      <c r="E185" s="271"/>
      <c r="F185" s="270"/>
      <c r="G185" s="270"/>
      <c r="H185" s="272"/>
      <c r="I185" s="272"/>
      <c r="J185" s="270"/>
      <c r="K185" s="272"/>
      <c r="L185" s="272"/>
      <c r="M185" s="281"/>
      <c r="N185" s="279"/>
      <c r="O185" s="263"/>
      <c r="P185" s="263"/>
      <c r="Q185" s="263"/>
      <c r="R185" s="263"/>
      <c r="S185" s="260"/>
      <c r="T185" s="855"/>
      <c r="U185" s="855"/>
      <c r="V185" s="855"/>
      <c r="W185" s="855"/>
      <c r="X185" s="855"/>
      <c r="Y185" s="855"/>
      <c r="Z185" s="855"/>
      <c r="AA185" s="856"/>
      <c r="AB185" s="270"/>
      <c r="AC185" s="268"/>
      <c r="AD185" s="268"/>
      <c r="AE185" s="268"/>
      <c r="AF185" s="268"/>
      <c r="AG185" s="268"/>
      <c r="AH185" s="268"/>
      <c r="AI185" s="268"/>
    </row>
    <row r="186" spans="1:35" ht="12.75" customHeight="1" x14ac:dyDescent="0.2">
      <c r="A186" s="268"/>
      <c r="B186" s="268"/>
      <c r="C186" s="270"/>
      <c r="D186" s="285"/>
      <c r="E186" s="271"/>
      <c r="F186" s="270"/>
      <c r="G186" s="270"/>
      <c r="H186" s="272"/>
      <c r="I186" s="272"/>
      <c r="J186" s="270"/>
      <c r="K186" s="272"/>
      <c r="L186" s="272"/>
      <c r="M186" s="281"/>
      <c r="N186" s="279"/>
      <c r="O186" s="263"/>
      <c r="P186" s="263"/>
      <c r="Q186" s="263"/>
      <c r="R186" s="263"/>
      <c r="S186" s="260"/>
      <c r="T186" s="257"/>
      <c r="U186" s="270"/>
      <c r="V186" s="270"/>
      <c r="W186" s="270"/>
      <c r="X186" s="270"/>
      <c r="Y186" s="270"/>
      <c r="Z186" s="270"/>
      <c r="AA186" s="274"/>
      <c r="AB186" s="270"/>
      <c r="AC186" s="268"/>
      <c r="AD186" s="268"/>
      <c r="AE186" s="268"/>
      <c r="AF186" s="268"/>
      <c r="AG186" s="268"/>
      <c r="AH186" s="268"/>
      <c r="AI186" s="268"/>
    </row>
    <row r="187" spans="1:35" ht="15" customHeight="1" x14ac:dyDescent="0.3">
      <c r="A187" s="268"/>
      <c r="B187" s="268"/>
      <c r="C187" s="270"/>
      <c r="D187" s="285">
        <f>1+D184</f>
        <v>41</v>
      </c>
      <c r="E187" s="271"/>
      <c r="F187" s="270"/>
      <c r="G187" s="270"/>
      <c r="H187" s="272" t="s">
        <v>221</v>
      </c>
      <c r="I187" s="258"/>
      <c r="J187" s="270"/>
      <c r="K187" s="272"/>
      <c r="L187" s="272"/>
      <c r="M187" s="279" t="s">
        <v>222</v>
      </c>
      <c r="N187" s="279" t="s">
        <v>76</v>
      </c>
      <c r="O187" s="269"/>
      <c r="P187" s="874" t="s">
        <v>1143</v>
      </c>
      <c r="Q187" s="875"/>
      <c r="R187" s="875"/>
      <c r="S187" s="876"/>
      <c r="T187" s="1010" t="s">
        <v>940</v>
      </c>
      <c r="U187" s="1010"/>
      <c r="V187" s="1010"/>
      <c r="W187" s="1010"/>
      <c r="X187" s="1010"/>
      <c r="Y187" s="1010"/>
      <c r="Z187" s="1010"/>
      <c r="AA187" s="1011"/>
      <c r="AB187" s="270"/>
      <c r="AC187" s="268"/>
      <c r="AD187" s="268"/>
      <c r="AE187" s="268"/>
      <c r="AF187" s="268"/>
      <c r="AG187" s="268"/>
      <c r="AH187" s="268"/>
      <c r="AI187" s="268"/>
    </row>
    <row r="188" spans="1:35" ht="15" customHeight="1" x14ac:dyDescent="0.2">
      <c r="A188" s="268"/>
      <c r="B188" s="268"/>
      <c r="C188" s="270"/>
      <c r="D188" s="285"/>
      <c r="E188" s="271"/>
      <c r="F188" s="270"/>
      <c r="G188" s="270"/>
      <c r="H188" s="272"/>
      <c r="I188" s="272"/>
      <c r="J188" s="270"/>
      <c r="K188" s="272"/>
      <c r="L188" s="272"/>
      <c r="M188" s="279"/>
      <c r="N188" s="279"/>
      <c r="O188" s="269"/>
      <c r="P188" s="877"/>
      <c r="Q188" s="878"/>
      <c r="R188" s="878"/>
      <c r="S188" s="879"/>
      <c r="T188" s="1010"/>
      <c r="U188" s="1010"/>
      <c r="V188" s="1010"/>
      <c r="W188" s="1010"/>
      <c r="X188" s="1010"/>
      <c r="Y188" s="1010"/>
      <c r="Z188" s="1010"/>
      <c r="AA188" s="1011"/>
      <c r="AB188" s="270"/>
      <c r="AC188" s="268"/>
      <c r="AD188" s="268"/>
      <c r="AE188" s="268"/>
      <c r="AF188" s="268"/>
      <c r="AG188" s="268"/>
      <c r="AH188" s="268"/>
      <c r="AI188" s="268"/>
    </row>
    <row r="189" spans="1:35" x14ac:dyDescent="0.2">
      <c r="A189" s="268"/>
      <c r="B189" s="268"/>
      <c r="C189" s="270"/>
      <c r="D189" s="285"/>
      <c r="E189" s="271"/>
      <c r="F189" s="270"/>
      <c r="G189" s="270"/>
      <c r="H189" s="272"/>
      <c r="I189" s="272"/>
      <c r="J189" s="270"/>
      <c r="K189" s="272"/>
      <c r="L189" s="272"/>
      <c r="M189" s="279"/>
      <c r="N189" s="279"/>
      <c r="O189" s="269"/>
      <c r="P189" s="263"/>
      <c r="Q189" s="265"/>
      <c r="R189" s="263"/>
      <c r="S189" s="266"/>
      <c r="T189" s="270"/>
      <c r="U189" s="270"/>
      <c r="V189" s="270"/>
      <c r="W189" s="270"/>
      <c r="X189" s="270"/>
      <c r="Y189" s="270"/>
      <c r="Z189" s="270"/>
      <c r="AA189" s="274"/>
      <c r="AB189" s="270"/>
      <c r="AC189" s="268"/>
      <c r="AD189" s="268"/>
      <c r="AE189" s="268"/>
      <c r="AF189" s="268"/>
      <c r="AG189" s="268"/>
      <c r="AH189" s="268"/>
      <c r="AI189" s="268"/>
    </row>
    <row r="190" spans="1:35" x14ac:dyDescent="0.2">
      <c r="A190" s="268"/>
      <c r="B190" s="268"/>
      <c r="C190" s="270"/>
      <c r="D190" s="286"/>
      <c r="E190" s="282" t="s">
        <v>200</v>
      </c>
      <c r="F190" s="276" t="s">
        <v>114</v>
      </c>
      <c r="G190" s="272"/>
      <c r="H190" s="272"/>
      <c r="I190" s="272"/>
      <c r="J190" s="272"/>
      <c r="K190" s="272"/>
      <c r="L190" s="272"/>
      <c r="M190" s="279"/>
      <c r="N190" s="279"/>
      <c r="O190" s="263"/>
      <c r="P190" s="263"/>
      <c r="Q190" s="265"/>
      <c r="R190" s="263"/>
      <c r="S190" s="266"/>
      <c r="T190" s="270"/>
      <c r="U190" s="270"/>
      <c r="V190" s="270"/>
      <c r="W190" s="270"/>
      <c r="X190" s="270"/>
      <c r="Y190" s="270"/>
      <c r="Z190" s="270"/>
      <c r="AA190" s="274"/>
      <c r="AB190" s="270"/>
      <c r="AC190" s="268"/>
      <c r="AD190" s="268"/>
      <c r="AE190" s="268"/>
      <c r="AF190" s="268"/>
      <c r="AG190" s="268"/>
      <c r="AH190" s="268"/>
      <c r="AI190" s="268"/>
    </row>
    <row r="191" spans="1:35" x14ac:dyDescent="0.2">
      <c r="A191" s="268"/>
      <c r="B191" s="268"/>
      <c r="C191" s="270"/>
      <c r="D191" s="286"/>
      <c r="E191" s="282"/>
      <c r="F191" s="276"/>
      <c r="G191" s="272"/>
      <c r="H191" s="272"/>
      <c r="I191" s="272"/>
      <c r="J191" s="272"/>
      <c r="K191" s="272"/>
      <c r="L191" s="272"/>
      <c r="M191" s="279"/>
      <c r="N191" s="279"/>
      <c r="O191" s="263"/>
      <c r="P191" s="263"/>
      <c r="Q191" s="265"/>
      <c r="R191" s="263"/>
      <c r="S191" s="266"/>
      <c r="T191" s="270"/>
      <c r="U191" s="270"/>
      <c r="V191" s="270"/>
      <c r="W191" s="270"/>
      <c r="X191" s="270"/>
      <c r="Y191" s="270"/>
      <c r="Z191" s="270"/>
      <c r="AA191" s="274"/>
      <c r="AB191" s="270"/>
      <c r="AC191" s="268"/>
      <c r="AD191" s="268"/>
      <c r="AE191" s="268"/>
      <c r="AF191" s="268"/>
      <c r="AG191" s="268"/>
      <c r="AH191" s="268"/>
      <c r="AI191" s="268"/>
    </row>
    <row r="192" spans="1:35" x14ac:dyDescent="0.2">
      <c r="A192" s="268"/>
      <c r="B192" s="268"/>
      <c r="C192" s="270"/>
      <c r="D192" s="286"/>
      <c r="E192" s="282"/>
      <c r="F192" s="276"/>
      <c r="G192" s="275" t="s">
        <v>276</v>
      </c>
      <c r="H192" s="272"/>
      <c r="I192" s="272"/>
      <c r="J192" s="272"/>
      <c r="K192" s="272"/>
      <c r="L192" s="272"/>
      <c r="M192" s="279"/>
      <c r="N192" s="279"/>
      <c r="O192" s="263"/>
      <c r="P192" s="263"/>
      <c r="Q192" s="265"/>
      <c r="R192" s="263"/>
      <c r="S192" s="266"/>
      <c r="T192" s="270"/>
      <c r="U192" s="270"/>
      <c r="V192" s="270"/>
      <c r="W192" s="270"/>
      <c r="X192" s="270"/>
      <c r="Y192" s="270"/>
      <c r="Z192" s="270"/>
      <c r="AA192" s="274"/>
      <c r="AB192" s="270"/>
      <c r="AC192" s="268"/>
      <c r="AD192" s="268"/>
      <c r="AE192" s="268"/>
      <c r="AF192" s="268"/>
      <c r="AG192" s="268"/>
      <c r="AH192" s="268"/>
      <c r="AI192" s="268"/>
    </row>
    <row r="193" spans="1:35" ht="12.75" customHeight="1" x14ac:dyDescent="0.2">
      <c r="A193" s="268"/>
      <c r="B193" s="268"/>
      <c r="C193" s="270"/>
      <c r="D193" s="286">
        <f>1+D187</f>
        <v>42</v>
      </c>
      <c r="E193" s="282"/>
      <c r="F193" s="276"/>
      <c r="G193" s="272"/>
      <c r="H193" s="272" t="s">
        <v>318</v>
      </c>
      <c r="I193" s="272"/>
      <c r="J193" s="272"/>
      <c r="K193" s="272"/>
      <c r="L193" s="272"/>
      <c r="M193" s="279" t="s">
        <v>170</v>
      </c>
      <c r="N193" s="279"/>
      <c r="O193" s="263"/>
      <c r="P193" s="965" t="s">
        <v>761</v>
      </c>
      <c r="Q193" s="966"/>
      <c r="R193" s="967"/>
      <c r="S193" s="266"/>
      <c r="T193" s="855" t="s">
        <v>942</v>
      </c>
      <c r="U193" s="855"/>
      <c r="V193" s="855"/>
      <c r="W193" s="855"/>
      <c r="X193" s="855"/>
      <c r="Y193" s="855"/>
      <c r="Z193" s="855"/>
      <c r="AA193" s="856"/>
      <c r="AB193" s="270"/>
      <c r="AC193" s="268"/>
      <c r="AD193" s="268"/>
      <c r="AE193" s="268"/>
      <c r="AF193" s="268"/>
      <c r="AG193" s="268"/>
      <c r="AH193" s="268"/>
      <c r="AI193" s="268"/>
    </row>
    <row r="194" spans="1:35" x14ac:dyDescent="0.2">
      <c r="A194" s="268"/>
      <c r="B194" s="268"/>
      <c r="C194" s="270"/>
      <c r="D194" s="286"/>
      <c r="E194" s="282"/>
      <c r="F194" s="276"/>
      <c r="G194" s="272"/>
      <c r="H194" s="272"/>
      <c r="I194" s="272"/>
      <c r="J194" s="272"/>
      <c r="K194" s="272"/>
      <c r="L194" s="272"/>
      <c r="M194" s="279"/>
      <c r="N194" s="279"/>
      <c r="O194" s="263"/>
      <c r="P194" s="241"/>
      <c r="Q194" s="290"/>
      <c r="R194" s="241"/>
      <c r="S194" s="266"/>
      <c r="T194" s="855"/>
      <c r="U194" s="855"/>
      <c r="V194" s="855"/>
      <c r="W194" s="855"/>
      <c r="X194" s="855"/>
      <c r="Y194" s="855"/>
      <c r="Z194" s="855"/>
      <c r="AA194" s="856"/>
      <c r="AB194" s="270"/>
      <c r="AC194" s="268"/>
      <c r="AD194" s="268"/>
      <c r="AE194" s="268"/>
      <c r="AF194" s="268"/>
      <c r="AG194" s="268"/>
      <c r="AH194" s="268"/>
      <c r="AI194" s="268"/>
    </row>
    <row r="195" spans="1:35" x14ac:dyDescent="0.2">
      <c r="A195" s="268"/>
      <c r="B195" s="268"/>
      <c r="C195" s="270"/>
      <c r="D195" s="286"/>
      <c r="E195" s="282"/>
      <c r="F195" s="276"/>
      <c r="G195" s="272"/>
      <c r="H195" s="272"/>
      <c r="I195" s="272"/>
      <c r="J195" s="272"/>
      <c r="K195" s="272"/>
      <c r="L195" s="272"/>
      <c r="M195" s="279"/>
      <c r="N195" s="279"/>
      <c r="O195" s="263"/>
      <c r="P195" s="241"/>
      <c r="Q195" s="290"/>
      <c r="R195" s="241"/>
      <c r="S195" s="266"/>
      <c r="T195" s="855"/>
      <c r="U195" s="855"/>
      <c r="V195" s="855"/>
      <c r="W195" s="855"/>
      <c r="X195" s="855"/>
      <c r="Y195" s="855"/>
      <c r="Z195" s="855"/>
      <c r="AA195" s="856"/>
      <c r="AB195" s="270"/>
      <c r="AC195" s="268"/>
      <c r="AD195" s="268"/>
      <c r="AE195" s="268"/>
      <c r="AF195" s="268"/>
      <c r="AG195" s="268"/>
      <c r="AH195" s="268"/>
      <c r="AI195" s="268"/>
    </row>
    <row r="196" spans="1:35" x14ac:dyDescent="0.2">
      <c r="A196" s="268"/>
      <c r="B196" s="268"/>
      <c r="C196" s="270"/>
      <c r="D196" s="286"/>
      <c r="E196" s="282"/>
      <c r="F196" s="276"/>
      <c r="G196" s="272"/>
      <c r="H196" s="272"/>
      <c r="I196" s="272"/>
      <c r="J196" s="272"/>
      <c r="K196" s="272"/>
      <c r="L196" s="272"/>
      <c r="M196" s="279"/>
      <c r="N196" s="279"/>
      <c r="O196" s="263"/>
      <c r="P196" s="241"/>
      <c r="Q196" s="290"/>
      <c r="R196" s="241"/>
      <c r="S196" s="266"/>
      <c r="T196" s="270"/>
      <c r="U196" s="270"/>
      <c r="V196" s="270"/>
      <c r="W196" s="270"/>
      <c r="X196" s="270"/>
      <c r="Y196" s="270"/>
      <c r="Z196" s="270"/>
      <c r="AA196" s="274"/>
      <c r="AB196" s="270"/>
      <c r="AC196" s="268"/>
      <c r="AD196" s="268"/>
      <c r="AE196" s="268"/>
      <c r="AF196" s="268"/>
      <c r="AG196" s="268"/>
      <c r="AH196" s="268"/>
      <c r="AI196" s="268"/>
    </row>
    <row r="197" spans="1:35" ht="12.75" customHeight="1" x14ac:dyDescent="0.2">
      <c r="A197" s="268"/>
      <c r="B197" s="268"/>
      <c r="C197" s="270"/>
      <c r="D197" s="286">
        <f>1+D193</f>
        <v>43</v>
      </c>
      <c r="E197" s="282"/>
      <c r="F197" s="276"/>
      <c r="G197" s="272"/>
      <c r="H197" s="272" t="s">
        <v>85</v>
      </c>
      <c r="I197" s="272"/>
      <c r="J197" s="270"/>
      <c r="K197" s="272"/>
      <c r="L197" s="272"/>
      <c r="M197" s="279" t="s">
        <v>86</v>
      </c>
      <c r="N197" s="279"/>
      <c r="O197" s="263"/>
      <c r="P197" s="965" t="s">
        <v>762</v>
      </c>
      <c r="Q197" s="966"/>
      <c r="R197" s="967"/>
      <c r="S197" s="266"/>
      <c r="T197" s="855" t="s">
        <v>941</v>
      </c>
      <c r="U197" s="855"/>
      <c r="V197" s="855"/>
      <c r="W197" s="855"/>
      <c r="X197" s="855"/>
      <c r="Y197" s="855"/>
      <c r="Z197" s="855"/>
      <c r="AA197" s="856"/>
      <c r="AB197" s="270"/>
      <c r="AC197" s="268"/>
      <c r="AD197" s="268"/>
      <c r="AE197" s="268"/>
      <c r="AF197" s="268"/>
      <c r="AG197" s="268"/>
      <c r="AH197" s="268"/>
      <c r="AI197" s="268"/>
    </row>
    <row r="198" spans="1:35" x14ac:dyDescent="0.2">
      <c r="A198" s="268"/>
      <c r="B198" s="268"/>
      <c r="C198" s="270"/>
      <c r="D198" s="286"/>
      <c r="E198" s="282"/>
      <c r="F198" s="276"/>
      <c r="G198" s="272"/>
      <c r="H198" s="272"/>
      <c r="I198" s="272"/>
      <c r="J198" s="270"/>
      <c r="K198" s="272"/>
      <c r="L198" s="272"/>
      <c r="M198" s="279"/>
      <c r="N198" s="279"/>
      <c r="O198" s="263"/>
      <c r="P198" s="279"/>
      <c r="Q198" s="265"/>
      <c r="R198" s="279"/>
      <c r="S198" s="266"/>
      <c r="T198" s="855"/>
      <c r="U198" s="855"/>
      <c r="V198" s="855"/>
      <c r="W198" s="855"/>
      <c r="X198" s="855"/>
      <c r="Y198" s="855"/>
      <c r="Z198" s="855"/>
      <c r="AA198" s="856"/>
      <c r="AB198" s="270"/>
      <c r="AC198" s="268"/>
      <c r="AD198" s="268"/>
      <c r="AE198" s="268"/>
      <c r="AF198" s="268"/>
      <c r="AG198" s="268"/>
      <c r="AH198" s="268"/>
      <c r="AI198" s="268"/>
    </row>
    <row r="199" spans="1:35" x14ac:dyDescent="0.2">
      <c r="A199" s="268"/>
      <c r="B199" s="268"/>
      <c r="C199" s="270"/>
      <c r="D199" s="286"/>
      <c r="E199" s="282"/>
      <c r="F199" s="276"/>
      <c r="G199" s="272"/>
      <c r="H199" s="272"/>
      <c r="I199" s="272"/>
      <c r="J199" s="270"/>
      <c r="K199" s="272"/>
      <c r="L199" s="272"/>
      <c r="M199" s="279"/>
      <c r="N199" s="279"/>
      <c r="O199" s="263"/>
      <c r="P199" s="279"/>
      <c r="Q199" s="265"/>
      <c r="R199" s="279"/>
      <c r="S199" s="266"/>
      <c r="T199" s="855"/>
      <c r="U199" s="855"/>
      <c r="V199" s="855"/>
      <c r="W199" s="855"/>
      <c r="X199" s="855"/>
      <c r="Y199" s="855"/>
      <c r="Z199" s="855"/>
      <c r="AA199" s="856"/>
      <c r="AB199" s="270"/>
      <c r="AC199" s="268"/>
      <c r="AD199" s="268"/>
      <c r="AE199" s="268"/>
      <c r="AF199" s="268"/>
      <c r="AG199" s="268"/>
      <c r="AH199" s="268"/>
      <c r="AI199" s="268"/>
    </row>
    <row r="200" spans="1:35" x14ac:dyDescent="0.2">
      <c r="A200" s="268"/>
      <c r="B200" s="268"/>
      <c r="C200" s="270"/>
      <c r="D200" s="286"/>
      <c r="E200" s="282"/>
      <c r="F200" s="276"/>
      <c r="G200" s="272"/>
      <c r="H200" s="272"/>
      <c r="I200" s="272"/>
      <c r="J200" s="270"/>
      <c r="K200" s="272"/>
      <c r="L200" s="272"/>
      <c r="M200" s="279"/>
      <c r="N200" s="279"/>
      <c r="O200" s="263"/>
      <c r="P200" s="279"/>
      <c r="Q200" s="265"/>
      <c r="R200" s="279"/>
      <c r="S200" s="266"/>
      <c r="T200" s="270"/>
      <c r="U200" s="270"/>
      <c r="V200" s="270"/>
      <c r="W200" s="270"/>
      <c r="X200" s="270"/>
      <c r="Y200" s="270"/>
      <c r="Z200" s="270"/>
      <c r="AA200" s="274"/>
      <c r="AB200" s="270"/>
      <c r="AC200" s="268"/>
      <c r="AD200" s="268"/>
      <c r="AE200" s="268"/>
      <c r="AF200" s="268"/>
      <c r="AG200" s="268"/>
      <c r="AH200" s="268"/>
      <c r="AI200" s="268"/>
    </row>
    <row r="201" spans="1:35" ht="12.75" customHeight="1" x14ac:dyDescent="0.2">
      <c r="A201" s="268"/>
      <c r="B201" s="268"/>
      <c r="C201" s="270"/>
      <c r="D201" s="286">
        <f>1+D197</f>
        <v>44</v>
      </c>
      <c r="E201" s="282"/>
      <c r="F201" s="276"/>
      <c r="G201" s="272"/>
      <c r="H201" s="64" t="s">
        <v>171</v>
      </c>
      <c r="I201" s="272"/>
      <c r="J201" s="272"/>
      <c r="K201" s="272"/>
      <c r="L201" s="272"/>
      <c r="M201" s="279" t="s">
        <v>171</v>
      </c>
      <c r="N201" s="279"/>
      <c r="O201" s="263"/>
      <c r="P201" s="962" t="s">
        <v>763</v>
      </c>
      <c r="Q201" s="963"/>
      <c r="R201" s="964"/>
      <c r="S201" s="266"/>
      <c r="T201" s="855" t="s">
        <v>943</v>
      </c>
      <c r="U201" s="855"/>
      <c r="V201" s="855"/>
      <c r="W201" s="855"/>
      <c r="X201" s="855"/>
      <c r="Y201" s="855"/>
      <c r="Z201" s="855"/>
      <c r="AA201" s="856"/>
      <c r="AB201" s="270"/>
      <c r="AC201" s="268"/>
      <c r="AD201" s="268"/>
      <c r="AE201" s="268"/>
      <c r="AF201" s="268"/>
      <c r="AG201" s="268"/>
      <c r="AH201" s="268"/>
      <c r="AI201" s="268"/>
    </row>
    <row r="202" spans="1:35" x14ac:dyDescent="0.2">
      <c r="A202" s="268"/>
      <c r="B202" s="268"/>
      <c r="C202" s="270"/>
      <c r="D202" s="286"/>
      <c r="E202" s="282"/>
      <c r="F202" s="276"/>
      <c r="G202" s="272"/>
      <c r="H202" s="272"/>
      <c r="I202" s="272"/>
      <c r="J202" s="272"/>
      <c r="K202" s="272"/>
      <c r="L202" s="272"/>
      <c r="M202" s="279"/>
      <c r="N202" s="279"/>
      <c r="O202" s="263"/>
      <c r="P202" s="263"/>
      <c r="Q202" s="265"/>
      <c r="R202" s="263"/>
      <c r="S202" s="266"/>
      <c r="T202" s="855"/>
      <c r="U202" s="855"/>
      <c r="V202" s="855"/>
      <c r="W202" s="855"/>
      <c r="X202" s="855"/>
      <c r="Y202" s="855"/>
      <c r="Z202" s="855"/>
      <c r="AA202" s="856"/>
      <c r="AB202" s="270"/>
      <c r="AC202" s="268"/>
      <c r="AD202" s="268"/>
      <c r="AE202" s="268"/>
      <c r="AF202" s="268"/>
      <c r="AG202" s="268"/>
      <c r="AH202" s="268"/>
      <c r="AI202" s="268"/>
    </row>
    <row r="203" spans="1:35" x14ac:dyDescent="0.2">
      <c r="A203" s="268"/>
      <c r="B203" s="268"/>
      <c r="C203" s="270"/>
      <c r="D203" s="286"/>
      <c r="E203" s="282"/>
      <c r="F203" s="276"/>
      <c r="G203" s="272"/>
      <c r="H203" s="272"/>
      <c r="I203" s="272"/>
      <c r="J203" s="272"/>
      <c r="K203" s="272"/>
      <c r="L203" s="272"/>
      <c r="M203" s="279"/>
      <c r="N203" s="279"/>
      <c r="O203" s="263"/>
      <c r="P203" s="263"/>
      <c r="Q203" s="265"/>
      <c r="R203" s="263"/>
      <c r="S203" s="266"/>
      <c r="T203" s="855"/>
      <c r="U203" s="855"/>
      <c r="V203" s="855"/>
      <c r="W203" s="855"/>
      <c r="X203" s="855"/>
      <c r="Y203" s="855"/>
      <c r="Z203" s="855"/>
      <c r="AA203" s="856"/>
      <c r="AB203" s="270"/>
      <c r="AC203" s="268"/>
      <c r="AD203" s="268"/>
      <c r="AE203" s="268"/>
      <c r="AF203" s="268"/>
      <c r="AG203" s="268"/>
      <c r="AH203" s="268"/>
      <c r="AI203" s="268"/>
    </row>
    <row r="204" spans="1:35" x14ac:dyDescent="0.2">
      <c r="A204" s="268"/>
      <c r="B204" s="268"/>
      <c r="C204" s="270"/>
      <c r="D204" s="285"/>
      <c r="E204" s="271"/>
      <c r="F204" s="272"/>
      <c r="G204" s="275" t="s">
        <v>282</v>
      </c>
      <c r="H204" s="272"/>
      <c r="I204" s="272"/>
      <c r="J204" s="272"/>
      <c r="K204" s="272"/>
      <c r="L204" s="272"/>
      <c r="M204" s="279"/>
      <c r="N204" s="279"/>
      <c r="O204" s="263"/>
      <c r="P204" s="263"/>
      <c r="Q204" s="265"/>
      <c r="R204" s="263"/>
      <c r="S204" s="266"/>
      <c r="T204" s="270"/>
      <c r="U204" s="270"/>
      <c r="V204" s="270"/>
      <c r="W204" s="270"/>
      <c r="X204" s="270"/>
      <c r="Y204" s="270"/>
      <c r="Z204" s="270"/>
      <c r="AA204" s="274"/>
      <c r="AB204" s="270"/>
      <c r="AC204" s="268"/>
      <c r="AD204" s="268"/>
      <c r="AE204" s="268"/>
      <c r="AF204" s="268"/>
      <c r="AG204" s="268"/>
      <c r="AH204" s="268"/>
      <c r="AI204" s="268"/>
    </row>
    <row r="205" spans="1:35" ht="15" customHeight="1" x14ac:dyDescent="0.35">
      <c r="A205" s="268"/>
      <c r="B205" s="268"/>
      <c r="C205" s="270"/>
      <c r="D205" s="285">
        <f>1+D201</f>
        <v>45</v>
      </c>
      <c r="E205" s="271"/>
      <c r="F205" s="272"/>
      <c r="G205" s="272"/>
      <c r="H205" s="272" t="s">
        <v>764</v>
      </c>
      <c r="I205" s="272"/>
      <c r="J205" s="272"/>
      <c r="K205" s="272"/>
      <c r="L205" s="272"/>
      <c r="M205" s="279" t="s">
        <v>160</v>
      </c>
      <c r="N205" s="279" t="s">
        <v>72</v>
      </c>
      <c r="O205" s="269"/>
      <c r="P205" s="971" t="s">
        <v>1144</v>
      </c>
      <c r="Q205" s="972"/>
      <c r="R205" s="973"/>
      <c r="S205" s="266"/>
      <c r="T205" s="855" t="s">
        <v>923</v>
      </c>
      <c r="U205" s="855"/>
      <c r="V205" s="855"/>
      <c r="W205" s="855"/>
      <c r="X205" s="855"/>
      <c r="Y205" s="855"/>
      <c r="Z205" s="855"/>
      <c r="AA205" s="856"/>
      <c r="AB205" s="270"/>
      <c r="AC205" s="268"/>
      <c r="AD205" s="268"/>
      <c r="AE205" s="268"/>
      <c r="AF205" s="268"/>
      <c r="AG205" s="268"/>
      <c r="AH205" s="268"/>
      <c r="AI205" s="268"/>
    </row>
    <row r="206" spans="1:35" ht="15" customHeight="1" x14ac:dyDescent="0.2">
      <c r="A206" s="268"/>
      <c r="B206" s="268"/>
      <c r="C206" s="270"/>
      <c r="D206" s="285"/>
      <c r="E206" s="271"/>
      <c r="F206" s="272"/>
      <c r="G206" s="272"/>
      <c r="H206" s="272"/>
      <c r="I206" s="272"/>
      <c r="J206" s="272"/>
      <c r="K206" s="272"/>
      <c r="L206" s="272"/>
      <c r="M206" s="279"/>
      <c r="N206" s="279"/>
      <c r="O206" s="269"/>
      <c r="P206" s="974"/>
      <c r="Q206" s="975"/>
      <c r="R206" s="976"/>
      <c r="S206" s="266"/>
      <c r="T206" s="855"/>
      <c r="U206" s="855"/>
      <c r="V206" s="855"/>
      <c r="W206" s="855"/>
      <c r="X206" s="855"/>
      <c r="Y206" s="855"/>
      <c r="Z206" s="855"/>
      <c r="AA206" s="856"/>
      <c r="AB206" s="270"/>
      <c r="AC206" s="268"/>
      <c r="AD206" s="268"/>
      <c r="AE206" s="268"/>
      <c r="AF206" s="268"/>
      <c r="AG206" s="268"/>
      <c r="AH206" s="268"/>
      <c r="AI206" s="268"/>
    </row>
    <row r="207" spans="1:35" ht="12.75" customHeight="1" x14ac:dyDescent="0.2">
      <c r="A207" s="268"/>
      <c r="B207" s="268"/>
      <c r="C207" s="270"/>
      <c r="D207" s="285"/>
      <c r="E207" s="271"/>
      <c r="F207" s="272"/>
      <c r="G207" s="272"/>
      <c r="H207" s="272" t="s">
        <v>429</v>
      </c>
      <c r="I207" s="272"/>
      <c r="J207" s="272"/>
      <c r="K207" s="272"/>
      <c r="L207" s="272"/>
      <c r="M207" s="111"/>
      <c r="N207" s="111"/>
      <c r="O207" s="269"/>
      <c r="P207" s="112"/>
      <c r="Q207" s="265"/>
      <c r="R207" s="270"/>
      <c r="S207" s="266"/>
      <c r="T207" s="270"/>
      <c r="U207" s="270"/>
      <c r="V207" s="270"/>
      <c r="W207" s="270"/>
      <c r="X207" s="270"/>
      <c r="Y207" s="270"/>
      <c r="Z207" s="270"/>
      <c r="AA207" s="274"/>
      <c r="AB207" s="270"/>
      <c r="AC207" s="268"/>
      <c r="AD207" s="268"/>
      <c r="AE207" s="268"/>
      <c r="AF207" s="268"/>
      <c r="AG207" s="268"/>
      <c r="AH207" s="268"/>
      <c r="AI207" s="268"/>
    </row>
    <row r="208" spans="1:35" ht="15" customHeight="1" x14ac:dyDescent="0.35">
      <c r="A208" s="268"/>
      <c r="B208" s="268"/>
      <c r="C208" s="270"/>
      <c r="D208" s="285">
        <f>1+D205</f>
        <v>46</v>
      </c>
      <c r="E208" s="271"/>
      <c r="F208" s="272"/>
      <c r="G208" s="272"/>
      <c r="H208" s="272"/>
      <c r="I208" s="272" t="s">
        <v>283</v>
      </c>
      <c r="J208" s="272"/>
      <c r="K208" s="272"/>
      <c r="L208" s="272"/>
      <c r="M208" s="279" t="s">
        <v>161</v>
      </c>
      <c r="N208" s="279" t="s">
        <v>72</v>
      </c>
      <c r="O208" s="269"/>
      <c r="P208" s="998" t="s">
        <v>765</v>
      </c>
      <c r="Q208" s="999"/>
      <c r="R208" s="1000"/>
      <c r="S208" s="266"/>
      <c r="T208" s="855" t="s">
        <v>924</v>
      </c>
      <c r="U208" s="855"/>
      <c r="V208" s="855"/>
      <c r="W208" s="855"/>
      <c r="X208" s="855"/>
      <c r="Y208" s="855"/>
      <c r="Z208" s="855"/>
      <c r="AA208" s="856"/>
      <c r="AB208" s="270"/>
      <c r="AC208" s="268"/>
      <c r="AD208" s="268"/>
      <c r="AE208" s="268"/>
      <c r="AF208" s="268"/>
      <c r="AG208" s="268"/>
      <c r="AH208" s="268"/>
      <c r="AI208" s="268"/>
    </row>
    <row r="209" spans="1:35" ht="12.75" customHeight="1" x14ac:dyDescent="0.2">
      <c r="A209" s="268"/>
      <c r="B209" s="268"/>
      <c r="C209" s="270"/>
      <c r="D209" s="285"/>
      <c r="E209" s="271"/>
      <c r="F209" s="272"/>
      <c r="G209" s="272"/>
      <c r="H209" s="272"/>
      <c r="I209" s="272"/>
      <c r="J209" s="272"/>
      <c r="K209" s="272"/>
      <c r="L209" s="272"/>
      <c r="M209" s="279"/>
      <c r="N209" s="279"/>
      <c r="O209" s="269"/>
      <c r="P209" s="279"/>
      <c r="Q209" s="265"/>
      <c r="R209" s="279"/>
      <c r="S209" s="266"/>
      <c r="T209" s="855"/>
      <c r="U209" s="855"/>
      <c r="V209" s="855"/>
      <c r="W209" s="855"/>
      <c r="X209" s="855"/>
      <c r="Y209" s="855"/>
      <c r="Z209" s="855"/>
      <c r="AA209" s="856"/>
      <c r="AB209" s="270"/>
      <c r="AC209" s="268"/>
      <c r="AD209" s="268"/>
      <c r="AE209" s="268"/>
      <c r="AF209" s="268"/>
      <c r="AG209" s="268"/>
      <c r="AH209" s="268"/>
      <c r="AI209" s="268"/>
    </row>
    <row r="210" spans="1:35" ht="12.75" customHeight="1" x14ac:dyDescent="0.2">
      <c r="A210" s="268"/>
      <c r="B210" s="268"/>
      <c r="C210" s="270"/>
      <c r="D210" s="285"/>
      <c r="E210" s="271"/>
      <c r="F210" s="272"/>
      <c r="G210" s="272"/>
      <c r="H210" s="272"/>
      <c r="I210" s="272"/>
      <c r="J210" s="272"/>
      <c r="K210" s="272"/>
      <c r="L210" s="272"/>
      <c r="M210" s="279"/>
      <c r="N210" s="279"/>
      <c r="O210" s="269"/>
      <c r="P210" s="279"/>
      <c r="Q210" s="265"/>
      <c r="R210" s="279"/>
      <c r="S210" s="266"/>
      <c r="T210" s="318"/>
      <c r="U210" s="270"/>
      <c r="V210" s="270"/>
      <c r="W210" s="270"/>
      <c r="X210" s="270"/>
      <c r="Y210" s="270"/>
      <c r="Z210" s="270"/>
      <c r="AA210" s="274"/>
      <c r="AB210" s="270"/>
      <c r="AC210" s="268"/>
      <c r="AD210" s="268"/>
      <c r="AE210" s="268"/>
      <c r="AF210" s="268"/>
      <c r="AG210" s="268"/>
      <c r="AH210" s="268"/>
      <c r="AI210" s="268"/>
    </row>
    <row r="211" spans="1:35" ht="15" customHeight="1" x14ac:dyDescent="0.3">
      <c r="A211" s="268"/>
      <c r="B211" s="268"/>
      <c r="C211" s="270"/>
      <c r="D211" s="285">
        <f>1+D208</f>
        <v>47</v>
      </c>
      <c r="E211" s="271"/>
      <c r="F211" s="272"/>
      <c r="G211" s="272"/>
      <c r="H211" s="272"/>
      <c r="I211" s="272" t="s">
        <v>284</v>
      </c>
      <c r="J211" s="272"/>
      <c r="K211" s="272"/>
      <c r="L211" s="272"/>
      <c r="M211" s="279" t="s">
        <v>329</v>
      </c>
      <c r="N211" s="279" t="s">
        <v>115</v>
      </c>
      <c r="O211" s="111"/>
      <c r="P211" s="998" t="s">
        <v>766</v>
      </c>
      <c r="Q211" s="999"/>
      <c r="R211" s="1000"/>
      <c r="S211" s="266"/>
      <c r="T211" s="855" t="s">
        <v>925</v>
      </c>
      <c r="U211" s="855"/>
      <c r="V211" s="855"/>
      <c r="W211" s="855"/>
      <c r="X211" s="855"/>
      <c r="Y211" s="855"/>
      <c r="Z211" s="855"/>
      <c r="AA211" s="856"/>
      <c r="AB211" s="270"/>
      <c r="AC211" s="268"/>
      <c r="AD211" s="268"/>
      <c r="AE211" s="268"/>
      <c r="AF211" s="268"/>
      <c r="AG211" s="268"/>
      <c r="AH211" s="268"/>
      <c r="AI211" s="268"/>
    </row>
    <row r="212" spans="1:35" ht="12.75" customHeight="1" x14ac:dyDescent="0.2">
      <c r="A212" s="268"/>
      <c r="B212" s="268"/>
      <c r="C212" s="270"/>
      <c r="D212" s="285"/>
      <c r="E212" s="271"/>
      <c r="F212" s="272"/>
      <c r="G212" s="272"/>
      <c r="H212" s="272"/>
      <c r="I212" s="272"/>
      <c r="J212" s="272"/>
      <c r="K212" s="272"/>
      <c r="L212" s="272"/>
      <c r="M212" s="279"/>
      <c r="N212" s="279"/>
      <c r="O212" s="279"/>
      <c r="P212" s="279"/>
      <c r="Q212" s="279"/>
      <c r="R212" s="279"/>
      <c r="S212" s="204"/>
      <c r="T212" s="855"/>
      <c r="U212" s="855"/>
      <c r="V212" s="855"/>
      <c r="W212" s="855"/>
      <c r="X212" s="855"/>
      <c r="Y212" s="855"/>
      <c r="Z212" s="855"/>
      <c r="AA212" s="856"/>
      <c r="AB212" s="270"/>
      <c r="AC212" s="268"/>
      <c r="AD212" s="268"/>
      <c r="AE212" s="268"/>
      <c r="AF212" s="268"/>
      <c r="AG212" s="268"/>
      <c r="AH212" s="268"/>
      <c r="AI212" s="268"/>
    </row>
    <row r="213" spans="1:35" ht="12.75" customHeight="1" x14ac:dyDescent="0.2">
      <c r="A213" s="268"/>
      <c r="B213" s="268"/>
      <c r="C213" s="270"/>
      <c r="D213" s="285"/>
      <c r="E213" s="271"/>
      <c r="F213" s="272"/>
      <c r="G213" s="275" t="s">
        <v>414</v>
      </c>
      <c r="H213" s="272"/>
      <c r="I213" s="272"/>
      <c r="J213" s="272"/>
      <c r="K213" s="272"/>
      <c r="L213" s="272"/>
      <c r="M213" s="279"/>
      <c r="N213" s="279"/>
      <c r="O213" s="279"/>
      <c r="P213" s="279"/>
      <c r="Q213" s="279"/>
      <c r="R213" s="279"/>
      <c r="S213" s="204"/>
      <c r="T213" s="279"/>
      <c r="U213" s="270"/>
      <c r="V213" s="270"/>
      <c r="W213" s="270"/>
      <c r="X213" s="270"/>
      <c r="Y213" s="270"/>
      <c r="Z213" s="270"/>
      <c r="AA213" s="274"/>
      <c r="AB213" s="270"/>
      <c r="AC213" s="268"/>
      <c r="AD213" s="268"/>
      <c r="AE213" s="268"/>
      <c r="AF213" s="268"/>
      <c r="AG213" s="268"/>
      <c r="AH213" s="268"/>
      <c r="AI213" s="268"/>
    </row>
    <row r="214" spans="1:35" ht="15.75" customHeight="1" x14ac:dyDescent="0.3">
      <c r="A214" s="268"/>
      <c r="B214" s="268"/>
      <c r="C214" s="270"/>
      <c r="D214" s="285">
        <f>1+D211</f>
        <v>48</v>
      </c>
      <c r="E214" s="271"/>
      <c r="F214" s="270"/>
      <c r="G214" s="270"/>
      <c r="H214" s="273" t="s">
        <v>336</v>
      </c>
      <c r="I214" s="272"/>
      <c r="J214" s="275"/>
      <c r="K214" s="272"/>
      <c r="L214" s="273"/>
      <c r="M214" s="281" t="s">
        <v>337</v>
      </c>
      <c r="N214" s="281" t="s">
        <v>57</v>
      </c>
      <c r="O214" s="269"/>
      <c r="P214" s="934" t="s">
        <v>767</v>
      </c>
      <c r="Q214" s="935"/>
      <c r="R214" s="936"/>
      <c r="S214" s="204"/>
      <c r="T214" s="941" t="s">
        <v>768</v>
      </c>
      <c r="U214" s="941"/>
      <c r="V214" s="941"/>
      <c r="W214" s="941"/>
      <c r="X214" s="941"/>
      <c r="Y214" s="941"/>
      <c r="Z214" s="941"/>
      <c r="AA214" s="942"/>
      <c r="AB214" s="270"/>
      <c r="AC214" s="268"/>
      <c r="AD214" s="268"/>
      <c r="AE214" s="268"/>
      <c r="AF214" s="268"/>
      <c r="AG214" s="268"/>
      <c r="AH214" s="268"/>
      <c r="AI214" s="268"/>
    </row>
    <row r="215" spans="1:35" ht="12.75" customHeight="1" x14ac:dyDescent="0.2">
      <c r="A215" s="268"/>
      <c r="B215" s="268"/>
      <c r="C215" s="270"/>
      <c r="D215" s="285"/>
      <c r="E215" s="271"/>
      <c r="F215" s="272"/>
      <c r="G215" s="272"/>
      <c r="H215" s="272"/>
      <c r="I215" s="272"/>
      <c r="J215" s="272"/>
      <c r="K215" s="272"/>
      <c r="L215" s="272"/>
      <c r="M215" s="279"/>
      <c r="N215" s="279"/>
      <c r="O215" s="279"/>
      <c r="P215" s="279"/>
      <c r="Q215" s="279"/>
      <c r="R215" s="279"/>
      <c r="S215" s="204"/>
      <c r="T215" s="941"/>
      <c r="U215" s="941"/>
      <c r="V215" s="941"/>
      <c r="W215" s="941"/>
      <c r="X215" s="941"/>
      <c r="Y215" s="941"/>
      <c r="Z215" s="941"/>
      <c r="AA215" s="942"/>
      <c r="AB215" s="270"/>
      <c r="AC215" s="268"/>
      <c r="AD215" s="268"/>
      <c r="AE215" s="268"/>
      <c r="AF215" s="268"/>
      <c r="AG215" s="268"/>
      <c r="AH215" s="268"/>
      <c r="AI215" s="268"/>
    </row>
    <row r="216" spans="1:35" ht="12.75" customHeight="1" x14ac:dyDescent="0.2">
      <c r="A216" s="268"/>
      <c r="B216" s="268"/>
      <c r="C216" s="270"/>
      <c r="D216" s="285"/>
      <c r="E216" s="271"/>
      <c r="F216" s="272"/>
      <c r="G216" s="272"/>
      <c r="H216" s="272"/>
      <c r="I216" s="272"/>
      <c r="J216" s="272"/>
      <c r="K216" s="272"/>
      <c r="L216" s="272"/>
      <c r="M216" s="279"/>
      <c r="N216" s="279"/>
      <c r="O216" s="279"/>
      <c r="P216" s="279"/>
      <c r="Q216" s="279"/>
      <c r="R216" s="279"/>
      <c r="S216" s="204"/>
      <c r="T216" s="941"/>
      <c r="U216" s="941"/>
      <c r="V216" s="941"/>
      <c r="W216" s="941"/>
      <c r="X216" s="941"/>
      <c r="Y216" s="941"/>
      <c r="Z216" s="941"/>
      <c r="AA216" s="942"/>
      <c r="AB216" s="270"/>
      <c r="AC216" s="268"/>
      <c r="AD216" s="268"/>
      <c r="AE216" s="268"/>
      <c r="AF216" s="268"/>
      <c r="AG216" s="268"/>
      <c r="AH216" s="268"/>
      <c r="AI216" s="268"/>
    </row>
    <row r="217" spans="1:35" x14ac:dyDescent="0.2">
      <c r="A217" s="268"/>
      <c r="B217" s="268"/>
      <c r="C217" s="270"/>
      <c r="D217" s="285"/>
      <c r="E217" s="271"/>
      <c r="F217" s="272"/>
      <c r="G217" s="275" t="s">
        <v>275</v>
      </c>
      <c r="H217" s="272"/>
      <c r="I217" s="272"/>
      <c r="J217" s="272"/>
      <c r="K217" s="272"/>
      <c r="L217" s="272"/>
      <c r="M217" s="279"/>
      <c r="N217" s="279"/>
      <c r="O217" s="318"/>
      <c r="P217" s="113"/>
      <c r="Q217" s="265"/>
      <c r="R217" s="113"/>
      <c r="S217" s="266"/>
      <c r="T217" s="270"/>
      <c r="U217" s="270"/>
      <c r="V217" s="270"/>
      <c r="W217" s="270"/>
      <c r="X217" s="270"/>
      <c r="Y217" s="270"/>
      <c r="Z217" s="270"/>
      <c r="AA217" s="274"/>
      <c r="AB217" s="270"/>
      <c r="AC217" s="268"/>
      <c r="AD217" s="268"/>
      <c r="AE217" s="268"/>
      <c r="AF217" s="268"/>
      <c r="AG217" s="268"/>
      <c r="AH217" s="268"/>
      <c r="AI217" s="268"/>
    </row>
    <row r="218" spans="1:35" ht="15" customHeight="1" x14ac:dyDescent="0.2">
      <c r="A218" s="268"/>
      <c r="B218" s="268"/>
      <c r="C218" s="270"/>
      <c r="D218" s="285">
        <f>1+D214</f>
        <v>49</v>
      </c>
      <c r="E218" s="271"/>
      <c r="F218" s="272"/>
      <c r="G218" s="272"/>
      <c r="H218" s="272" t="s">
        <v>285</v>
      </c>
      <c r="I218" s="272"/>
      <c r="J218" s="272"/>
      <c r="K218" s="272"/>
      <c r="L218" s="272"/>
      <c r="M218" s="279"/>
      <c r="N218" s="279" t="s">
        <v>116</v>
      </c>
      <c r="O218" s="270"/>
      <c r="P218" s="871" t="s">
        <v>769</v>
      </c>
      <c r="Q218" s="872"/>
      <c r="R218" s="873"/>
      <c r="S218" s="266"/>
      <c r="T218" s="855" t="s">
        <v>926</v>
      </c>
      <c r="U218" s="855"/>
      <c r="V218" s="855"/>
      <c r="W218" s="855"/>
      <c r="X218" s="855"/>
      <c r="Y218" s="855"/>
      <c r="Z218" s="855"/>
      <c r="AA218" s="856"/>
      <c r="AB218" s="270"/>
      <c r="AC218" s="268"/>
      <c r="AD218" s="268"/>
      <c r="AE218" s="268"/>
      <c r="AF218" s="268"/>
      <c r="AG218" s="268"/>
      <c r="AH218" s="268"/>
      <c r="AI218" s="268"/>
    </row>
    <row r="219" spans="1:35" x14ac:dyDescent="0.2">
      <c r="A219" s="268"/>
      <c r="B219" s="268"/>
      <c r="C219" s="270"/>
      <c r="D219" s="285"/>
      <c r="E219" s="271"/>
      <c r="F219" s="272"/>
      <c r="G219" s="272"/>
      <c r="H219" s="272"/>
      <c r="I219" s="272"/>
      <c r="J219" s="272"/>
      <c r="K219" s="272"/>
      <c r="L219" s="272"/>
      <c r="M219" s="279"/>
      <c r="N219" s="279"/>
      <c r="O219" s="263"/>
      <c r="P219" s="263"/>
      <c r="Q219" s="263"/>
      <c r="R219" s="263"/>
      <c r="S219" s="260"/>
      <c r="T219" s="855"/>
      <c r="U219" s="855"/>
      <c r="V219" s="855"/>
      <c r="W219" s="855"/>
      <c r="X219" s="855"/>
      <c r="Y219" s="855"/>
      <c r="Z219" s="855"/>
      <c r="AA219" s="856"/>
      <c r="AB219" s="270"/>
      <c r="AC219" s="268"/>
      <c r="AD219" s="268"/>
      <c r="AE219" s="268"/>
      <c r="AF219" s="268"/>
      <c r="AG219" s="268"/>
      <c r="AH219" s="268"/>
      <c r="AI219" s="268"/>
    </row>
    <row r="220" spans="1:35" x14ac:dyDescent="0.2">
      <c r="A220" s="268"/>
      <c r="B220" s="268"/>
      <c r="C220" s="270"/>
      <c r="D220" s="286"/>
      <c r="E220" s="282" t="s">
        <v>243</v>
      </c>
      <c r="F220" s="276" t="s">
        <v>410</v>
      </c>
      <c r="G220" s="272"/>
      <c r="H220" s="272"/>
      <c r="I220" s="272"/>
      <c r="J220" s="272"/>
      <c r="K220" s="272"/>
      <c r="L220" s="272"/>
      <c r="M220" s="279"/>
      <c r="N220" s="279"/>
      <c r="O220" s="263"/>
      <c r="P220" s="263"/>
      <c r="Q220" s="263"/>
      <c r="R220" s="263"/>
      <c r="S220" s="260"/>
      <c r="T220" s="318"/>
      <c r="U220" s="270"/>
      <c r="V220" s="270"/>
      <c r="W220" s="270"/>
      <c r="X220" s="270"/>
      <c r="Y220" s="270"/>
      <c r="Z220" s="270"/>
      <c r="AA220" s="274"/>
      <c r="AB220" s="270"/>
      <c r="AC220" s="268"/>
      <c r="AD220" s="268"/>
      <c r="AE220" s="268"/>
      <c r="AF220" s="268"/>
      <c r="AG220" s="268"/>
      <c r="AH220" s="268"/>
      <c r="AI220" s="268"/>
    </row>
    <row r="221" spans="1:35" x14ac:dyDescent="0.2">
      <c r="A221" s="268"/>
      <c r="B221" s="268"/>
      <c r="C221" s="270"/>
      <c r="D221" s="285"/>
      <c r="E221" s="271"/>
      <c r="F221" s="272"/>
      <c r="G221" s="272"/>
      <c r="H221" s="272"/>
      <c r="I221" s="272"/>
      <c r="J221" s="272"/>
      <c r="K221" s="272"/>
      <c r="L221" s="272"/>
      <c r="M221" s="241"/>
      <c r="N221" s="279"/>
      <c r="O221" s="263"/>
      <c r="P221" s="263"/>
      <c r="Q221" s="263"/>
      <c r="R221" s="263"/>
      <c r="S221" s="260"/>
      <c r="T221" s="318"/>
      <c r="U221" s="270"/>
      <c r="V221" s="270"/>
      <c r="W221" s="270"/>
      <c r="X221" s="270"/>
      <c r="Y221" s="270"/>
      <c r="Z221" s="270"/>
      <c r="AA221" s="274"/>
      <c r="AB221" s="270"/>
      <c r="AC221" s="268"/>
      <c r="AD221" s="268"/>
      <c r="AE221" s="268"/>
      <c r="AF221" s="268"/>
      <c r="AG221" s="268"/>
      <c r="AH221" s="268"/>
      <c r="AI221" s="268"/>
    </row>
    <row r="222" spans="1:35" ht="15" customHeight="1" x14ac:dyDescent="0.2">
      <c r="A222" s="268"/>
      <c r="B222" s="268"/>
      <c r="C222" s="270"/>
      <c r="D222" s="285">
        <f>1+D218</f>
        <v>50</v>
      </c>
      <c r="E222" s="271"/>
      <c r="F222" s="270"/>
      <c r="G222" s="270"/>
      <c r="H222" s="273" t="s">
        <v>124</v>
      </c>
      <c r="I222" s="272"/>
      <c r="J222" s="272"/>
      <c r="K222" s="272"/>
      <c r="L222" s="273"/>
      <c r="M222" s="281" t="s">
        <v>125</v>
      </c>
      <c r="N222" s="281" t="s">
        <v>126</v>
      </c>
      <c r="O222" s="269"/>
      <c r="P222" s="1030" t="s">
        <v>770</v>
      </c>
      <c r="Q222" s="1031"/>
      <c r="R222" s="1032"/>
      <c r="S222" s="266"/>
      <c r="T222" s="901" t="s">
        <v>944</v>
      </c>
      <c r="U222" s="901"/>
      <c r="V222" s="901"/>
      <c r="W222" s="901"/>
      <c r="X222" s="901"/>
      <c r="Y222" s="901"/>
      <c r="Z222" s="901"/>
      <c r="AA222" s="902"/>
      <c r="AB222" s="270"/>
      <c r="AC222" s="268"/>
      <c r="AD222" s="268"/>
      <c r="AE222" s="268"/>
      <c r="AF222" s="268"/>
      <c r="AG222" s="268"/>
      <c r="AH222" s="268"/>
      <c r="AI222" s="268"/>
    </row>
    <row r="223" spans="1:35" ht="12.75" customHeight="1" x14ac:dyDescent="0.2">
      <c r="A223" s="268"/>
      <c r="B223" s="268"/>
      <c r="C223" s="270"/>
      <c r="D223" s="285"/>
      <c r="E223" s="271"/>
      <c r="F223" s="270"/>
      <c r="G223" s="270"/>
      <c r="H223" s="273"/>
      <c r="I223" s="272"/>
      <c r="J223" s="272"/>
      <c r="K223" s="272"/>
      <c r="L223" s="273"/>
      <c r="M223" s="281"/>
      <c r="N223" s="281"/>
      <c r="O223" s="269"/>
      <c r="P223" s="279"/>
      <c r="Q223" s="265"/>
      <c r="R223" s="279"/>
      <c r="S223" s="266"/>
      <c r="T223" s="901"/>
      <c r="U223" s="901"/>
      <c r="V223" s="901"/>
      <c r="W223" s="901"/>
      <c r="X223" s="901"/>
      <c r="Y223" s="901"/>
      <c r="Z223" s="901"/>
      <c r="AA223" s="902"/>
      <c r="AB223" s="270"/>
      <c r="AC223" s="268"/>
      <c r="AD223" s="268"/>
      <c r="AE223" s="268"/>
      <c r="AF223" s="268"/>
      <c r="AG223" s="268"/>
      <c r="AH223" s="268"/>
      <c r="AI223" s="268"/>
    </row>
    <row r="224" spans="1:35" ht="12.75" customHeight="1" x14ac:dyDescent="0.2">
      <c r="A224" s="268"/>
      <c r="B224" s="268"/>
      <c r="C224" s="270"/>
      <c r="D224" s="285"/>
      <c r="E224" s="271"/>
      <c r="F224" s="270"/>
      <c r="G224" s="270"/>
      <c r="H224" s="273"/>
      <c r="I224" s="272"/>
      <c r="J224" s="272"/>
      <c r="K224" s="272"/>
      <c r="L224" s="273"/>
      <c r="M224" s="281"/>
      <c r="N224" s="281"/>
      <c r="O224" s="269"/>
      <c r="P224" s="279"/>
      <c r="Q224" s="265"/>
      <c r="R224" s="279"/>
      <c r="S224" s="266"/>
      <c r="T224" s="254"/>
      <c r="U224" s="254"/>
      <c r="V224" s="254"/>
      <c r="W224" s="254"/>
      <c r="X224" s="254"/>
      <c r="Y224" s="254"/>
      <c r="Z224" s="254"/>
      <c r="AA224" s="166"/>
      <c r="AB224" s="270"/>
      <c r="AC224" s="268"/>
      <c r="AD224" s="268"/>
      <c r="AE224" s="268"/>
      <c r="AF224" s="268"/>
      <c r="AG224" s="268"/>
      <c r="AH224" s="268"/>
      <c r="AI224" s="268"/>
    </row>
    <row r="225" spans="1:35" ht="15.75" customHeight="1" x14ac:dyDescent="0.3">
      <c r="A225" s="268"/>
      <c r="B225" s="268"/>
      <c r="C225" s="270"/>
      <c r="D225" s="285">
        <f>1+D222</f>
        <v>51</v>
      </c>
      <c r="E225" s="271"/>
      <c r="F225" s="270"/>
      <c r="G225" s="270"/>
      <c r="H225" s="273" t="s">
        <v>179</v>
      </c>
      <c r="I225" s="270"/>
      <c r="J225" s="272"/>
      <c r="K225" s="272"/>
      <c r="L225" s="273"/>
      <c r="M225" s="281" t="s">
        <v>180</v>
      </c>
      <c r="N225" s="281" t="s">
        <v>115</v>
      </c>
      <c r="O225" s="279"/>
      <c r="P225" s="1015" t="s">
        <v>946</v>
      </c>
      <c r="Q225" s="1016"/>
      <c r="R225" s="1016"/>
      <c r="S225" s="1017"/>
      <c r="T225" s="901" t="s">
        <v>945</v>
      </c>
      <c r="U225" s="901"/>
      <c r="V225" s="901"/>
      <c r="W225" s="901"/>
      <c r="X225" s="901"/>
      <c r="Y225" s="901"/>
      <c r="Z225" s="901"/>
      <c r="AA225" s="902"/>
      <c r="AB225" s="270"/>
      <c r="AC225" s="268"/>
      <c r="AD225" s="268"/>
      <c r="AE225" s="268"/>
      <c r="AF225" s="268"/>
      <c r="AG225" s="268"/>
      <c r="AH225" s="268"/>
      <c r="AI225" s="268"/>
    </row>
    <row r="226" spans="1:35" x14ac:dyDescent="0.2">
      <c r="A226" s="268"/>
      <c r="B226" s="268"/>
      <c r="C226" s="270"/>
      <c r="D226" s="285"/>
      <c r="E226" s="271"/>
      <c r="F226" s="270"/>
      <c r="G226" s="270"/>
      <c r="H226" s="273"/>
      <c r="I226" s="270"/>
      <c r="J226" s="272"/>
      <c r="K226" s="272"/>
      <c r="L226" s="273"/>
      <c r="M226" s="281"/>
      <c r="N226" s="281"/>
      <c r="O226" s="279"/>
      <c r="P226" s="1018"/>
      <c r="Q226" s="1019"/>
      <c r="R226" s="1019"/>
      <c r="S226" s="1020"/>
      <c r="T226" s="901"/>
      <c r="U226" s="901"/>
      <c r="V226" s="901"/>
      <c r="W226" s="901"/>
      <c r="X226" s="901"/>
      <c r="Y226" s="901"/>
      <c r="Z226" s="901"/>
      <c r="AA226" s="902"/>
      <c r="AB226" s="270"/>
      <c r="AC226" s="268"/>
      <c r="AD226" s="268"/>
      <c r="AE226" s="268"/>
      <c r="AF226" s="268"/>
      <c r="AG226" s="268"/>
      <c r="AH226" s="268"/>
      <c r="AI226" s="268"/>
    </row>
    <row r="227" spans="1:35" x14ac:dyDescent="0.2">
      <c r="A227" s="268"/>
      <c r="B227" s="268"/>
      <c r="C227" s="270"/>
      <c r="D227" s="286"/>
      <c r="E227" s="282" t="str">
        <f>+IF(Q137="Coal","IV.","")</f>
        <v/>
      </c>
      <c r="F227" s="276" t="str">
        <f>+IF(P137="Coal","Ash Disposal","")</f>
        <v/>
      </c>
      <c r="G227" s="270"/>
      <c r="H227" s="273"/>
      <c r="I227" s="270"/>
      <c r="J227" s="272"/>
      <c r="K227" s="272"/>
      <c r="L227" s="273"/>
      <c r="M227" s="281"/>
      <c r="N227" s="281"/>
      <c r="O227" s="279"/>
      <c r="P227" s="281"/>
      <c r="Q227" s="281"/>
      <c r="R227" s="281"/>
      <c r="S227" s="266"/>
      <c r="T227" s="254"/>
      <c r="U227" s="270"/>
      <c r="V227" s="270"/>
      <c r="W227" s="270"/>
      <c r="X227" s="270"/>
      <c r="Y227" s="270"/>
      <c r="Z227" s="270"/>
      <c r="AA227" s="274"/>
      <c r="AB227" s="270"/>
      <c r="AC227" s="268"/>
      <c r="AD227" s="268"/>
      <c r="AE227" s="268"/>
      <c r="AF227" s="268"/>
      <c r="AG227" s="268"/>
      <c r="AH227" s="268"/>
      <c r="AI227" s="268"/>
    </row>
    <row r="228" spans="1:35" x14ac:dyDescent="0.2">
      <c r="A228" s="268"/>
      <c r="B228" s="268"/>
      <c r="C228" s="270"/>
      <c r="D228" s="286"/>
      <c r="E228" s="282"/>
      <c r="F228" s="276"/>
      <c r="G228" s="270"/>
      <c r="H228" s="273"/>
      <c r="I228" s="270"/>
      <c r="J228" s="272"/>
      <c r="K228" s="272"/>
      <c r="L228" s="273"/>
      <c r="M228" s="281"/>
      <c r="N228" s="281"/>
      <c r="O228" s="279"/>
      <c r="P228" s="281"/>
      <c r="Q228" s="281"/>
      <c r="R228" s="281"/>
      <c r="S228" s="266"/>
      <c r="T228" s="254"/>
      <c r="U228" s="270"/>
      <c r="V228" s="270"/>
      <c r="W228" s="270"/>
      <c r="X228" s="270"/>
      <c r="Y228" s="270"/>
      <c r="Z228" s="270"/>
      <c r="AA228" s="274"/>
      <c r="AB228" s="270"/>
      <c r="AC228" s="268"/>
      <c r="AD228" s="268"/>
      <c r="AE228" s="268"/>
      <c r="AF228" s="268"/>
      <c r="AG228" s="268"/>
      <c r="AH228" s="268"/>
      <c r="AI228" s="268"/>
    </row>
    <row r="229" spans="1:35" ht="15" customHeight="1" x14ac:dyDescent="0.2">
      <c r="A229" s="268"/>
      <c r="B229" s="268"/>
      <c r="C229" s="270"/>
      <c r="D229" s="285">
        <f>1+D225</f>
        <v>52</v>
      </c>
      <c r="E229" s="271"/>
      <c r="F229" s="270"/>
      <c r="G229" s="270"/>
      <c r="H229" s="273" t="s">
        <v>664</v>
      </c>
      <c r="I229" s="270"/>
      <c r="J229" s="272"/>
      <c r="K229" s="272"/>
      <c r="L229" s="273"/>
      <c r="M229" s="281" t="str">
        <f>+IF(P137="Coal","ΔAsh","")</f>
        <v/>
      </c>
      <c r="N229" s="281" t="str">
        <f>+IF(P137="Coal","lb/hr","")</f>
        <v/>
      </c>
      <c r="O229" s="279"/>
      <c r="P229" s="992" t="s">
        <v>772</v>
      </c>
      <c r="Q229" s="993"/>
      <c r="R229" s="993"/>
      <c r="S229" s="994"/>
      <c r="T229" s="862" t="s">
        <v>947</v>
      </c>
      <c r="U229" s="862"/>
      <c r="V229" s="862"/>
      <c r="W229" s="862"/>
      <c r="X229" s="862"/>
      <c r="Y229" s="862"/>
      <c r="Z229" s="862"/>
      <c r="AA229" s="863"/>
      <c r="AB229" s="270"/>
      <c r="AC229" s="268"/>
      <c r="AD229" s="268"/>
      <c r="AE229" s="268"/>
      <c r="AF229" s="268"/>
      <c r="AG229" s="268"/>
      <c r="AH229" s="268"/>
      <c r="AI229" s="268"/>
    </row>
    <row r="230" spans="1:35" ht="15" customHeight="1" x14ac:dyDescent="0.2">
      <c r="A230" s="268"/>
      <c r="B230" s="268"/>
      <c r="C230" s="270"/>
      <c r="D230" s="285"/>
      <c r="E230" s="271"/>
      <c r="F230" s="270"/>
      <c r="G230" s="270"/>
      <c r="H230" s="273"/>
      <c r="I230" s="270"/>
      <c r="J230" s="272"/>
      <c r="K230" s="272"/>
      <c r="L230" s="273"/>
      <c r="M230" s="281"/>
      <c r="N230" s="281"/>
      <c r="O230" s="279"/>
      <c r="P230" s="995"/>
      <c r="Q230" s="996"/>
      <c r="R230" s="996"/>
      <c r="S230" s="997"/>
      <c r="T230" s="862"/>
      <c r="U230" s="862"/>
      <c r="V230" s="862"/>
      <c r="W230" s="862"/>
      <c r="X230" s="862"/>
      <c r="Y230" s="862"/>
      <c r="Z230" s="862"/>
      <c r="AA230" s="863"/>
      <c r="AB230" s="270"/>
      <c r="AC230" s="268"/>
      <c r="AD230" s="268"/>
      <c r="AE230" s="268"/>
      <c r="AF230" s="268"/>
      <c r="AG230" s="268"/>
      <c r="AH230" s="268"/>
      <c r="AI230" s="268"/>
    </row>
    <row r="231" spans="1:35" ht="15" customHeight="1" x14ac:dyDescent="0.2">
      <c r="A231" s="268"/>
      <c r="B231" s="268"/>
      <c r="C231" s="270"/>
      <c r="D231" s="285"/>
      <c r="E231" s="271"/>
      <c r="F231" s="270"/>
      <c r="G231" s="270"/>
      <c r="H231" s="273"/>
      <c r="I231" s="270"/>
      <c r="J231" s="272"/>
      <c r="K231" s="272"/>
      <c r="L231" s="273"/>
      <c r="M231" s="281"/>
      <c r="N231" s="281"/>
      <c r="O231" s="279"/>
      <c r="P231" s="281"/>
      <c r="Q231" s="281"/>
      <c r="R231" s="281"/>
      <c r="S231" s="266"/>
      <c r="T231" s="862"/>
      <c r="U231" s="862"/>
      <c r="V231" s="862"/>
      <c r="W231" s="862"/>
      <c r="X231" s="862"/>
      <c r="Y231" s="862"/>
      <c r="Z231" s="862"/>
      <c r="AA231" s="863"/>
      <c r="AB231" s="270"/>
      <c r="AC231" s="268"/>
      <c r="AD231" s="268"/>
      <c r="AE231" s="268"/>
      <c r="AF231" s="268"/>
      <c r="AG231" s="268"/>
      <c r="AH231" s="268"/>
      <c r="AI231" s="268"/>
    </row>
    <row r="232" spans="1:35" x14ac:dyDescent="0.2">
      <c r="A232" s="268"/>
      <c r="B232" s="268"/>
      <c r="C232" s="270"/>
      <c r="D232" s="218"/>
      <c r="E232" s="200"/>
      <c r="F232" s="108"/>
      <c r="G232" s="108"/>
      <c r="H232" s="108"/>
      <c r="I232" s="108"/>
      <c r="J232" s="108"/>
      <c r="K232" s="108"/>
      <c r="L232" s="108"/>
      <c r="M232" s="110"/>
      <c r="N232" s="110"/>
      <c r="O232" s="108"/>
      <c r="P232" s="108"/>
      <c r="Q232" s="108"/>
      <c r="R232" s="77"/>
      <c r="S232" s="203"/>
      <c r="T232" s="292"/>
      <c r="U232" s="292"/>
      <c r="V232" s="292"/>
      <c r="W232" s="292"/>
      <c r="X232" s="292"/>
      <c r="Y232" s="292"/>
      <c r="Z232" s="292"/>
      <c r="AA232" s="293"/>
      <c r="AB232" s="270"/>
      <c r="AC232" s="268"/>
      <c r="AD232" s="268"/>
      <c r="AE232" s="268"/>
      <c r="AF232" s="268"/>
      <c r="AG232" s="268"/>
      <c r="AH232" s="268"/>
      <c r="AI232" s="268"/>
    </row>
    <row r="233" spans="1:35" x14ac:dyDescent="0.2">
      <c r="A233" s="268"/>
      <c r="B233" s="268"/>
      <c r="C233" s="270"/>
      <c r="D233" s="285"/>
      <c r="E233" s="271"/>
      <c r="F233" s="272"/>
      <c r="G233" s="272"/>
      <c r="H233" s="272"/>
      <c r="I233" s="272"/>
      <c r="J233" s="272"/>
      <c r="K233" s="272"/>
      <c r="L233" s="272"/>
      <c r="M233" s="279"/>
      <c r="N233" s="279"/>
      <c r="O233" s="272"/>
      <c r="P233" s="272"/>
      <c r="Q233" s="272"/>
      <c r="R233" s="270"/>
      <c r="S233" s="266"/>
      <c r="T233" s="270"/>
      <c r="U233" s="270"/>
      <c r="V233" s="270"/>
      <c r="W233" s="270"/>
      <c r="X233" s="270"/>
      <c r="Y233" s="270"/>
      <c r="Z233" s="270"/>
      <c r="AA233" s="274"/>
      <c r="AB233" s="270"/>
      <c r="AC233" s="268"/>
      <c r="AD233" s="268"/>
      <c r="AE233" s="268"/>
      <c r="AF233" s="268"/>
      <c r="AG233" s="268"/>
      <c r="AH233" s="268"/>
      <c r="AI233" s="268"/>
    </row>
    <row r="234" spans="1:35" x14ac:dyDescent="0.2">
      <c r="A234" s="268"/>
      <c r="B234" s="268"/>
      <c r="C234" s="270"/>
      <c r="D234" s="285"/>
      <c r="E234" s="196" t="s">
        <v>352</v>
      </c>
      <c r="F234" s="272"/>
      <c r="G234" s="272"/>
      <c r="H234" s="272"/>
      <c r="I234" s="272"/>
      <c r="J234" s="272"/>
      <c r="K234" s="272"/>
      <c r="L234" s="272"/>
      <c r="M234" s="279"/>
      <c r="N234" s="279"/>
      <c r="O234" s="272"/>
      <c r="P234" s="272"/>
      <c r="Q234" s="272"/>
      <c r="R234" s="270"/>
      <c r="S234" s="266"/>
      <c r="T234" s="270"/>
      <c r="U234" s="270"/>
      <c r="V234" s="270"/>
      <c r="W234" s="270"/>
      <c r="X234" s="270"/>
      <c r="Y234" s="270"/>
      <c r="Z234" s="270"/>
      <c r="AA234" s="274"/>
      <c r="AB234" s="270"/>
      <c r="AC234" s="268"/>
      <c r="AD234" s="268"/>
      <c r="AE234" s="268"/>
      <c r="AF234" s="268"/>
      <c r="AG234" s="268"/>
      <c r="AH234" s="268"/>
      <c r="AI234" s="268"/>
    </row>
    <row r="235" spans="1:35" x14ac:dyDescent="0.2">
      <c r="A235" s="268"/>
      <c r="B235" s="268"/>
      <c r="C235" s="270"/>
      <c r="D235" s="285"/>
      <c r="E235" s="279"/>
      <c r="F235" s="272"/>
      <c r="G235" s="272"/>
      <c r="H235" s="272"/>
      <c r="I235" s="272"/>
      <c r="J235" s="272"/>
      <c r="K235" s="272"/>
      <c r="L235" s="272"/>
      <c r="M235" s="279"/>
      <c r="N235" s="279"/>
      <c r="O235" s="272"/>
      <c r="P235" s="272"/>
      <c r="Q235" s="272"/>
      <c r="R235" s="270"/>
      <c r="S235" s="266"/>
      <c r="T235" s="270"/>
      <c r="U235" s="270"/>
      <c r="V235" s="270"/>
      <c r="W235" s="270"/>
      <c r="X235" s="270"/>
      <c r="Y235" s="270"/>
      <c r="Z235" s="270"/>
      <c r="AA235" s="274"/>
      <c r="AB235" s="270"/>
      <c r="AC235" s="268"/>
      <c r="AD235" s="268"/>
      <c r="AE235" s="268"/>
      <c r="AF235" s="268"/>
      <c r="AG235" s="268"/>
      <c r="AH235" s="268"/>
      <c r="AI235" s="268"/>
    </row>
    <row r="236" spans="1:35" x14ac:dyDescent="0.2">
      <c r="A236" s="268"/>
      <c r="B236" s="268"/>
      <c r="C236" s="270"/>
      <c r="D236" s="285"/>
      <c r="E236" s="196" t="s">
        <v>288</v>
      </c>
      <c r="F236" s="272"/>
      <c r="G236" s="272"/>
      <c r="H236" s="272"/>
      <c r="I236" s="272"/>
      <c r="J236" s="272"/>
      <c r="K236" s="272"/>
      <c r="L236" s="272"/>
      <c r="M236" s="279"/>
      <c r="N236" s="279"/>
      <c r="O236" s="272"/>
      <c r="P236" s="272"/>
      <c r="Q236" s="272"/>
      <c r="R236" s="270"/>
      <c r="S236" s="266"/>
      <c r="T236" s="270"/>
      <c r="U236" s="270"/>
      <c r="V236" s="270"/>
      <c r="W236" s="270"/>
      <c r="X236" s="270"/>
      <c r="Y236" s="270"/>
      <c r="Z236" s="270"/>
      <c r="AA236" s="274"/>
      <c r="AB236" s="270"/>
      <c r="AC236" s="268"/>
      <c r="AD236" s="268"/>
      <c r="AE236" s="268"/>
      <c r="AF236" s="268"/>
      <c r="AG236" s="268"/>
      <c r="AH236" s="268"/>
      <c r="AI236" s="268"/>
    </row>
    <row r="237" spans="1:35" x14ac:dyDescent="0.2">
      <c r="A237" s="268"/>
      <c r="B237" s="268"/>
      <c r="C237" s="270"/>
      <c r="D237" s="285"/>
      <c r="E237" s="271"/>
      <c r="F237" s="272"/>
      <c r="G237" s="272"/>
      <c r="H237" s="272"/>
      <c r="I237" s="272"/>
      <c r="J237" s="272"/>
      <c r="K237" s="272"/>
      <c r="L237" s="272"/>
      <c r="M237" s="279"/>
      <c r="N237" s="279"/>
      <c r="O237" s="272"/>
      <c r="P237" s="272"/>
      <c r="Q237" s="272"/>
      <c r="R237" s="270"/>
      <c r="S237" s="266"/>
      <c r="T237" s="270"/>
      <c r="U237" s="270"/>
      <c r="V237" s="270"/>
      <c r="W237" s="270"/>
      <c r="X237" s="270"/>
      <c r="Y237" s="270"/>
      <c r="Z237" s="270"/>
      <c r="AA237" s="274"/>
      <c r="AB237" s="270"/>
      <c r="AC237" s="268"/>
      <c r="AD237" s="268"/>
      <c r="AE237" s="268"/>
      <c r="AF237" s="268"/>
      <c r="AG237" s="268"/>
      <c r="AH237" s="268"/>
      <c r="AI237" s="268"/>
    </row>
    <row r="238" spans="1:35" x14ac:dyDescent="0.2">
      <c r="A238" s="268"/>
      <c r="B238" s="268"/>
      <c r="C238" s="270"/>
      <c r="D238" s="285"/>
      <c r="E238" s="193" t="s">
        <v>191</v>
      </c>
      <c r="F238" s="276" t="s">
        <v>287</v>
      </c>
      <c r="G238" s="272"/>
      <c r="H238" s="272"/>
      <c r="I238" s="272"/>
      <c r="J238" s="272"/>
      <c r="K238" s="272"/>
      <c r="L238" s="272"/>
      <c r="M238" s="279"/>
      <c r="N238" s="279"/>
      <c r="O238" s="272"/>
      <c r="P238" s="272"/>
      <c r="Q238" s="272"/>
      <c r="R238" s="270"/>
      <c r="S238" s="266"/>
      <c r="T238" s="270"/>
      <c r="U238" s="270"/>
      <c r="V238" s="270"/>
      <c r="W238" s="270"/>
      <c r="X238" s="270"/>
      <c r="Y238" s="270"/>
      <c r="Z238" s="270"/>
      <c r="AA238" s="274"/>
      <c r="AB238" s="270"/>
      <c r="AC238" s="268"/>
      <c r="AD238" s="268"/>
      <c r="AE238" s="268"/>
      <c r="AF238" s="268"/>
      <c r="AG238" s="268"/>
      <c r="AH238" s="268"/>
      <c r="AI238" s="268"/>
    </row>
    <row r="239" spans="1:35" x14ac:dyDescent="0.2">
      <c r="A239" s="268"/>
      <c r="B239" s="268"/>
      <c r="C239" s="270"/>
      <c r="D239" s="285"/>
      <c r="E239" s="271"/>
      <c r="F239" s="275"/>
      <c r="G239" s="272"/>
      <c r="H239" s="272"/>
      <c r="I239" s="272"/>
      <c r="J239" s="272"/>
      <c r="K239" s="272"/>
      <c r="L239" s="272"/>
      <c r="M239" s="279"/>
      <c r="N239" s="279"/>
      <c r="O239" s="272"/>
      <c r="P239" s="272"/>
      <c r="Q239" s="272"/>
      <c r="R239" s="270"/>
      <c r="S239" s="266"/>
      <c r="T239" s="270"/>
      <c r="U239" s="270"/>
      <c r="V239" s="270"/>
      <c r="W239" s="270"/>
      <c r="X239" s="270"/>
      <c r="Y239" s="270"/>
      <c r="Z239" s="270"/>
      <c r="AA239" s="274"/>
      <c r="AB239" s="270"/>
      <c r="AC239" s="268"/>
      <c r="AD239" s="268"/>
      <c r="AE239" s="268"/>
      <c r="AF239" s="268"/>
      <c r="AG239" s="268"/>
      <c r="AH239" s="268"/>
      <c r="AI239" s="268"/>
    </row>
    <row r="240" spans="1:35" x14ac:dyDescent="0.2">
      <c r="A240" s="268"/>
      <c r="B240" s="268"/>
      <c r="C240" s="270"/>
      <c r="D240" s="287"/>
      <c r="E240" s="262"/>
      <c r="F240" s="275"/>
      <c r="G240" s="275" t="s">
        <v>583</v>
      </c>
      <c r="H240" s="272"/>
      <c r="I240" s="272"/>
      <c r="J240" s="272"/>
      <c r="K240" s="272"/>
      <c r="L240" s="272"/>
      <c r="M240" s="279"/>
      <c r="N240" s="279"/>
      <c r="O240" s="272"/>
      <c r="P240" s="272"/>
      <c r="Q240" s="272"/>
      <c r="R240" s="270"/>
      <c r="S240" s="283"/>
      <c r="T240" s="270"/>
      <c r="U240" s="270"/>
      <c r="V240" s="270"/>
      <c r="W240" s="270"/>
      <c r="X240" s="270"/>
      <c r="Y240" s="270"/>
      <c r="Z240" s="270"/>
      <c r="AA240" s="274"/>
      <c r="AB240" s="270"/>
      <c r="AC240" s="268"/>
      <c r="AD240" s="268"/>
      <c r="AE240" s="268"/>
      <c r="AF240" s="268"/>
      <c r="AG240" s="268"/>
      <c r="AH240" s="268"/>
      <c r="AI240" s="268"/>
    </row>
    <row r="241" spans="1:35" ht="15.75" x14ac:dyDescent="0.3">
      <c r="A241" s="268"/>
      <c r="B241" s="268"/>
      <c r="C241" s="270"/>
      <c r="D241" s="287">
        <f>1+D229</f>
        <v>53</v>
      </c>
      <c r="E241" s="262"/>
      <c r="F241" s="275"/>
      <c r="G241" s="272"/>
      <c r="H241" s="272" t="s">
        <v>686</v>
      </c>
      <c r="I241" s="272"/>
      <c r="J241" s="270"/>
      <c r="K241" s="272"/>
      <c r="L241" s="272"/>
      <c r="M241" s="279" t="s">
        <v>619</v>
      </c>
      <c r="N241" s="279"/>
      <c r="O241" s="279"/>
      <c r="P241" s="965" t="s">
        <v>688</v>
      </c>
      <c r="Q241" s="966"/>
      <c r="R241" s="967"/>
      <c r="S241" s="283"/>
      <c r="T241" s="272" t="s">
        <v>687</v>
      </c>
      <c r="U241" s="270"/>
      <c r="V241" s="270"/>
      <c r="W241" s="270"/>
      <c r="X241" s="270"/>
      <c r="Y241" s="270"/>
      <c r="Z241" s="270"/>
      <c r="AA241" s="274"/>
      <c r="AB241" s="270"/>
      <c r="AC241" s="268"/>
      <c r="AD241" s="268"/>
      <c r="AE241" s="268"/>
      <c r="AF241" s="268"/>
      <c r="AG241" s="268"/>
      <c r="AH241" s="268"/>
      <c r="AI241" s="268"/>
    </row>
    <row r="242" spans="1:35" x14ac:dyDescent="0.2">
      <c r="A242" s="268"/>
      <c r="B242" s="268"/>
      <c r="C242" s="270"/>
      <c r="D242" s="285"/>
      <c r="E242" s="271"/>
      <c r="F242" s="275"/>
      <c r="G242" s="272"/>
      <c r="H242" s="272"/>
      <c r="I242" s="272"/>
      <c r="J242" s="272"/>
      <c r="K242" s="272"/>
      <c r="L242" s="272"/>
      <c r="M242" s="279"/>
      <c r="N242" s="279"/>
      <c r="O242" s="272"/>
      <c r="P242" s="272"/>
      <c r="Q242" s="272"/>
      <c r="R242" s="270"/>
      <c r="S242" s="266"/>
      <c r="T242" s="270"/>
      <c r="U242" s="270"/>
      <c r="V242" s="270"/>
      <c r="W242" s="270"/>
      <c r="X242" s="270"/>
      <c r="Y242" s="270"/>
      <c r="Z242" s="270"/>
      <c r="AA242" s="274"/>
      <c r="AB242" s="270"/>
      <c r="AC242" s="268"/>
      <c r="AD242" s="268"/>
      <c r="AE242" s="268"/>
      <c r="AF242" s="268"/>
      <c r="AG242" s="268"/>
      <c r="AH242" s="268"/>
      <c r="AI242" s="268"/>
    </row>
    <row r="243" spans="1:35" x14ac:dyDescent="0.2">
      <c r="A243" s="268"/>
      <c r="B243" s="268"/>
      <c r="C243" s="270"/>
      <c r="D243" s="285"/>
      <c r="E243" s="271"/>
      <c r="F243" s="275"/>
      <c r="G243" s="275" t="s">
        <v>404</v>
      </c>
      <c r="H243" s="272"/>
      <c r="I243" s="272"/>
      <c r="J243" s="272"/>
      <c r="K243" s="272"/>
      <c r="L243" s="272"/>
      <c r="M243" s="279"/>
      <c r="N243" s="279"/>
      <c r="O243" s="272"/>
      <c r="P243" s="1021" t="s">
        <v>467</v>
      </c>
      <c r="Q243" s="1021"/>
      <c r="R243" s="1021"/>
      <c r="S243" s="1021"/>
      <c r="T243" s="1021"/>
      <c r="U243" s="307"/>
      <c r="V243" s="307"/>
      <c r="W243" s="307"/>
      <c r="X243" s="307"/>
      <c r="Y243" s="307"/>
      <c r="Z243" s="307"/>
      <c r="AA243" s="316"/>
      <c r="AB243" s="270"/>
      <c r="AC243" s="268"/>
      <c r="AD243" s="268"/>
      <c r="AE243" s="268"/>
      <c r="AF243" s="268"/>
      <c r="AG243" s="268"/>
      <c r="AH243" s="268"/>
      <c r="AI243" s="268"/>
    </row>
    <row r="244" spans="1:35" x14ac:dyDescent="0.2">
      <c r="A244" s="268"/>
      <c r="B244" s="268"/>
      <c r="C244" s="270"/>
      <c r="D244" s="285"/>
      <c r="E244" s="271"/>
      <c r="F244" s="275"/>
      <c r="G244" s="275"/>
      <c r="H244" s="272"/>
      <c r="I244" s="272"/>
      <c r="J244" s="272"/>
      <c r="K244" s="272"/>
      <c r="L244" s="272"/>
      <c r="M244" s="279"/>
      <c r="N244" s="279"/>
      <c r="O244" s="272"/>
      <c r="P244" s="862" t="s">
        <v>953</v>
      </c>
      <c r="Q244" s="862"/>
      <c r="R244" s="862"/>
      <c r="S244" s="862"/>
      <c r="T244" s="862"/>
      <c r="U244" s="862"/>
      <c r="V244" s="862"/>
      <c r="W244" s="862"/>
      <c r="X244" s="862"/>
      <c r="Y244" s="862"/>
      <c r="Z244" s="862"/>
      <c r="AA244" s="863"/>
      <c r="AB244" s="270"/>
      <c r="AC244" s="268"/>
      <c r="AD244" s="268"/>
      <c r="AE244" s="268"/>
      <c r="AF244" s="268"/>
      <c r="AG244" s="268"/>
      <c r="AH244" s="268"/>
      <c r="AI244" s="268"/>
    </row>
    <row r="245" spans="1:35" x14ac:dyDescent="0.2">
      <c r="A245" s="268"/>
      <c r="B245" s="268"/>
      <c r="C245" s="270"/>
      <c r="D245" s="285"/>
      <c r="E245" s="271"/>
      <c r="F245" s="275"/>
      <c r="G245" s="275"/>
      <c r="H245" s="272"/>
      <c r="I245" s="272"/>
      <c r="J245" s="272"/>
      <c r="K245" s="272"/>
      <c r="L245" s="272"/>
      <c r="M245" s="279"/>
      <c r="N245" s="279"/>
      <c r="O245" s="272"/>
      <c r="P245" s="862"/>
      <c r="Q245" s="862"/>
      <c r="R245" s="862"/>
      <c r="S245" s="862"/>
      <c r="T245" s="862"/>
      <c r="U245" s="862"/>
      <c r="V245" s="862"/>
      <c r="W245" s="862"/>
      <c r="X245" s="862"/>
      <c r="Y245" s="862"/>
      <c r="Z245" s="862"/>
      <c r="AA245" s="863"/>
      <c r="AB245" s="270"/>
      <c r="AC245" s="268"/>
      <c r="AD245" s="268"/>
      <c r="AE245" s="268"/>
      <c r="AF245" s="268"/>
      <c r="AG245" s="268"/>
      <c r="AH245" s="268"/>
      <c r="AI245" s="268"/>
    </row>
    <row r="246" spans="1:35" x14ac:dyDescent="0.2">
      <c r="A246" s="268"/>
      <c r="B246" s="268"/>
      <c r="C246" s="270"/>
      <c r="D246" s="285"/>
      <c r="E246" s="271"/>
      <c r="F246" s="275"/>
      <c r="G246" s="275"/>
      <c r="H246" s="272"/>
      <c r="I246" s="272"/>
      <c r="J246" s="272"/>
      <c r="K246" s="272"/>
      <c r="L246" s="272"/>
      <c r="M246" s="279"/>
      <c r="N246" s="279"/>
      <c r="O246" s="272"/>
      <c r="P246" s="272"/>
      <c r="Q246" s="272"/>
      <c r="R246" s="270"/>
      <c r="S246" s="266"/>
      <c r="T246" s="270"/>
      <c r="U246" s="270"/>
      <c r="V246" s="270"/>
      <c r="W246" s="270"/>
      <c r="X246" s="270"/>
      <c r="Y246" s="270"/>
      <c r="Z246" s="270"/>
      <c r="AA246" s="274"/>
      <c r="AB246" s="270"/>
      <c r="AC246" s="268"/>
      <c r="AD246" s="268"/>
      <c r="AE246" s="268"/>
      <c r="AF246" s="268"/>
      <c r="AG246" s="268"/>
      <c r="AH246" s="268"/>
      <c r="AI246" s="268"/>
    </row>
    <row r="247" spans="1:35" ht="15" customHeight="1" x14ac:dyDescent="0.3">
      <c r="A247" s="268"/>
      <c r="B247" s="268"/>
      <c r="C247" s="270"/>
      <c r="D247" s="285">
        <f>1+D241</f>
        <v>54</v>
      </c>
      <c r="E247" s="271"/>
      <c r="F247" s="272"/>
      <c r="G247" s="272"/>
      <c r="H247" s="272" t="s">
        <v>319</v>
      </c>
      <c r="I247" s="272"/>
      <c r="J247" s="272"/>
      <c r="K247" s="272"/>
      <c r="L247" s="272"/>
      <c r="M247" s="279" t="s">
        <v>948</v>
      </c>
      <c r="N247" s="279" t="s">
        <v>122</v>
      </c>
      <c r="O247" s="272"/>
      <c r="P247" s="959" t="s">
        <v>776</v>
      </c>
      <c r="Q247" s="960"/>
      <c r="R247" s="960"/>
      <c r="S247" s="961"/>
      <c r="T247" s="901" t="s">
        <v>949</v>
      </c>
      <c r="U247" s="901"/>
      <c r="V247" s="901"/>
      <c r="W247" s="901"/>
      <c r="X247" s="901"/>
      <c r="Y247" s="901"/>
      <c r="Z247" s="901"/>
      <c r="AA247" s="902"/>
      <c r="AB247" s="270"/>
      <c r="AC247" s="268"/>
      <c r="AD247" s="268"/>
      <c r="AE247" s="268"/>
      <c r="AF247" s="268"/>
      <c r="AG247" s="268"/>
      <c r="AH247" s="268"/>
      <c r="AI247" s="268"/>
    </row>
    <row r="248" spans="1:35" ht="15" customHeight="1" x14ac:dyDescent="0.2">
      <c r="A248" s="268"/>
      <c r="B248" s="268"/>
      <c r="C248" s="270"/>
      <c r="D248" s="285"/>
      <c r="E248" s="271"/>
      <c r="F248" s="272"/>
      <c r="G248" s="272"/>
      <c r="H248" s="272"/>
      <c r="I248" s="272"/>
      <c r="J248" s="272"/>
      <c r="K248" s="272"/>
      <c r="L248" s="272"/>
      <c r="M248" s="279"/>
      <c r="N248" s="279"/>
      <c r="O248" s="272"/>
      <c r="P248" s="959"/>
      <c r="Q248" s="960"/>
      <c r="R248" s="960"/>
      <c r="S248" s="961"/>
      <c r="T248" s="901"/>
      <c r="U248" s="901"/>
      <c r="V248" s="901"/>
      <c r="W248" s="901"/>
      <c r="X248" s="901"/>
      <c r="Y248" s="901"/>
      <c r="Z248" s="901"/>
      <c r="AA248" s="902"/>
      <c r="AB248" s="270"/>
      <c r="AC248" s="268"/>
      <c r="AD248" s="268"/>
      <c r="AE248" s="268"/>
      <c r="AF248" s="268"/>
      <c r="AG248" s="268"/>
      <c r="AH248" s="268"/>
      <c r="AI248" s="268"/>
    </row>
    <row r="249" spans="1:35" ht="15" customHeight="1" x14ac:dyDescent="0.2">
      <c r="A249" s="268"/>
      <c r="B249" s="268"/>
      <c r="C249" s="270"/>
      <c r="D249" s="285"/>
      <c r="E249" s="271"/>
      <c r="F249" s="272"/>
      <c r="G249" s="272"/>
      <c r="H249" s="272"/>
      <c r="I249" s="272"/>
      <c r="J249" s="272"/>
      <c r="K249" s="272"/>
      <c r="L249" s="272"/>
      <c r="M249" s="279"/>
      <c r="N249" s="279"/>
      <c r="O249" s="272"/>
      <c r="P249" s="959"/>
      <c r="Q249" s="960"/>
      <c r="R249" s="960"/>
      <c r="S249" s="961"/>
      <c r="T249" s="270"/>
      <c r="U249" s="270"/>
      <c r="V249" s="270"/>
      <c r="W249" s="270"/>
      <c r="X249" s="270"/>
      <c r="Y249" s="270"/>
      <c r="Z249" s="270"/>
      <c r="AA249" s="274"/>
      <c r="AB249" s="270"/>
      <c r="AC249" s="268"/>
      <c r="AD249" s="268"/>
      <c r="AE249" s="268"/>
      <c r="AF249" s="268"/>
      <c r="AG249" s="268"/>
      <c r="AH249" s="268"/>
      <c r="AI249" s="268"/>
    </row>
    <row r="250" spans="1:35" ht="15" customHeight="1" x14ac:dyDescent="0.2">
      <c r="A250" s="268"/>
      <c r="B250" s="268"/>
      <c r="C250" s="270"/>
      <c r="D250" s="285"/>
      <c r="E250" s="271"/>
      <c r="F250" s="272"/>
      <c r="G250" s="272"/>
      <c r="H250" s="272"/>
      <c r="I250" s="272"/>
      <c r="J250" s="272"/>
      <c r="K250" s="272"/>
      <c r="L250" s="272"/>
      <c r="M250" s="279"/>
      <c r="N250" s="279"/>
      <c r="O250" s="272"/>
      <c r="P250" s="959" t="s">
        <v>777</v>
      </c>
      <c r="Q250" s="960"/>
      <c r="R250" s="960"/>
      <c r="S250" s="961"/>
      <c r="T250" s="862" t="s">
        <v>1062</v>
      </c>
      <c r="U250" s="862"/>
      <c r="V250" s="862"/>
      <c r="W250" s="862"/>
      <c r="X250" s="862"/>
      <c r="Y250" s="862"/>
      <c r="Z250" s="862"/>
      <c r="AA250" s="863"/>
      <c r="AB250" s="270"/>
      <c r="AC250" s="268"/>
      <c r="AD250" s="268"/>
      <c r="AE250" s="268"/>
      <c r="AF250" s="268"/>
      <c r="AG250" s="268"/>
      <c r="AH250" s="268"/>
      <c r="AI250" s="268"/>
    </row>
    <row r="251" spans="1:35" ht="15" customHeight="1" x14ac:dyDescent="0.2">
      <c r="A251" s="268"/>
      <c r="B251" s="268"/>
      <c r="C251" s="270"/>
      <c r="D251" s="285"/>
      <c r="E251" s="271"/>
      <c r="F251" s="272"/>
      <c r="G251" s="272"/>
      <c r="H251" s="272"/>
      <c r="I251" s="272"/>
      <c r="J251" s="272"/>
      <c r="K251" s="272"/>
      <c r="L251" s="272"/>
      <c r="M251" s="279"/>
      <c r="N251" s="279"/>
      <c r="O251" s="272"/>
      <c r="P251" s="959"/>
      <c r="Q251" s="960"/>
      <c r="R251" s="960"/>
      <c r="S251" s="961"/>
      <c r="T251" s="862"/>
      <c r="U251" s="862"/>
      <c r="V251" s="862"/>
      <c r="W251" s="862"/>
      <c r="X251" s="862"/>
      <c r="Y251" s="862"/>
      <c r="Z251" s="862"/>
      <c r="AA251" s="863"/>
      <c r="AB251" s="270"/>
      <c r="AC251" s="268"/>
      <c r="AD251" s="268"/>
      <c r="AE251" s="268"/>
      <c r="AF251" s="268"/>
      <c r="AG251" s="268"/>
      <c r="AH251" s="268"/>
      <c r="AI251" s="268"/>
    </row>
    <row r="252" spans="1:35" ht="15" customHeight="1" x14ac:dyDescent="0.2">
      <c r="A252" s="268"/>
      <c r="B252" s="268"/>
      <c r="C252" s="270"/>
      <c r="D252" s="285"/>
      <c r="E252" s="271"/>
      <c r="F252" s="272"/>
      <c r="G252" s="272"/>
      <c r="H252" s="272"/>
      <c r="I252" s="272"/>
      <c r="J252" s="272"/>
      <c r="K252" s="272"/>
      <c r="L252" s="272"/>
      <c r="M252" s="279"/>
      <c r="N252" s="279"/>
      <c r="O252" s="272"/>
      <c r="P252" s="959"/>
      <c r="Q252" s="960"/>
      <c r="R252" s="960"/>
      <c r="S252" s="961"/>
      <c r="T252" s="862"/>
      <c r="U252" s="862"/>
      <c r="V252" s="862"/>
      <c r="W252" s="862"/>
      <c r="X252" s="862"/>
      <c r="Y252" s="862"/>
      <c r="Z252" s="862"/>
      <c r="AA252" s="863"/>
      <c r="AB252" s="270"/>
      <c r="AC252" s="268"/>
      <c r="AD252" s="268"/>
      <c r="AE252" s="268"/>
      <c r="AF252" s="268"/>
      <c r="AG252" s="268"/>
      <c r="AH252" s="268"/>
      <c r="AI252" s="268"/>
    </row>
    <row r="253" spans="1:35" x14ac:dyDescent="0.2">
      <c r="A253" s="268"/>
      <c r="B253" s="268"/>
      <c r="C253" s="270"/>
      <c r="D253" s="285"/>
      <c r="E253" s="271"/>
      <c r="F253" s="272"/>
      <c r="G253" s="272"/>
      <c r="H253" s="272"/>
      <c r="I253" s="272"/>
      <c r="J253" s="272"/>
      <c r="K253" s="272"/>
      <c r="L253" s="272"/>
      <c r="M253" s="279"/>
      <c r="N253" s="279"/>
      <c r="O253" s="272"/>
      <c r="P253" s="959"/>
      <c r="Q253" s="960"/>
      <c r="R253" s="960"/>
      <c r="S253" s="961"/>
      <c r="T253" s="862"/>
      <c r="U253" s="862"/>
      <c r="V253" s="862"/>
      <c r="W253" s="862"/>
      <c r="X253" s="862"/>
      <c r="Y253" s="862"/>
      <c r="Z253" s="862"/>
      <c r="AA253" s="863"/>
      <c r="AB253" s="270"/>
      <c r="AC253" s="268"/>
      <c r="AD253" s="268"/>
      <c r="AE253" s="268"/>
      <c r="AF253" s="268"/>
      <c r="AG253" s="268"/>
      <c r="AH253" s="268"/>
      <c r="AI253" s="268"/>
    </row>
    <row r="254" spans="1:35" x14ac:dyDescent="0.2">
      <c r="A254" s="268"/>
      <c r="B254" s="268"/>
      <c r="C254" s="270"/>
      <c r="D254" s="285"/>
      <c r="E254" s="271"/>
      <c r="F254" s="272"/>
      <c r="G254" s="272"/>
      <c r="H254" s="272"/>
      <c r="I254" s="272"/>
      <c r="J254" s="272"/>
      <c r="K254" s="272"/>
      <c r="L254" s="272"/>
      <c r="M254" s="279"/>
      <c r="N254" s="279"/>
      <c r="O254" s="272"/>
      <c r="P254" s="279"/>
      <c r="Q254" s="265"/>
      <c r="R254" s="279"/>
      <c r="S254" s="266"/>
      <c r="T254" s="862"/>
      <c r="U254" s="862"/>
      <c r="V254" s="862"/>
      <c r="W254" s="862"/>
      <c r="X254" s="862"/>
      <c r="Y254" s="862"/>
      <c r="Z254" s="862"/>
      <c r="AA254" s="863"/>
      <c r="AB254" s="270"/>
      <c r="AC254" s="268"/>
      <c r="AD254" s="268"/>
      <c r="AE254" s="268"/>
      <c r="AF254" s="268"/>
      <c r="AG254" s="268"/>
      <c r="AH254" s="268"/>
      <c r="AI254" s="268"/>
    </row>
    <row r="255" spans="1:35" x14ac:dyDescent="0.2">
      <c r="A255" s="268"/>
      <c r="B255" s="268"/>
      <c r="C255" s="270"/>
      <c r="D255" s="285"/>
      <c r="E255" s="271"/>
      <c r="F255" s="272"/>
      <c r="G255" s="272"/>
      <c r="H255" s="272"/>
      <c r="I255" s="272"/>
      <c r="J255" s="272"/>
      <c r="K255" s="272"/>
      <c r="L255" s="272"/>
      <c r="M255" s="279"/>
      <c r="N255" s="279"/>
      <c r="O255" s="272"/>
      <c r="P255" s="279"/>
      <c r="Q255" s="265"/>
      <c r="R255" s="279"/>
      <c r="S255" s="266"/>
      <c r="T255" s="862"/>
      <c r="U255" s="862"/>
      <c r="V255" s="862"/>
      <c r="W255" s="862"/>
      <c r="X255" s="862"/>
      <c r="Y255" s="862"/>
      <c r="Z255" s="862"/>
      <c r="AA255" s="863"/>
      <c r="AB255" s="270"/>
      <c r="AC255" s="268"/>
      <c r="AD255" s="268"/>
      <c r="AE255" s="268"/>
      <c r="AF255" s="268"/>
      <c r="AG255" s="268"/>
      <c r="AH255" s="268"/>
      <c r="AI255" s="268"/>
    </row>
    <row r="256" spans="1:35" x14ac:dyDescent="0.2">
      <c r="A256" s="268"/>
      <c r="B256" s="268"/>
      <c r="C256" s="270"/>
      <c r="D256" s="285"/>
      <c r="E256" s="271"/>
      <c r="F256" s="272"/>
      <c r="G256" s="272"/>
      <c r="H256" s="272"/>
      <c r="I256" s="272"/>
      <c r="J256" s="272"/>
      <c r="K256" s="272"/>
      <c r="L256" s="272"/>
      <c r="M256" s="279"/>
      <c r="N256" s="279"/>
      <c r="O256" s="272"/>
      <c r="P256" s="279"/>
      <c r="Q256" s="265"/>
      <c r="R256" s="279"/>
      <c r="S256" s="266"/>
      <c r="T256" s="270"/>
      <c r="U256" s="270"/>
      <c r="V256" s="270"/>
      <c r="W256" s="270"/>
      <c r="X256" s="270"/>
      <c r="Y256" s="270"/>
      <c r="Z256" s="270"/>
      <c r="AA256" s="274"/>
      <c r="AB256" s="270"/>
      <c r="AC256" s="268"/>
      <c r="AD256" s="268"/>
      <c r="AE256" s="268"/>
      <c r="AF256" s="268"/>
      <c r="AG256" s="268"/>
      <c r="AH256" s="268"/>
      <c r="AI256" s="268"/>
    </row>
    <row r="257" spans="1:35" ht="15" customHeight="1" x14ac:dyDescent="0.3">
      <c r="A257" s="268"/>
      <c r="B257" s="268"/>
      <c r="C257" s="270"/>
      <c r="D257" s="285">
        <f>1+D247</f>
        <v>55</v>
      </c>
      <c r="E257" s="271"/>
      <c r="F257" s="272"/>
      <c r="G257" s="272"/>
      <c r="H257" s="272" t="s">
        <v>636</v>
      </c>
      <c r="I257" s="272"/>
      <c r="J257" s="272"/>
      <c r="K257" s="272"/>
      <c r="L257" s="272"/>
      <c r="M257" s="279" t="s">
        <v>400</v>
      </c>
      <c r="N257" s="279" t="s">
        <v>122</v>
      </c>
      <c r="O257" s="272"/>
      <c r="P257" s="977" t="s">
        <v>778</v>
      </c>
      <c r="Q257" s="978"/>
      <c r="R257" s="978"/>
      <c r="S257" s="979"/>
      <c r="T257" s="901" t="s">
        <v>950</v>
      </c>
      <c r="U257" s="901"/>
      <c r="V257" s="901"/>
      <c r="W257" s="901"/>
      <c r="X257" s="901"/>
      <c r="Y257" s="901"/>
      <c r="Z257" s="901"/>
      <c r="AA257" s="902"/>
      <c r="AB257" s="270"/>
      <c r="AC257" s="268"/>
      <c r="AD257" s="268"/>
      <c r="AE257" s="268"/>
      <c r="AF257" s="268"/>
      <c r="AG257" s="268"/>
      <c r="AH257" s="268"/>
      <c r="AI257" s="268"/>
    </row>
    <row r="258" spans="1:35" ht="15" customHeight="1" x14ac:dyDescent="0.2">
      <c r="A258" s="268"/>
      <c r="B258" s="268"/>
      <c r="C258" s="270"/>
      <c r="D258" s="285"/>
      <c r="E258" s="271"/>
      <c r="F258" s="272"/>
      <c r="G258" s="272"/>
      <c r="H258" s="272"/>
      <c r="I258" s="272"/>
      <c r="J258" s="272"/>
      <c r="K258" s="272"/>
      <c r="L258" s="272"/>
      <c r="M258" s="279"/>
      <c r="N258" s="279"/>
      <c r="O258" s="272"/>
      <c r="P258" s="977"/>
      <c r="Q258" s="978"/>
      <c r="R258" s="978"/>
      <c r="S258" s="979"/>
      <c r="T258" s="901"/>
      <c r="U258" s="901"/>
      <c r="V258" s="901"/>
      <c r="W258" s="901"/>
      <c r="X258" s="901"/>
      <c r="Y258" s="901"/>
      <c r="Z258" s="901"/>
      <c r="AA258" s="902"/>
      <c r="AB258" s="270"/>
      <c r="AC258" s="268"/>
      <c r="AD258" s="268"/>
      <c r="AE258" s="268"/>
      <c r="AF258" s="268"/>
      <c r="AG258" s="268"/>
      <c r="AH258" s="268"/>
      <c r="AI258" s="268"/>
    </row>
    <row r="259" spans="1:35" ht="15" customHeight="1" x14ac:dyDescent="0.2">
      <c r="A259" s="268"/>
      <c r="B259" s="268"/>
      <c r="C259" s="270"/>
      <c r="D259" s="285"/>
      <c r="E259" s="271"/>
      <c r="F259" s="272"/>
      <c r="G259" s="272"/>
      <c r="H259" s="272"/>
      <c r="I259" s="272"/>
      <c r="J259" s="272"/>
      <c r="K259" s="272"/>
      <c r="L259" s="272"/>
      <c r="M259" s="279"/>
      <c r="N259" s="279"/>
      <c r="O259" s="272"/>
      <c r="P259" s="977"/>
      <c r="Q259" s="978"/>
      <c r="R259" s="978"/>
      <c r="S259" s="979"/>
      <c r="T259" s="270"/>
      <c r="U259" s="270"/>
      <c r="V259" s="270"/>
      <c r="W259" s="270"/>
      <c r="X259" s="270"/>
      <c r="Y259" s="270"/>
      <c r="Z259" s="270"/>
      <c r="AA259" s="274"/>
      <c r="AB259" s="270"/>
      <c r="AC259" s="268"/>
      <c r="AD259" s="268"/>
      <c r="AE259" s="268"/>
      <c r="AF259" s="268"/>
      <c r="AG259" s="268"/>
      <c r="AH259" s="268"/>
      <c r="AI259" s="268"/>
    </row>
    <row r="260" spans="1:35" ht="15" customHeight="1" x14ac:dyDescent="0.2">
      <c r="A260" s="268"/>
      <c r="B260" s="268"/>
      <c r="C260" s="270"/>
      <c r="D260" s="285"/>
      <c r="E260" s="271"/>
      <c r="F260" s="272"/>
      <c r="G260" s="272"/>
      <c r="H260" s="272"/>
      <c r="I260" s="272"/>
      <c r="J260" s="272"/>
      <c r="K260" s="272"/>
      <c r="L260" s="272"/>
      <c r="M260" s="279"/>
      <c r="N260" s="279"/>
      <c r="O260" s="272"/>
      <c r="P260" s="977" t="s">
        <v>779</v>
      </c>
      <c r="Q260" s="978"/>
      <c r="R260" s="978"/>
      <c r="S260" s="979"/>
      <c r="T260" s="862" t="s">
        <v>951</v>
      </c>
      <c r="U260" s="862"/>
      <c r="V260" s="862"/>
      <c r="W260" s="862"/>
      <c r="X260" s="862"/>
      <c r="Y260" s="862"/>
      <c r="Z260" s="862"/>
      <c r="AA260" s="863"/>
      <c r="AB260" s="270"/>
      <c r="AC260" s="268"/>
      <c r="AD260" s="268"/>
      <c r="AE260" s="268"/>
      <c r="AF260" s="268"/>
      <c r="AG260" s="268"/>
      <c r="AH260" s="268"/>
      <c r="AI260" s="268"/>
    </row>
    <row r="261" spans="1:35" ht="15" customHeight="1" x14ac:dyDescent="0.2">
      <c r="A261" s="268"/>
      <c r="B261" s="268"/>
      <c r="C261" s="270"/>
      <c r="D261" s="285"/>
      <c r="E261" s="271"/>
      <c r="F261" s="272"/>
      <c r="G261" s="272"/>
      <c r="H261" s="272"/>
      <c r="I261" s="272"/>
      <c r="J261" s="272"/>
      <c r="K261" s="272"/>
      <c r="L261" s="272"/>
      <c r="M261" s="279"/>
      <c r="N261" s="279"/>
      <c r="O261" s="272"/>
      <c r="P261" s="977"/>
      <c r="Q261" s="978"/>
      <c r="R261" s="978"/>
      <c r="S261" s="979"/>
      <c r="T261" s="862"/>
      <c r="U261" s="862"/>
      <c r="V261" s="862"/>
      <c r="W261" s="862"/>
      <c r="X261" s="862"/>
      <c r="Y261" s="862"/>
      <c r="Z261" s="862"/>
      <c r="AA261" s="863"/>
      <c r="AB261" s="270"/>
      <c r="AC261" s="268"/>
      <c r="AD261" s="268"/>
      <c r="AE261" s="268"/>
      <c r="AF261" s="268"/>
      <c r="AG261" s="268"/>
      <c r="AH261" s="268"/>
      <c r="AI261" s="268"/>
    </row>
    <row r="262" spans="1:35" ht="15" customHeight="1" x14ac:dyDescent="0.2">
      <c r="A262" s="268"/>
      <c r="B262" s="268"/>
      <c r="C262" s="270"/>
      <c r="D262" s="285"/>
      <c r="E262" s="271"/>
      <c r="F262" s="272"/>
      <c r="G262" s="272"/>
      <c r="H262" s="272"/>
      <c r="I262" s="272"/>
      <c r="J262" s="272"/>
      <c r="K262" s="272"/>
      <c r="L262" s="272"/>
      <c r="M262" s="279"/>
      <c r="N262" s="279"/>
      <c r="O262" s="272"/>
      <c r="P262" s="977"/>
      <c r="Q262" s="978"/>
      <c r="R262" s="978"/>
      <c r="S262" s="979"/>
      <c r="T262" s="862"/>
      <c r="U262" s="862"/>
      <c r="V262" s="862"/>
      <c r="W262" s="862"/>
      <c r="X262" s="862"/>
      <c r="Y262" s="862"/>
      <c r="Z262" s="862"/>
      <c r="AA262" s="863"/>
      <c r="AB262" s="270"/>
      <c r="AC262" s="268"/>
      <c r="AD262" s="268"/>
      <c r="AE262" s="268"/>
      <c r="AF262" s="268"/>
      <c r="AG262" s="268"/>
      <c r="AH262" s="268"/>
      <c r="AI262" s="268"/>
    </row>
    <row r="263" spans="1:35" ht="15" customHeight="1" x14ac:dyDescent="0.2">
      <c r="A263" s="268"/>
      <c r="B263" s="268"/>
      <c r="C263" s="270"/>
      <c r="D263" s="285"/>
      <c r="E263" s="271"/>
      <c r="F263" s="272"/>
      <c r="G263" s="272"/>
      <c r="H263" s="272"/>
      <c r="I263" s="272"/>
      <c r="J263" s="272"/>
      <c r="K263" s="272"/>
      <c r="L263" s="272"/>
      <c r="M263" s="279"/>
      <c r="N263" s="279"/>
      <c r="O263" s="272"/>
      <c r="P263" s="977"/>
      <c r="Q263" s="978"/>
      <c r="R263" s="978"/>
      <c r="S263" s="979"/>
      <c r="T263" s="862"/>
      <c r="U263" s="862"/>
      <c r="V263" s="862"/>
      <c r="W263" s="862"/>
      <c r="X263" s="862"/>
      <c r="Y263" s="862"/>
      <c r="Z263" s="862"/>
      <c r="AA263" s="863"/>
      <c r="AB263" s="270"/>
      <c r="AC263" s="268"/>
      <c r="AD263" s="268"/>
      <c r="AE263" s="268"/>
      <c r="AF263" s="268"/>
      <c r="AG263" s="268"/>
      <c r="AH263" s="268"/>
      <c r="AI263" s="268"/>
    </row>
    <row r="264" spans="1:35" x14ac:dyDescent="0.2">
      <c r="A264" s="268"/>
      <c r="B264" s="268"/>
      <c r="C264" s="270"/>
      <c r="D264" s="285"/>
      <c r="E264" s="271"/>
      <c r="F264" s="272"/>
      <c r="G264" s="272"/>
      <c r="H264" s="272"/>
      <c r="I264" s="272"/>
      <c r="J264" s="272"/>
      <c r="K264" s="272"/>
      <c r="L264" s="272"/>
      <c r="M264" s="279"/>
      <c r="N264" s="279"/>
      <c r="O264" s="272"/>
      <c r="P264" s="279"/>
      <c r="Q264" s="265"/>
      <c r="R264" s="279"/>
      <c r="S264" s="266"/>
      <c r="T264" s="862"/>
      <c r="U264" s="862"/>
      <c r="V264" s="862"/>
      <c r="W264" s="862"/>
      <c r="X264" s="862"/>
      <c r="Y264" s="862"/>
      <c r="Z264" s="862"/>
      <c r="AA264" s="863"/>
      <c r="AB264" s="270"/>
      <c r="AC264" s="268"/>
      <c r="AD264" s="268"/>
      <c r="AE264" s="268"/>
      <c r="AF264" s="268"/>
      <c r="AG264" s="268"/>
      <c r="AH264" s="268"/>
      <c r="AI264" s="268"/>
    </row>
    <row r="265" spans="1:35" x14ac:dyDescent="0.2">
      <c r="A265" s="268"/>
      <c r="B265" s="268"/>
      <c r="C265" s="270"/>
      <c r="D265" s="285"/>
      <c r="E265" s="271"/>
      <c r="F265" s="272"/>
      <c r="G265" s="272"/>
      <c r="H265" s="272"/>
      <c r="I265" s="272"/>
      <c r="J265" s="272"/>
      <c r="K265" s="272"/>
      <c r="L265" s="272"/>
      <c r="M265" s="279"/>
      <c r="N265" s="279"/>
      <c r="O265" s="272"/>
      <c r="P265" s="279"/>
      <c r="Q265" s="265"/>
      <c r="R265" s="279"/>
      <c r="S265" s="266"/>
      <c r="T265" s="862"/>
      <c r="U265" s="862"/>
      <c r="V265" s="862"/>
      <c r="W265" s="862"/>
      <c r="X265" s="862"/>
      <c r="Y265" s="862"/>
      <c r="Z265" s="862"/>
      <c r="AA265" s="863"/>
      <c r="AB265" s="270"/>
      <c r="AC265" s="268"/>
      <c r="AD265" s="268"/>
      <c r="AE265" s="268"/>
      <c r="AF265" s="268"/>
      <c r="AG265" s="268"/>
      <c r="AH265" s="268"/>
      <c r="AI265" s="268"/>
    </row>
    <row r="266" spans="1:35" x14ac:dyDescent="0.2">
      <c r="A266" s="268"/>
      <c r="B266" s="268"/>
      <c r="C266" s="270"/>
      <c r="D266" s="285"/>
      <c r="E266" s="271"/>
      <c r="F266" s="272"/>
      <c r="G266" s="272"/>
      <c r="H266" s="272"/>
      <c r="I266" s="272"/>
      <c r="J266" s="272"/>
      <c r="K266" s="272"/>
      <c r="L266" s="272"/>
      <c r="M266" s="279"/>
      <c r="N266" s="279"/>
      <c r="O266" s="272"/>
      <c r="P266" s="279"/>
      <c r="Q266" s="265"/>
      <c r="R266" s="279"/>
      <c r="S266" s="266"/>
      <c r="T266" s="270"/>
      <c r="U266" s="270"/>
      <c r="V266" s="270"/>
      <c r="W266" s="270"/>
      <c r="X266" s="270"/>
      <c r="Y266" s="270"/>
      <c r="Z266" s="270"/>
      <c r="AA266" s="274"/>
      <c r="AB266" s="270"/>
      <c r="AC266" s="268"/>
      <c r="AD266" s="268"/>
      <c r="AE266" s="268"/>
      <c r="AF266" s="268"/>
      <c r="AG266" s="268"/>
      <c r="AH266" s="268"/>
      <c r="AI266" s="268"/>
    </row>
    <row r="267" spans="1:35" ht="15" customHeight="1" x14ac:dyDescent="0.3">
      <c r="A267" s="268"/>
      <c r="B267" s="268"/>
      <c r="C267" s="270"/>
      <c r="D267" s="285">
        <f>1+D257</f>
        <v>56</v>
      </c>
      <c r="E267" s="271"/>
      <c r="F267" s="272"/>
      <c r="G267" s="272"/>
      <c r="H267" s="135" t="s">
        <v>581</v>
      </c>
      <c r="I267" s="272"/>
      <c r="J267" s="272"/>
      <c r="K267" s="272"/>
      <c r="L267" s="272"/>
      <c r="M267" s="279" t="s">
        <v>781</v>
      </c>
      <c r="N267" s="279" t="s">
        <v>122</v>
      </c>
      <c r="O267" s="272"/>
      <c r="P267" s="980" t="s">
        <v>637</v>
      </c>
      <c r="Q267" s="981"/>
      <c r="R267" s="982"/>
      <c r="S267" s="266"/>
      <c r="T267" s="855" t="s">
        <v>963</v>
      </c>
      <c r="U267" s="855"/>
      <c r="V267" s="855"/>
      <c r="W267" s="855"/>
      <c r="X267" s="855"/>
      <c r="Y267" s="855"/>
      <c r="Z267" s="855"/>
      <c r="AA267" s="856"/>
      <c r="AB267" s="270"/>
      <c r="AC267" s="268"/>
      <c r="AD267" s="268"/>
      <c r="AE267" s="268"/>
      <c r="AF267" s="268"/>
      <c r="AG267" s="268"/>
      <c r="AH267" s="268"/>
      <c r="AI267" s="268"/>
    </row>
    <row r="268" spans="1:35" x14ac:dyDescent="0.2">
      <c r="A268" s="268"/>
      <c r="B268" s="268"/>
      <c r="C268" s="270"/>
      <c r="D268" s="285"/>
      <c r="E268" s="271"/>
      <c r="F268" s="272"/>
      <c r="G268" s="272"/>
      <c r="H268" s="272"/>
      <c r="I268" s="272"/>
      <c r="J268" s="272"/>
      <c r="K268" s="272"/>
      <c r="L268" s="272"/>
      <c r="M268" s="279"/>
      <c r="N268" s="279"/>
      <c r="O268" s="272"/>
      <c r="P268" s="983"/>
      <c r="Q268" s="984"/>
      <c r="R268" s="985"/>
      <c r="S268" s="266"/>
      <c r="T268" s="855"/>
      <c r="U268" s="855"/>
      <c r="V268" s="855"/>
      <c r="W268" s="855"/>
      <c r="X268" s="855"/>
      <c r="Y268" s="855"/>
      <c r="Z268" s="855"/>
      <c r="AA268" s="856"/>
      <c r="AB268" s="270"/>
      <c r="AC268" s="268"/>
      <c r="AD268" s="268"/>
      <c r="AE268" s="268"/>
      <c r="AF268" s="268"/>
      <c r="AG268" s="268"/>
      <c r="AH268" s="268"/>
      <c r="AI268" s="268"/>
    </row>
    <row r="269" spans="1:35" x14ac:dyDescent="0.2">
      <c r="A269" s="268"/>
      <c r="B269" s="268"/>
      <c r="C269" s="270"/>
      <c r="D269" s="285"/>
      <c r="E269" s="271"/>
      <c r="F269" s="272"/>
      <c r="G269" s="272"/>
      <c r="H269" s="272"/>
      <c r="I269" s="272"/>
      <c r="J269" s="272"/>
      <c r="K269" s="272"/>
      <c r="L269" s="272"/>
      <c r="M269" s="279"/>
      <c r="N269" s="279"/>
      <c r="O269" s="272"/>
      <c r="P269" s="136"/>
      <c r="Q269" s="265"/>
      <c r="R269" s="136"/>
      <c r="S269" s="266"/>
      <c r="T269" s="855"/>
      <c r="U269" s="855"/>
      <c r="V269" s="855"/>
      <c r="W269" s="855"/>
      <c r="X269" s="855"/>
      <c r="Y269" s="855"/>
      <c r="Z269" s="855"/>
      <c r="AA269" s="856"/>
      <c r="AB269" s="270"/>
      <c r="AC269" s="268"/>
      <c r="AD269" s="268"/>
      <c r="AE269" s="268"/>
      <c r="AF269" s="268"/>
      <c r="AG269" s="268"/>
      <c r="AH269" s="268"/>
      <c r="AI269" s="268"/>
    </row>
    <row r="270" spans="1:35" x14ac:dyDescent="0.2">
      <c r="A270" s="268"/>
      <c r="B270" s="268"/>
      <c r="C270" s="270"/>
      <c r="D270" s="285"/>
      <c r="E270" s="271"/>
      <c r="F270" s="272"/>
      <c r="G270" s="272"/>
      <c r="H270" s="272"/>
      <c r="I270" s="272"/>
      <c r="J270" s="272"/>
      <c r="K270" s="272"/>
      <c r="L270" s="272"/>
      <c r="M270" s="279"/>
      <c r="N270" s="279"/>
      <c r="O270" s="272"/>
      <c r="P270" s="136"/>
      <c r="Q270" s="265"/>
      <c r="R270" s="136"/>
      <c r="S270" s="266"/>
      <c r="T270" s="300"/>
      <c r="U270" s="300"/>
      <c r="V270" s="300"/>
      <c r="W270" s="300"/>
      <c r="X270" s="300"/>
      <c r="Y270" s="300"/>
      <c r="Z270" s="300"/>
      <c r="AA270" s="301"/>
      <c r="AB270" s="270"/>
      <c r="AC270" s="268"/>
      <c r="AD270" s="268"/>
      <c r="AE270" s="268"/>
      <c r="AF270" s="268"/>
      <c r="AG270" s="268"/>
      <c r="AH270" s="268"/>
      <c r="AI270" s="268"/>
    </row>
    <row r="271" spans="1:35" ht="12.75" customHeight="1" x14ac:dyDescent="0.2">
      <c r="A271" s="268"/>
      <c r="B271" s="268"/>
      <c r="C271" s="270"/>
      <c r="D271" s="285">
        <f>1+D267</f>
        <v>57</v>
      </c>
      <c r="E271" s="271"/>
      <c r="F271" s="272"/>
      <c r="G271" s="275" t="s">
        <v>910</v>
      </c>
      <c r="H271" s="272"/>
      <c r="I271" s="272"/>
      <c r="J271" s="272"/>
      <c r="K271" s="272"/>
      <c r="L271" s="272"/>
      <c r="M271" s="279" t="s">
        <v>892</v>
      </c>
      <c r="N271" s="279"/>
      <c r="O271" s="272"/>
      <c r="P271" s="986" t="s">
        <v>952</v>
      </c>
      <c r="Q271" s="987"/>
      <c r="R271" s="988"/>
      <c r="S271" s="266"/>
      <c r="T271" s="857" t="s">
        <v>1135</v>
      </c>
      <c r="U271" s="857"/>
      <c r="V271" s="857"/>
      <c r="W271" s="857"/>
      <c r="X271" s="857"/>
      <c r="Y271" s="857"/>
      <c r="Z271" s="857"/>
      <c r="AA271" s="858"/>
      <c r="AB271" s="270"/>
      <c r="AC271" s="268"/>
      <c r="AD271" s="268"/>
      <c r="AE271" s="268"/>
      <c r="AF271" s="268"/>
      <c r="AG271" s="268"/>
      <c r="AH271" s="268"/>
      <c r="AI271" s="268"/>
    </row>
    <row r="272" spans="1:35" x14ac:dyDescent="0.2">
      <c r="A272" s="268"/>
      <c r="B272" s="268"/>
      <c r="C272" s="270"/>
      <c r="D272" s="285"/>
      <c r="E272" s="271"/>
      <c r="F272" s="272"/>
      <c r="G272" s="272"/>
      <c r="H272" s="272"/>
      <c r="I272" s="272"/>
      <c r="J272" s="272"/>
      <c r="K272" s="272"/>
      <c r="L272" s="272"/>
      <c r="M272" s="279"/>
      <c r="N272" s="279"/>
      <c r="O272" s="272"/>
      <c r="P272" s="989"/>
      <c r="Q272" s="990"/>
      <c r="R272" s="991"/>
      <c r="S272" s="266"/>
      <c r="T272" s="857"/>
      <c r="U272" s="857"/>
      <c r="V272" s="857"/>
      <c r="W272" s="857"/>
      <c r="X272" s="857"/>
      <c r="Y272" s="857"/>
      <c r="Z272" s="857"/>
      <c r="AA272" s="858"/>
      <c r="AB272" s="270"/>
      <c r="AC272" s="268"/>
      <c r="AD272" s="268"/>
      <c r="AE272" s="268"/>
      <c r="AF272" s="268"/>
      <c r="AG272" s="268"/>
      <c r="AH272" s="268"/>
      <c r="AI272" s="268"/>
    </row>
    <row r="273" spans="1:35" x14ac:dyDescent="0.2">
      <c r="A273" s="268"/>
      <c r="B273" s="268"/>
      <c r="C273" s="270"/>
      <c r="D273" s="285"/>
      <c r="E273" s="271"/>
      <c r="F273" s="272"/>
      <c r="G273" s="272"/>
      <c r="H273" s="272"/>
      <c r="I273" s="272"/>
      <c r="J273" s="272"/>
      <c r="K273" s="272"/>
      <c r="L273" s="272"/>
      <c r="M273" s="279"/>
      <c r="N273" s="279"/>
      <c r="O273" s="272"/>
      <c r="P273" s="136"/>
      <c r="Q273" s="265"/>
      <c r="R273" s="136"/>
      <c r="S273" s="266"/>
      <c r="T273" s="857"/>
      <c r="U273" s="857"/>
      <c r="V273" s="857"/>
      <c r="W273" s="857"/>
      <c r="X273" s="857"/>
      <c r="Y273" s="857"/>
      <c r="Z273" s="857"/>
      <c r="AA273" s="858"/>
      <c r="AB273" s="270"/>
      <c r="AC273" s="268"/>
      <c r="AD273" s="268"/>
      <c r="AE273" s="268"/>
      <c r="AF273" s="268"/>
      <c r="AG273" s="268"/>
      <c r="AH273" s="268"/>
      <c r="AI273" s="268"/>
    </row>
    <row r="274" spans="1:35" x14ac:dyDescent="0.2">
      <c r="A274" s="268"/>
      <c r="B274" s="268"/>
      <c r="C274" s="270"/>
      <c r="D274" s="285"/>
      <c r="E274" s="271"/>
      <c r="F274" s="272"/>
      <c r="G274" s="272"/>
      <c r="H274" s="272"/>
      <c r="I274" s="272"/>
      <c r="J274" s="272"/>
      <c r="K274" s="272"/>
      <c r="L274" s="272"/>
      <c r="M274" s="279"/>
      <c r="N274" s="279"/>
      <c r="O274" s="272"/>
      <c r="P274" s="136"/>
      <c r="Q274" s="265"/>
      <c r="R274" s="136"/>
      <c r="S274" s="266"/>
      <c r="T274" s="311"/>
      <c r="U274" s="311"/>
      <c r="V274" s="311"/>
      <c r="W274" s="311"/>
      <c r="X274" s="311"/>
      <c r="Y274" s="311"/>
      <c r="Z274" s="311"/>
      <c r="AA274" s="315"/>
      <c r="AB274" s="270"/>
      <c r="AC274" s="268"/>
      <c r="AD274" s="268"/>
      <c r="AE274" s="268"/>
      <c r="AF274" s="268"/>
      <c r="AG274" s="268"/>
      <c r="AH274" s="268"/>
      <c r="AI274" s="268"/>
    </row>
    <row r="275" spans="1:35" ht="15" customHeight="1" x14ac:dyDescent="0.2">
      <c r="A275" s="268"/>
      <c r="B275" s="268"/>
      <c r="C275" s="270"/>
      <c r="D275" s="285">
        <f>1+D271</f>
        <v>58</v>
      </c>
      <c r="E275" s="271"/>
      <c r="F275" s="272"/>
      <c r="G275" s="275" t="s">
        <v>293</v>
      </c>
      <c r="H275" s="272"/>
      <c r="I275" s="272"/>
      <c r="J275" s="272"/>
      <c r="K275" s="272"/>
      <c r="L275" s="272"/>
      <c r="M275" s="279" t="s">
        <v>118</v>
      </c>
      <c r="N275" s="279" t="s">
        <v>122</v>
      </c>
      <c r="O275" s="272"/>
      <c r="P275" s="977" t="s">
        <v>782</v>
      </c>
      <c r="Q275" s="978"/>
      <c r="R275" s="978"/>
      <c r="S275" s="978"/>
      <c r="T275" s="952" t="s">
        <v>958</v>
      </c>
      <c r="U275" s="1027"/>
      <c r="V275" s="1027"/>
      <c r="W275" s="1027"/>
      <c r="X275" s="1027"/>
      <c r="Y275" s="1027"/>
      <c r="Z275" s="1027"/>
      <c r="AA275" s="1028"/>
      <c r="AB275" s="270"/>
      <c r="AC275" s="268"/>
      <c r="AD275" s="268"/>
      <c r="AE275" s="268"/>
      <c r="AF275" s="268"/>
      <c r="AG275" s="268"/>
      <c r="AH275" s="268"/>
      <c r="AI275" s="268"/>
    </row>
    <row r="276" spans="1:35" ht="15" customHeight="1" x14ac:dyDescent="0.2">
      <c r="A276" s="268"/>
      <c r="B276" s="268"/>
      <c r="C276" s="270"/>
      <c r="D276" s="285"/>
      <c r="E276" s="271"/>
      <c r="F276" s="272"/>
      <c r="G276" s="275"/>
      <c r="H276" s="272"/>
      <c r="I276" s="272"/>
      <c r="J276" s="272"/>
      <c r="K276" s="272"/>
      <c r="L276" s="272"/>
      <c r="M276" s="279"/>
      <c r="N276" s="279"/>
      <c r="O276" s="263"/>
      <c r="P276" s="977"/>
      <c r="Q276" s="978"/>
      <c r="R276" s="978"/>
      <c r="S276" s="978"/>
      <c r="T276" s="1029"/>
      <c r="U276" s="1027"/>
      <c r="V276" s="1027"/>
      <c r="W276" s="1027"/>
      <c r="X276" s="1027"/>
      <c r="Y276" s="1027"/>
      <c r="Z276" s="1027"/>
      <c r="AA276" s="1028"/>
      <c r="AB276" s="270"/>
      <c r="AC276" s="268"/>
      <c r="AD276" s="268"/>
      <c r="AE276" s="268"/>
      <c r="AF276" s="268"/>
      <c r="AG276" s="268"/>
      <c r="AH276" s="268"/>
      <c r="AI276" s="268"/>
    </row>
    <row r="277" spans="1:35" ht="15" customHeight="1" x14ac:dyDescent="0.2">
      <c r="A277" s="268"/>
      <c r="B277" s="268"/>
      <c r="C277" s="270"/>
      <c r="D277" s="285"/>
      <c r="E277" s="271"/>
      <c r="F277" s="272"/>
      <c r="G277" s="275"/>
      <c r="H277" s="272"/>
      <c r="I277" s="272"/>
      <c r="J277" s="272"/>
      <c r="K277" s="272"/>
      <c r="L277" s="272"/>
      <c r="M277" s="279"/>
      <c r="N277" s="279"/>
      <c r="O277" s="263"/>
      <c r="P277" s="959" t="s">
        <v>785</v>
      </c>
      <c r="Q277" s="960"/>
      <c r="R277" s="960"/>
      <c r="S277" s="960"/>
      <c r="T277" s="1029"/>
      <c r="U277" s="1027"/>
      <c r="V277" s="1027"/>
      <c r="W277" s="1027"/>
      <c r="X277" s="1027"/>
      <c r="Y277" s="1027"/>
      <c r="Z277" s="1027"/>
      <c r="AA277" s="1028"/>
      <c r="AB277" s="270"/>
      <c r="AC277" s="268"/>
      <c r="AD277" s="268"/>
      <c r="AE277" s="268"/>
      <c r="AF277" s="268"/>
      <c r="AG277" s="268"/>
      <c r="AH277" s="268"/>
      <c r="AI277" s="268"/>
    </row>
    <row r="278" spans="1:35" ht="15" customHeight="1" x14ac:dyDescent="0.2">
      <c r="A278" s="268"/>
      <c r="B278" s="268"/>
      <c r="C278" s="270"/>
      <c r="D278" s="285"/>
      <c r="E278" s="271"/>
      <c r="F278" s="272"/>
      <c r="G278" s="275"/>
      <c r="H278" s="272"/>
      <c r="I278" s="272"/>
      <c r="J278" s="272"/>
      <c r="K278" s="272"/>
      <c r="L278" s="272"/>
      <c r="M278" s="279"/>
      <c r="N278" s="279"/>
      <c r="O278" s="263"/>
      <c r="P278" s="959"/>
      <c r="Q278" s="960"/>
      <c r="R278" s="960"/>
      <c r="S278" s="960"/>
      <c r="T278" s="1029"/>
      <c r="U278" s="1027"/>
      <c r="V278" s="1027"/>
      <c r="W278" s="1027"/>
      <c r="X278" s="1027"/>
      <c r="Y278" s="1027"/>
      <c r="Z278" s="1027"/>
      <c r="AA278" s="1028"/>
      <c r="AB278" s="270"/>
      <c r="AC278" s="268"/>
      <c r="AD278" s="268"/>
      <c r="AE278" s="268"/>
      <c r="AF278" s="268"/>
      <c r="AG278" s="268"/>
      <c r="AH278" s="268"/>
      <c r="AI278" s="268"/>
    </row>
    <row r="279" spans="1:35" ht="15" customHeight="1" x14ac:dyDescent="0.2">
      <c r="A279" s="268"/>
      <c r="B279" s="268"/>
      <c r="C279" s="270"/>
      <c r="D279" s="285"/>
      <c r="E279" s="271"/>
      <c r="F279" s="272"/>
      <c r="G279" s="275"/>
      <c r="H279" s="272"/>
      <c r="I279" s="272"/>
      <c r="J279" s="272"/>
      <c r="K279" s="272"/>
      <c r="L279" s="272"/>
      <c r="M279" s="279"/>
      <c r="N279" s="279"/>
      <c r="O279" s="263"/>
      <c r="P279" s="1035" t="s">
        <v>1125</v>
      </c>
      <c r="Q279" s="1036"/>
      <c r="R279" s="1036"/>
      <c r="S279" s="1036"/>
      <c r="T279" s="1029"/>
      <c r="U279" s="1027"/>
      <c r="V279" s="1027"/>
      <c r="W279" s="1027"/>
      <c r="X279" s="1027"/>
      <c r="Y279" s="1027"/>
      <c r="Z279" s="1027"/>
      <c r="AA279" s="1028"/>
      <c r="AB279" s="270"/>
      <c r="AC279" s="268"/>
      <c r="AD279" s="268"/>
      <c r="AE279" s="268"/>
      <c r="AF279" s="268"/>
      <c r="AG279" s="268"/>
      <c r="AH279" s="268"/>
      <c r="AI279" s="268"/>
    </row>
    <row r="280" spans="1:35" ht="15" customHeight="1" x14ac:dyDescent="0.2">
      <c r="A280" s="268"/>
      <c r="B280" s="268"/>
      <c r="C280" s="270"/>
      <c r="D280" s="285"/>
      <c r="E280" s="271"/>
      <c r="F280" s="272"/>
      <c r="G280" s="275"/>
      <c r="H280" s="272"/>
      <c r="I280" s="272"/>
      <c r="J280" s="272"/>
      <c r="K280" s="272"/>
      <c r="L280" s="272"/>
      <c r="M280" s="279"/>
      <c r="N280" s="279"/>
      <c r="O280" s="263"/>
      <c r="P280" s="1037"/>
      <c r="Q280" s="1038"/>
      <c r="R280" s="1038"/>
      <c r="S280" s="1038"/>
      <c r="T280" s="1029"/>
      <c r="U280" s="1027"/>
      <c r="V280" s="1027"/>
      <c r="W280" s="1027"/>
      <c r="X280" s="1027"/>
      <c r="Y280" s="1027"/>
      <c r="Z280" s="1027"/>
      <c r="AA280" s="1028"/>
      <c r="AB280" s="270"/>
      <c r="AC280" s="268"/>
      <c r="AD280" s="268"/>
      <c r="AE280" s="268"/>
      <c r="AF280" s="268"/>
      <c r="AG280" s="268"/>
      <c r="AH280" s="268"/>
      <c r="AI280" s="268"/>
    </row>
    <row r="281" spans="1:35" ht="15" customHeight="1" x14ac:dyDescent="0.2">
      <c r="A281" s="268"/>
      <c r="B281" s="268"/>
      <c r="C281" s="270"/>
      <c r="D281" s="285"/>
      <c r="E281" s="271"/>
      <c r="F281" s="272"/>
      <c r="G281" s="275"/>
      <c r="H281" s="272"/>
      <c r="I281" s="272"/>
      <c r="J281" s="272"/>
      <c r="K281" s="272"/>
      <c r="L281" s="272"/>
      <c r="M281" s="279"/>
      <c r="N281" s="279"/>
      <c r="O281" s="263"/>
      <c r="P281" s="1039"/>
      <c r="Q281" s="1040"/>
      <c r="R281" s="1040"/>
      <c r="S281" s="1040"/>
      <c r="T281" s="1029"/>
      <c r="U281" s="1027"/>
      <c r="V281" s="1027"/>
      <c r="W281" s="1027"/>
      <c r="X281" s="1027"/>
      <c r="Y281" s="1027"/>
      <c r="Z281" s="1027"/>
      <c r="AA281" s="1028"/>
      <c r="AB281" s="270"/>
      <c r="AC281" s="268"/>
      <c r="AD281" s="268"/>
      <c r="AE281" s="268"/>
      <c r="AF281" s="268"/>
      <c r="AG281" s="268"/>
      <c r="AH281" s="268"/>
      <c r="AI281" s="268"/>
    </row>
    <row r="282" spans="1:35" ht="12.75" customHeight="1" x14ac:dyDescent="0.2">
      <c r="A282" s="268"/>
      <c r="B282" s="268"/>
      <c r="C282" s="270"/>
      <c r="D282" s="285"/>
      <c r="E282" s="271"/>
      <c r="F282" s="272"/>
      <c r="G282" s="275"/>
      <c r="H282" s="272"/>
      <c r="I282" s="272"/>
      <c r="J282" s="272"/>
      <c r="K282" s="272"/>
      <c r="L282" s="272"/>
      <c r="M282" s="279"/>
      <c r="N282" s="279"/>
      <c r="O282" s="263"/>
      <c r="P282" s="264"/>
      <c r="Q282" s="265"/>
      <c r="R282" s="264"/>
      <c r="S282" s="266"/>
      <c r="T282" s="254"/>
      <c r="U282" s="254"/>
      <c r="V282" s="254"/>
      <c r="W282" s="254"/>
      <c r="X282" s="254"/>
      <c r="Y282" s="254"/>
      <c r="Z282" s="254"/>
      <c r="AA282" s="166"/>
      <c r="AB282" s="270"/>
      <c r="AC282" s="268"/>
      <c r="AD282" s="268"/>
      <c r="AE282" s="268"/>
      <c r="AF282" s="268"/>
      <c r="AG282" s="268"/>
      <c r="AH282" s="268"/>
      <c r="AI282" s="268"/>
    </row>
    <row r="283" spans="1:35" ht="12.75" customHeight="1" x14ac:dyDescent="0.2">
      <c r="A283" s="268"/>
      <c r="B283" s="268"/>
      <c r="C283" s="270"/>
      <c r="D283" s="285"/>
      <c r="E283" s="193" t="s">
        <v>200</v>
      </c>
      <c r="F283" s="93" t="s">
        <v>119</v>
      </c>
      <c r="G283" s="270"/>
      <c r="H283" s="275"/>
      <c r="I283" s="272"/>
      <c r="J283" s="272"/>
      <c r="K283" s="272"/>
      <c r="L283" s="272"/>
      <c r="M283" s="279"/>
      <c r="N283" s="279"/>
      <c r="O283" s="263"/>
      <c r="P283" s="264"/>
      <c r="Q283" s="265"/>
      <c r="R283" s="264"/>
      <c r="S283" s="266"/>
      <c r="T283" s="319"/>
      <c r="U283" s="319"/>
      <c r="V283" s="319"/>
      <c r="W283" s="319"/>
      <c r="X283" s="319"/>
      <c r="Y283" s="319"/>
      <c r="Z283" s="319"/>
      <c r="AA283" s="320"/>
      <c r="AB283" s="270"/>
      <c r="AC283" s="268"/>
      <c r="AD283" s="268"/>
      <c r="AE283" s="268"/>
      <c r="AF283" s="268"/>
      <c r="AG283" s="268"/>
      <c r="AH283" s="268"/>
      <c r="AI283" s="268"/>
    </row>
    <row r="284" spans="1:35" x14ac:dyDescent="0.2">
      <c r="A284" s="268"/>
      <c r="B284" s="268"/>
      <c r="C284" s="270"/>
      <c r="D284" s="285"/>
      <c r="E284" s="193"/>
      <c r="F284" s="93"/>
      <c r="G284" s="270"/>
      <c r="H284" s="275"/>
      <c r="I284" s="272"/>
      <c r="J284" s="272"/>
      <c r="K284" s="272"/>
      <c r="L284" s="272"/>
      <c r="M284" s="279"/>
      <c r="N284" s="279"/>
      <c r="O284" s="263"/>
      <c r="P284" s="264"/>
      <c r="Q284" s="265"/>
      <c r="R284" s="264"/>
      <c r="S284" s="266"/>
      <c r="T284" s="319"/>
      <c r="U284" s="319"/>
      <c r="V284" s="319"/>
      <c r="W284" s="319"/>
      <c r="X284" s="319"/>
      <c r="Y284" s="319"/>
      <c r="Z284" s="319"/>
      <c r="AA284" s="320"/>
      <c r="AB284" s="270"/>
      <c r="AC284" s="268"/>
      <c r="AD284" s="268"/>
      <c r="AE284" s="268"/>
      <c r="AF284" s="268"/>
      <c r="AG284" s="268"/>
      <c r="AH284" s="268"/>
      <c r="AI284" s="268"/>
    </row>
    <row r="285" spans="1:35" x14ac:dyDescent="0.2">
      <c r="A285" s="268"/>
      <c r="B285" s="268"/>
      <c r="C285" s="270"/>
      <c r="D285" s="285"/>
      <c r="E285" s="271"/>
      <c r="F285" s="270"/>
      <c r="G285" s="275" t="s">
        <v>330</v>
      </c>
      <c r="H285" s="272"/>
      <c r="I285" s="272"/>
      <c r="J285" s="272"/>
      <c r="K285" s="272"/>
      <c r="L285" s="272"/>
      <c r="M285" s="279"/>
      <c r="N285" s="279"/>
      <c r="O285" s="263"/>
      <c r="P285" s="264"/>
      <c r="Q285" s="265"/>
      <c r="R285" s="264"/>
      <c r="S285" s="266"/>
      <c r="T285" s="270"/>
      <c r="U285" s="270"/>
      <c r="V285" s="270"/>
      <c r="W285" s="270"/>
      <c r="X285" s="270"/>
      <c r="Y285" s="270"/>
      <c r="Z285" s="270"/>
      <c r="AA285" s="274"/>
      <c r="AB285" s="270"/>
      <c r="AC285" s="268"/>
      <c r="AD285" s="268"/>
      <c r="AE285" s="268"/>
      <c r="AF285" s="268"/>
      <c r="AG285" s="268"/>
      <c r="AH285" s="268"/>
      <c r="AI285" s="268"/>
    </row>
    <row r="286" spans="1:35" ht="12.75" customHeight="1" x14ac:dyDescent="0.2">
      <c r="A286" s="268"/>
      <c r="B286" s="268"/>
      <c r="C286" s="270"/>
      <c r="D286" s="285">
        <f>1+D275</f>
        <v>59</v>
      </c>
      <c r="E286" s="271"/>
      <c r="F286" s="270"/>
      <c r="G286" s="270"/>
      <c r="H286" s="273" t="s">
        <v>121</v>
      </c>
      <c r="I286" s="272"/>
      <c r="J286" s="272"/>
      <c r="K286" s="270"/>
      <c r="L286" s="273"/>
      <c r="M286" s="281" t="s">
        <v>964</v>
      </c>
      <c r="N286" s="281" t="s">
        <v>415</v>
      </c>
      <c r="O286" s="269"/>
      <c r="P286" s="871" t="s">
        <v>786</v>
      </c>
      <c r="Q286" s="872"/>
      <c r="R286" s="873"/>
      <c r="S286" s="266"/>
      <c r="T286" s="901" t="s">
        <v>1055</v>
      </c>
      <c r="U286" s="901"/>
      <c r="V286" s="901"/>
      <c r="W286" s="901"/>
      <c r="X286" s="901"/>
      <c r="Y286" s="901"/>
      <c r="Z286" s="901"/>
      <c r="AA286" s="902"/>
      <c r="AB286" s="270"/>
      <c r="AC286" s="268"/>
      <c r="AD286" s="268"/>
      <c r="AE286" s="268"/>
      <c r="AF286" s="268"/>
      <c r="AG286" s="268"/>
      <c r="AH286" s="268"/>
      <c r="AI286" s="268"/>
    </row>
    <row r="287" spans="1:35" x14ac:dyDescent="0.2">
      <c r="A287" s="268"/>
      <c r="B287" s="268"/>
      <c r="C287" s="270"/>
      <c r="D287" s="285"/>
      <c r="E287" s="271"/>
      <c r="F287" s="270"/>
      <c r="G287" s="270"/>
      <c r="H287" s="273"/>
      <c r="I287" s="272"/>
      <c r="J287" s="272"/>
      <c r="K287" s="270"/>
      <c r="L287" s="273"/>
      <c r="M287" s="281"/>
      <c r="N287" s="281"/>
      <c r="O287" s="281"/>
      <c r="P287" s="281"/>
      <c r="Q287" s="281"/>
      <c r="R287" s="281"/>
      <c r="S287" s="261"/>
      <c r="T287" s="901"/>
      <c r="U287" s="901"/>
      <c r="V287" s="901"/>
      <c r="W287" s="901"/>
      <c r="X287" s="901"/>
      <c r="Y287" s="901"/>
      <c r="Z287" s="901"/>
      <c r="AA287" s="902"/>
      <c r="AB287" s="270"/>
      <c r="AC287" s="268"/>
      <c r="AD287" s="268"/>
      <c r="AE287" s="268"/>
      <c r="AF287" s="268"/>
      <c r="AG287" s="268"/>
      <c r="AH287" s="268"/>
      <c r="AI287" s="268"/>
    </row>
    <row r="288" spans="1:35" x14ac:dyDescent="0.2">
      <c r="A288" s="268"/>
      <c r="B288" s="268"/>
      <c r="C288" s="270"/>
      <c r="D288" s="285"/>
      <c r="E288" s="271"/>
      <c r="F288" s="270"/>
      <c r="G288" s="270"/>
      <c r="H288" s="273"/>
      <c r="I288" s="272"/>
      <c r="J288" s="272"/>
      <c r="K288" s="270"/>
      <c r="L288" s="273"/>
      <c r="M288" s="281"/>
      <c r="N288" s="281"/>
      <c r="O288" s="281"/>
      <c r="P288" s="281"/>
      <c r="Q288" s="281"/>
      <c r="R288" s="281"/>
      <c r="S288" s="269"/>
      <c r="T288" s="901"/>
      <c r="U288" s="901"/>
      <c r="V288" s="901"/>
      <c r="W288" s="901"/>
      <c r="X288" s="901"/>
      <c r="Y288" s="901"/>
      <c r="Z288" s="901"/>
      <c r="AA288" s="902"/>
      <c r="AB288" s="270"/>
      <c r="AC288" s="268"/>
      <c r="AD288" s="268"/>
      <c r="AE288" s="268"/>
      <c r="AF288" s="268"/>
      <c r="AG288" s="268"/>
      <c r="AH288" s="268"/>
      <c r="AI288" s="268"/>
    </row>
    <row r="289" spans="1:35" x14ac:dyDescent="0.2">
      <c r="A289" s="268"/>
      <c r="B289" s="268"/>
      <c r="C289" s="270"/>
      <c r="D289" s="285"/>
      <c r="E289" s="271"/>
      <c r="F289" s="270"/>
      <c r="G289" s="270"/>
      <c r="H289" s="273"/>
      <c r="I289" s="272"/>
      <c r="J289" s="272"/>
      <c r="K289" s="270"/>
      <c r="L289" s="273"/>
      <c r="M289" s="281"/>
      <c r="N289" s="281"/>
      <c r="O289" s="281"/>
      <c r="P289" s="281"/>
      <c r="Q289" s="281"/>
      <c r="R289" s="281"/>
      <c r="S289" s="269"/>
      <c r="T289" s="311"/>
      <c r="U289" s="311"/>
      <c r="V289" s="311"/>
      <c r="W289" s="311"/>
      <c r="X289" s="311"/>
      <c r="Y289" s="311"/>
      <c r="Z289" s="311"/>
      <c r="AA289" s="315"/>
      <c r="AB289" s="270"/>
      <c r="AC289" s="268"/>
      <c r="AD289" s="268"/>
      <c r="AE289" s="268"/>
      <c r="AF289" s="268"/>
      <c r="AG289" s="268"/>
      <c r="AH289" s="268"/>
      <c r="AI289" s="268"/>
    </row>
    <row r="290" spans="1:35" s="224" customFormat="1" ht="15" customHeight="1" x14ac:dyDescent="0.2">
      <c r="A290" s="223"/>
      <c r="B290" s="223"/>
      <c r="C290" s="272"/>
      <c r="D290" s="285">
        <f>1+D286</f>
        <v>60</v>
      </c>
      <c r="E290" s="1"/>
      <c r="F290" s="272"/>
      <c r="G290" s="272"/>
      <c r="H290" s="273" t="s">
        <v>123</v>
      </c>
      <c r="I290" s="272"/>
      <c r="J290" s="272"/>
      <c r="K290" s="272"/>
      <c r="L290" s="273"/>
      <c r="M290" s="278" t="s">
        <v>965</v>
      </c>
      <c r="N290" s="278" t="s">
        <v>415</v>
      </c>
      <c r="O290" s="256"/>
      <c r="P290" s="980" t="s">
        <v>789</v>
      </c>
      <c r="Q290" s="981"/>
      <c r="R290" s="982"/>
      <c r="S290" s="269"/>
      <c r="T290" s="862" t="s">
        <v>788</v>
      </c>
      <c r="U290" s="862"/>
      <c r="V290" s="862"/>
      <c r="W290" s="862"/>
      <c r="X290" s="862"/>
      <c r="Y290" s="862"/>
      <c r="Z290" s="862"/>
      <c r="AA290" s="863"/>
      <c r="AB290" s="272"/>
      <c r="AC290" s="223"/>
      <c r="AD290" s="223"/>
      <c r="AE290" s="223"/>
      <c r="AF290" s="223"/>
      <c r="AG290" s="223"/>
      <c r="AH290" s="223"/>
      <c r="AI290" s="223"/>
    </row>
    <row r="291" spans="1:35" ht="15" customHeight="1" x14ac:dyDescent="0.2">
      <c r="A291" s="268"/>
      <c r="B291" s="268"/>
      <c r="C291" s="270"/>
      <c r="D291" s="285"/>
      <c r="E291" s="271"/>
      <c r="F291" s="270"/>
      <c r="G291" s="270"/>
      <c r="H291" s="273"/>
      <c r="I291" s="272"/>
      <c r="J291" s="272"/>
      <c r="K291" s="272"/>
      <c r="L291" s="273"/>
      <c r="M291" s="281"/>
      <c r="N291" s="281"/>
      <c r="O291" s="281"/>
      <c r="P291" s="983"/>
      <c r="Q291" s="984"/>
      <c r="R291" s="985"/>
      <c r="S291" s="269"/>
      <c r="T291" s="862"/>
      <c r="U291" s="862"/>
      <c r="V291" s="862"/>
      <c r="W291" s="862"/>
      <c r="X291" s="862"/>
      <c r="Y291" s="862"/>
      <c r="Z291" s="862"/>
      <c r="AA291" s="863"/>
      <c r="AB291" s="270"/>
      <c r="AC291" s="268"/>
      <c r="AD291" s="268"/>
      <c r="AE291" s="268"/>
      <c r="AF291" s="268"/>
      <c r="AG291" s="268"/>
      <c r="AH291" s="268"/>
      <c r="AI291" s="268"/>
    </row>
    <row r="292" spans="1:35" x14ac:dyDescent="0.2">
      <c r="A292" s="268"/>
      <c r="B292" s="268"/>
      <c r="C292" s="270"/>
      <c r="D292" s="285"/>
      <c r="E292" s="271"/>
      <c r="F292" s="270"/>
      <c r="G292" s="270"/>
      <c r="H292" s="273"/>
      <c r="I292" s="272"/>
      <c r="J292" s="272"/>
      <c r="K292" s="272"/>
      <c r="L292" s="273"/>
      <c r="M292" s="281"/>
      <c r="N292" s="281"/>
      <c r="O292" s="281"/>
      <c r="P292" s="281"/>
      <c r="Q292" s="281"/>
      <c r="R292" s="281"/>
      <c r="S292" s="261"/>
      <c r="T292" s="307"/>
      <c r="U292" s="307"/>
      <c r="V292" s="307"/>
      <c r="W292" s="307"/>
      <c r="X292" s="307"/>
      <c r="Y292" s="307"/>
      <c r="Z292" s="307"/>
      <c r="AA292" s="316"/>
      <c r="AB292" s="270"/>
      <c r="AC292" s="268"/>
      <c r="AD292" s="268"/>
      <c r="AE292" s="268"/>
      <c r="AF292" s="268"/>
      <c r="AG292" s="268"/>
      <c r="AH292" s="268"/>
      <c r="AI292" s="268"/>
    </row>
    <row r="293" spans="1:35" x14ac:dyDescent="0.2">
      <c r="A293" s="268"/>
      <c r="B293" s="268"/>
      <c r="C293" s="270"/>
      <c r="D293" s="285"/>
      <c r="E293" s="271"/>
      <c r="F293" s="270"/>
      <c r="G293" s="270"/>
      <c r="H293" s="273"/>
      <c r="I293" s="272"/>
      <c r="J293" s="272"/>
      <c r="K293" s="272"/>
      <c r="L293" s="273"/>
      <c r="M293" s="281"/>
      <c r="N293" s="281"/>
      <c r="O293" s="281"/>
      <c r="P293" s="281"/>
      <c r="Q293" s="281"/>
      <c r="R293" s="281"/>
      <c r="S293" s="261"/>
      <c r="T293" s="307"/>
      <c r="U293" s="307"/>
      <c r="V293" s="307"/>
      <c r="W293" s="307"/>
      <c r="X293" s="307"/>
      <c r="Y293" s="307"/>
      <c r="Z293" s="307"/>
      <c r="AA293" s="316"/>
      <c r="AB293" s="270"/>
      <c r="AC293" s="268"/>
      <c r="AD293" s="268"/>
      <c r="AE293" s="268"/>
      <c r="AF293" s="268"/>
      <c r="AG293" s="268"/>
      <c r="AH293" s="268"/>
      <c r="AI293" s="268"/>
    </row>
    <row r="294" spans="1:35" x14ac:dyDescent="0.2">
      <c r="A294" s="268"/>
      <c r="B294" s="268"/>
      <c r="C294" s="270"/>
      <c r="D294" s="285"/>
      <c r="E294" s="271"/>
      <c r="F294" s="270"/>
      <c r="G294" s="270"/>
      <c r="H294" s="273"/>
      <c r="I294" s="272"/>
      <c r="J294" s="272"/>
      <c r="K294" s="272"/>
      <c r="L294" s="273"/>
      <c r="M294" s="281"/>
      <c r="N294" s="281"/>
      <c r="O294" s="281"/>
      <c r="P294" s="281"/>
      <c r="Q294" s="281"/>
      <c r="R294" s="281"/>
      <c r="S294" s="261"/>
      <c r="T294" s="311"/>
      <c r="U294" s="311"/>
      <c r="V294" s="311"/>
      <c r="W294" s="311"/>
      <c r="X294" s="311"/>
      <c r="Y294" s="311"/>
      <c r="Z294" s="311"/>
      <c r="AA294" s="315"/>
      <c r="AB294" s="270"/>
      <c r="AC294" s="268"/>
      <c r="AD294" s="268"/>
      <c r="AE294" s="268"/>
      <c r="AF294" s="268"/>
      <c r="AG294" s="268"/>
      <c r="AH294" s="268"/>
      <c r="AI294" s="268"/>
    </row>
    <row r="295" spans="1:35" ht="15" customHeight="1" x14ac:dyDescent="0.2">
      <c r="A295" s="268"/>
      <c r="B295" s="268"/>
      <c r="C295" s="270"/>
      <c r="D295" s="285">
        <f>1+D290</f>
        <v>61</v>
      </c>
      <c r="E295" s="271"/>
      <c r="F295" s="270"/>
      <c r="G295" s="270"/>
      <c r="H295" s="273" t="s">
        <v>127</v>
      </c>
      <c r="I295" s="272"/>
      <c r="J295" s="272"/>
      <c r="K295" s="272"/>
      <c r="L295" s="273"/>
      <c r="M295" s="281" t="s">
        <v>966</v>
      </c>
      <c r="N295" s="281" t="s">
        <v>415</v>
      </c>
      <c r="O295" s="269"/>
      <c r="P295" s="980" t="s">
        <v>643</v>
      </c>
      <c r="Q295" s="981"/>
      <c r="R295" s="982"/>
      <c r="S295" s="266"/>
      <c r="T295" s="855" t="s">
        <v>972</v>
      </c>
      <c r="U295" s="855"/>
      <c r="V295" s="855"/>
      <c r="W295" s="855"/>
      <c r="X295" s="855"/>
      <c r="Y295" s="855"/>
      <c r="Z295" s="855"/>
      <c r="AA295" s="856"/>
      <c r="AB295" s="270"/>
      <c r="AC295" s="268"/>
      <c r="AD295" s="268"/>
      <c r="AE295" s="268"/>
      <c r="AF295" s="268"/>
      <c r="AG295" s="268"/>
      <c r="AH295" s="268"/>
      <c r="AI295" s="268"/>
    </row>
    <row r="296" spans="1:35" ht="15" customHeight="1" x14ac:dyDescent="0.2">
      <c r="A296" s="268"/>
      <c r="B296" s="268"/>
      <c r="C296" s="270"/>
      <c r="D296" s="285"/>
      <c r="E296" s="271"/>
      <c r="F296" s="270"/>
      <c r="G296" s="270"/>
      <c r="H296" s="273"/>
      <c r="I296" s="272"/>
      <c r="J296" s="272"/>
      <c r="K296" s="272"/>
      <c r="L296" s="273"/>
      <c r="M296" s="281"/>
      <c r="N296" s="281"/>
      <c r="O296" s="281"/>
      <c r="P296" s="983"/>
      <c r="Q296" s="984"/>
      <c r="R296" s="985"/>
      <c r="S296" s="266"/>
      <c r="T296" s="855"/>
      <c r="U296" s="855"/>
      <c r="V296" s="855"/>
      <c r="W296" s="855"/>
      <c r="X296" s="855"/>
      <c r="Y296" s="855"/>
      <c r="Z296" s="855"/>
      <c r="AA296" s="856"/>
      <c r="AB296" s="270"/>
      <c r="AC296" s="268"/>
      <c r="AD296" s="268"/>
      <c r="AE296" s="268"/>
      <c r="AF296" s="268"/>
      <c r="AG296" s="268"/>
      <c r="AH296" s="268"/>
      <c r="AI296" s="268"/>
    </row>
    <row r="297" spans="1:35" x14ac:dyDescent="0.2">
      <c r="A297" s="268"/>
      <c r="B297" s="268"/>
      <c r="C297" s="270"/>
      <c r="D297" s="285"/>
      <c r="E297" s="271"/>
      <c r="F297" s="270"/>
      <c r="G297" s="270"/>
      <c r="H297" s="273"/>
      <c r="I297" s="272"/>
      <c r="J297" s="272"/>
      <c r="K297" s="272"/>
      <c r="L297" s="273"/>
      <c r="M297" s="281"/>
      <c r="N297" s="281"/>
      <c r="O297" s="281"/>
      <c r="P297" s="281"/>
      <c r="Q297" s="281"/>
      <c r="R297" s="281"/>
      <c r="S297" s="266"/>
      <c r="T297" s="855"/>
      <c r="U297" s="855"/>
      <c r="V297" s="855"/>
      <c r="W297" s="855"/>
      <c r="X297" s="855"/>
      <c r="Y297" s="855"/>
      <c r="Z297" s="855"/>
      <c r="AA297" s="856"/>
      <c r="AB297" s="270"/>
      <c r="AC297" s="268"/>
      <c r="AD297" s="268"/>
      <c r="AE297" s="268"/>
      <c r="AF297" s="268"/>
      <c r="AG297" s="268"/>
      <c r="AH297" s="268"/>
      <c r="AI297" s="268"/>
    </row>
    <row r="298" spans="1:35" x14ac:dyDescent="0.2">
      <c r="A298" s="268"/>
      <c r="B298" s="268"/>
      <c r="C298" s="270"/>
      <c r="D298" s="285"/>
      <c r="E298" s="271"/>
      <c r="F298" s="270"/>
      <c r="G298" s="270"/>
      <c r="H298" s="273"/>
      <c r="I298" s="272"/>
      <c r="J298" s="272"/>
      <c r="K298" s="272"/>
      <c r="L298" s="273"/>
      <c r="M298" s="281"/>
      <c r="N298" s="281"/>
      <c r="O298" s="281"/>
      <c r="P298" s="281"/>
      <c r="Q298" s="281"/>
      <c r="R298" s="281"/>
      <c r="S298" s="266"/>
      <c r="T298" s="855"/>
      <c r="U298" s="855"/>
      <c r="V298" s="855"/>
      <c r="W298" s="855"/>
      <c r="X298" s="855"/>
      <c r="Y298" s="855"/>
      <c r="Z298" s="855"/>
      <c r="AA298" s="856"/>
      <c r="AB298" s="270"/>
      <c r="AC298" s="268"/>
      <c r="AD298" s="268"/>
      <c r="AE298" s="268"/>
      <c r="AF298" s="268"/>
      <c r="AG298" s="268"/>
      <c r="AH298" s="268"/>
      <c r="AI298" s="268"/>
    </row>
    <row r="299" spans="1:35" x14ac:dyDescent="0.2">
      <c r="A299" s="268"/>
      <c r="B299" s="268"/>
      <c r="C299" s="270"/>
      <c r="D299" s="285"/>
      <c r="E299" s="271"/>
      <c r="F299" s="270"/>
      <c r="G299" s="270"/>
      <c r="H299" s="273"/>
      <c r="I299" s="272"/>
      <c r="J299" s="272"/>
      <c r="K299" s="272"/>
      <c r="L299" s="273"/>
      <c r="M299" s="281"/>
      <c r="N299" s="281"/>
      <c r="O299" s="281"/>
      <c r="P299" s="281"/>
      <c r="Q299" s="281"/>
      <c r="R299" s="281"/>
      <c r="S299" s="266"/>
      <c r="T299" s="309"/>
      <c r="U299" s="309"/>
      <c r="V299" s="309"/>
      <c r="W299" s="309"/>
      <c r="X299" s="309"/>
      <c r="Y299" s="309"/>
      <c r="Z299" s="309"/>
      <c r="AA299" s="310"/>
      <c r="AB299" s="270"/>
      <c r="AC299" s="268"/>
      <c r="AD299" s="268"/>
      <c r="AE299" s="268"/>
      <c r="AF299" s="268"/>
      <c r="AG299" s="268"/>
      <c r="AH299" s="268"/>
      <c r="AI299" s="268"/>
    </row>
    <row r="300" spans="1:35" ht="15" customHeight="1" x14ac:dyDescent="0.2">
      <c r="A300" s="268"/>
      <c r="B300" s="268"/>
      <c r="C300" s="270"/>
      <c r="D300" s="285">
        <f>1+D295</f>
        <v>62</v>
      </c>
      <c r="E300" s="271"/>
      <c r="F300" s="270"/>
      <c r="G300" s="270"/>
      <c r="H300" s="273" t="s">
        <v>182</v>
      </c>
      <c r="I300" s="272"/>
      <c r="J300" s="272"/>
      <c r="K300" s="272"/>
      <c r="L300" s="273"/>
      <c r="M300" s="281" t="s">
        <v>971</v>
      </c>
      <c r="N300" s="281" t="s">
        <v>415</v>
      </c>
      <c r="O300" s="269"/>
      <c r="P300" s="980" t="s">
        <v>790</v>
      </c>
      <c r="Q300" s="981"/>
      <c r="R300" s="982"/>
      <c r="S300" s="266"/>
      <c r="T300" s="855" t="s">
        <v>791</v>
      </c>
      <c r="U300" s="855"/>
      <c r="V300" s="855"/>
      <c r="W300" s="855"/>
      <c r="X300" s="855"/>
      <c r="Y300" s="855"/>
      <c r="Z300" s="855"/>
      <c r="AA300" s="856"/>
      <c r="AB300" s="270"/>
      <c r="AC300" s="268"/>
      <c r="AD300" s="268"/>
      <c r="AE300" s="268"/>
      <c r="AF300" s="268"/>
      <c r="AG300" s="268"/>
      <c r="AH300" s="268"/>
      <c r="AI300" s="268"/>
    </row>
    <row r="301" spans="1:35" ht="15" customHeight="1" x14ac:dyDescent="0.2">
      <c r="A301" s="268"/>
      <c r="B301" s="268"/>
      <c r="C301" s="270"/>
      <c r="D301" s="285"/>
      <c r="E301" s="271"/>
      <c r="F301" s="270"/>
      <c r="G301" s="270"/>
      <c r="H301" s="273"/>
      <c r="I301" s="272"/>
      <c r="J301" s="272"/>
      <c r="K301" s="272"/>
      <c r="L301" s="273"/>
      <c r="M301" s="281"/>
      <c r="N301" s="281"/>
      <c r="O301" s="281"/>
      <c r="P301" s="983"/>
      <c r="Q301" s="984"/>
      <c r="R301" s="985"/>
      <c r="S301" s="266"/>
      <c r="T301" s="855"/>
      <c r="U301" s="855"/>
      <c r="V301" s="855"/>
      <c r="W301" s="855"/>
      <c r="X301" s="855"/>
      <c r="Y301" s="855"/>
      <c r="Z301" s="855"/>
      <c r="AA301" s="856"/>
      <c r="AB301" s="270"/>
      <c r="AC301" s="268"/>
      <c r="AD301" s="268"/>
      <c r="AE301" s="268"/>
      <c r="AF301" s="268"/>
      <c r="AG301" s="268"/>
      <c r="AH301" s="268"/>
      <c r="AI301" s="268"/>
    </row>
    <row r="302" spans="1:35" x14ac:dyDescent="0.2">
      <c r="A302" s="268"/>
      <c r="B302" s="268"/>
      <c r="C302" s="270"/>
      <c r="D302" s="285"/>
      <c r="E302" s="271"/>
      <c r="F302" s="270"/>
      <c r="G302" s="270"/>
      <c r="H302" s="273"/>
      <c r="I302" s="272"/>
      <c r="J302" s="272"/>
      <c r="K302" s="272"/>
      <c r="L302" s="273"/>
      <c r="M302" s="281"/>
      <c r="N302" s="281"/>
      <c r="O302" s="281"/>
      <c r="P302" s="281"/>
      <c r="Q302" s="281"/>
      <c r="R302" s="281"/>
      <c r="S302" s="266"/>
      <c r="T302" s="311"/>
      <c r="U302" s="311"/>
      <c r="V302" s="311"/>
      <c r="W302" s="311"/>
      <c r="X302" s="311"/>
      <c r="Y302" s="311"/>
      <c r="Z302" s="311"/>
      <c r="AA302" s="315"/>
      <c r="AB302" s="270"/>
      <c r="AC302" s="268"/>
      <c r="AD302" s="268"/>
      <c r="AE302" s="268"/>
      <c r="AF302" s="268"/>
      <c r="AG302" s="268"/>
      <c r="AH302" s="268"/>
      <c r="AI302" s="268"/>
    </row>
    <row r="303" spans="1:35" ht="15.75" x14ac:dyDescent="0.3">
      <c r="A303" s="268"/>
      <c r="B303" s="268"/>
      <c r="C303" s="270"/>
      <c r="D303" s="285">
        <f>1+D300</f>
        <v>63</v>
      </c>
      <c r="E303" s="271"/>
      <c r="F303" s="270"/>
      <c r="G303" s="270"/>
      <c r="H303" s="273" t="s">
        <v>338</v>
      </c>
      <c r="I303" s="272"/>
      <c r="J303" s="270"/>
      <c r="K303" s="272"/>
      <c r="L303" s="273"/>
      <c r="M303" s="294" t="s">
        <v>792</v>
      </c>
      <c r="N303" s="281" t="s">
        <v>415</v>
      </c>
      <c r="O303" s="269"/>
      <c r="P303" s="871" t="s">
        <v>793</v>
      </c>
      <c r="Q303" s="872"/>
      <c r="R303" s="873"/>
      <c r="S303" s="266"/>
      <c r="T303" s="270" t="s">
        <v>794</v>
      </c>
      <c r="U303" s="270"/>
      <c r="V303" s="270"/>
      <c r="W303" s="270"/>
      <c r="X303" s="270"/>
      <c r="Y303" s="270"/>
      <c r="Z303" s="270"/>
      <c r="AA303" s="274"/>
      <c r="AB303" s="270"/>
      <c r="AC303" s="268"/>
      <c r="AD303" s="268"/>
      <c r="AE303" s="268"/>
      <c r="AF303" s="268"/>
      <c r="AG303" s="268"/>
      <c r="AH303" s="268"/>
      <c r="AI303" s="268"/>
    </row>
    <row r="304" spans="1:35" x14ac:dyDescent="0.2">
      <c r="A304" s="268"/>
      <c r="B304" s="268"/>
      <c r="C304" s="270"/>
      <c r="D304" s="285"/>
      <c r="E304" s="271"/>
      <c r="F304" s="270"/>
      <c r="G304" s="270"/>
      <c r="H304" s="273"/>
      <c r="I304" s="272"/>
      <c r="J304" s="270"/>
      <c r="K304" s="272"/>
      <c r="L304" s="273"/>
      <c r="M304" s="281"/>
      <c r="N304" s="279"/>
      <c r="O304" s="263"/>
      <c r="P304" s="263"/>
      <c r="Q304" s="263"/>
      <c r="R304" s="263"/>
      <c r="S304" s="260"/>
      <c r="T304" s="270"/>
      <c r="U304" s="270"/>
      <c r="V304" s="270"/>
      <c r="W304" s="270"/>
      <c r="X304" s="270"/>
      <c r="Y304" s="270"/>
      <c r="Z304" s="270"/>
      <c r="AA304" s="274"/>
      <c r="AB304" s="270"/>
      <c r="AC304" s="268"/>
      <c r="AD304" s="268"/>
      <c r="AE304" s="268"/>
      <c r="AF304" s="268"/>
      <c r="AG304" s="268"/>
      <c r="AH304" s="268"/>
      <c r="AI304" s="268"/>
    </row>
    <row r="305" spans="1:35" ht="15.75" customHeight="1" x14ac:dyDescent="0.3">
      <c r="A305" s="268"/>
      <c r="B305" s="268"/>
      <c r="C305" s="270"/>
      <c r="D305" s="285">
        <f>1+D303</f>
        <v>64</v>
      </c>
      <c r="E305" s="271"/>
      <c r="F305" s="270"/>
      <c r="G305" s="270"/>
      <c r="H305" s="273" t="s">
        <v>795</v>
      </c>
      <c r="I305" s="270"/>
      <c r="J305" s="270"/>
      <c r="K305" s="272"/>
      <c r="L305" s="273"/>
      <c r="M305" s="281" t="s">
        <v>796</v>
      </c>
      <c r="N305" s="281" t="s">
        <v>415</v>
      </c>
      <c r="O305" s="279"/>
      <c r="P305" s="1001" t="s">
        <v>799</v>
      </c>
      <c r="Q305" s="1002"/>
      <c r="R305" s="1002"/>
      <c r="S305" s="1003"/>
      <c r="T305" s="270" t="s">
        <v>797</v>
      </c>
      <c r="U305" s="270"/>
      <c r="V305" s="270"/>
      <c r="W305" s="270"/>
      <c r="X305" s="270"/>
      <c r="Y305" s="270"/>
      <c r="Z305" s="270"/>
      <c r="AA305" s="274"/>
      <c r="AB305" s="270"/>
      <c r="AC305" s="268"/>
      <c r="AD305" s="268"/>
      <c r="AE305" s="268"/>
      <c r="AF305" s="268"/>
      <c r="AG305" s="268"/>
      <c r="AH305" s="268"/>
      <c r="AI305" s="268"/>
    </row>
    <row r="306" spans="1:35" x14ac:dyDescent="0.2">
      <c r="A306" s="268"/>
      <c r="B306" s="268"/>
      <c r="C306" s="270"/>
      <c r="D306" s="285"/>
      <c r="E306" s="271"/>
      <c r="F306" s="270"/>
      <c r="G306" s="270"/>
      <c r="H306" s="273"/>
      <c r="I306" s="272"/>
      <c r="J306" s="272"/>
      <c r="K306" s="272"/>
      <c r="L306" s="273"/>
      <c r="M306" s="281"/>
      <c r="N306" s="281"/>
      <c r="O306" s="281"/>
      <c r="P306" s="281"/>
      <c r="Q306" s="265"/>
      <c r="R306" s="281"/>
      <c r="S306" s="266"/>
      <c r="T306" s="270"/>
      <c r="U306" s="270"/>
      <c r="V306" s="270"/>
      <c r="W306" s="270"/>
      <c r="X306" s="270"/>
      <c r="Y306" s="270"/>
      <c r="Z306" s="270"/>
      <c r="AA306" s="274"/>
      <c r="AB306" s="270"/>
      <c r="AC306" s="268"/>
      <c r="AD306" s="268"/>
      <c r="AE306" s="268"/>
      <c r="AF306" s="268"/>
      <c r="AG306" s="268"/>
      <c r="AH306" s="268"/>
      <c r="AI306" s="268"/>
    </row>
    <row r="307" spans="1:35" ht="12.75" customHeight="1" x14ac:dyDescent="0.2">
      <c r="A307" s="268"/>
      <c r="B307" s="268"/>
      <c r="C307" s="270"/>
      <c r="D307" s="285">
        <f>1+D305</f>
        <v>65</v>
      </c>
      <c r="E307" s="271"/>
      <c r="F307" s="270"/>
      <c r="G307" s="275" t="s">
        <v>120</v>
      </c>
      <c r="H307" s="273"/>
      <c r="I307" s="272"/>
      <c r="J307" s="275"/>
      <c r="K307" s="272"/>
      <c r="L307" s="273"/>
      <c r="M307" s="281" t="s">
        <v>134</v>
      </c>
      <c r="N307" s="281" t="s">
        <v>415</v>
      </c>
      <c r="O307" s="269"/>
      <c r="P307" s="968" t="s">
        <v>800</v>
      </c>
      <c r="Q307" s="1033"/>
      <c r="R307" s="1034"/>
      <c r="S307" s="266"/>
      <c r="T307" s="901" t="s">
        <v>808</v>
      </c>
      <c r="U307" s="901"/>
      <c r="V307" s="901"/>
      <c r="W307" s="901"/>
      <c r="X307" s="901"/>
      <c r="Y307" s="901"/>
      <c r="Z307" s="901"/>
      <c r="AA307" s="902"/>
      <c r="AB307" s="270"/>
      <c r="AC307" s="268"/>
      <c r="AD307" s="268"/>
      <c r="AE307" s="268"/>
      <c r="AF307" s="268"/>
      <c r="AG307" s="268"/>
      <c r="AH307" s="268"/>
      <c r="AI307" s="268"/>
    </row>
    <row r="308" spans="1:35" x14ac:dyDescent="0.2">
      <c r="A308" s="268"/>
      <c r="B308" s="268"/>
      <c r="C308" s="270"/>
      <c r="D308" s="285"/>
      <c r="E308" s="271"/>
      <c r="F308" s="270"/>
      <c r="G308" s="270"/>
      <c r="H308" s="270"/>
      <c r="I308" s="272"/>
      <c r="J308" s="275"/>
      <c r="K308" s="272"/>
      <c r="L308" s="273"/>
      <c r="M308" s="281"/>
      <c r="N308" s="281"/>
      <c r="O308" s="279"/>
      <c r="P308" s="265"/>
      <c r="Q308" s="265"/>
      <c r="R308" s="265"/>
      <c r="S308" s="266"/>
      <c r="T308" s="901"/>
      <c r="U308" s="901"/>
      <c r="V308" s="901"/>
      <c r="W308" s="901"/>
      <c r="X308" s="901"/>
      <c r="Y308" s="901"/>
      <c r="Z308" s="901"/>
      <c r="AA308" s="902"/>
      <c r="AB308" s="270"/>
      <c r="AC308" s="268"/>
      <c r="AD308" s="268"/>
      <c r="AE308" s="268"/>
      <c r="AF308" s="268"/>
      <c r="AG308" s="268"/>
      <c r="AH308" s="268"/>
      <c r="AI308" s="268"/>
    </row>
    <row r="309" spans="1:35" x14ac:dyDescent="0.2">
      <c r="A309" s="268"/>
      <c r="B309" s="268"/>
      <c r="C309" s="270"/>
      <c r="D309" s="285"/>
      <c r="E309" s="271"/>
      <c r="F309" s="270"/>
      <c r="G309" s="275" t="s">
        <v>135</v>
      </c>
      <c r="H309" s="272"/>
      <c r="J309" s="270"/>
      <c r="K309" s="272"/>
      <c r="L309" s="273"/>
      <c r="M309" s="281"/>
      <c r="N309" s="281"/>
      <c r="O309" s="279"/>
      <c r="P309" s="265"/>
      <c r="Q309" s="265"/>
      <c r="R309" s="265"/>
      <c r="S309" s="266"/>
      <c r="T309" s="270"/>
      <c r="U309" s="270"/>
      <c r="V309" s="270"/>
      <c r="W309" s="270"/>
      <c r="X309" s="270"/>
      <c r="Y309" s="270"/>
      <c r="Z309" s="270"/>
      <c r="AA309" s="274"/>
      <c r="AB309" s="270"/>
      <c r="AC309" s="268"/>
      <c r="AD309" s="268"/>
      <c r="AE309" s="268"/>
      <c r="AF309" s="268"/>
      <c r="AG309" s="268"/>
      <c r="AH309" s="268"/>
      <c r="AI309" s="268"/>
    </row>
    <row r="310" spans="1:35" x14ac:dyDescent="0.2">
      <c r="A310" s="268"/>
      <c r="B310" s="268"/>
      <c r="C310" s="270"/>
      <c r="D310" s="285">
        <f>1+D307</f>
        <v>66</v>
      </c>
      <c r="E310" s="271"/>
      <c r="F310" s="270"/>
      <c r="G310" s="275"/>
      <c r="H310" s="272" t="s">
        <v>322</v>
      </c>
      <c r="I310" s="269"/>
      <c r="J310" s="270"/>
      <c r="K310" s="272"/>
      <c r="L310" s="273"/>
      <c r="M310" s="281" t="s">
        <v>975</v>
      </c>
      <c r="N310" s="281" t="s">
        <v>415</v>
      </c>
      <c r="O310" s="269"/>
      <c r="P310" s="871" t="s">
        <v>974</v>
      </c>
      <c r="Q310" s="872"/>
      <c r="R310" s="873"/>
      <c r="S310" s="266"/>
      <c r="T310" s="270" t="s">
        <v>801</v>
      </c>
      <c r="U310" s="270"/>
      <c r="V310" s="270"/>
      <c r="W310" s="270"/>
      <c r="X310" s="270"/>
      <c r="Y310" s="270"/>
      <c r="Z310" s="270"/>
      <c r="AA310" s="274"/>
      <c r="AB310" s="270"/>
      <c r="AC310" s="268"/>
      <c r="AD310" s="268"/>
      <c r="AE310" s="268"/>
      <c r="AF310" s="268"/>
      <c r="AG310" s="268"/>
      <c r="AH310" s="268"/>
      <c r="AI310" s="268"/>
    </row>
    <row r="311" spans="1:35" x14ac:dyDescent="0.2">
      <c r="A311" s="268"/>
      <c r="B311" s="268"/>
      <c r="C311" s="270"/>
      <c r="D311" s="285"/>
      <c r="E311" s="271"/>
      <c r="F311" s="270"/>
      <c r="G311" s="275"/>
      <c r="H311" s="272"/>
      <c r="I311" s="269"/>
      <c r="J311" s="270"/>
      <c r="K311" s="272"/>
      <c r="L311" s="273"/>
      <c r="M311" s="281"/>
      <c r="N311" s="281"/>
      <c r="O311" s="269"/>
      <c r="P311" s="279"/>
      <c r="Q311" s="265"/>
      <c r="R311" s="279"/>
      <c r="S311" s="266"/>
      <c r="T311" s="270"/>
      <c r="U311" s="270"/>
      <c r="V311" s="270"/>
      <c r="W311" s="270"/>
      <c r="X311" s="270"/>
      <c r="Y311" s="270"/>
      <c r="Z311" s="270"/>
      <c r="AA311" s="274"/>
      <c r="AB311" s="270"/>
      <c r="AC311" s="268"/>
      <c r="AD311" s="268"/>
      <c r="AE311" s="268"/>
      <c r="AF311" s="268"/>
      <c r="AG311" s="268"/>
      <c r="AH311" s="268"/>
      <c r="AI311" s="268"/>
    </row>
    <row r="312" spans="1:35" x14ac:dyDescent="0.2">
      <c r="A312" s="268"/>
      <c r="B312" s="268"/>
      <c r="C312" s="270"/>
      <c r="D312" s="285">
        <f>1+D310</f>
        <v>67</v>
      </c>
      <c r="E312" s="271"/>
      <c r="F312" s="270"/>
      <c r="G312" s="275"/>
      <c r="H312" s="272" t="s">
        <v>294</v>
      </c>
      <c r="I312" s="269"/>
      <c r="J312" s="270"/>
      <c r="K312" s="272"/>
      <c r="L312" s="273"/>
      <c r="M312" s="281" t="s">
        <v>136</v>
      </c>
      <c r="N312" s="281" t="s">
        <v>415</v>
      </c>
      <c r="O312" s="269"/>
      <c r="P312" s="871" t="s">
        <v>712</v>
      </c>
      <c r="Q312" s="872"/>
      <c r="R312" s="873"/>
      <c r="S312" s="266"/>
      <c r="T312" s="270" t="s">
        <v>802</v>
      </c>
      <c r="U312" s="270"/>
      <c r="V312" s="270"/>
      <c r="W312" s="270"/>
      <c r="X312" s="270"/>
      <c r="Y312" s="270"/>
      <c r="Z312" s="270"/>
      <c r="AA312" s="274"/>
      <c r="AB312" s="270"/>
      <c r="AC312" s="268"/>
      <c r="AD312" s="268"/>
      <c r="AE312" s="268"/>
      <c r="AF312" s="268"/>
      <c r="AG312" s="268"/>
      <c r="AH312" s="268"/>
      <c r="AI312" s="268"/>
    </row>
    <row r="313" spans="1:35" x14ac:dyDescent="0.2">
      <c r="A313" s="268"/>
      <c r="B313" s="268"/>
      <c r="C313" s="270"/>
      <c r="D313" s="285"/>
      <c r="E313" s="271"/>
      <c r="F313" s="270"/>
      <c r="G313" s="275"/>
      <c r="H313" s="272"/>
      <c r="I313" s="269"/>
      <c r="J313" s="270"/>
      <c r="K313" s="272"/>
      <c r="L313" s="273"/>
      <c r="M313" s="281"/>
      <c r="N313" s="281"/>
      <c r="O313" s="269"/>
      <c r="P313" s="279"/>
      <c r="Q313" s="265"/>
      <c r="R313" s="279"/>
      <c r="S313" s="266"/>
      <c r="T313" s="270"/>
      <c r="U313" s="270"/>
      <c r="V313" s="270"/>
      <c r="W313" s="270"/>
      <c r="X313" s="270"/>
      <c r="Y313" s="270"/>
      <c r="Z313" s="270"/>
      <c r="AA313" s="274"/>
      <c r="AB313" s="270"/>
      <c r="AC313" s="268"/>
      <c r="AD313" s="268"/>
      <c r="AE313" s="268"/>
      <c r="AF313" s="268"/>
      <c r="AG313" s="268"/>
      <c r="AH313" s="268"/>
      <c r="AI313" s="268"/>
    </row>
    <row r="314" spans="1:35" x14ac:dyDescent="0.2">
      <c r="A314" s="268"/>
      <c r="B314" s="268"/>
      <c r="C314" s="270"/>
      <c r="D314" s="285">
        <f>1+D312</f>
        <v>68</v>
      </c>
      <c r="E314" s="271"/>
      <c r="F314" s="270"/>
      <c r="G314" s="275"/>
      <c r="H314" s="272" t="s">
        <v>746</v>
      </c>
      <c r="I314" s="269"/>
      <c r="J314" s="270"/>
      <c r="K314" s="272"/>
      <c r="L314" s="273"/>
      <c r="M314" s="281" t="s">
        <v>137</v>
      </c>
      <c r="N314" s="281" t="s">
        <v>415</v>
      </c>
      <c r="O314" s="269"/>
      <c r="P314" s="968" t="s">
        <v>976</v>
      </c>
      <c r="Q314" s="969"/>
      <c r="R314" s="970"/>
      <c r="S314" s="266"/>
      <c r="T314" s="288" t="s">
        <v>809</v>
      </c>
      <c r="U314" s="270"/>
      <c r="V314" s="270"/>
      <c r="W314" s="270"/>
      <c r="X314" s="270"/>
      <c r="Y314" s="270"/>
      <c r="Z314" s="270"/>
      <c r="AA314" s="274"/>
      <c r="AB314" s="270"/>
      <c r="AC314" s="268"/>
      <c r="AD314" s="268"/>
      <c r="AE314" s="268"/>
      <c r="AF314" s="268"/>
      <c r="AG314" s="268"/>
      <c r="AH314" s="268"/>
      <c r="AI314" s="268"/>
    </row>
    <row r="315" spans="1:35" x14ac:dyDescent="0.2">
      <c r="A315" s="268"/>
      <c r="B315" s="268"/>
      <c r="C315" s="270"/>
      <c r="D315" s="285"/>
      <c r="E315" s="271"/>
      <c r="F315" s="270"/>
      <c r="G315" s="270"/>
      <c r="H315" s="275"/>
      <c r="I315" s="272"/>
      <c r="J315" s="270"/>
      <c r="K315" s="272"/>
      <c r="L315" s="273"/>
      <c r="M315" s="281"/>
      <c r="N315" s="281"/>
      <c r="O315" s="279"/>
      <c r="P315" s="265"/>
      <c r="Q315" s="265"/>
      <c r="R315" s="265"/>
      <c r="S315" s="266"/>
      <c r="T315" s="270"/>
      <c r="U315" s="270"/>
      <c r="V315" s="270"/>
      <c r="W315" s="270"/>
      <c r="X315" s="270"/>
      <c r="Y315" s="270"/>
      <c r="Z315" s="270"/>
      <c r="AA315" s="274"/>
      <c r="AB315" s="270"/>
      <c r="AC315" s="268"/>
      <c r="AD315" s="268"/>
      <c r="AE315" s="268"/>
      <c r="AF315" s="268"/>
      <c r="AG315" s="268"/>
      <c r="AH315" s="268"/>
      <c r="AI315" s="268"/>
    </row>
    <row r="316" spans="1:35" x14ac:dyDescent="0.2">
      <c r="A316" s="268"/>
      <c r="B316" s="268"/>
      <c r="C316" s="270"/>
      <c r="D316" s="285">
        <f>1+D314</f>
        <v>69</v>
      </c>
      <c r="E316" s="271"/>
      <c r="F316" s="270"/>
      <c r="G316" s="275" t="s">
        <v>297</v>
      </c>
      <c r="H316" s="275"/>
      <c r="I316" s="272"/>
      <c r="J316" s="270"/>
      <c r="K316" s="272"/>
      <c r="L316" s="273"/>
      <c r="M316" s="281" t="s">
        <v>747</v>
      </c>
      <c r="N316" s="281" t="s">
        <v>415</v>
      </c>
      <c r="O316" s="269"/>
      <c r="P316" s="968" t="s">
        <v>750</v>
      </c>
      <c r="Q316" s="969"/>
      <c r="R316" s="970"/>
      <c r="S316" s="266"/>
      <c r="T316" s="901" t="s">
        <v>977</v>
      </c>
      <c r="U316" s="901"/>
      <c r="V316" s="901"/>
      <c r="W316" s="901"/>
      <c r="X316" s="901"/>
      <c r="Y316" s="901"/>
      <c r="Z316" s="901"/>
      <c r="AA316" s="902"/>
      <c r="AB316" s="270"/>
      <c r="AC316" s="268"/>
      <c r="AD316" s="268"/>
      <c r="AE316" s="268"/>
      <c r="AF316" s="268"/>
      <c r="AG316" s="268"/>
      <c r="AH316" s="268"/>
      <c r="AI316" s="268"/>
    </row>
    <row r="317" spans="1:35" x14ac:dyDescent="0.2">
      <c r="A317" s="268"/>
      <c r="B317" s="268"/>
      <c r="C317" s="270"/>
      <c r="D317" s="285"/>
      <c r="E317" s="271"/>
      <c r="F317" s="270"/>
      <c r="G317" s="270"/>
      <c r="H317" s="318"/>
      <c r="I317" s="272"/>
      <c r="J317" s="272"/>
      <c r="K317" s="272"/>
      <c r="L317" s="273"/>
      <c r="M317" s="281"/>
      <c r="N317" s="281"/>
      <c r="O317" s="279"/>
      <c r="P317" s="265"/>
      <c r="Q317" s="265"/>
      <c r="R317" s="265"/>
      <c r="S317" s="266"/>
      <c r="T317" s="901"/>
      <c r="U317" s="901"/>
      <c r="V317" s="901"/>
      <c r="W317" s="901"/>
      <c r="X317" s="901"/>
      <c r="Y317" s="901"/>
      <c r="Z317" s="901"/>
      <c r="AA317" s="902"/>
      <c r="AB317" s="270"/>
      <c r="AC317" s="268"/>
      <c r="AD317" s="268"/>
      <c r="AE317" s="268"/>
      <c r="AF317" s="268"/>
      <c r="AG317" s="268"/>
      <c r="AH317" s="268"/>
      <c r="AI317" s="268"/>
    </row>
    <row r="318" spans="1:35" x14ac:dyDescent="0.2">
      <c r="A318" s="268"/>
      <c r="B318" s="268"/>
      <c r="C318" s="270"/>
      <c r="D318" s="285"/>
      <c r="E318" s="271"/>
      <c r="F318" s="270"/>
      <c r="G318" s="270"/>
      <c r="H318" s="318"/>
      <c r="I318" s="272"/>
      <c r="J318" s="272"/>
      <c r="K318" s="272"/>
      <c r="L318" s="273"/>
      <c r="M318" s="281"/>
      <c r="N318" s="281"/>
      <c r="O318" s="279"/>
      <c r="P318" s="265"/>
      <c r="Q318" s="265"/>
      <c r="R318" s="265"/>
      <c r="S318" s="266"/>
      <c r="T318" s="270"/>
      <c r="U318" s="270"/>
      <c r="V318" s="270"/>
      <c r="W318" s="270"/>
      <c r="X318" s="270"/>
      <c r="Y318" s="270"/>
      <c r="Z318" s="270"/>
      <c r="AA318" s="274"/>
      <c r="AB318" s="270"/>
      <c r="AC318" s="268"/>
      <c r="AD318" s="268"/>
      <c r="AE318" s="268"/>
      <c r="AF318" s="268"/>
      <c r="AG318" s="268"/>
      <c r="AH318" s="268"/>
      <c r="AI318" s="268"/>
    </row>
    <row r="319" spans="1:35" ht="12.75" customHeight="1" x14ac:dyDescent="0.3">
      <c r="A319" s="268"/>
      <c r="B319" s="268"/>
      <c r="C319" s="270"/>
      <c r="D319" s="285">
        <f>1+D316</f>
        <v>70</v>
      </c>
      <c r="E319" s="193" t="s">
        <v>243</v>
      </c>
      <c r="F319" s="93" t="s">
        <v>339</v>
      </c>
      <c r="G319" s="270"/>
      <c r="H319" s="318"/>
      <c r="I319" s="272"/>
      <c r="J319" s="272"/>
      <c r="K319" s="272"/>
      <c r="L319" s="273"/>
      <c r="M319" s="279" t="s">
        <v>222</v>
      </c>
      <c r="N319" s="281" t="s">
        <v>76</v>
      </c>
      <c r="O319" s="269"/>
      <c r="P319" s="968" t="s">
        <v>760</v>
      </c>
      <c r="Q319" s="969"/>
      <c r="R319" s="970"/>
      <c r="S319" s="283"/>
      <c r="T319" s="257" t="s">
        <v>1024</v>
      </c>
      <c r="U319" s="307"/>
      <c r="V319" s="307"/>
      <c r="W319" s="307"/>
      <c r="X319" s="307"/>
      <c r="Y319" s="307"/>
      <c r="Z319" s="307"/>
      <c r="AA319" s="316"/>
      <c r="AB319" s="270"/>
      <c r="AC319" s="268"/>
      <c r="AD319" s="268"/>
      <c r="AE319" s="268"/>
      <c r="AF319" s="268"/>
      <c r="AG319" s="268"/>
      <c r="AH319" s="268"/>
      <c r="AI319" s="268"/>
    </row>
    <row r="320" spans="1:35" x14ac:dyDescent="0.2">
      <c r="A320" s="268"/>
      <c r="B320" s="268"/>
      <c r="C320" s="270"/>
      <c r="D320" s="285"/>
      <c r="E320" s="271"/>
      <c r="F320" s="270"/>
      <c r="G320" s="272"/>
      <c r="H320" s="275"/>
      <c r="I320" s="258"/>
      <c r="J320" s="270"/>
      <c r="K320" s="272"/>
      <c r="L320" s="273"/>
      <c r="M320" s="201"/>
      <c r="N320" s="281"/>
      <c r="O320" s="263"/>
      <c r="P320" s="264"/>
      <c r="Q320" s="265"/>
      <c r="R320" s="264"/>
      <c r="S320" s="266"/>
      <c r="T320" s="307"/>
      <c r="U320" s="307"/>
      <c r="V320" s="307"/>
      <c r="W320" s="307"/>
      <c r="X320" s="307"/>
      <c r="Y320" s="307"/>
      <c r="Z320" s="307"/>
      <c r="AA320" s="316"/>
      <c r="AB320" s="270"/>
      <c r="AC320" s="268"/>
      <c r="AD320" s="268"/>
      <c r="AE320" s="268"/>
      <c r="AF320" s="268"/>
      <c r="AG320" s="268"/>
      <c r="AH320" s="268"/>
      <c r="AI320" s="268"/>
    </row>
    <row r="321" spans="1:35" x14ac:dyDescent="0.2">
      <c r="A321" s="268"/>
      <c r="B321" s="268"/>
      <c r="C321" s="270"/>
      <c r="D321" s="285"/>
      <c r="E321" s="193" t="s">
        <v>273</v>
      </c>
      <c r="F321" s="93" t="s">
        <v>138</v>
      </c>
      <c r="G321" s="272"/>
      <c r="H321" s="275"/>
      <c r="I321" s="258"/>
      <c r="J321" s="270"/>
      <c r="K321" s="272"/>
      <c r="L321" s="273"/>
      <c r="M321" s="201"/>
      <c r="N321" s="281"/>
      <c r="O321" s="263"/>
      <c r="P321" s="264"/>
      <c r="Q321" s="265"/>
      <c r="R321" s="264"/>
      <c r="S321" s="266"/>
      <c r="T321" s="270"/>
      <c r="U321" s="270"/>
      <c r="V321" s="270"/>
      <c r="W321" s="270"/>
      <c r="X321" s="270"/>
      <c r="Y321" s="270"/>
      <c r="Z321" s="270"/>
      <c r="AA321" s="274"/>
      <c r="AB321" s="270"/>
      <c r="AC321" s="268"/>
      <c r="AD321" s="268"/>
      <c r="AE321" s="268"/>
      <c r="AF321" s="268"/>
      <c r="AG321" s="268"/>
      <c r="AH321" s="268"/>
      <c r="AI321" s="268"/>
    </row>
    <row r="322" spans="1:35" x14ac:dyDescent="0.2">
      <c r="A322" s="268"/>
      <c r="B322" s="268"/>
      <c r="C322" s="270"/>
      <c r="D322" s="285"/>
      <c r="E322" s="193"/>
      <c r="F322" s="277"/>
      <c r="G322" s="272"/>
      <c r="H322" s="275"/>
      <c r="I322" s="258"/>
      <c r="J322" s="270"/>
      <c r="K322" s="272"/>
      <c r="L322" s="273"/>
      <c r="M322" s="201"/>
      <c r="N322" s="281"/>
      <c r="O322" s="263"/>
      <c r="P322" s="264"/>
      <c r="Q322" s="265"/>
      <c r="R322" s="264"/>
      <c r="S322" s="266"/>
      <c r="T322" s="270"/>
      <c r="U322" s="270"/>
      <c r="V322" s="270"/>
      <c r="W322" s="270"/>
      <c r="X322" s="270"/>
      <c r="Y322" s="270"/>
      <c r="Z322" s="270"/>
      <c r="AA322" s="274"/>
      <c r="AB322" s="270"/>
      <c r="AC322" s="268"/>
      <c r="AD322" s="268"/>
      <c r="AE322" s="268"/>
      <c r="AF322" s="268"/>
      <c r="AG322" s="268"/>
      <c r="AH322" s="268"/>
      <c r="AI322" s="268"/>
    </row>
    <row r="323" spans="1:35" ht="25.5" customHeight="1" x14ac:dyDescent="0.2">
      <c r="A323" s="268"/>
      <c r="B323" s="268"/>
      <c r="C323" s="270"/>
      <c r="D323" s="285">
        <f>1+D319</f>
        <v>71</v>
      </c>
      <c r="E323" s="193"/>
      <c r="F323" s="93"/>
      <c r="G323" s="272" t="s">
        <v>427</v>
      </c>
      <c r="H323" s="275"/>
      <c r="I323" s="258"/>
      <c r="J323" s="270"/>
      <c r="K323" s="272"/>
      <c r="L323" s="273"/>
      <c r="M323" s="201"/>
      <c r="N323" s="281"/>
      <c r="O323" s="263"/>
      <c r="P323" s="1041" t="s">
        <v>759</v>
      </c>
      <c r="Q323" s="1042"/>
      <c r="R323" s="1043"/>
      <c r="S323" s="266"/>
      <c r="T323" s="288" t="s">
        <v>758</v>
      </c>
      <c r="U323" s="270"/>
      <c r="V323" s="270"/>
      <c r="W323" s="270"/>
      <c r="X323" s="270"/>
      <c r="Y323" s="270"/>
      <c r="Z323" s="270"/>
      <c r="AA323" s="274"/>
      <c r="AB323" s="270"/>
      <c r="AC323" s="268"/>
      <c r="AD323" s="268"/>
      <c r="AE323" s="268"/>
      <c r="AF323" s="268"/>
      <c r="AG323" s="268"/>
      <c r="AH323" s="268"/>
      <c r="AI323" s="268"/>
    </row>
    <row r="324" spans="1:35" ht="15.75" customHeight="1" x14ac:dyDescent="0.3">
      <c r="A324" s="268"/>
      <c r="B324" s="268"/>
      <c r="C324" s="270"/>
      <c r="D324" s="285">
        <f t="shared" ref="D324:D328" si="1">1+D323</f>
        <v>72</v>
      </c>
      <c r="E324" s="262"/>
      <c r="F324" s="68"/>
      <c r="G324" s="273"/>
      <c r="H324" s="272" t="s">
        <v>432</v>
      </c>
      <c r="I324" s="169"/>
      <c r="J324" s="68"/>
      <c r="K324" s="273"/>
      <c r="L324" s="273"/>
      <c r="M324" s="254" t="s">
        <v>756</v>
      </c>
      <c r="N324" s="281" t="s">
        <v>727</v>
      </c>
      <c r="O324" s="269"/>
      <c r="P324" s="968" t="s">
        <v>752</v>
      </c>
      <c r="Q324" s="969"/>
      <c r="R324" s="970"/>
      <c r="S324" s="266"/>
      <c r="T324" s="941" t="s">
        <v>1047</v>
      </c>
      <c r="U324" s="941"/>
      <c r="V324" s="941"/>
      <c r="W324" s="941"/>
      <c r="X324" s="941"/>
      <c r="Y324" s="941"/>
      <c r="Z324" s="941"/>
      <c r="AA324" s="942"/>
      <c r="AB324" s="270"/>
      <c r="AC324" s="268"/>
      <c r="AD324" s="268"/>
      <c r="AE324" s="268"/>
      <c r="AF324" s="268"/>
      <c r="AG324" s="268"/>
      <c r="AH324" s="268"/>
      <c r="AI324" s="268"/>
    </row>
    <row r="325" spans="1:35" x14ac:dyDescent="0.2">
      <c r="A325" s="268"/>
      <c r="B325" s="268"/>
      <c r="C325" s="270"/>
      <c r="D325" s="285"/>
      <c r="E325" s="271"/>
      <c r="F325" s="270"/>
      <c r="G325" s="272"/>
      <c r="H325" s="275"/>
      <c r="I325" s="270"/>
      <c r="J325" s="272"/>
      <c r="K325" s="272"/>
      <c r="L325" s="273"/>
      <c r="M325" s="281"/>
      <c r="N325" s="111"/>
      <c r="O325" s="269"/>
      <c r="P325" s="112"/>
      <c r="Q325" s="265"/>
      <c r="R325" s="265"/>
      <c r="S325" s="266"/>
      <c r="T325" s="941"/>
      <c r="U325" s="941"/>
      <c r="V325" s="941"/>
      <c r="W325" s="941"/>
      <c r="X325" s="941"/>
      <c r="Y325" s="941"/>
      <c r="Z325" s="941"/>
      <c r="AA325" s="942"/>
      <c r="AB325" s="270"/>
      <c r="AC325" s="268"/>
      <c r="AD325" s="268"/>
      <c r="AE325" s="268"/>
      <c r="AF325" s="268"/>
      <c r="AG325" s="268"/>
      <c r="AH325" s="268"/>
      <c r="AI325" s="268"/>
    </row>
    <row r="326" spans="1:35" x14ac:dyDescent="0.2">
      <c r="A326" s="268"/>
      <c r="B326" s="268"/>
      <c r="C326" s="270"/>
      <c r="D326" s="285"/>
      <c r="E326" s="271"/>
      <c r="F326" s="270"/>
      <c r="G326" s="272"/>
      <c r="H326" s="275"/>
      <c r="I326" s="270"/>
      <c r="J326" s="272"/>
      <c r="K326" s="272"/>
      <c r="L326" s="273"/>
      <c r="M326" s="281"/>
      <c r="N326" s="111"/>
      <c r="O326" s="269"/>
      <c r="P326" s="112"/>
      <c r="Q326" s="265"/>
      <c r="R326" s="265"/>
      <c r="S326" s="266"/>
      <c r="T326" s="311"/>
      <c r="U326" s="311"/>
      <c r="V326" s="311"/>
      <c r="W326" s="311"/>
      <c r="X326" s="311"/>
      <c r="Y326" s="311"/>
      <c r="Z326" s="311"/>
      <c r="AA326" s="315"/>
      <c r="AB326" s="270"/>
      <c r="AC326" s="268"/>
      <c r="AD326" s="268"/>
      <c r="AE326" s="268"/>
      <c r="AF326" s="268"/>
      <c r="AG326" s="268"/>
      <c r="AH326" s="268"/>
      <c r="AI326" s="268"/>
    </row>
    <row r="327" spans="1:35" ht="12.75" customHeight="1" x14ac:dyDescent="0.2">
      <c r="A327" s="268"/>
      <c r="B327" s="268"/>
      <c r="C327" s="270"/>
      <c r="D327" s="285">
        <f>1+D324</f>
        <v>73</v>
      </c>
      <c r="E327" s="271"/>
      <c r="F327" s="272"/>
      <c r="G327" s="272" t="s">
        <v>722</v>
      </c>
      <c r="H327" s="275"/>
      <c r="I327" s="258"/>
      <c r="J327" s="270"/>
      <c r="K327" s="272"/>
      <c r="L327" s="273"/>
      <c r="M327" s="201"/>
      <c r="N327" s="281"/>
      <c r="O327" s="263"/>
      <c r="P327" s="968" t="s">
        <v>753</v>
      </c>
      <c r="Q327" s="969"/>
      <c r="R327" s="970"/>
      <c r="S327" s="266"/>
      <c r="T327" s="288" t="s">
        <v>1044</v>
      </c>
      <c r="U327" s="270"/>
      <c r="V327" s="270"/>
      <c r="W327" s="270"/>
      <c r="X327" s="270"/>
      <c r="Y327" s="270"/>
      <c r="Z327" s="270"/>
      <c r="AA327" s="274"/>
      <c r="AB327" s="270"/>
      <c r="AC327" s="268"/>
      <c r="AD327" s="268"/>
      <c r="AE327" s="268"/>
      <c r="AF327" s="268"/>
      <c r="AG327" s="268"/>
      <c r="AH327" s="268"/>
      <c r="AI327" s="268"/>
    </row>
    <row r="328" spans="1:35" ht="12.75" customHeight="1" x14ac:dyDescent="0.3">
      <c r="A328" s="268"/>
      <c r="B328" s="268"/>
      <c r="C328" s="270"/>
      <c r="D328" s="285">
        <f t="shared" si="1"/>
        <v>74</v>
      </c>
      <c r="E328" s="271"/>
      <c r="F328" s="272"/>
      <c r="G328" s="273"/>
      <c r="H328" s="272" t="s">
        <v>432</v>
      </c>
      <c r="I328" s="169"/>
      <c r="J328" s="68"/>
      <c r="K328" s="273"/>
      <c r="L328" s="273"/>
      <c r="M328" s="254" t="s">
        <v>755</v>
      </c>
      <c r="N328" s="281" t="s">
        <v>728</v>
      </c>
      <c r="O328" s="270"/>
      <c r="P328" s="968" t="s">
        <v>754</v>
      </c>
      <c r="Q328" s="969"/>
      <c r="R328" s="970"/>
      <c r="S328" s="266"/>
      <c r="T328" s="855" t="s">
        <v>1048</v>
      </c>
      <c r="U328" s="855"/>
      <c r="V328" s="855"/>
      <c r="W328" s="855"/>
      <c r="X328" s="855"/>
      <c r="Y328" s="855"/>
      <c r="Z328" s="855"/>
      <c r="AA328" s="856"/>
      <c r="AB328" s="270"/>
      <c r="AC328" s="268"/>
      <c r="AD328" s="268"/>
      <c r="AE328" s="268"/>
      <c r="AF328" s="268"/>
      <c r="AG328" s="268"/>
      <c r="AH328" s="268"/>
      <c r="AI328" s="268"/>
    </row>
    <row r="329" spans="1:35" x14ac:dyDescent="0.2">
      <c r="A329" s="268"/>
      <c r="B329" s="268"/>
      <c r="C329" s="270"/>
      <c r="D329" s="285"/>
      <c r="E329" s="271"/>
      <c r="F329" s="272"/>
      <c r="G329" s="273"/>
      <c r="H329" s="272"/>
      <c r="I329" s="169"/>
      <c r="J329" s="68"/>
      <c r="K329" s="273"/>
      <c r="L329" s="273"/>
      <c r="M329" s="201"/>
      <c r="N329" s="273"/>
      <c r="O329" s="273"/>
      <c r="P329" s="273"/>
      <c r="Q329" s="273"/>
      <c r="R329" s="273"/>
      <c r="S329" s="273"/>
      <c r="T329" s="855"/>
      <c r="U329" s="855"/>
      <c r="V329" s="855"/>
      <c r="W329" s="855"/>
      <c r="X329" s="855"/>
      <c r="Y329" s="855"/>
      <c r="Z329" s="855"/>
      <c r="AA329" s="856"/>
      <c r="AB329" s="270"/>
      <c r="AC329" s="268"/>
      <c r="AD329" s="268"/>
      <c r="AE329" s="268"/>
      <c r="AF329" s="268"/>
      <c r="AG329" s="268"/>
      <c r="AH329" s="268"/>
      <c r="AI329" s="268"/>
    </row>
    <row r="330" spans="1:35" x14ac:dyDescent="0.2">
      <c r="A330" s="268"/>
      <c r="B330" s="268"/>
      <c r="C330" s="270"/>
      <c r="D330" s="218"/>
      <c r="E330" s="200"/>
      <c r="F330" s="108"/>
      <c r="G330" s="197"/>
      <c r="H330" s="108"/>
      <c r="I330" s="108"/>
      <c r="J330" s="108"/>
      <c r="K330" s="108"/>
      <c r="L330" s="108"/>
      <c r="M330" s="108"/>
      <c r="N330" s="109"/>
      <c r="O330" s="108"/>
      <c r="P330" s="198"/>
      <c r="Q330" s="198"/>
      <c r="R330" s="77"/>
      <c r="S330" s="203"/>
      <c r="T330" s="77"/>
      <c r="U330" s="77"/>
      <c r="V330" s="77"/>
      <c r="W330" s="77"/>
      <c r="X330" s="77"/>
      <c r="Y330" s="77"/>
      <c r="Z330" s="77"/>
      <c r="AA330" s="78"/>
      <c r="AB330" s="270"/>
      <c r="AC330" s="268"/>
      <c r="AD330" s="268"/>
      <c r="AE330" s="268"/>
      <c r="AF330" s="268"/>
      <c r="AG330" s="268"/>
      <c r="AH330" s="268"/>
      <c r="AI330" s="268"/>
    </row>
    <row r="331" spans="1:35" x14ac:dyDescent="0.2">
      <c r="A331" s="268"/>
      <c r="B331" s="268"/>
      <c r="C331" s="270"/>
      <c r="D331" s="270"/>
      <c r="E331" s="270"/>
      <c r="F331" s="272"/>
      <c r="G331" s="275"/>
      <c r="H331" s="272"/>
      <c r="I331" s="272"/>
      <c r="J331" s="272"/>
      <c r="K331" s="272"/>
      <c r="L331" s="272"/>
      <c r="M331" s="272"/>
      <c r="N331" s="263"/>
      <c r="O331" s="272"/>
      <c r="P331" s="114"/>
      <c r="Q331" s="114"/>
      <c r="R331" s="270"/>
      <c r="S331" s="270"/>
      <c r="T331" s="270"/>
      <c r="U331" s="270"/>
      <c r="V331" s="270"/>
      <c r="W331" s="270"/>
      <c r="X331" s="270"/>
      <c r="Y331" s="270"/>
      <c r="Z331" s="270"/>
      <c r="AA331" s="270"/>
      <c r="AB331" s="270"/>
      <c r="AC331" s="268"/>
      <c r="AD331" s="268"/>
      <c r="AE331" s="268"/>
      <c r="AF331" s="268"/>
      <c r="AG331" s="268"/>
      <c r="AH331" s="268"/>
      <c r="AI331" s="268"/>
    </row>
    <row r="332" spans="1:35" x14ac:dyDescent="0.2">
      <c r="A332" s="268"/>
      <c r="B332" s="268"/>
      <c r="C332" s="270"/>
      <c r="D332" s="270"/>
      <c r="E332" s="270"/>
      <c r="F332" s="272"/>
      <c r="G332" s="275"/>
      <c r="H332" s="272"/>
      <c r="I332" s="272"/>
      <c r="J332" s="272"/>
      <c r="K332" s="272"/>
      <c r="L332" s="272"/>
      <c r="M332" s="272"/>
      <c r="N332" s="263"/>
      <c r="O332" s="272"/>
      <c r="P332" s="114"/>
      <c r="Q332" s="114"/>
      <c r="R332" s="270"/>
      <c r="S332" s="270"/>
      <c r="T332" s="270"/>
      <c r="U332" s="270"/>
      <c r="V332" s="270"/>
      <c r="W332" s="270"/>
      <c r="X332" s="270"/>
      <c r="Y332" s="270"/>
      <c r="Z332" s="270"/>
      <c r="AA332" s="270"/>
      <c r="AB332" s="270"/>
      <c r="AC332" s="268"/>
      <c r="AD332" s="268"/>
      <c r="AE332" s="268"/>
      <c r="AF332" s="268"/>
      <c r="AG332" s="268"/>
      <c r="AH332" s="268"/>
      <c r="AI332" s="268"/>
    </row>
    <row r="333" spans="1:35" x14ac:dyDescent="0.2">
      <c r="A333" s="268"/>
      <c r="B333" s="268"/>
      <c r="C333" s="268"/>
      <c r="D333" s="268"/>
      <c r="E333" s="268"/>
      <c r="F333" s="268"/>
      <c r="G333" s="268"/>
      <c r="H333" s="268"/>
      <c r="I333" s="268"/>
      <c r="J333" s="268"/>
      <c r="K333" s="268"/>
      <c r="L333" s="268"/>
      <c r="M333" s="268"/>
      <c r="N333" s="268"/>
      <c r="O333" s="268"/>
      <c r="P333" s="268"/>
      <c r="Q333" s="268"/>
      <c r="R333" s="268"/>
      <c r="S333" s="268"/>
      <c r="T333" s="268"/>
      <c r="U333" s="268"/>
      <c r="V333" s="268"/>
      <c r="W333" s="268"/>
      <c r="X333" s="268"/>
      <c r="Y333" s="268"/>
      <c r="Z333" s="268"/>
      <c r="AA333" s="268"/>
      <c r="AB333" s="268"/>
      <c r="AC333" s="268"/>
      <c r="AD333" s="268"/>
      <c r="AE333" s="268"/>
      <c r="AF333" s="268"/>
      <c r="AG333" s="268"/>
      <c r="AH333" s="268"/>
      <c r="AI333" s="268"/>
    </row>
    <row r="334" spans="1:35" x14ac:dyDescent="0.2">
      <c r="A334" s="268"/>
      <c r="B334" s="268"/>
      <c r="C334" s="268"/>
      <c r="D334" s="268"/>
      <c r="E334" s="268"/>
      <c r="F334" s="268"/>
      <c r="G334" s="268"/>
      <c r="H334" s="268"/>
      <c r="I334" s="268"/>
      <c r="J334" s="268"/>
      <c r="K334" s="268"/>
      <c r="L334" s="268"/>
      <c r="M334" s="268"/>
      <c r="N334" s="268"/>
      <c r="O334" s="268"/>
      <c r="P334" s="268"/>
      <c r="Q334" s="268"/>
      <c r="R334" s="268"/>
      <c r="S334" s="268"/>
      <c r="T334" s="268"/>
      <c r="U334" s="268"/>
      <c r="V334" s="268"/>
      <c r="W334" s="268"/>
      <c r="X334" s="268"/>
      <c r="Y334" s="268"/>
      <c r="Z334" s="268"/>
      <c r="AA334" s="268"/>
      <c r="AB334" s="268"/>
      <c r="AC334" s="268"/>
      <c r="AD334" s="268"/>
      <c r="AE334" s="268"/>
      <c r="AF334" s="268"/>
      <c r="AG334" s="268"/>
      <c r="AH334" s="268"/>
      <c r="AI334" s="268"/>
    </row>
    <row r="335" spans="1:35" x14ac:dyDescent="0.2">
      <c r="A335" s="268"/>
      <c r="B335" s="268"/>
      <c r="C335" s="268"/>
      <c r="D335" s="268"/>
      <c r="E335" s="268"/>
      <c r="F335" s="268"/>
      <c r="G335" s="268"/>
      <c r="H335" s="268"/>
      <c r="I335" s="268"/>
      <c r="J335" s="268"/>
      <c r="K335" s="268"/>
      <c r="L335" s="268"/>
      <c r="M335" s="268"/>
      <c r="N335" s="268"/>
      <c r="O335" s="268"/>
      <c r="P335" s="268"/>
      <c r="Q335" s="268"/>
      <c r="R335" s="268"/>
      <c r="S335" s="268"/>
      <c r="T335" s="268"/>
      <c r="U335" s="268"/>
      <c r="V335" s="268"/>
      <c r="W335" s="268"/>
      <c r="X335" s="268"/>
      <c r="Y335" s="268"/>
      <c r="Z335" s="268"/>
      <c r="AA335" s="268"/>
      <c r="AB335" s="268"/>
      <c r="AC335" s="268"/>
      <c r="AD335" s="268"/>
      <c r="AE335" s="268"/>
      <c r="AF335" s="268"/>
      <c r="AG335" s="268"/>
      <c r="AH335" s="268"/>
      <c r="AI335" s="268"/>
    </row>
    <row r="336" spans="1:35" x14ac:dyDescent="0.2">
      <c r="A336" s="268"/>
      <c r="B336" s="268"/>
      <c r="C336" s="268"/>
      <c r="D336" s="268"/>
      <c r="E336" s="268"/>
      <c r="F336" s="268"/>
      <c r="G336" s="268"/>
      <c r="H336" s="268"/>
      <c r="I336" s="268"/>
      <c r="J336" s="268"/>
      <c r="K336" s="268"/>
      <c r="L336" s="268"/>
      <c r="M336" s="268"/>
      <c r="N336" s="268"/>
      <c r="O336" s="268"/>
      <c r="P336" s="268"/>
      <c r="Q336" s="268"/>
      <c r="R336" s="268"/>
      <c r="S336" s="268"/>
      <c r="T336" s="268"/>
      <c r="U336" s="268"/>
      <c r="V336" s="268"/>
      <c r="W336" s="268"/>
      <c r="X336" s="268"/>
      <c r="Y336" s="268"/>
      <c r="Z336" s="268"/>
      <c r="AA336" s="268"/>
      <c r="AB336" s="268"/>
      <c r="AC336" s="268"/>
      <c r="AD336" s="268"/>
      <c r="AE336" s="268"/>
      <c r="AF336" s="268"/>
      <c r="AG336" s="268"/>
      <c r="AH336" s="268"/>
      <c r="AI336" s="268"/>
    </row>
    <row r="337" spans="1:35" x14ac:dyDescent="0.2">
      <c r="A337" s="268"/>
      <c r="B337" s="268"/>
      <c r="C337" s="268"/>
      <c r="D337" s="268"/>
      <c r="E337" s="268"/>
      <c r="F337" s="268"/>
      <c r="G337" s="268"/>
      <c r="H337" s="268"/>
      <c r="I337" s="268"/>
      <c r="J337" s="268"/>
      <c r="K337" s="268"/>
      <c r="L337" s="268"/>
      <c r="M337" s="268"/>
      <c r="N337" s="268"/>
      <c r="O337" s="268"/>
      <c r="P337" s="268"/>
      <c r="Q337" s="268"/>
      <c r="R337" s="268"/>
      <c r="S337" s="268"/>
      <c r="T337" s="268"/>
      <c r="U337" s="268"/>
      <c r="V337" s="268"/>
      <c r="W337" s="268"/>
      <c r="X337" s="268"/>
      <c r="Y337" s="268"/>
      <c r="Z337" s="268"/>
      <c r="AA337" s="268"/>
      <c r="AB337" s="268"/>
      <c r="AC337" s="268"/>
      <c r="AD337" s="268"/>
      <c r="AE337" s="268"/>
      <c r="AF337" s="268"/>
      <c r="AG337" s="268"/>
      <c r="AH337" s="268"/>
      <c r="AI337" s="268"/>
    </row>
    <row r="338" spans="1:35" x14ac:dyDescent="0.2">
      <c r="A338" s="268"/>
      <c r="B338" s="268"/>
      <c r="C338" s="268"/>
      <c r="D338" s="268"/>
      <c r="E338" s="268"/>
      <c r="F338" s="268"/>
      <c r="G338" s="268"/>
      <c r="H338" s="268"/>
      <c r="I338" s="268"/>
      <c r="J338" s="268"/>
      <c r="K338" s="268"/>
      <c r="L338" s="268"/>
      <c r="M338" s="268"/>
      <c r="N338" s="268"/>
      <c r="O338" s="268"/>
      <c r="P338" s="268"/>
      <c r="Q338" s="268"/>
      <c r="R338" s="268"/>
      <c r="S338" s="268"/>
      <c r="T338" s="268"/>
      <c r="U338" s="268"/>
      <c r="V338" s="268"/>
      <c r="W338" s="268"/>
      <c r="X338" s="268"/>
      <c r="Y338" s="268"/>
      <c r="Z338" s="268"/>
      <c r="AA338" s="268"/>
      <c r="AB338" s="268"/>
      <c r="AC338" s="268"/>
      <c r="AD338" s="268"/>
      <c r="AE338" s="268"/>
      <c r="AF338" s="268"/>
      <c r="AG338" s="268"/>
      <c r="AH338" s="268"/>
      <c r="AI338" s="268"/>
    </row>
    <row r="339" spans="1:35" x14ac:dyDescent="0.2">
      <c r="A339" s="268"/>
      <c r="B339" s="268"/>
      <c r="C339" s="268"/>
      <c r="D339" s="268"/>
      <c r="E339" s="268"/>
      <c r="F339" s="268"/>
      <c r="G339" s="268"/>
      <c r="H339" s="268"/>
      <c r="I339" s="268"/>
      <c r="J339" s="268"/>
      <c r="K339" s="268"/>
      <c r="L339" s="268"/>
      <c r="M339" s="268"/>
      <c r="N339" s="268"/>
      <c r="O339" s="268"/>
      <c r="P339" s="268"/>
      <c r="Q339" s="268"/>
      <c r="R339" s="268"/>
      <c r="S339" s="268"/>
      <c r="T339" s="268"/>
      <c r="U339" s="268"/>
      <c r="V339" s="268"/>
      <c r="W339" s="268"/>
      <c r="X339" s="268"/>
      <c r="Y339" s="268"/>
      <c r="Z339" s="268"/>
      <c r="AA339" s="268"/>
      <c r="AB339" s="268"/>
      <c r="AC339" s="268"/>
      <c r="AD339" s="268"/>
      <c r="AE339" s="268"/>
      <c r="AF339" s="268"/>
      <c r="AG339" s="268"/>
      <c r="AH339" s="268"/>
      <c r="AI339" s="268"/>
    </row>
    <row r="340" spans="1:35" x14ac:dyDescent="0.2">
      <c r="A340" s="268"/>
      <c r="B340" s="268"/>
      <c r="C340" s="268"/>
      <c r="D340" s="268"/>
      <c r="E340" s="268"/>
      <c r="F340" s="268"/>
      <c r="G340" s="268"/>
      <c r="H340" s="268"/>
      <c r="I340" s="268"/>
      <c r="J340" s="268"/>
      <c r="K340" s="268"/>
      <c r="L340" s="268"/>
      <c r="M340" s="268"/>
      <c r="N340" s="268"/>
      <c r="O340" s="268"/>
      <c r="P340" s="268"/>
      <c r="Q340" s="268"/>
      <c r="R340" s="268"/>
      <c r="S340" s="268"/>
      <c r="T340" s="268"/>
      <c r="U340" s="268"/>
      <c r="V340" s="268"/>
      <c r="W340" s="268"/>
      <c r="X340" s="268"/>
      <c r="Y340" s="268"/>
      <c r="Z340" s="268"/>
      <c r="AA340" s="268"/>
      <c r="AB340" s="268"/>
      <c r="AC340" s="268"/>
      <c r="AD340" s="268"/>
      <c r="AE340" s="268"/>
      <c r="AF340" s="268"/>
      <c r="AG340" s="268"/>
      <c r="AH340" s="268"/>
      <c r="AI340" s="268"/>
    </row>
    <row r="341" spans="1:35" x14ac:dyDescent="0.2">
      <c r="A341" s="268"/>
      <c r="B341" s="268"/>
      <c r="C341" s="268"/>
      <c r="D341" s="268"/>
      <c r="E341" s="268"/>
      <c r="F341" s="268"/>
      <c r="G341" s="268"/>
      <c r="H341" s="268"/>
      <c r="I341" s="268"/>
      <c r="J341" s="268"/>
      <c r="K341" s="268"/>
      <c r="L341" s="268"/>
      <c r="M341" s="268"/>
      <c r="N341" s="268"/>
      <c r="O341" s="268"/>
      <c r="P341" s="268"/>
      <c r="Q341" s="268"/>
      <c r="R341" s="268"/>
      <c r="S341" s="268"/>
      <c r="T341" s="268"/>
      <c r="U341" s="268"/>
      <c r="V341" s="268"/>
      <c r="W341" s="268"/>
      <c r="X341" s="268"/>
      <c r="Y341" s="268"/>
      <c r="Z341" s="268"/>
      <c r="AA341" s="268"/>
      <c r="AB341" s="268"/>
      <c r="AC341" s="268"/>
      <c r="AD341" s="268"/>
      <c r="AE341" s="268"/>
      <c r="AF341" s="268"/>
      <c r="AG341" s="268"/>
      <c r="AH341" s="268"/>
      <c r="AI341" s="268"/>
    </row>
    <row r="342" spans="1:35" x14ac:dyDescent="0.2">
      <c r="A342" s="268"/>
      <c r="B342" s="268"/>
      <c r="C342" s="268"/>
      <c r="D342" s="268"/>
      <c r="E342" s="268"/>
      <c r="F342" s="268"/>
      <c r="G342" s="268"/>
      <c r="H342" s="268"/>
      <c r="I342" s="268"/>
      <c r="J342" s="268"/>
      <c r="K342" s="268"/>
      <c r="L342" s="268"/>
      <c r="M342" s="268"/>
      <c r="N342" s="268"/>
      <c r="O342" s="268"/>
      <c r="P342" s="268"/>
      <c r="Q342" s="268"/>
      <c r="R342" s="268"/>
      <c r="S342" s="268"/>
      <c r="T342" s="268"/>
      <c r="U342" s="268"/>
      <c r="V342" s="268"/>
      <c r="W342" s="268"/>
      <c r="X342" s="268"/>
      <c r="Y342" s="268"/>
      <c r="Z342" s="268"/>
      <c r="AA342" s="268"/>
      <c r="AB342" s="268"/>
      <c r="AC342" s="268"/>
      <c r="AD342" s="268"/>
      <c r="AE342" s="268"/>
      <c r="AF342" s="268"/>
      <c r="AG342" s="268"/>
      <c r="AH342" s="268"/>
      <c r="AI342" s="268"/>
    </row>
    <row r="343" spans="1:35" x14ac:dyDescent="0.2">
      <c r="A343" s="268"/>
      <c r="B343" s="268"/>
      <c r="C343" s="268"/>
      <c r="D343" s="268"/>
      <c r="E343" s="268"/>
      <c r="F343" s="268"/>
      <c r="G343" s="268"/>
      <c r="H343" s="268"/>
      <c r="I343" s="268"/>
      <c r="J343" s="268"/>
      <c r="K343" s="268"/>
      <c r="L343" s="268"/>
      <c r="M343" s="268"/>
      <c r="N343" s="268"/>
      <c r="O343" s="268"/>
      <c r="P343" s="268"/>
      <c r="Q343" s="268"/>
      <c r="R343" s="268"/>
      <c r="S343" s="268"/>
      <c r="T343" s="268"/>
      <c r="U343" s="268"/>
      <c r="V343" s="268"/>
      <c r="W343" s="268"/>
      <c r="X343" s="268"/>
      <c r="Y343" s="268"/>
      <c r="Z343" s="268"/>
      <c r="AA343" s="268"/>
      <c r="AB343" s="268"/>
      <c r="AC343" s="268"/>
      <c r="AD343" s="268"/>
      <c r="AE343" s="268"/>
      <c r="AF343" s="268"/>
      <c r="AG343" s="268"/>
      <c r="AH343" s="268"/>
      <c r="AI343" s="268"/>
    </row>
    <row r="344" spans="1:35" x14ac:dyDescent="0.2">
      <c r="A344" s="268"/>
      <c r="B344" s="268"/>
      <c r="C344" s="268"/>
      <c r="D344" s="268"/>
      <c r="E344" s="268"/>
      <c r="F344" s="268"/>
      <c r="G344" s="268"/>
      <c r="H344" s="268"/>
      <c r="I344" s="268"/>
      <c r="J344" s="268"/>
      <c r="K344" s="268"/>
      <c r="L344" s="268"/>
      <c r="M344" s="268"/>
      <c r="N344" s="268"/>
      <c r="O344" s="268"/>
      <c r="P344" s="268"/>
      <c r="Q344" s="268"/>
      <c r="R344" s="268"/>
      <c r="S344" s="268"/>
      <c r="T344" s="268"/>
      <c r="U344" s="268"/>
      <c r="V344" s="268"/>
      <c r="W344" s="268"/>
      <c r="X344" s="268"/>
      <c r="Y344" s="268"/>
      <c r="Z344" s="268"/>
      <c r="AA344" s="268"/>
      <c r="AB344" s="268"/>
      <c r="AC344" s="268"/>
      <c r="AD344" s="268"/>
      <c r="AE344" s="268"/>
      <c r="AF344" s="268"/>
      <c r="AG344" s="268"/>
      <c r="AH344" s="268"/>
      <c r="AI344" s="268"/>
    </row>
    <row r="345" spans="1:35" hidden="1" x14ac:dyDescent="0.2"/>
    <row r="346" spans="1:35" hidden="1" x14ac:dyDescent="0.2"/>
    <row r="347" spans="1:35" hidden="1" x14ac:dyDescent="0.2"/>
    <row r="348" spans="1:35" hidden="1" x14ac:dyDescent="0.2"/>
    <row r="349" spans="1:35" hidden="1" x14ac:dyDescent="0.2"/>
    <row r="350" spans="1:35" hidden="1" x14ac:dyDescent="0.2"/>
    <row r="351" spans="1:35" hidden="1" x14ac:dyDescent="0.2"/>
    <row r="352" spans="1:35"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t="12.75" hidden="1" customHeight="1" x14ac:dyDescent="0.2"/>
    <row r="16619" ht="12.75" hidden="1" customHeight="1" x14ac:dyDescent="0.2"/>
    <row r="16620" ht="12.75" hidden="1" customHeight="1" x14ac:dyDescent="0.2"/>
    <row r="16621" ht="12.75" hidden="1" customHeight="1" x14ac:dyDescent="0.2"/>
    <row r="16622" ht="12.75" hidden="1" customHeight="1" x14ac:dyDescent="0.2"/>
    <row r="16623" ht="12.75" hidden="1" customHeight="1" x14ac:dyDescent="0.2"/>
    <row r="16624" ht="12.75" hidden="1" customHeight="1" x14ac:dyDescent="0.2"/>
    <row r="16625" ht="12.75" hidden="1" customHeight="1" x14ac:dyDescent="0.2"/>
    <row r="16626" ht="12.75" hidden="1" customHeight="1" x14ac:dyDescent="0.2"/>
    <row r="16627" ht="12.75" hidden="1" customHeight="1" x14ac:dyDescent="0.2"/>
    <row r="16628" ht="12.75" hidden="1" customHeight="1" x14ac:dyDescent="0.2"/>
    <row r="16629" ht="12.75" hidden="1" customHeight="1" x14ac:dyDescent="0.2"/>
    <row r="16630" ht="12.75" hidden="1" customHeight="1" x14ac:dyDescent="0.2"/>
    <row r="16631" ht="12.75" hidden="1" customHeight="1" x14ac:dyDescent="0.2"/>
    <row r="16632" ht="12.75" hidden="1" customHeight="1" x14ac:dyDescent="0.2"/>
    <row r="16633" ht="12.75" hidden="1" customHeight="1" x14ac:dyDescent="0.2"/>
    <row r="16634" ht="12.75" hidden="1" customHeight="1" x14ac:dyDescent="0.2"/>
    <row r="16635" ht="12.75" hidden="1" customHeight="1" x14ac:dyDescent="0.2"/>
    <row r="16636" ht="12.75" hidden="1" customHeight="1" x14ac:dyDescent="0.2"/>
    <row r="16637" ht="12.75" hidden="1" customHeight="1" x14ac:dyDescent="0.2"/>
    <row r="16638" ht="12.75" hidden="1" customHeight="1" x14ac:dyDescent="0.2"/>
    <row r="16639" ht="12.75" hidden="1" customHeight="1" x14ac:dyDescent="0.2"/>
    <row r="16640" ht="12.75" hidden="1" customHeight="1" x14ac:dyDescent="0.2"/>
    <row r="16641" ht="12.75" hidden="1" customHeight="1" x14ac:dyDescent="0.2"/>
    <row r="16642" ht="12.75" hidden="1" customHeight="1" x14ac:dyDescent="0.2"/>
    <row r="16643" ht="12.75" hidden="1" customHeight="1" x14ac:dyDescent="0.2"/>
    <row r="16644" ht="12.75" hidden="1" customHeight="1" x14ac:dyDescent="0.2"/>
    <row r="16645" ht="12.75" hidden="1" customHeight="1" x14ac:dyDescent="0.2"/>
    <row r="16646" ht="12.75" hidden="1" customHeight="1" x14ac:dyDescent="0.2"/>
    <row r="16647" ht="12.75" hidden="1" customHeight="1" x14ac:dyDescent="0.2"/>
    <row r="16648" ht="12.75" hidden="1" customHeight="1" x14ac:dyDescent="0.2"/>
    <row r="16649" ht="12.75" hidden="1" customHeight="1" x14ac:dyDescent="0.2"/>
    <row r="16650" ht="12.75" hidden="1" customHeight="1" x14ac:dyDescent="0.2"/>
    <row r="16651" ht="12.75" hidden="1" customHeight="1" x14ac:dyDescent="0.2"/>
    <row r="16652" ht="12.75" hidden="1" customHeight="1" x14ac:dyDescent="0.2"/>
    <row r="16653" ht="12.75" hidden="1" customHeight="1" x14ac:dyDescent="0.2"/>
    <row r="16654" ht="12.75" hidden="1" customHeight="1" x14ac:dyDescent="0.2"/>
    <row r="16655" ht="12.75" hidden="1" customHeight="1" x14ac:dyDescent="0.2"/>
    <row r="16656" ht="12.75" hidden="1" customHeight="1" x14ac:dyDescent="0.2"/>
    <row r="16657" ht="12.75" hidden="1" customHeight="1" x14ac:dyDescent="0.2"/>
    <row r="16658" ht="12.75" hidden="1" customHeight="1" x14ac:dyDescent="0.2"/>
    <row r="16659" ht="12.75" hidden="1" customHeight="1" x14ac:dyDescent="0.2"/>
    <row r="16660" ht="12.75" hidden="1" customHeight="1" x14ac:dyDescent="0.2"/>
    <row r="16661" ht="12.75" hidden="1" customHeight="1" x14ac:dyDescent="0.2"/>
    <row r="16662" ht="12.75" hidden="1" customHeight="1" x14ac:dyDescent="0.2"/>
    <row r="16663" ht="12.75" hidden="1" customHeight="1" x14ac:dyDescent="0.2"/>
    <row r="16664" ht="12.75" hidden="1" customHeight="1" x14ac:dyDescent="0.2"/>
    <row r="16665" ht="12.75" hidden="1" customHeight="1" x14ac:dyDescent="0.2"/>
    <row r="16666" ht="12.75" hidden="1" customHeight="1" x14ac:dyDescent="0.2"/>
    <row r="16667" ht="12.75" hidden="1" customHeight="1" x14ac:dyDescent="0.2"/>
    <row r="16668" ht="12.75" hidden="1" customHeight="1" x14ac:dyDescent="0.2"/>
    <row r="16669" ht="12.75" hidden="1" customHeight="1" x14ac:dyDescent="0.2"/>
    <row r="16670" ht="12.75" hidden="1" customHeight="1" x14ac:dyDescent="0.2"/>
    <row r="16671" ht="12.75" hidden="1" customHeight="1" x14ac:dyDescent="0.2"/>
    <row r="16672" ht="12.75" hidden="1" customHeight="1" x14ac:dyDescent="0.2"/>
    <row r="16673" ht="12.75" hidden="1" customHeight="1" x14ac:dyDescent="0.2"/>
    <row r="16674" ht="12.75" hidden="1" customHeight="1" x14ac:dyDescent="0.2"/>
    <row r="16675" ht="12.75" hidden="1" customHeight="1" x14ac:dyDescent="0.2"/>
    <row r="16676" ht="12.75" hidden="1" customHeight="1" x14ac:dyDescent="0.2"/>
    <row r="16677" ht="12.75" hidden="1" customHeight="1" x14ac:dyDescent="0.2"/>
    <row r="16678" ht="12.75" hidden="1" customHeight="1" x14ac:dyDescent="0.2"/>
    <row r="16679" ht="12.75" hidden="1" customHeight="1" x14ac:dyDescent="0.2"/>
    <row r="16680" ht="12.75" hidden="1" customHeight="1" x14ac:dyDescent="0.2"/>
    <row r="16681" ht="12.75" hidden="1" customHeight="1" x14ac:dyDescent="0.2"/>
    <row r="16682" ht="12.75" hidden="1" customHeight="1" x14ac:dyDescent="0.2"/>
    <row r="16683" ht="12.75" hidden="1" customHeight="1" x14ac:dyDescent="0.2"/>
    <row r="16684" ht="12.75" hidden="1" customHeight="1" x14ac:dyDescent="0.2"/>
    <row r="16685" ht="12.75" hidden="1" customHeight="1" x14ac:dyDescent="0.2"/>
    <row r="16686" ht="12.75" hidden="1" customHeight="1" x14ac:dyDescent="0.2"/>
    <row r="16687" ht="12.75" hidden="1" customHeight="1" x14ac:dyDescent="0.2"/>
    <row r="16688" ht="12.75" hidden="1" customHeight="1" x14ac:dyDescent="0.2"/>
    <row r="16689" ht="12.75" hidden="1" customHeight="1" x14ac:dyDescent="0.2"/>
    <row r="16690" ht="12.75" hidden="1" customHeight="1" x14ac:dyDescent="0.2"/>
    <row r="16691" ht="12.75" hidden="1" customHeight="1" x14ac:dyDescent="0.2"/>
    <row r="16692" ht="12.75" hidden="1" customHeight="1" x14ac:dyDescent="0.2"/>
    <row r="16693" ht="12.75" hidden="1" customHeight="1" x14ac:dyDescent="0.2"/>
    <row r="16694" ht="12.75" hidden="1" customHeight="1" x14ac:dyDescent="0.2"/>
    <row r="16695" ht="12.75" hidden="1" customHeight="1" x14ac:dyDescent="0.2"/>
    <row r="16696" ht="12.75" hidden="1" customHeight="1" x14ac:dyDescent="0.2"/>
    <row r="16697" ht="12.75" hidden="1" customHeight="1" x14ac:dyDescent="0.2"/>
    <row r="16698" ht="12.75" hidden="1" customHeight="1" x14ac:dyDescent="0.2"/>
    <row r="16699" ht="12.75" hidden="1" customHeight="1" x14ac:dyDescent="0.2"/>
    <row r="16700" ht="12.75" hidden="1" customHeight="1" x14ac:dyDescent="0.2"/>
    <row r="16701" ht="12.75" hidden="1" customHeight="1" x14ac:dyDescent="0.2"/>
    <row r="16702" ht="12.75" hidden="1" customHeight="1" x14ac:dyDescent="0.2"/>
    <row r="16703" ht="12.75" hidden="1" customHeight="1" x14ac:dyDescent="0.2"/>
    <row r="16704" ht="12.75" hidden="1" customHeight="1" x14ac:dyDescent="0.2"/>
    <row r="16705" ht="12.75" hidden="1" customHeight="1" x14ac:dyDescent="0.2"/>
    <row r="16706" ht="12.75" hidden="1" customHeight="1" x14ac:dyDescent="0.2"/>
    <row r="16707" ht="12.75" hidden="1" customHeight="1" x14ac:dyDescent="0.2"/>
    <row r="16708" ht="12.75" hidden="1" customHeight="1" x14ac:dyDescent="0.2"/>
    <row r="16709" ht="12.75" hidden="1" customHeight="1" x14ac:dyDescent="0.2"/>
    <row r="16710" ht="12.75" hidden="1" customHeight="1" x14ac:dyDescent="0.2"/>
    <row r="16711" ht="12.75" hidden="1" customHeight="1" x14ac:dyDescent="0.2"/>
    <row r="16712" ht="12.75" hidden="1" customHeight="1" x14ac:dyDescent="0.2"/>
    <row r="16713" ht="12.75" hidden="1" customHeight="1" x14ac:dyDescent="0.2"/>
    <row r="16714" ht="12.75" hidden="1" customHeight="1" x14ac:dyDescent="0.2"/>
    <row r="16715" ht="12.75" hidden="1" customHeight="1" x14ac:dyDescent="0.2"/>
    <row r="16716" ht="12.75" hidden="1" customHeight="1" x14ac:dyDescent="0.2"/>
    <row r="16717" ht="12.75" hidden="1" customHeight="1" x14ac:dyDescent="0.2"/>
    <row r="16718" ht="12.75" hidden="1" customHeight="1" x14ac:dyDescent="0.2"/>
    <row r="16719" ht="12.75" hidden="1" customHeight="1" x14ac:dyDescent="0.2"/>
    <row r="16720" ht="12.75" hidden="1" customHeight="1" x14ac:dyDescent="0.2"/>
    <row r="16721" ht="12.75" hidden="1" customHeight="1" x14ac:dyDescent="0.2"/>
    <row r="16722" ht="12.75" hidden="1" customHeight="1" x14ac:dyDescent="0.2"/>
    <row r="16723" ht="12.75" hidden="1" customHeight="1" x14ac:dyDescent="0.2"/>
    <row r="16724" ht="12.75" hidden="1" customHeight="1" x14ac:dyDescent="0.2"/>
    <row r="16725" ht="12.75" hidden="1" customHeight="1" x14ac:dyDescent="0.2"/>
    <row r="16726" ht="12.75" hidden="1" customHeight="1" x14ac:dyDescent="0.2"/>
    <row r="16727" ht="12.75" hidden="1" customHeight="1" x14ac:dyDescent="0.2"/>
    <row r="16728" ht="12.75" hidden="1" customHeight="1" x14ac:dyDescent="0.2"/>
    <row r="16729" ht="12.75" hidden="1" customHeight="1" x14ac:dyDescent="0.2"/>
    <row r="16730" ht="12.75" hidden="1" customHeight="1" x14ac:dyDescent="0.2"/>
    <row r="16731" ht="12.75" hidden="1" customHeight="1" x14ac:dyDescent="0.2"/>
    <row r="16732" ht="12.75" hidden="1" customHeight="1" x14ac:dyDescent="0.2"/>
    <row r="16733" ht="12.75" hidden="1" customHeight="1" x14ac:dyDescent="0.2"/>
    <row r="16734" ht="12.75" hidden="1" customHeight="1" x14ac:dyDescent="0.2"/>
    <row r="16735" ht="12.75" hidden="1" customHeight="1" x14ac:dyDescent="0.2"/>
    <row r="16736" ht="12.75" hidden="1" customHeight="1" x14ac:dyDescent="0.2"/>
    <row r="16737" ht="12.75" hidden="1" customHeight="1" x14ac:dyDescent="0.2"/>
    <row r="16738" ht="12.75" hidden="1" customHeight="1" x14ac:dyDescent="0.2"/>
    <row r="16739" ht="12.75" hidden="1" customHeight="1" x14ac:dyDescent="0.2"/>
    <row r="16740" ht="12.75" hidden="1" customHeight="1" x14ac:dyDescent="0.2"/>
    <row r="16741" ht="12.75" hidden="1" customHeight="1" x14ac:dyDescent="0.2"/>
    <row r="16742" ht="12.75" hidden="1" customHeight="1" x14ac:dyDescent="0.2"/>
    <row r="16743" ht="12.75" hidden="1" customHeight="1" x14ac:dyDescent="0.2"/>
    <row r="16744" ht="12.75" hidden="1" customHeight="1" x14ac:dyDescent="0.2"/>
    <row r="16745" ht="12.75" hidden="1" customHeight="1" x14ac:dyDescent="0.2"/>
    <row r="16746" ht="12.75" hidden="1" customHeight="1" x14ac:dyDescent="0.2"/>
    <row r="16747" ht="12.75" hidden="1" customHeight="1" x14ac:dyDescent="0.2"/>
    <row r="16748" ht="12.75" hidden="1" customHeight="1" x14ac:dyDescent="0.2"/>
    <row r="16749" ht="12.75" hidden="1" customHeight="1" x14ac:dyDescent="0.2"/>
    <row r="16750" ht="12.75" hidden="1" customHeight="1" x14ac:dyDescent="0.2"/>
    <row r="16751" ht="12.75" hidden="1" customHeight="1" x14ac:dyDescent="0.2"/>
    <row r="16752" ht="12.75" hidden="1" customHeight="1" x14ac:dyDescent="0.2"/>
    <row r="16753" ht="12.75" hidden="1" customHeight="1" x14ac:dyDescent="0.2"/>
    <row r="16754" ht="12.75" hidden="1" customHeight="1" x14ac:dyDescent="0.2"/>
    <row r="16755" ht="12.75" hidden="1" customHeight="1" x14ac:dyDescent="0.2"/>
    <row r="16756" ht="12.75" hidden="1" customHeight="1" x14ac:dyDescent="0.2"/>
    <row r="16757" ht="12.75" hidden="1" customHeight="1" x14ac:dyDescent="0.2"/>
    <row r="16758" ht="12.75" hidden="1" customHeight="1" x14ac:dyDescent="0.2"/>
    <row r="16759" ht="12.75" hidden="1" customHeight="1" x14ac:dyDescent="0.2"/>
    <row r="16760" ht="12.75" hidden="1" customHeight="1" x14ac:dyDescent="0.2"/>
    <row r="16761" ht="12.75" hidden="1" customHeight="1" x14ac:dyDescent="0.2"/>
    <row r="16762" ht="12.75" hidden="1" customHeight="1" x14ac:dyDescent="0.2"/>
    <row r="16763" ht="12.75" hidden="1" customHeight="1" x14ac:dyDescent="0.2"/>
    <row r="16764" ht="12.75" hidden="1" customHeight="1" x14ac:dyDescent="0.2"/>
    <row r="16765" ht="12.75" hidden="1" customHeight="1" x14ac:dyDescent="0.2"/>
    <row r="16766" ht="12.75" hidden="1" customHeight="1" x14ac:dyDescent="0.2"/>
    <row r="16767" ht="12.75" hidden="1" customHeight="1" x14ac:dyDescent="0.2"/>
    <row r="16768" ht="12.75" hidden="1" customHeight="1" x14ac:dyDescent="0.2"/>
    <row r="16769" ht="12.75" hidden="1" customHeight="1" x14ac:dyDescent="0.2"/>
    <row r="16770" ht="12.75" hidden="1" customHeight="1" x14ac:dyDescent="0.2"/>
    <row r="16771" ht="12.75" hidden="1" customHeight="1" x14ac:dyDescent="0.2"/>
    <row r="16772" ht="12.75" hidden="1" customHeight="1" x14ac:dyDescent="0.2"/>
    <row r="16773" ht="12.75" hidden="1" customHeight="1" x14ac:dyDescent="0.2"/>
    <row r="16774" ht="12.75" hidden="1" customHeight="1" x14ac:dyDescent="0.2"/>
    <row r="16775" ht="12.75" hidden="1" customHeight="1" x14ac:dyDescent="0.2"/>
    <row r="16776" ht="12.75" hidden="1" customHeight="1" x14ac:dyDescent="0.2"/>
    <row r="16777" ht="12.75" hidden="1" customHeight="1" x14ac:dyDescent="0.2"/>
    <row r="16778" ht="12.75" hidden="1" customHeight="1" x14ac:dyDescent="0.2"/>
    <row r="16779" ht="12.75" hidden="1" customHeight="1" x14ac:dyDescent="0.2"/>
    <row r="16780" ht="12.75" hidden="1" customHeight="1" x14ac:dyDescent="0.2"/>
    <row r="16781" ht="12.75" hidden="1" customHeight="1" x14ac:dyDescent="0.2"/>
    <row r="16782" ht="12.75" hidden="1" customHeight="1" x14ac:dyDescent="0.2"/>
    <row r="16783" ht="12.75" hidden="1" customHeight="1" x14ac:dyDescent="0.2"/>
    <row r="16784" ht="12.75" hidden="1" customHeight="1" x14ac:dyDescent="0.2"/>
    <row r="16785" ht="12.75" hidden="1" customHeight="1" x14ac:dyDescent="0.2"/>
    <row r="16786" ht="12.75" hidden="1" customHeight="1" x14ac:dyDescent="0.2"/>
    <row r="16787" ht="12.75" hidden="1" customHeight="1" x14ac:dyDescent="0.2"/>
    <row r="16788" ht="12.75" hidden="1" customHeight="1" x14ac:dyDescent="0.2"/>
    <row r="16789" ht="12.75" hidden="1" customHeight="1" x14ac:dyDescent="0.2"/>
    <row r="16790" ht="12.75" hidden="1" customHeight="1" x14ac:dyDescent="0.2"/>
    <row r="16791" ht="12.75" hidden="1" customHeight="1" x14ac:dyDescent="0.2"/>
    <row r="16792" ht="12.75" hidden="1" customHeight="1" x14ac:dyDescent="0.2"/>
    <row r="16793" ht="12.75" hidden="1" customHeight="1" x14ac:dyDescent="0.2"/>
    <row r="16794" ht="12.75" hidden="1" customHeight="1" x14ac:dyDescent="0.2"/>
    <row r="16795" ht="12.75" hidden="1" customHeight="1" x14ac:dyDescent="0.2"/>
    <row r="16796" ht="12.75" hidden="1" customHeight="1" x14ac:dyDescent="0.2"/>
    <row r="16797" ht="12.75" customHeight="1" x14ac:dyDescent="0.2"/>
    <row r="16798" ht="12.75" customHeight="1" x14ac:dyDescent="0.2"/>
    <row r="16799" ht="12.75" customHeight="1" x14ac:dyDescent="0.2"/>
    <row r="16800" ht="12.75" customHeight="1" x14ac:dyDescent="0.2"/>
  </sheetData>
  <sheetProtection password="DC2C" sheet="1" objects="1" scenarios="1"/>
  <mergeCells count="155">
    <mergeCell ref="T117:AA117"/>
    <mergeCell ref="T307:AA308"/>
    <mergeCell ref="P319:R319"/>
    <mergeCell ref="T275:AA281"/>
    <mergeCell ref="P247:S249"/>
    <mergeCell ref="T13:AA14"/>
    <mergeCell ref="P324:R324"/>
    <mergeCell ref="P310:R310"/>
    <mergeCell ref="P303:R303"/>
    <mergeCell ref="P286:R286"/>
    <mergeCell ref="P275:S276"/>
    <mergeCell ref="P277:S278"/>
    <mergeCell ref="P197:R197"/>
    <mergeCell ref="P193:R193"/>
    <mergeCell ref="P222:R222"/>
    <mergeCell ref="P218:R218"/>
    <mergeCell ref="P214:R214"/>
    <mergeCell ref="P211:R211"/>
    <mergeCell ref="P314:R314"/>
    <mergeCell ref="P307:R307"/>
    <mergeCell ref="P312:R312"/>
    <mergeCell ref="P279:S281"/>
    <mergeCell ref="T247:AA248"/>
    <mergeCell ref="P323:R323"/>
    <mergeCell ref="T149:AA153"/>
    <mergeCell ref="P149:S150"/>
    <mergeCell ref="P305:S305"/>
    <mergeCell ref="P163:R164"/>
    <mergeCell ref="P300:R301"/>
    <mergeCell ref="T184:AA185"/>
    <mergeCell ref="T187:AA188"/>
    <mergeCell ref="T180:AA182"/>
    <mergeCell ref="P176:S176"/>
    <mergeCell ref="T197:AA199"/>
    <mergeCell ref="T201:AA203"/>
    <mergeCell ref="T222:AA223"/>
    <mergeCell ref="P225:S226"/>
    <mergeCell ref="T225:AA226"/>
    <mergeCell ref="T158:AA160"/>
    <mergeCell ref="P243:T243"/>
    <mergeCell ref="P244:AA245"/>
    <mergeCell ref="T295:AA298"/>
    <mergeCell ref="T176:AA177"/>
    <mergeCell ref="P158:R158"/>
    <mergeCell ref="T173:AA174"/>
    <mergeCell ref="P328:R328"/>
    <mergeCell ref="T193:AA195"/>
    <mergeCell ref="P205:R206"/>
    <mergeCell ref="T205:AA206"/>
    <mergeCell ref="T208:AA209"/>
    <mergeCell ref="T211:AA212"/>
    <mergeCell ref="T214:AA216"/>
    <mergeCell ref="T218:AA219"/>
    <mergeCell ref="T229:AA231"/>
    <mergeCell ref="P257:S259"/>
    <mergeCell ref="P260:S263"/>
    <mergeCell ref="T257:AA258"/>
    <mergeCell ref="P267:R268"/>
    <mergeCell ref="P271:R272"/>
    <mergeCell ref="P316:R316"/>
    <mergeCell ref="P290:R291"/>
    <mergeCell ref="P295:R296"/>
    <mergeCell ref="P229:S230"/>
    <mergeCell ref="T250:AA255"/>
    <mergeCell ref="T260:AA265"/>
    <mergeCell ref="T267:AA269"/>
    <mergeCell ref="T286:AA288"/>
    <mergeCell ref="P208:R208"/>
    <mergeCell ref="P327:R327"/>
    <mergeCell ref="T119:AA120"/>
    <mergeCell ref="P137:R137"/>
    <mergeCell ref="T300:AA301"/>
    <mergeCell ref="T324:AA325"/>
    <mergeCell ref="T290:AA291"/>
    <mergeCell ref="P119:R120"/>
    <mergeCell ref="P134:R134"/>
    <mergeCell ref="T126:AA128"/>
    <mergeCell ref="T130:AA132"/>
    <mergeCell ref="P168:R168"/>
    <mergeCell ref="T167:AA168"/>
    <mergeCell ref="P184:R184"/>
    <mergeCell ref="P180:R180"/>
    <mergeCell ref="P173:R173"/>
    <mergeCell ref="P171:R171"/>
    <mergeCell ref="P250:S253"/>
    <mergeCell ref="P201:R201"/>
    <mergeCell ref="P241:R241"/>
    <mergeCell ref="T316:AA317"/>
    <mergeCell ref="T122:AA123"/>
    <mergeCell ref="P155:R155"/>
    <mergeCell ref="P167:R167"/>
    <mergeCell ref="T134:AA135"/>
    <mergeCell ref="T142:AA147"/>
    <mergeCell ref="D19:D22"/>
    <mergeCell ref="P21:P22"/>
    <mergeCell ref="R21:R22"/>
    <mergeCell ref="P35:R35"/>
    <mergeCell ref="P67:R67"/>
    <mergeCell ref="T56:AA59"/>
    <mergeCell ref="P61:R61"/>
    <mergeCell ref="P63:R63"/>
    <mergeCell ref="T63:AA63"/>
    <mergeCell ref="P66:R66"/>
    <mergeCell ref="P56:R56"/>
    <mergeCell ref="M19:M22"/>
    <mergeCell ref="N19:N22"/>
    <mergeCell ref="T67:AA69"/>
    <mergeCell ref="H35:L36"/>
    <mergeCell ref="H106:K107"/>
    <mergeCell ref="T74:AA75"/>
    <mergeCell ref="T98:AA100"/>
    <mergeCell ref="T102:AA104"/>
    <mergeCell ref="P74:R74"/>
    <mergeCell ref="P76:R76"/>
    <mergeCell ref="K8:P10"/>
    <mergeCell ref="T19:AA22"/>
    <mergeCell ref="T29:AA31"/>
    <mergeCell ref="T32:AA33"/>
    <mergeCell ref="P41:AA44"/>
    <mergeCell ref="T37:AA37"/>
    <mergeCell ref="P46:R46"/>
    <mergeCell ref="P51:S51"/>
    <mergeCell ref="T51:AA52"/>
    <mergeCell ref="T9:AA10"/>
    <mergeCell ref="F19:K22"/>
    <mergeCell ref="T11:AA12"/>
    <mergeCell ref="T15:AA16"/>
    <mergeCell ref="P19:S19"/>
    <mergeCell ref="T46:AA49"/>
    <mergeCell ref="P96:R96"/>
    <mergeCell ref="P78:R78"/>
    <mergeCell ref="T328:AA329"/>
    <mergeCell ref="T271:AA273"/>
    <mergeCell ref="P72:R72"/>
    <mergeCell ref="T76:AA77"/>
    <mergeCell ref="P87:S88"/>
    <mergeCell ref="T87:AA88"/>
    <mergeCell ref="P122:R122"/>
    <mergeCell ref="T113:AA115"/>
    <mergeCell ref="P187:S188"/>
    <mergeCell ref="P84:R84"/>
    <mergeCell ref="P113:R113"/>
    <mergeCell ref="P98:S98"/>
    <mergeCell ref="P99:S99"/>
    <mergeCell ref="P102:R103"/>
    <mergeCell ref="P106:R107"/>
    <mergeCell ref="T106:AA107"/>
    <mergeCell ref="P130:R130"/>
    <mergeCell ref="P126:R126"/>
    <mergeCell ref="P142:R144"/>
    <mergeCell ref="T137:AA140"/>
    <mergeCell ref="T78:AA80"/>
    <mergeCell ref="T109:AA111"/>
    <mergeCell ref="P109:R109"/>
    <mergeCell ref="T163:AA165"/>
  </mergeCells>
  <conditionalFormatting sqref="P267">
    <cfRule type="containsText" dxfId="0" priority="1" operator="containsText" text="&quot;boiler&quot; and &quot;Coal&quot;">
      <formula>NOT(ISERROR(SEARCH("""boiler"" and ""Coal""",P267)))</formula>
    </cfRule>
  </conditionalFormatting>
  <hyperlinks>
    <hyperlink ref="T161" r:id="rId1"/>
    <hyperlink ref="T9:AA10" r:id="rId2" display="https://www3.epa.gov/ttn/ecas/docs/SNCRCostManualchapter7thEdition2016.pdf"/>
    <hyperlink ref="T11:AA12" r:id="rId3" display="https://www3.epa.gov/ttn/ecas/docs/SCRCostManualchapter7thEdition_2016.pdf"/>
    <hyperlink ref="T13" r:id="rId4" display="EPA Air Pollution Control Cost Manual - Sixth Edition (EPA 452/B-02-001), Jan 2002."/>
    <hyperlink ref="T15" r:id="rId5" display="Alternative Control Techniques Document - EPA ACT Document No.:  EPA-453/R-93-007"/>
    <hyperlink ref="T17" r:id="rId6" display="U.S Department of Labor - Bureau of Labor Statistics: CPI Inflation Calculator"/>
    <hyperlink ref="X155" r:id="rId7"/>
  </hyperlinks>
  <pageMargins left="0.7" right="0.7" top="0.75" bottom="0.75" header="0.3" footer="0.3"/>
  <pageSetup orientation="landscape" r:id="rId8"/>
  <ignoredErrors>
    <ignoredError sqref="AA4" numberStoredAsText="1"/>
  </ignoredErrors>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L16783"/>
  <sheetViews>
    <sheetView zoomScaleNormal="100" workbookViewId="0"/>
  </sheetViews>
  <sheetFormatPr defaultColWidth="0" defaultRowHeight="12.75" customHeight="1" zeroHeight="1" x14ac:dyDescent="0.2"/>
  <cols>
    <col min="1" max="1" width="3.7109375" style="267" customWidth="1"/>
    <col min="2" max="2" width="15.7109375" style="267" customWidth="1"/>
    <col min="3" max="3" width="4.7109375" style="267" customWidth="1"/>
    <col min="4" max="4" width="6.7109375" style="267" customWidth="1"/>
    <col min="5" max="5" width="3.7109375" style="267" customWidth="1"/>
    <col min="6" max="7" width="2.7109375" style="267" customWidth="1"/>
    <col min="8" max="10" width="3.7109375" style="267" customWidth="1"/>
    <col min="11" max="11" width="20.7109375" style="267" customWidth="1"/>
    <col min="12" max="12" width="2.7109375" style="267" customWidth="1"/>
    <col min="13" max="13" width="10.7109375" style="267" customWidth="1"/>
    <col min="14" max="14" width="14.7109375" style="267" customWidth="1"/>
    <col min="15" max="15" width="2.7109375" style="267" customWidth="1"/>
    <col min="16" max="16" width="15.7109375" style="267" customWidth="1"/>
    <col min="17" max="17" width="2.7109375" style="267" customWidth="1"/>
    <col min="18" max="18" width="15.7109375" style="267" customWidth="1"/>
    <col min="19" max="19" width="3.7109375" style="267" customWidth="1"/>
    <col min="20" max="20" width="12.7109375" style="267" customWidth="1"/>
    <col min="21" max="21" width="2.7109375" style="267" customWidth="1"/>
    <col min="22" max="22" width="12.7109375" style="267" customWidth="1"/>
    <col min="23" max="23" width="5.7109375" style="267" customWidth="1"/>
    <col min="24" max="24" width="8.7109375" style="267" customWidth="1"/>
    <col min="25" max="25" width="2.7109375" style="267" customWidth="1"/>
    <col min="26" max="27" width="12.7109375" style="267" customWidth="1"/>
    <col min="28" max="28" width="4.7109375" style="267" customWidth="1"/>
    <col min="29" max="35" width="19.28515625" style="267" customWidth="1"/>
    <col min="36" max="38" width="0" style="267" hidden="1" customWidth="1"/>
    <col min="39" max="16384" width="9.140625" style="267" hidden="1"/>
  </cols>
  <sheetData>
    <row r="1" spans="1:35" x14ac:dyDescent="0.2">
      <c r="A1" s="268"/>
      <c r="B1" s="268"/>
      <c r="C1" s="67"/>
      <c r="D1" s="67"/>
      <c r="E1" s="67"/>
      <c r="F1" s="67"/>
      <c r="G1" s="67"/>
      <c r="H1" s="67"/>
      <c r="I1" s="67"/>
      <c r="J1" s="67"/>
      <c r="K1" s="67"/>
      <c r="L1" s="67"/>
      <c r="M1" s="67"/>
      <c r="N1" s="67"/>
      <c r="O1" s="67"/>
      <c r="P1" s="67"/>
      <c r="Q1" s="67"/>
      <c r="R1" s="67"/>
      <c r="S1" s="67"/>
      <c r="T1" s="67"/>
      <c r="U1" s="67"/>
      <c r="V1" s="268"/>
      <c r="W1" s="268"/>
      <c r="X1" s="268"/>
      <c r="Y1" s="268"/>
      <c r="Z1" s="268"/>
      <c r="AA1" s="268"/>
      <c r="AB1" s="268"/>
      <c r="AC1" s="268"/>
      <c r="AD1" s="268"/>
      <c r="AE1" s="268"/>
      <c r="AF1" s="268"/>
      <c r="AG1" s="268"/>
      <c r="AH1" s="268"/>
      <c r="AI1" s="268"/>
    </row>
    <row r="2" spans="1:35" x14ac:dyDescent="0.2">
      <c r="A2" s="268"/>
      <c r="B2" s="268"/>
      <c r="C2" s="67"/>
      <c r="D2" s="67"/>
      <c r="E2" s="67"/>
      <c r="F2" s="67"/>
      <c r="G2" s="67"/>
      <c r="H2" s="67"/>
      <c r="I2" s="67"/>
      <c r="J2" s="67"/>
      <c r="K2" s="67"/>
      <c r="L2" s="67"/>
      <c r="M2" s="67"/>
      <c r="N2" s="67"/>
      <c r="O2" s="67"/>
      <c r="P2" s="67"/>
      <c r="Q2" s="67"/>
      <c r="R2" s="67"/>
      <c r="S2" s="67"/>
      <c r="T2" s="67"/>
      <c r="U2" s="67"/>
      <c r="V2" s="268"/>
      <c r="W2" s="268"/>
      <c r="X2" s="268"/>
      <c r="Y2" s="268"/>
      <c r="Z2" s="268"/>
      <c r="AA2" s="268"/>
      <c r="AB2" s="268"/>
      <c r="AC2" s="268"/>
      <c r="AD2" s="268"/>
      <c r="AE2" s="268"/>
      <c r="AF2" s="268"/>
      <c r="AG2" s="268"/>
      <c r="AH2" s="268"/>
      <c r="AI2" s="268"/>
    </row>
    <row r="3" spans="1:35" x14ac:dyDescent="0.2">
      <c r="A3" s="268"/>
      <c r="B3" s="268"/>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68"/>
      <c r="AD3" s="268"/>
      <c r="AE3" s="268"/>
      <c r="AF3" s="268"/>
      <c r="AG3" s="268"/>
      <c r="AH3" s="268"/>
      <c r="AI3" s="268"/>
    </row>
    <row r="4" spans="1:35" x14ac:dyDescent="0.2">
      <c r="A4" s="268"/>
      <c r="B4" s="268"/>
      <c r="C4" s="270"/>
      <c r="D4" s="270"/>
      <c r="E4" s="270"/>
      <c r="F4" s="270"/>
      <c r="G4" s="270"/>
      <c r="H4" s="270"/>
      <c r="I4" s="270"/>
      <c r="J4" s="270"/>
      <c r="K4" s="270"/>
      <c r="L4" s="270"/>
      <c r="M4" s="270"/>
      <c r="N4" s="270"/>
      <c r="O4" s="270"/>
      <c r="P4" s="270"/>
      <c r="Q4" s="270"/>
      <c r="R4" s="270"/>
      <c r="S4" s="270"/>
      <c r="T4" s="270"/>
      <c r="U4" s="270"/>
      <c r="V4" s="270"/>
      <c r="W4" s="270"/>
      <c r="X4" s="270"/>
      <c r="Y4" s="270"/>
      <c r="Z4" s="179" t="s">
        <v>423</v>
      </c>
      <c r="AA4" s="323" t="s">
        <v>803</v>
      </c>
      <c r="AB4" s="270"/>
      <c r="AC4" s="268"/>
      <c r="AD4" s="268"/>
      <c r="AE4" s="268"/>
      <c r="AF4" s="268"/>
      <c r="AG4" s="268"/>
      <c r="AH4" s="268"/>
      <c r="AI4" s="268"/>
    </row>
    <row r="5" spans="1:35" x14ac:dyDescent="0.2">
      <c r="A5" s="268"/>
      <c r="B5" s="268"/>
      <c r="C5" s="270"/>
      <c r="D5" s="270"/>
      <c r="E5" s="270"/>
      <c r="F5" s="270"/>
      <c r="G5" s="270"/>
      <c r="H5" s="270"/>
      <c r="I5" s="270"/>
      <c r="J5" s="270"/>
      <c r="K5" s="270"/>
      <c r="L5" s="270"/>
      <c r="M5" s="270"/>
      <c r="N5" s="270"/>
      <c r="O5" s="270"/>
      <c r="P5" s="85"/>
      <c r="Q5" s="85"/>
      <c r="R5" s="87"/>
      <c r="S5" s="87"/>
      <c r="T5" s="87"/>
      <c r="U5" s="87"/>
      <c r="V5" s="87"/>
      <c r="W5" s="270"/>
      <c r="X5" s="270"/>
      <c r="Y5" s="270"/>
      <c r="Z5" s="181" t="s">
        <v>422</v>
      </c>
      <c r="AA5" s="531">
        <v>42613</v>
      </c>
      <c r="AB5" s="270"/>
      <c r="AC5" s="268"/>
      <c r="AD5" s="268"/>
      <c r="AE5" s="268"/>
      <c r="AF5" s="268"/>
      <c r="AG5" s="268"/>
      <c r="AH5" s="268"/>
      <c r="AI5" s="268"/>
    </row>
    <row r="6" spans="1:35" x14ac:dyDescent="0.2">
      <c r="A6" s="268"/>
      <c r="B6" s="268"/>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68"/>
      <c r="AD6" s="268"/>
      <c r="AE6" s="268"/>
      <c r="AF6" s="268"/>
      <c r="AG6" s="268"/>
      <c r="AH6" s="268"/>
      <c r="AI6" s="268"/>
    </row>
    <row r="7" spans="1:35" ht="12.75" customHeight="1" x14ac:dyDescent="0.2">
      <c r="A7" s="268"/>
      <c r="B7" s="268"/>
      <c r="C7" s="270"/>
      <c r="D7" s="143"/>
      <c r="E7" s="144"/>
      <c r="F7" s="144"/>
      <c r="G7" s="144"/>
      <c r="H7" s="144"/>
      <c r="I7" s="144"/>
      <c r="J7" s="144"/>
      <c r="K7" s="250"/>
      <c r="L7" s="144"/>
      <c r="M7" s="144"/>
      <c r="N7" s="144"/>
      <c r="O7" s="144"/>
      <c r="P7" s="144"/>
      <c r="Q7" s="73"/>
      <c r="R7" s="73"/>
      <c r="S7" s="73"/>
      <c r="T7" s="73"/>
      <c r="U7" s="73"/>
      <c r="V7" s="73"/>
      <c r="W7" s="73"/>
      <c r="X7" s="73"/>
      <c r="Y7" s="73"/>
      <c r="Z7" s="73"/>
      <c r="AA7" s="74"/>
      <c r="AB7" s="270"/>
      <c r="AC7" s="268"/>
      <c r="AD7" s="268"/>
      <c r="AE7" s="268"/>
      <c r="AF7" s="268"/>
      <c r="AG7" s="268"/>
      <c r="AH7" s="268"/>
      <c r="AI7" s="268"/>
    </row>
    <row r="8" spans="1:35" ht="12.75" customHeight="1" x14ac:dyDescent="0.2">
      <c r="A8" s="268"/>
      <c r="B8" s="268"/>
      <c r="C8" s="270"/>
      <c r="D8" s="145"/>
      <c r="E8" s="146"/>
      <c r="F8" s="146"/>
      <c r="G8" s="146"/>
      <c r="H8" s="146"/>
      <c r="I8" s="146"/>
      <c r="J8" s="146"/>
      <c r="K8" s="906" t="s">
        <v>1057</v>
      </c>
      <c r="L8" s="906"/>
      <c r="M8" s="906"/>
      <c r="N8" s="906"/>
      <c r="O8" s="906"/>
      <c r="P8" s="906"/>
      <c r="Q8" s="270"/>
      <c r="R8" s="270"/>
      <c r="S8" s="270"/>
      <c r="T8" s="270"/>
      <c r="U8" s="270"/>
      <c r="V8" s="270"/>
      <c r="W8" s="270"/>
      <c r="X8" s="270"/>
      <c r="Y8" s="270"/>
      <c r="Z8" s="270"/>
      <c r="AA8" s="274"/>
      <c r="AB8" s="270"/>
      <c r="AC8" s="268"/>
      <c r="AD8" s="268"/>
      <c r="AE8" s="268"/>
      <c r="AF8" s="268"/>
      <c r="AG8" s="268"/>
      <c r="AH8" s="268"/>
      <c r="AI8" s="268"/>
    </row>
    <row r="9" spans="1:35" ht="12.75" customHeight="1" x14ac:dyDescent="0.2">
      <c r="A9" s="268"/>
      <c r="B9" s="268"/>
      <c r="C9" s="270"/>
      <c r="D9" s="83"/>
      <c r="E9" s="93"/>
      <c r="F9" s="270"/>
      <c r="G9" s="270"/>
      <c r="H9" s="270"/>
      <c r="I9" s="270"/>
      <c r="J9" s="270"/>
      <c r="K9" s="906"/>
      <c r="L9" s="906"/>
      <c r="M9" s="906"/>
      <c r="N9" s="906"/>
      <c r="O9" s="906"/>
      <c r="P9" s="906"/>
      <c r="Q9" s="270"/>
      <c r="R9" s="271" t="s">
        <v>206</v>
      </c>
      <c r="S9" s="86">
        <v>1</v>
      </c>
      <c r="T9" s="571" t="s">
        <v>436</v>
      </c>
      <c r="U9" s="571"/>
      <c r="V9" s="571"/>
      <c r="W9" s="571"/>
      <c r="X9" s="571"/>
      <c r="Y9" s="571"/>
      <c r="Z9" s="571"/>
      <c r="AA9" s="623"/>
      <c r="AB9" s="270"/>
      <c r="AC9" s="268"/>
      <c r="AD9" s="268"/>
      <c r="AE9" s="268"/>
      <c r="AF9" s="268"/>
      <c r="AG9" s="268"/>
      <c r="AH9" s="268"/>
      <c r="AI9" s="268"/>
    </row>
    <row r="10" spans="1:35" x14ac:dyDescent="0.2">
      <c r="A10" s="268"/>
      <c r="B10" s="268"/>
      <c r="C10" s="270"/>
      <c r="D10" s="83"/>
      <c r="E10" s="93"/>
      <c r="F10" s="270"/>
      <c r="G10" s="270"/>
      <c r="H10" s="270"/>
      <c r="I10" s="270"/>
      <c r="J10" s="270"/>
      <c r="K10" s="906"/>
      <c r="L10" s="906"/>
      <c r="M10" s="906"/>
      <c r="N10" s="906"/>
      <c r="O10" s="906"/>
      <c r="P10" s="906"/>
      <c r="Q10" s="270"/>
      <c r="R10" s="271"/>
      <c r="S10" s="86"/>
      <c r="T10" s="571"/>
      <c r="U10" s="571"/>
      <c r="V10" s="571"/>
      <c r="W10" s="571"/>
      <c r="X10" s="571"/>
      <c r="Y10" s="571"/>
      <c r="Z10" s="571"/>
      <c r="AA10" s="623"/>
      <c r="AB10" s="270"/>
      <c r="AC10" s="268"/>
      <c r="AD10" s="268"/>
      <c r="AE10" s="268"/>
      <c r="AF10" s="268"/>
      <c r="AG10" s="268"/>
      <c r="AH10" s="268"/>
      <c r="AI10" s="268"/>
    </row>
    <row r="11" spans="1:35" ht="12.75" customHeight="1" x14ac:dyDescent="0.2">
      <c r="A11" s="268"/>
      <c r="B11" s="268"/>
      <c r="C11" s="270"/>
      <c r="D11" s="88"/>
      <c r="E11" s="277"/>
      <c r="F11" s="270"/>
      <c r="G11" s="270"/>
      <c r="H11" s="270"/>
      <c r="I11" s="270"/>
      <c r="J11" s="270"/>
      <c r="K11" s="277"/>
      <c r="L11" s="270"/>
      <c r="M11" s="270"/>
      <c r="N11" s="270"/>
      <c r="O11" s="270"/>
      <c r="P11" s="270"/>
      <c r="Q11" s="270"/>
      <c r="R11" s="270"/>
      <c r="S11" s="86">
        <f>1+S9</f>
        <v>2</v>
      </c>
      <c r="T11" s="626" t="s">
        <v>439</v>
      </c>
      <c r="U11" s="626"/>
      <c r="V11" s="626"/>
      <c r="W11" s="626"/>
      <c r="X11" s="626"/>
      <c r="Y11" s="626"/>
      <c r="Z11" s="626"/>
      <c r="AA11" s="627"/>
      <c r="AB11" s="270"/>
      <c r="AC11" s="268"/>
      <c r="AD11" s="268"/>
      <c r="AE11" s="268"/>
      <c r="AF11" s="268"/>
      <c r="AG11" s="268"/>
      <c r="AH11" s="268"/>
      <c r="AI11" s="268"/>
    </row>
    <row r="12" spans="1:35" x14ac:dyDescent="0.2">
      <c r="A12" s="268"/>
      <c r="B12" s="268"/>
      <c r="C12" s="270"/>
      <c r="D12" s="88"/>
      <c r="E12" s="277"/>
      <c r="F12" s="270"/>
      <c r="G12" s="270"/>
      <c r="H12" s="270"/>
      <c r="I12" s="270"/>
      <c r="J12" s="270"/>
      <c r="K12" s="277"/>
      <c r="L12" s="270"/>
      <c r="M12" s="270"/>
      <c r="N12" s="270"/>
      <c r="O12" s="270"/>
      <c r="P12" s="270"/>
      <c r="Q12" s="270"/>
      <c r="R12" s="270"/>
      <c r="S12" s="86"/>
      <c r="T12" s="626"/>
      <c r="U12" s="626"/>
      <c r="V12" s="626"/>
      <c r="W12" s="626"/>
      <c r="X12" s="626"/>
      <c r="Y12" s="626"/>
      <c r="Z12" s="626"/>
      <c r="AA12" s="627"/>
      <c r="AB12" s="270"/>
      <c r="AC12" s="268"/>
      <c r="AD12" s="268"/>
      <c r="AE12" s="268"/>
      <c r="AF12" s="268"/>
      <c r="AG12" s="268"/>
      <c r="AH12" s="268"/>
      <c r="AI12" s="268"/>
    </row>
    <row r="13" spans="1:35" x14ac:dyDescent="0.2">
      <c r="A13" s="268"/>
      <c r="B13" s="268"/>
      <c r="C13" s="270"/>
      <c r="D13" s="83"/>
      <c r="E13" s="93"/>
      <c r="F13" s="270"/>
      <c r="G13" s="270"/>
      <c r="H13" s="270"/>
      <c r="I13" s="270"/>
      <c r="J13" s="270"/>
      <c r="K13" s="277" t="s">
        <v>347</v>
      </c>
      <c r="L13" s="270"/>
      <c r="M13" s="270"/>
      <c r="N13" s="270"/>
      <c r="O13" s="270"/>
      <c r="P13" s="270"/>
      <c r="Q13" s="270"/>
      <c r="R13" s="270"/>
      <c r="S13" s="86">
        <f>1+S11</f>
        <v>3</v>
      </c>
      <c r="T13" s="571" t="s">
        <v>438</v>
      </c>
      <c r="U13" s="571"/>
      <c r="V13" s="571"/>
      <c r="W13" s="571"/>
      <c r="X13" s="571"/>
      <c r="Y13" s="571"/>
      <c r="Z13" s="571"/>
      <c r="AA13" s="623"/>
      <c r="AB13" s="270"/>
      <c r="AC13" s="268"/>
      <c r="AD13" s="268"/>
      <c r="AE13" s="268"/>
      <c r="AF13" s="268"/>
      <c r="AG13" s="268"/>
      <c r="AH13" s="268"/>
      <c r="AI13" s="268"/>
    </row>
    <row r="14" spans="1:35" x14ac:dyDescent="0.2">
      <c r="A14" s="268"/>
      <c r="B14" s="268"/>
      <c r="C14" s="270"/>
      <c r="D14" s="83"/>
      <c r="E14" s="93"/>
      <c r="F14" s="270"/>
      <c r="G14" s="270"/>
      <c r="H14" s="270"/>
      <c r="I14" s="270"/>
      <c r="J14" s="270"/>
      <c r="K14" s="277"/>
      <c r="L14" s="270"/>
      <c r="M14" s="270"/>
      <c r="N14" s="270"/>
      <c r="O14" s="270"/>
      <c r="P14" s="270"/>
      <c r="Q14" s="270"/>
      <c r="R14" s="270"/>
      <c r="S14" s="86"/>
      <c r="T14" s="571"/>
      <c r="U14" s="571"/>
      <c r="V14" s="571"/>
      <c r="W14" s="571"/>
      <c r="X14" s="571"/>
      <c r="Y14" s="571"/>
      <c r="Z14" s="571"/>
      <c r="AA14" s="623"/>
      <c r="AB14" s="270"/>
      <c r="AC14" s="268"/>
      <c r="AD14" s="268"/>
      <c r="AE14" s="268"/>
      <c r="AF14" s="268"/>
      <c r="AG14" s="268"/>
      <c r="AH14" s="268"/>
      <c r="AI14" s="268"/>
    </row>
    <row r="15" spans="1:35" ht="12.75" customHeight="1" x14ac:dyDescent="0.2">
      <c r="A15" s="268"/>
      <c r="B15" s="268"/>
      <c r="C15" s="270"/>
      <c r="D15" s="75"/>
      <c r="E15" s="270"/>
      <c r="F15" s="270"/>
      <c r="G15" s="270"/>
      <c r="H15" s="270"/>
      <c r="I15" s="270"/>
      <c r="J15" s="270"/>
      <c r="K15" s="270"/>
      <c r="L15" s="270"/>
      <c r="M15" s="270"/>
      <c r="N15" s="270"/>
      <c r="O15" s="270"/>
      <c r="P15" s="270"/>
      <c r="Q15" s="270"/>
      <c r="R15" s="270"/>
      <c r="S15" s="86">
        <f>1+S13</f>
        <v>4</v>
      </c>
      <c r="T15" s="571" t="s">
        <v>826</v>
      </c>
      <c r="U15" s="571"/>
      <c r="V15" s="571"/>
      <c r="W15" s="571"/>
      <c r="X15" s="571"/>
      <c r="Y15" s="571"/>
      <c r="Z15" s="571"/>
      <c r="AA15" s="623"/>
      <c r="AB15" s="270"/>
      <c r="AC15" s="268"/>
      <c r="AD15" s="268"/>
      <c r="AE15" s="268"/>
      <c r="AF15" s="268"/>
      <c r="AG15" s="268"/>
      <c r="AH15" s="268"/>
      <c r="AI15" s="268"/>
    </row>
    <row r="16" spans="1:35" x14ac:dyDescent="0.2">
      <c r="A16" s="268"/>
      <c r="B16" s="268"/>
      <c r="C16" s="270"/>
      <c r="D16" s="75"/>
      <c r="E16" s="270"/>
      <c r="F16" s="270"/>
      <c r="G16" s="270"/>
      <c r="H16" s="270"/>
      <c r="I16" s="270"/>
      <c r="J16" s="270"/>
      <c r="K16" s="270"/>
      <c r="L16" s="270"/>
      <c r="M16" s="270"/>
      <c r="N16" s="270"/>
      <c r="O16" s="270"/>
      <c r="P16" s="270"/>
      <c r="Q16" s="270"/>
      <c r="R16" s="270"/>
      <c r="S16" s="86"/>
      <c r="T16" s="571"/>
      <c r="U16" s="571"/>
      <c r="V16" s="571"/>
      <c r="W16" s="571"/>
      <c r="X16" s="571"/>
      <c r="Y16" s="571"/>
      <c r="Z16" s="571"/>
      <c r="AA16" s="623"/>
      <c r="AB16" s="270"/>
      <c r="AC16" s="268"/>
      <c r="AD16" s="268"/>
      <c r="AE16" s="268"/>
      <c r="AF16" s="268"/>
      <c r="AG16" s="268"/>
      <c r="AH16" s="268"/>
      <c r="AI16" s="268"/>
    </row>
    <row r="17" spans="1:35" x14ac:dyDescent="0.2">
      <c r="A17" s="268"/>
      <c r="B17" s="268"/>
      <c r="C17" s="270"/>
      <c r="D17" s="75"/>
      <c r="E17" s="270"/>
      <c r="F17" s="270"/>
      <c r="G17" s="270"/>
      <c r="H17" s="270"/>
      <c r="I17" s="270"/>
      <c r="J17" s="270"/>
      <c r="K17" s="270"/>
      <c r="L17" s="270"/>
      <c r="M17" s="270"/>
      <c r="N17" s="270"/>
      <c r="O17" s="270"/>
      <c r="P17" s="270"/>
      <c r="Q17" s="270"/>
      <c r="R17" s="270"/>
      <c r="S17" s="86">
        <f>1+S15</f>
        <v>5</v>
      </c>
      <c r="T17" s="280" t="s">
        <v>827</v>
      </c>
      <c r="U17" s="280"/>
      <c r="V17" s="280"/>
      <c r="W17" s="270"/>
      <c r="X17" s="270"/>
      <c r="Y17" s="270"/>
      <c r="Z17" s="270"/>
      <c r="AA17" s="274"/>
      <c r="AB17" s="270"/>
      <c r="AC17" s="268"/>
      <c r="AD17" s="268"/>
      <c r="AE17" s="268"/>
      <c r="AF17" s="268"/>
      <c r="AG17" s="268"/>
      <c r="AH17" s="268"/>
      <c r="AI17" s="268"/>
    </row>
    <row r="18" spans="1:35" x14ac:dyDescent="0.2">
      <c r="A18" s="268"/>
      <c r="B18" s="268"/>
      <c r="C18" s="270"/>
      <c r="D18" s="75"/>
      <c r="E18" s="270"/>
      <c r="F18" s="270"/>
      <c r="G18" s="270"/>
      <c r="H18" s="270"/>
      <c r="I18" s="270"/>
      <c r="J18" s="270"/>
      <c r="K18" s="270"/>
      <c r="L18" s="270"/>
      <c r="M18" s="270"/>
      <c r="N18" s="270"/>
      <c r="O18" s="270"/>
      <c r="P18" s="270"/>
      <c r="Q18" s="270"/>
      <c r="R18" s="270"/>
      <c r="S18" s="270"/>
      <c r="T18" s="85"/>
      <c r="U18" s="270"/>
      <c r="V18" s="270"/>
      <c r="W18" s="270"/>
      <c r="X18" s="270"/>
      <c r="Y18" s="270"/>
      <c r="Z18" s="270"/>
      <c r="AA18" s="274"/>
      <c r="AB18" s="270"/>
      <c r="AC18" s="268"/>
      <c r="AD18" s="268"/>
      <c r="AE18" s="268"/>
      <c r="AF18" s="268"/>
      <c r="AG18" s="268"/>
      <c r="AH18" s="268"/>
      <c r="AI18" s="268"/>
    </row>
    <row r="19" spans="1:35" ht="25.5" customHeight="1" x14ac:dyDescent="0.2">
      <c r="A19" s="268"/>
      <c r="B19" s="268"/>
      <c r="C19" s="270"/>
      <c r="D19" s="924" t="s">
        <v>451</v>
      </c>
      <c r="E19" s="229"/>
      <c r="F19" s="918" t="s">
        <v>190</v>
      </c>
      <c r="G19" s="918"/>
      <c r="H19" s="918"/>
      <c r="I19" s="918"/>
      <c r="J19" s="918"/>
      <c r="K19" s="918"/>
      <c r="L19" s="230"/>
      <c r="M19" s="937" t="s">
        <v>162</v>
      </c>
      <c r="N19" s="937" t="s">
        <v>186</v>
      </c>
      <c r="O19" s="142"/>
      <c r="P19" s="1058" t="s">
        <v>449</v>
      </c>
      <c r="Q19" s="1058"/>
      <c r="R19" s="1058"/>
      <c r="S19" s="1058"/>
      <c r="T19" s="907" t="s">
        <v>187</v>
      </c>
      <c r="U19" s="907"/>
      <c r="V19" s="907"/>
      <c r="W19" s="907"/>
      <c r="X19" s="907"/>
      <c r="Y19" s="907"/>
      <c r="Z19" s="907"/>
      <c r="AA19" s="908"/>
      <c r="AB19" s="270"/>
      <c r="AC19" s="268"/>
      <c r="AD19" s="268"/>
      <c r="AE19" s="268"/>
      <c r="AF19" s="268"/>
      <c r="AG19" s="268"/>
      <c r="AH19" s="268"/>
      <c r="AI19" s="268"/>
    </row>
    <row r="20" spans="1:35" ht="12.75" customHeight="1" x14ac:dyDescent="0.2">
      <c r="A20" s="268"/>
      <c r="B20" s="268"/>
      <c r="C20" s="270"/>
      <c r="D20" s="925"/>
      <c r="E20" s="231"/>
      <c r="F20" s="919"/>
      <c r="G20" s="919"/>
      <c r="H20" s="919"/>
      <c r="I20" s="919"/>
      <c r="J20" s="919"/>
      <c r="K20" s="919"/>
      <c r="L20" s="225"/>
      <c r="M20" s="938"/>
      <c r="N20" s="938"/>
      <c r="O20" s="270"/>
      <c r="P20" s="317" t="s">
        <v>460</v>
      </c>
      <c r="Q20" s="227"/>
      <c r="R20" s="317" t="s">
        <v>461</v>
      </c>
      <c r="S20" s="270"/>
      <c r="T20" s="909"/>
      <c r="U20" s="909"/>
      <c r="V20" s="909"/>
      <c r="W20" s="909"/>
      <c r="X20" s="909"/>
      <c r="Y20" s="909"/>
      <c r="Z20" s="909"/>
      <c r="AA20" s="910"/>
      <c r="AB20" s="270"/>
      <c r="AC20" s="268"/>
      <c r="AD20" s="268"/>
      <c r="AE20" s="268"/>
      <c r="AF20" s="268"/>
      <c r="AG20" s="268"/>
      <c r="AH20" s="268"/>
      <c r="AI20" s="268"/>
    </row>
    <row r="21" spans="1:35" ht="12.75" customHeight="1" x14ac:dyDescent="0.2">
      <c r="A21" s="268"/>
      <c r="B21" s="268"/>
      <c r="C21" s="270"/>
      <c r="D21" s="925"/>
      <c r="E21" s="231"/>
      <c r="F21" s="919"/>
      <c r="G21" s="919"/>
      <c r="H21" s="919"/>
      <c r="I21" s="919"/>
      <c r="J21" s="919"/>
      <c r="K21" s="919"/>
      <c r="L21" s="225"/>
      <c r="M21" s="938"/>
      <c r="N21" s="938"/>
      <c r="O21" s="270"/>
      <c r="P21" s="1056" t="s">
        <v>448</v>
      </c>
      <c r="Q21" s="196"/>
      <c r="R21" s="1057" t="s">
        <v>340</v>
      </c>
      <c r="S21" s="270"/>
      <c r="T21" s="909"/>
      <c r="U21" s="909"/>
      <c r="V21" s="909"/>
      <c r="W21" s="909"/>
      <c r="X21" s="909"/>
      <c r="Y21" s="909"/>
      <c r="Z21" s="909"/>
      <c r="AA21" s="910"/>
      <c r="AB21" s="270"/>
      <c r="AC21" s="268"/>
      <c r="AD21" s="268"/>
      <c r="AE21" s="268"/>
      <c r="AF21" s="268"/>
      <c r="AG21" s="268"/>
      <c r="AH21" s="268"/>
      <c r="AI21" s="268"/>
    </row>
    <row r="22" spans="1:35" ht="12.75" customHeight="1" x14ac:dyDescent="0.2">
      <c r="A22" s="268"/>
      <c r="B22" s="268"/>
      <c r="C22" s="270"/>
      <c r="D22" s="926"/>
      <c r="E22" s="232"/>
      <c r="F22" s="920"/>
      <c r="G22" s="920"/>
      <c r="H22" s="920"/>
      <c r="I22" s="920"/>
      <c r="J22" s="920"/>
      <c r="K22" s="920"/>
      <c r="L22" s="226"/>
      <c r="M22" s="939"/>
      <c r="N22" s="939"/>
      <c r="O22" s="77"/>
      <c r="P22" s="928"/>
      <c r="Q22" s="79"/>
      <c r="R22" s="930"/>
      <c r="S22" s="77"/>
      <c r="T22" s="911"/>
      <c r="U22" s="911"/>
      <c r="V22" s="911"/>
      <c r="W22" s="911"/>
      <c r="X22" s="911"/>
      <c r="Y22" s="911"/>
      <c r="Z22" s="911"/>
      <c r="AA22" s="912"/>
      <c r="AB22" s="270"/>
      <c r="AC22" s="268"/>
      <c r="AD22" s="268"/>
      <c r="AE22" s="268"/>
      <c r="AF22" s="268"/>
      <c r="AG22" s="268"/>
      <c r="AH22" s="268"/>
      <c r="AI22" s="268"/>
    </row>
    <row r="23" spans="1:35" x14ac:dyDescent="0.2">
      <c r="A23" s="268"/>
      <c r="B23" s="268"/>
      <c r="C23" s="270"/>
      <c r="D23" s="222"/>
      <c r="E23" s="279"/>
      <c r="F23" s="270"/>
      <c r="G23" s="270"/>
      <c r="H23" s="270"/>
      <c r="I23" s="270"/>
      <c r="J23" s="270"/>
      <c r="K23" s="270"/>
      <c r="L23" s="270"/>
      <c r="M23" s="270"/>
      <c r="N23" s="270"/>
      <c r="O23" s="270"/>
      <c r="P23" s="270"/>
      <c r="Q23" s="270"/>
      <c r="R23" s="270"/>
      <c r="S23" s="270"/>
      <c r="T23" s="270"/>
      <c r="U23" s="270"/>
      <c r="V23" s="270"/>
      <c r="W23" s="270"/>
      <c r="X23" s="270"/>
      <c r="Y23" s="270"/>
      <c r="Z23" s="270"/>
      <c r="AA23" s="274"/>
      <c r="AB23" s="270"/>
      <c r="AC23" s="268"/>
      <c r="AD23" s="268"/>
      <c r="AE23" s="268"/>
      <c r="AF23" s="268"/>
      <c r="AG23" s="268"/>
      <c r="AH23" s="268"/>
      <c r="AI23" s="268"/>
    </row>
    <row r="24" spans="1:35" x14ac:dyDescent="0.2">
      <c r="A24" s="268"/>
      <c r="B24" s="268"/>
      <c r="C24" s="270"/>
      <c r="D24" s="220"/>
      <c r="E24" s="196" t="s">
        <v>406</v>
      </c>
      <c r="F24" s="270"/>
      <c r="G24" s="270"/>
      <c r="H24" s="270"/>
      <c r="I24" s="270"/>
      <c r="J24" s="270"/>
      <c r="K24" s="270"/>
      <c r="L24" s="270"/>
      <c r="M24" s="279"/>
      <c r="N24" s="279"/>
      <c r="O24" s="270"/>
      <c r="P24" s="270"/>
      <c r="Q24" s="270"/>
      <c r="R24" s="270"/>
      <c r="S24" s="270"/>
      <c r="T24" s="270"/>
      <c r="U24" s="270"/>
      <c r="V24" s="270"/>
      <c r="W24" s="270"/>
      <c r="X24" s="270"/>
      <c r="Y24" s="270"/>
      <c r="Z24" s="270"/>
      <c r="AA24" s="274"/>
      <c r="AB24" s="270"/>
      <c r="AC24" s="268"/>
      <c r="AD24" s="268"/>
      <c r="AE24" s="268"/>
      <c r="AF24" s="268"/>
      <c r="AG24" s="268"/>
      <c r="AH24" s="268"/>
      <c r="AI24" s="268"/>
    </row>
    <row r="25" spans="1:35" x14ac:dyDescent="0.2">
      <c r="A25" s="268"/>
      <c r="B25" s="268"/>
      <c r="C25" s="270"/>
      <c r="D25" s="219"/>
      <c r="E25" s="271"/>
      <c r="F25" s="270"/>
      <c r="G25" s="270"/>
      <c r="H25" s="270"/>
      <c r="I25" s="270"/>
      <c r="J25" s="270"/>
      <c r="K25" s="270"/>
      <c r="L25" s="270"/>
      <c r="M25" s="279"/>
      <c r="N25" s="279"/>
      <c r="O25" s="270"/>
      <c r="P25" s="270"/>
      <c r="Q25" s="270"/>
      <c r="R25" s="270"/>
      <c r="S25" s="270"/>
      <c r="T25" s="901" t="s">
        <v>986</v>
      </c>
      <c r="U25" s="901"/>
      <c r="V25" s="901"/>
      <c r="W25" s="901"/>
      <c r="X25" s="901"/>
      <c r="Y25" s="901"/>
      <c r="Z25" s="901"/>
      <c r="AA25" s="902"/>
      <c r="AB25" s="270"/>
      <c r="AC25" s="268"/>
      <c r="AD25" s="268"/>
      <c r="AE25" s="268"/>
      <c r="AF25" s="268"/>
      <c r="AG25" s="268"/>
      <c r="AH25" s="268"/>
      <c r="AI25" s="268"/>
    </row>
    <row r="26" spans="1:35" x14ac:dyDescent="0.2">
      <c r="A26" s="268"/>
      <c r="B26" s="268"/>
      <c r="C26" s="270"/>
      <c r="D26" s="221"/>
      <c r="E26" s="282" t="s">
        <v>191</v>
      </c>
      <c r="F26" s="276" t="s">
        <v>261</v>
      </c>
      <c r="G26" s="276"/>
      <c r="H26" s="270"/>
      <c r="I26" s="270"/>
      <c r="J26" s="270"/>
      <c r="K26" s="270"/>
      <c r="L26" s="270"/>
      <c r="M26" s="279"/>
      <c r="N26" s="279"/>
      <c r="O26" s="270"/>
      <c r="P26" s="270"/>
      <c r="Q26" s="270"/>
      <c r="R26" s="270"/>
      <c r="S26" s="270"/>
      <c r="T26" s="901"/>
      <c r="U26" s="901"/>
      <c r="V26" s="901"/>
      <c r="W26" s="901"/>
      <c r="X26" s="901"/>
      <c r="Y26" s="901"/>
      <c r="Z26" s="901"/>
      <c r="AA26" s="902"/>
      <c r="AB26" s="270"/>
      <c r="AC26" s="268"/>
      <c r="AD26" s="268"/>
      <c r="AE26" s="268"/>
      <c r="AF26" s="268"/>
      <c r="AG26" s="268"/>
      <c r="AH26" s="268"/>
      <c r="AI26" s="268"/>
    </row>
    <row r="27" spans="1:35" x14ac:dyDescent="0.2">
      <c r="A27" s="268"/>
      <c r="B27" s="268"/>
      <c r="C27" s="270"/>
      <c r="D27" s="221"/>
      <c r="E27" s="282"/>
      <c r="F27" s="276"/>
      <c r="G27" s="276"/>
      <c r="H27" s="270"/>
      <c r="I27" s="270"/>
      <c r="J27" s="270"/>
      <c r="K27" s="270"/>
      <c r="L27" s="270"/>
      <c r="M27" s="279"/>
      <c r="N27" s="279"/>
      <c r="O27" s="270"/>
      <c r="P27" s="270"/>
      <c r="Q27" s="270"/>
      <c r="R27" s="270"/>
      <c r="S27" s="270"/>
      <c r="T27" s="270"/>
      <c r="U27" s="270"/>
      <c r="V27" s="270"/>
      <c r="W27" s="270"/>
      <c r="X27" s="270"/>
      <c r="Y27" s="270"/>
      <c r="Z27" s="270"/>
      <c r="AA27" s="274"/>
      <c r="AB27" s="270"/>
      <c r="AC27" s="268"/>
      <c r="AD27" s="268"/>
      <c r="AE27" s="268"/>
      <c r="AF27" s="268"/>
      <c r="AG27" s="268"/>
      <c r="AH27" s="268"/>
      <c r="AI27" s="268"/>
    </row>
    <row r="28" spans="1:35" x14ac:dyDescent="0.2">
      <c r="A28" s="268"/>
      <c r="B28" s="268"/>
      <c r="C28" s="270"/>
      <c r="D28" s="219"/>
      <c r="E28" s="271"/>
      <c r="F28" s="270"/>
      <c r="G28" s="275" t="s">
        <v>225</v>
      </c>
      <c r="H28" s="270"/>
      <c r="I28" s="270"/>
      <c r="J28" s="270"/>
      <c r="K28" s="270"/>
      <c r="L28" s="270"/>
      <c r="M28" s="279"/>
      <c r="N28" s="279"/>
      <c r="O28" s="270"/>
      <c r="P28" s="270"/>
      <c r="Q28" s="270"/>
      <c r="R28" s="270"/>
      <c r="S28" s="270"/>
      <c r="T28" s="270"/>
      <c r="U28" s="270"/>
      <c r="V28" s="270"/>
      <c r="W28" s="270"/>
      <c r="X28" s="270"/>
      <c r="Y28" s="270"/>
      <c r="Z28" s="270"/>
      <c r="AA28" s="274"/>
      <c r="AB28" s="270"/>
      <c r="AC28" s="268"/>
      <c r="AD28" s="268"/>
      <c r="AE28" s="268"/>
      <c r="AF28" s="268"/>
      <c r="AG28" s="268"/>
      <c r="AH28" s="268"/>
      <c r="AI28" s="268"/>
    </row>
    <row r="29" spans="1:35" ht="12.75" customHeight="1" x14ac:dyDescent="0.2">
      <c r="A29" s="268"/>
      <c r="B29" s="268"/>
      <c r="C29" s="270"/>
      <c r="D29" s="285">
        <v>1</v>
      </c>
      <c r="E29" s="271"/>
      <c r="F29" s="270"/>
      <c r="G29" s="257"/>
      <c r="H29" s="257" t="s">
        <v>207</v>
      </c>
      <c r="I29" s="270"/>
      <c r="J29" s="270"/>
      <c r="K29" s="270"/>
      <c r="L29" s="270"/>
      <c r="M29" s="279"/>
      <c r="N29" s="279"/>
      <c r="O29" s="270"/>
      <c r="P29" s="244" t="s">
        <v>457</v>
      </c>
      <c r="Q29" s="147"/>
      <c r="R29" s="244" t="s">
        <v>457</v>
      </c>
      <c r="S29" s="266"/>
      <c r="T29" s="862" t="s">
        <v>987</v>
      </c>
      <c r="U29" s="862"/>
      <c r="V29" s="862"/>
      <c r="W29" s="862"/>
      <c r="X29" s="862"/>
      <c r="Y29" s="862"/>
      <c r="Z29" s="862"/>
      <c r="AA29" s="863"/>
      <c r="AB29" s="270"/>
      <c r="AC29" s="268"/>
      <c r="AD29" s="268"/>
      <c r="AE29" s="268"/>
      <c r="AF29" s="268"/>
      <c r="AG29" s="268"/>
      <c r="AH29" s="268"/>
      <c r="AI29" s="268"/>
    </row>
    <row r="30" spans="1:35" ht="12.75" customHeight="1" x14ac:dyDescent="0.2">
      <c r="A30" s="268"/>
      <c r="B30" s="268"/>
      <c r="C30" s="270"/>
      <c r="D30" s="285"/>
      <c r="E30" s="271"/>
      <c r="F30" s="270"/>
      <c r="G30" s="257"/>
      <c r="H30" s="257"/>
      <c r="I30" s="270"/>
      <c r="J30" s="270"/>
      <c r="K30" s="270"/>
      <c r="L30" s="270"/>
      <c r="M30" s="279"/>
      <c r="N30" s="279"/>
      <c r="O30" s="279"/>
      <c r="P30" s="279"/>
      <c r="Q30" s="279"/>
      <c r="R30" s="279"/>
      <c r="S30" s="266"/>
      <c r="T30" s="862"/>
      <c r="U30" s="862"/>
      <c r="V30" s="862"/>
      <c r="W30" s="862"/>
      <c r="X30" s="862"/>
      <c r="Y30" s="862"/>
      <c r="Z30" s="862"/>
      <c r="AA30" s="863"/>
      <c r="AB30" s="270"/>
      <c r="AC30" s="268"/>
      <c r="AD30" s="268"/>
      <c r="AE30" s="268"/>
      <c r="AF30" s="268"/>
      <c r="AG30" s="268"/>
      <c r="AH30" s="268"/>
      <c r="AI30" s="268"/>
    </row>
    <row r="31" spans="1:35" ht="15.75" customHeight="1" x14ac:dyDescent="0.2">
      <c r="A31" s="268"/>
      <c r="B31" s="268"/>
      <c r="C31" s="270"/>
      <c r="D31" s="285"/>
      <c r="E31" s="271"/>
      <c r="F31" s="270"/>
      <c r="G31" s="257"/>
      <c r="H31" s="257"/>
      <c r="I31" s="270"/>
      <c r="J31" s="270"/>
      <c r="K31" s="270"/>
      <c r="L31" s="270"/>
      <c r="M31" s="279"/>
      <c r="N31" s="279"/>
      <c r="O31" s="279"/>
      <c r="P31" s="279"/>
      <c r="Q31" s="279"/>
      <c r="R31" s="279"/>
      <c r="S31" s="279"/>
      <c r="T31" s="862"/>
      <c r="U31" s="862"/>
      <c r="V31" s="862"/>
      <c r="W31" s="862"/>
      <c r="X31" s="862"/>
      <c r="Y31" s="862"/>
      <c r="Z31" s="862"/>
      <c r="AA31" s="863"/>
      <c r="AB31" s="270"/>
      <c r="AC31" s="268"/>
      <c r="AD31" s="268"/>
      <c r="AE31" s="268"/>
      <c r="AF31" s="268"/>
      <c r="AG31" s="268"/>
      <c r="AH31" s="268"/>
      <c r="AI31" s="268"/>
    </row>
    <row r="32" spans="1:35" ht="12.75" customHeight="1" x14ac:dyDescent="0.2">
      <c r="A32" s="268"/>
      <c r="B32" s="268"/>
      <c r="C32" s="270"/>
      <c r="D32" s="285"/>
      <c r="E32" s="271"/>
      <c r="F32" s="270"/>
      <c r="G32" s="257"/>
      <c r="H32" s="257"/>
      <c r="I32" s="270"/>
      <c r="J32" s="270"/>
      <c r="K32" s="270"/>
      <c r="L32" s="270"/>
      <c r="M32" s="279"/>
      <c r="N32" s="279"/>
      <c r="O32" s="279"/>
      <c r="P32" s="279"/>
      <c r="Q32" s="279"/>
      <c r="R32" s="279"/>
      <c r="S32" s="279"/>
      <c r="T32" s="862" t="s">
        <v>988</v>
      </c>
      <c r="U32" s="862"/>
      <c r="V32" s="862"/>
      <c r="W32" s="862"/>
      <c r="X32" s="862"/>
      <c r="Y32" s="862"/>
      <c r="Z32" s="862"/>
      <c r="AA32" s="863"/>
      <c r="AB32" s="270"/>
      <c r="AC32" s="268"/>
      <c r="AD32" s="268"/>
      <c r="AE32" s="268"/>
      <c r="AF32" s="268"/>
      <c r="AG32" s="268"/>
      <c r="AH32" s="268"/>
      <c r="AI32" s="268"/>
    </row>
    <row r="33" spans="1:35" x14ac:dyDescent="0.2">
      <c r="A33" s="268"/>
      <c r="B33" s="268"/>
      <c r="C33" s="270"/>
      <c r="D33" s="285"/>
      <c r="E33" s="271"/>
      <c r="F33" s="270"/>
      <c r="G33" s="257"/>
      <c r="H33" s="257"/>
      <c r="I33" s="270"/>
      <c r="J33" s="270"/>
      <c r="K33" s="270"/>
      <c r="L33" s="270"/>
      <c r="M33" s="279"/>
      <c r="N33" s="279"/>
      <c r="O33" s="279"/>
      <c r="P33" s="279"/>
      <c r="Q33" s="279"/>
      <c r="R33" s="279"/>
      <c r="S33" s="279"/>
      <c r="T33" s="862"/>
      <c r="U33" s="862"/>
      <c r="V33" s="862"/>
      <c r="W33" s="862"/>
      <c r="X33" s="862"/>
      <c r="Y33" s="862"/>
      <c r="Z33" s="862"/>
      <c r="AA33" s="863"/>
      <c r="AB33" s="270"/>
      <c r="AC33" s="268"/>
      <c r="AD33" s="268"/>
      <c r="AE33" s="268"/>
      <c r="AF33" s="268"/>
      <c r="AG33" s="268"/>
      <c r="AH33" s="268"/>
      <c r="AI33" s="268"/>
    </row>
    <row r="34" spans="1:35" x14ac:dyDescent="0.2">
      <c r="A34" s="268"/>
      <c r="B34" s="268"/>
      <c r="C34" s="270"/>
      <c r="D34" s="285"/>
      <c r="E34" s="271"/>
      <c r="F34" s="270"/>
      <c r="G34" s="257"/>
      <c r="H34" s="257"/>
      <c r="I34" s="270"/>
      <c r="J34" s="270"/>
      <c r="K34" s="270"/>
      <c r="L34" s="270"/>
      <c r="M34" s="279"/>
      <c r="N34" s="279"/>
      <c r="O34" s="279"/>
      <c r="P34" s="279"/>
      <c r="Q34" s="279"/>
      <c r="R34" s="279"/>
      <c r="S34" s="279"/>
      <c r="T34" s="306"/>
      <c r="U34" s="306"/>
      <c r="V34" s="306"/>
      <c r="W34" s="306"/>
      <c r="X34" s="306"/>
      <c r="Y34" s="306"/>
      <c r="Z34" s="306"/>
      <c r="AA34" s="308"/>
      <c r="AB34" s="270"/>
      <c r="AC34" s="268"/>
      <c r="AD34" s="268"/>
      <c r="AE34" s="268"/>
      <c r="AF34" s="268"/>
      <c r="AG34" s="268"/>
      <c r="AH34" s="268"/>
      <c r="AI34" s="268"/>
    </row>
    <row r="35" spans="1:35" ht="15.75" x14ac:dyDescent="0.3">
      <c r="A35" s="268"/>
      <c r="B35" s="268"/>
      <c r="C35" s="270"/>
      <c r="D35" s="285">
        <f>1+D29</f>
        <v>2</v>
      </c>
      <c r="E35" s="271"/>
      <c r="F35" s="270"/>
      <c r="G35" s="257"/>
      <c r="H35" s="257" t="s">
        <v>348</v>
      </c>
      <c r="I35" s="270"/>
      <c r="J35" s="270"/>
      <c r="K35" s="270"/>
      <c r="L35" s="270"/>
      <c r="M35" s="279" t="s">
        <v>731</v>
      </c>
      <c r="N35" s="279"/>
      <c r="O35" s="269"/>
      <c r="P35" s="931" t="s">
        <v>1069</v>
      </c>
      <c r="Q35" s="932"/>
      <c r="R35" s="933"/>
      <c r="S35" s="266"/>
      <c r="T35" s="270" t="s">
        <v>989</v>
      </c>
      <c r="U35" s="270"/>
      <c r="V35" s="270"/>
      <c r="W35" s="270"/>
      <c r="X35" s="270"/>
      <c r="Y35" s="270"/>
      <c r="Z35" s="270"/>
      <c r="AA35" s="274"/>
      <c r="AB35" s="270"/>
      <c r="AC35" s="268"/>
      <c r="AD35" s="268"/>
      <c r="AE35" s="268"/>
      <c r="AF35" s="268"/>
      <c r="AG35" s="268"/>
      <c r="AH35" s="268"/>
      <c r="AI35" s="268"/>
    </row>
    <row r="36" spans="1:35" x14ac:dyDescent="0.2">
      <c r="A36" s="268"/>
      <c r="B36" s="268"/>
      <c r="C36" s="270"/>
      <c r="D36" s="285"/>
      <c r="E36" s="271"/>
      <c r="F36" s="270"/>
      <c r="G36" s="257"/>
      <c r="H36" s="257"/>
      <c r="I36" s="270"/>
      <c r="J36" s="270"/>
      <c r="K36" s="270"/>
      <c r="L36" s="270"/>
      <c r="M36" s="279"/>
      <c r="N36" s="279"/>
      <c r="O36" s="269"/>
      <c r="P36" s="279"/>
      <c r="Q36" s="137"/>
      <c r="R36" s="279"/>
      <c r="S36" s="266"/>
      <c r="T36" s="270"/>
      <c r="U36" s="270"/>
      <c r="V36" s="270"/>
      <c r="W36" s="270"/>
      <c r="X36" s="270"/>
      <c r="Y36" s="270"/>
      <c r="Z36" s="270"/>
      <c r="AA36" s="274"/>
      <c r="AB36" s="270"/>
      <c r="AC36" s="268"/>
      <c r="AD36" s="268"/>
      <c r="AE36" s="268"/>
      <c r="AF36" s="268"/>
      <c r="AG36" s="268"/>
      <c r="AH36" s="268"/>
      <c r="AI36" s="268"/>
    </row>
    <row r="37" spans="1:35" ht="25.5" customHeight="1" x14ac:dyDescent="0.2">
      <c r="A37" s="268"/>
      <c r="B37" s="268"/>
      <c r="C37" s="270"/>
      <c r="D37" s="286">
        <f>1+D35</f>
        <v>3</v>
      </c>
      <c r="E37" s="1"/>
      <c r="F37" s="1"/>
      <c r="G37" s="1"/>
      <c r="H37" s="318" t="s">
        <v>349</v>
      </c>
      <c r="I37" s="1"/>
      <c r="J37" s="1"/>
      <c r="K37" s="1"/>
      <c r="L37" s="1"/>
      <c r="M37" s="278" t="s">
        <v>524</v>
      </c>
      <c r="N37" s="263" t="s">
        <v>60</v>
      </c>
      <c r="O37" s="256"/>
      <c r="P37" s="251" t="s">
        <v>521</v>
      </c>
      <c r="Q37" s="246"/>
      <c r="R37" s="251" t="s">
        <v>522</v>
      </c>
      <c r="S37" s="266"/>
      <c r="T37" s="855" t="s">
        <v>1054</v>
      </c>
      <c r="U37" s="855"/>
      <c r="V37" s="855"/>
      <c r="W37" s="855"/>
      <c r="X37" s="855"/>
      <c r="Y37" s="855"/>
      <c r="Z37" s="855"/>
      <c r="AA37" s="856"/>
      <c r="AB37" s="270"/>
      <c r="AC37" s="268"/>
      <c r="AD37" s="268"/>
      <c r="AE37" s="268"/>
      <c r="AF37" s="268"/>
      <c r="AG37" s="268"/>
      <c r="AH37" s="268"/>
      <c r="AI37" s="268"/>
    </row>
    <row r="38" spans="1:35" x14ac:dyDescent="0.2">
      <c r="A38" s="268"/>
      <c r="B38" s="268"/>
      <c r="C38" s="270"/>
      <c r="D38" s="285"/>
      <c r="E38" s="234"/>
      <c r="F38" s="77"/>
      <c r="G38" s="235"/>
      <c r="H38" s="235"/>
      <c r="I38" s="77"/>
      <c r="J38" s="77"/>
      <c r="K38" s="77"/>
      <c r="L38" s="77"/>
      <c r="M38" s="110"/>
      <c r="N38" s="77"/>
      <c r="O38" s="77"/>
      <c r="P38" s="236"/>
      <c r="Q38" s="237"/>
      <c r="R38" s="236"/>
      <c r="S38" s="199"/>
      <c r="T38" s="238"/>
      <c r="U38" s="238"/>
      <c r="V38" s="238"/>
      <c r="W38" s="238"/>
      <c r="X38" s="238"/>
      <c r="Y38" s="238"/>
      <c r="Z38" s="238"/>
      <c r="AA38" s="239"/>
      <c r="AB38" s="270"/>
      <c r="AC38" s="268"/>
      <c r="AD38" s="268"/>
      <c r="AE38" s="268"/>
      <c r="AF38" s="268"/>
      <c r="AG38" s="268"/>
      <c r="AH38" s="268"/>
      <c r="AI38" s="268"/>
    </row>
    <row r="39" spans="1:35" x14ac:dyDescent="0.2">
      <c r="A39" s="268"/>
      <c r="B39" s="268"/>
      <c r="C39" s="270"/>
      <c r="D39" s="285"/>
      <c r="E39" s="262"/>
      <c r="F39" s="270"/>
      <c r="G39" s="257"/>
      <c r="H39" s="257"/>
      <c r="I39" s="270"/>
      <c r="J39" s="270"/>
      <c r="K39" s="270"/>
      <c r="L39" s="270"/>
      <c r="M39" s="279"/>
      <c r="N39" s="270"/>
      <c r="O39" s="270"/>
      <c r="P39" s="140"/>
      <c r="Q39" s="139"/>
      <c r="R39" s="140"/>
      <c r="S39" s="283"/>
      <c r="T39" s="307"/>
      <c r="U39" s="307"/>
      <c r="V39" s="307"/>
      <c r="W39" s="307"/>
      <c r="X39" s="307"/>
      <c r="Y39" s="307"/>
      <c r="Z39" s="307"/>
      <c r="AA39" s="316"/>
      <c r="AB39" s="270"/>
      <c r="AC39" s="268"/>
      <c r="AD39" s="268"/>
      <c r="AE39" s="268"/>
      <c r="AF39" s="268"/>
      <c r="AG39" s="268"/>
      <c r="AH39" s="268"/>
      <c r="AI39" s="268"/>
    </row>
    <row r="40" spans="1:35" x14ac:dyDescent="0.2">
      <c r="A40" s="268"/>
      <c r="B40" s="268"/>
      <c r="C40" s="270"/>
      <c r="D40" s="285"/>
      <c r="E40" s="262"/>
      <c r="F40" s="270"/>
      <c r="G40" s="257"/>
      <c r="H40" s="257"/>
      <c r="I40" s="270"/>
      <c r="J40" s="270"/>
      <c r="K40" s="270"/>
      <c r="L40" s="270"/>
      <c r="M40" s="279"/>
      <c r="N40" s="270"/>
      <c r="O40" s="270"/>
      <c r="P40" s="240" t="s">
        <v>467</v>
      </c>
      <c r="Q40" s="139"/>
      <c r="R40" s="140"/>
      <c r="S40" s="283"/>
      <c r="T40" s="240"/>
      <c r="U40" s="307"/>
      <c r="V40" s="307"/>
      <c r="W40" s="307"/>
      <c r="X40" s="307"/>
      <c r="Y40" s="307"/>
      <c r="Z40" s="307"/>
      <c r="AA40" s="316"/>
      <c r="AB40" s="270"/>
      <c r="AC40" s="268"/>
      <c r="AD40" s="268"/>
      <c r="AE40" s="268"/>
      <c r="AF40" s="268"/>
      <c r="AG40" s="268"/>
      <c r="AH40" s="268"/>
      <c r="AI40" s="268"/>
    </row>
    <row r="41" spans="1:35" x14ac:dyDescent="0.2">
      <c r="A41" s="268"/>
      <c r="B41" s="268"/>
      <c r="C41" s="270"/>
      <c r="D41" s="285"/>
      <c r="E41" s="262"/>
      <c r="F41" s="270"/>
      <c r="G41" s="257"/>
      <c r="H41" s="257"/>
      <c r="I41" s="270"/>
      <c r="J41" s="270"/>
      <c r="K41" s="270"/>
      <c r="L41" s="270"/>
      <c r="M41" s="279"/>
      <c r="N41" s="270"/>
      <c r="O41" s="270"/>
      <c r="P41" s="913" t="str">
        <f>+SCR!P41</f>
        <v>All calculations displayed below, in both "Default Operation" and "Limited Operation" columns are using same default values and/or same equations for various intermediate parameters, factors or cost elements, to assess the cost effectiveness of the control. The calculations include control unit sizing, reagent requirements to attain the specified NOx reduction, and cost estimates of procurement, installation and operation of the equipment.</v>
      </c>
      <c r="Q41" s="913"/>
      <c r="R41" s="913"/>
      <c r="S41" s="913"/>
      <c r="T41" s="913"/>
      <c r="U41" s="913"/>
      <c r="V41" s="913"/>
      <c r="W41" s="913"/>
      <c r="X41" s="913"/>
      <c r="Y41" s="913"/>
      <c r="Z41" s="913"/>
      <c r="AA41" s="914"/>
      <c r="AB41" s="270"/>
      <c r="AC41" s="268"/>
      <c r="AD41" s="268"/>
      <c r="AE41" s="268"/>
      <c r="AF41" s="268"/>
      <c r="AG41" s="268"/>
      <c r="AH41" s="268"/>
      <c r="AI41" s="268"/>
    </row>
    <row r="42" spans="1:35" x14ac:dyDescent="0.2">
      <c r="A42" s="268"/>
      <c r="B42" s="268"/>
      <c r="C42" s="270"/>
      <c r="D42" s="285"/>
      <c r="E42" s="262"/>
      <c r="F42" s="270"/>
      <c r="G42" s="257"/>
      <c r="H42" s="257"/>
      <c r="I42" s="270"/>
      <c r="J42" s="270"/>
      <c r="K42" s="270"/>
      <c r="L42" s="270"/>
      <c r="M42" s="279"/>
      <c r="N42" s="270"/>
      <c r="O42" s="270"/>
      <c r="P42" s="913"/>
      <c r="Q42" s="913"/>
      <c r="R42" s="913"/>
      <c r="S42" s="913"/>
      <c r="T42" s="913"/>
      <c r="U42" s="913"/>
      <c r="V42" s="913"/>
      <c r="W42" s="913"/>
      <c r="X42" s="913"/>
      <c r="Y42" s="913"/>
      <c r="Z42" s="913"/>
      <c r="AA42" s="914"/>
      <c r="AB42" s="270"/>
      <c r="AC42" s="268"/>
      <c r="AD42" s="268"/>
      <c r="AE42" s="268"/>
      <c r="AF42" s="268"/>
      <c r="AG42" s="268"/>
      <c r="AH42" s="268"/>
      <c r="AI42" s="268"/>
    </row>
    <row r="43" spans="1:35" x14ac:dyDescent="0.2">
      <c r="A43" s="268"/>
      <c r="B43" s="268"/>
      <c r="C43" s="270"/>
      <c r="D43" s="285"/>
      <c r="E43" s="262"/>
      <c r="F43" s="270"/>
      <c r="G43" s="257"/>
      <c r="H43" s="257"/>
      <c r="I43" s="270"/>
      <c r="J43" s="270"/>
      <c r="K43" s="270"/>
      <c r="L43" s="270"/>
      <c r="M43" s="279"/>
      <c r="N43" s="270"/>
      <c r="O43" s="270"/>
      <c r="P43" s="913"/>
      <c r="Q43" s="913"/>
      <c r="R43" s="913"/>
      <c r="S43" s="913"/>
      <c r="T43" s="913"/>
      <c r="U43" s="913"/>
      <c r="V43" s="913"/>
      <c r="W43" s="913"/>
      <c r="X43" s="913"/>
      <c r="Y43" s="913"/>
      <c r="Z43" s="913"/>
      <c r="AA43" s="914"/>
      <c r="AB43" s="270"/>
      <c r="AC43" s="268"/>
      <c r="AD43" s="268"/>
      <c r="AE43" s="268"/>
      <c r="AF43" s="268"/>
      <c r="AG43" s="268"/>
      <c r="AH43" s="268"/>
      <c r="AI43" s="268"/>
    </row>
    <row r="44" spans="1:35" x14ac:dyDescent="0.2">
      <c r="A44" s="268"/>
      <c r="B44" s="268"/>
      <c r="C44" s="270"/>
      <c r="D44" s="285"/>
      <c r="E44" s="262"/>
      <c r="F44" s="270"/>
      <c r="G44" s="257"/>
      <c r="H44" s="257"/>
      <c r="I44" s="270"/>
      <c r="J44" s="270"/>
      <c r="K44" s="270"/>
      <c r="L44" s="270"/>
      <c r="M44" s="279"/>
      <c r="N44" s="270"/>
      <c r="O44" s="270"/>
      <c r="P44" s="913"/>
      <c r="Q44" s="913"/>
      <c r="R44" s="913"/>
      <c r="S44" s="913"/>
      <c r="T44" s="913"/>
      <c r="U44" s="913"/>
      <c r="V44" s="913"/>
      <c r="W44" s="913"/>
      <c r="X44" s="913"/>
      <c r="Y44" s="913"/>
      <c r="Z44" s="913"/>
      <c r="AA44" s="914"/>
      <c r="AB44" s="270"/>
      <c r="AC44" s="268"/>
      <c r="AD44" s="268"/>
      <c r="AE44" s="268"/>
      <c r="AF44" s="268"/>
      <c r="AG44" s="268"/>
      <c r="AH44" s="268"/>
      <c r="AI44" s="268"/>
    </row>
    <row r="45" spans="1:35" x14ac:dyDescent="0.2">
      <c r="A45" s="268"/>
      <c r="B45" s="268"/>
      <c r="C45" s="270"/>
      <c r="D45" s="285"/>
      <c r="E45" s="271"/>
      <c r="F45" s="270"/>
      <c r="G45" s="257"/>
      <c r="H45" s="257"/>
      <c r="I45" s="270"/>
      <c r="J45" s="270"/>
      <c r="K45" s="270"/>
      <c r="L45" s="270"/>
      <c r="M45" s="281"/>
      <c r="N45" s="279"/>
      <c r="O45" s="269"/>
      <c r="P45" s="279"/>
      <c r="Q45" s="136"/>
      <c r="R45" s="279"/>
      <c r="S45" s="266"/>
      <c r="T45" s="270"/>
      <c r="U45" s="270"/>
      <c r="V45" s="270"/>
      <c r="W45" s="270"/>
      <c r="X45" s="270"/>
      <c r="Y45" s="270"/>
      <c r="Z45" s="270"/>
      <c r="AA45" s="274"/>
      <c r="AB45" s="270"/>
      <c r="AC45" s="268"/>
      <c r="AD45" s="268"/>
      <c r="AE45" s="268"/>
      <c r="AF45" s="268"/>
      <c r="AG45" s="268"/>
      <c r="AH45" s="268"/>
      <c r="AI45" s="268"/>
    </row>
    <row r="46" spans="1:35" ht="12.75" customHeight="1" x14ac:dyDescent="0.3">
      <c r="A46" s="268"/>
      <c r="B46" s="268"/>
      <c r="C46" s="270"/>
      <c r="D46" s="285">
        <f>1+D37</f>
        <v>4</v>
      </c>
      <c r="E46" s="271"/>
      <c r="F46" s="270"/>
      <c r="G46" s="270"/>
      <c r="H46" s="270" t="s">
        <v>606</v>
      </c>
      <c r="I46" s="270"/>
      <c r="J46" s="270"/>
      <c r="K46" s="270"/>
      <c r="L46" s="270"/>
      <c r="M46" s="201" t="s">
        <v>215</v>
      </c>
      <c r="N46" s="279" t="s">
        <v>61</v>
      </c>
      <c r="O46" s="270"/>
      <c r="P46" s="1044" t="s">
        <v>1115</v>
      </c>
      <c r="Q46" s="1045"/>
      <c r="R46" s="1046"/>
      <c r="S46" s="266"/>
      <c r="T46" s="855" t="s">
        <v>607</v>
      </c>
      <c r="U46" s="855"/>
      <c r="V46" s="855"/>
      <c r="W46" s="855"/>
      <c r="X46" s="855"/>
      <c r="Y46" s="855"/>
      <c r="Z46" s="855"/>
      <c r="AA46" s="856"/>
      <c r="AB46" s="270"/>
      <c r="AC46" s="268"/>
      <c r="AD46" s="268"/>
      <c r="AE46" s="268"/>
      <c r="AF46" s="268"/>
      <c r="AG46" s="268"/>
      <c r="AH46" s="268"/>
      <c r="AI46" s="268"/>
    </row>
    <row r="47" spans="1:35" ht="12.75" customHeight="1" x14ac:dyDescent="0.2">
      <c r="A47" s="268"/>
      <c r="B47" s="268"/>
      <c r="C47" s="270"/>
      <c r="D47" s="285"/>
      <c r="E47" s="271"/>
      <c r="F47" s="270"/>
      <c r="G47" s="270"/>
      <c r="H47" s="270"/>
      <c r="I47" s="270"/>
      <c r="J47" s="270"/>
      <c r="K47" s="270"/>
      <c r="L47" s="270"/>
      <c r="M47" s="201"/>
      <c r="N47" s="279"/>
      <c r="O47" s="270"/>
      <c r="P47" s="279"/>
      <c r="Q47" s="138"/>
      <c r="R47" s="279"/>
      <c r="S47" s="266"/>
      <c r="T47" s="855"/>
      <c r="U47" s="855"/>
      <c r="V47" s="855"/>
      <c r="W47" s="855"/>
      <c r="X47" s="855"/>
      <c r="Y47" s="855"/>
      <c r="Z47" s="855"/>
      <c r="AA47" s="856"/>
      <c r="AB47" s="270"/>
      <c r="AC47" s="268"/>
      <c r="AD47" s="268"/>
      <c r="AE47" s="268"/>
      <c r="AF47" s="268"/>
      <c r="AG47" s="268"/>
      <c r="AH47" s="268"/>
      <c r="AI47" s="268"/>
    </row>
    <row r="48" spans="1:35" ht="12.75" customHeight="1" x14ac:dyDescent="0.2">
      <c r="A48" s="268"/>
      <c r="B48" s="268"/>
      <c r="C48" s="270"/>
      <c r="D48" s="285"/>
      <c r="E48" s="271"/>
      <c r="F48" s="270"/>
      <c r="G48" s="270"/>
      <c r="H48" s="270"/>
      <c r="I48" s="270"/>
      <c r="J48" s="270"/>
      <c r="K48" s="270"/>
      <c r="L48" s="270"/>
      <c r="M48" s="201"/>
      <c r="N48" s="279"/>
      <c r="O48" s="270"/>
      <c r="P48" s="279"/>
      <c r="Q48" s="138"/>
      <c r="R48" s="279"/>
      <c r="S48" s="266"/>
      <c r="T48" s="270"/>
      <c r="U48" s="270"/>
      <c r="V48" s="270"/>
      <c r="W48" s="270"/>
      <c r="X48" s="270"/>
      <c r="Y48" s="270"/>
      <c r="Z48" s="270"/>
      <c r="AA48" s="274"/>
      <c r="AB48" s="270"/>
      <c r="AC48" s="268"/>
      <c r="AD48" s="268"/>
      <c r="AE48" s="268"/>
      <c r="AF48" s="268"/>
      <c r="AG48" s="268"/>
      <c r="AH48" s="268"/>
      <c r="AI48" s="268"/>
    </row>
    <row r="49" spans="1:35" ht="12.75" customHeight="1" x14ac:dyDescent="0.3">
      <c r="A49" s="268"/>
      <c r="B49" s="268"/>
      <c r="C49" s="270"/>
      <c r="D49" s="285">
        <f>1+D46</f>
        <v>5</v>
      </c>
      <c r="E49" s="271"/>
      <c r="F49" s="270"/>
      <c r="G49" s="63"/>
      <c r="H49" s="63" t="s">
        <v>603</v>
      </c>
      <c r="I49" s="270"/>
      <c r="J49" s="270"/>
      <c r="K49" s="270"/>
      <c r="L49" s="270"/>
      <c r="M49" s="279" t="s">
        <v>515</v>
      </c>
      <c r="N49" s="279" t="s">
        <v>74</v>
      </c>
      <c r="O49" s="270"/>
      <c r="P49" s="1059" t="s">
        <v>1116</v>
      </c>
      <c r="Q49" s="1060"/>
      <c r="R49" s="1061"/>
      <c r="S49" s="266"/>
      <c r="T49" s="855" t="s">
        <v>990</v>
      </c>
      <c r="U49" s="855"/>
      <c r="V49" s="855"/>
      <c r="W49" s="855"/>
      <c r="X49" s="855"/>
      <c r="Y49" s="855"/>
      <c r="Z49" s="855"/>
      <c r="AA49" s="856"/>
      <c r="AB49" s="270"/>
      <c r="AC49" s="268"/>
      <c r="AD49" s="268"/>
      <c r="AE49" s="268"/>
      <c r="AF49" s="268"/>
      <c r="AG49" s="268"/>
      <c r="AH49" s="268"/>
      <c r="AI49" s="268"/>
    </row>
    <row r="50" spans="1:35" x14ac:dyDescent="0.2">
      <c r="A50" s="268"/>
      <c r="B50" s="268"/>
      <c r="C50" s="270"/>
      <c r="D50" s="285"/>
      <c r="E50" s="271"/>
      <c r="F50" s="270"/>
      <c r="G50" s="270"/>
      <c r="H50" s="272"/>
      <c r="I50" s="272"/>
      <c r="J50" s="270"/>
      <c r="K50" s="272"/>
      <c r="L50" s="272"/>
      <c r="M50" s="279"/>
      <c r="N50" s="279"/>
      <c r="O50" s="269"/>
      <c r="P50" s="279"/>
      <c r="Q50" s="279"/>
      <c r="R50" s="279"/>
      <c r="S50" s="266"/>
      <c r="T50" s="855"/>
      <c r="U50" s="855"/>
      <c r="V50" s="855"/>
      <c r="W50" s="855"/>
      <c r="X50" s="855"/>
      <c r="Y50" s="855"/>
      <c r="Z50" s="855"/>
      <c r="AA50" s="856"/>
      <c r="AB50" s="270"/>
      <c r="AC50" s="268"/>
      <c r="AD50" s="268"/>
      <c r="AE50" s="268"/>
      <c r="AF50" s="268"/>
      <c r="AG50" s="268"/>
      <c r="AH50" s="268"/>
      <c r="AI50" s="268"/>
    </row>
    <row r="51" spans="1:35" x14ac:dyDescent="0.2">
      <c r="A51" s="268"/>
      <c r="B51" s="268"/>
      <c r="C51" s="270"/>
      <c r="D51" s="286"/>
      <c r="E51" s="282" t="s">
        <v>200</v>
      </c>
      <c r="F51" s="276" t="s">
        <v>331</v>
      </c>
      <c r="G51" s="275"/>
      <c r="H51" s="276"/>
      <c r="I51" s="270"/>
      <c r="J51" s="270"/>
      <c r="K51" s="270"/>
      <c r="L51" s="270"/>
      <c r="M51" s="279"/>
      <c r="N51" s="279"/>
      <c r="O51" s="263"/>
      <c r="P51" s="263"/>
      <c r="Q51" s="263"/>
      <c r="R51" s="263"/>
      <c r="S51" s="266"/>
      <c r="T51" s="855"/>
      <c r="U51" s="855"/>
      <c r="V51" s="855"/>
      <c r="W51" s="855"/>
      <c r="X51" s="855"/>
      <c r="Y51" s="855"/>
      <c r="Z51" s="855"/>
      <c r="AA51" s="856"/>
      <c r="AB51" s="270"/>
      <c r="AC51" s="268"/>
      <c r="AD51" s="268"/>
      <c r="AE51" s="268"/>
      <c r="AF51" s="268"/>
      <c r="AG51" s="268"/>
      <c r="AH51" s="268"/>
      <c r="AI51" s="268"/>
    </row>
    <row r="52" spans="1:35" x14ac:dyDescent="0.2">
      <c r="A52" s="268"/>
      <c r="B52" s="268"/>
      <c r="C52" s="270"/>
      <c r="D52" s="286"/>
      <c r="E52" s="282"/>
      <c r="F52" s="276"/>
      <c r="G52" s="275"/>
      <c r="H52" s="276"/>
      <c r="I52" s="270"/>
      <c r="J52" s="270"/>
      <c r="K52" s="270"/>
      <c r="L52" s="270"/>
      <c r="M52" s="279"/>
      <c r="N52" s="279"/>
      <c r="O52" s="263"/>
      <c r="P52" s="263"/>
      <c r="Q52" s="263"/>
      <c r="R52" s="263"/>
      <c r="S52" s="266"/>
      <c r="T52" s="270"/>
      <c r="U52" s="270"/>
      <c r="V52" s="270"/>
      <c r="W52" s="270"/>
      <c r="X52" s="270"/>
      <c r="Y52" s="270"/>
      <c r="Z52" s="270"/>
      <c r="AA52" s="274"/>
      <c r="AB52" s="270"/>
      <c r="AC52" s="268"/>
      <c r="AD52" s="268"/>
      <c r="AE52" s="268"/>
      <c r="AF52" s="268"/>
      <c r="AG52" s="268"/>
      <c r="AH52" s="268"/>
      <c r="AI52" s="268"/>
    </row>
    <row r="53" spans="1:35" x14ac:dyDescent="0.2">
      <c r="A53" s="268"/>
      <c r="B53" s="268"/>
      <c r="C53" s="270"/>
      <c r="D53" s="285"/>
      <c r="E53" s="271"/>
      <c r="F53" s="270"/>
      <c r="G53" s="275" t="s">
        <v>333</v>
      </c>
      <c r="H53" s="272"/>
      <c r="I53" s="270"/>
      <c r="J53" s="270"/>
      <c r="K53" s="272"/>
      <c r="L53" s="272"/>
      <c r="M53" s="281"/>
      <c r="N53" s="279"/>
      <c r="O53" s="263"/>
      <c r="P53" s="263"/>
      <c r="Q53" s="263"/>
      <c r="R53" s="263"/>
      <c r="S53" s="266"/>
      <c r="T53" s="270"/>
      <c r="U53" s="270"/>
      <c r="V53" s="270"/>
      <c r="W53" s="270"/>
      <c r="X53" s="270"/>
      <c r="Y53" s="270"/>
      <c r="Z53" s="270"/>
      <c r="AA53" s="274"/>
      <c r="AB53" s="270"/>
      <c r="AC53" s="268"/>
      <c r="AD53" s="268"/>
      <c r="AE53" s="268"/>
      <c r="AF53" s="268"/>
      <c r="AG53" s="268"/>
      <c r="AH53" s="268"/>
      <c r="AI53" s="268"/>
    </row>
    <row r="54" spans="1:35" ht="12.75" customHeight="1" x14ac:dyDescent="0.3">
      <c r="A54" s="268"/>
      <c r="B54" s="268"/>
      <c r="C54" s="270"/>
      <c r="D54" s="285">
        <f>1+D49</f>
        <v>6</v>
      </c>
      <c r="E54" s="271"/>
      <c r="F54" s="270"/>
      <c r="G54" s="270"/>
      <c r="H54" s="272" t="s">
        <v>332</v>
      </c>
      <c r="I54" s="272"/>
      <c r="J54" s="270"/>
      <c r="K54" s="272"/>
      <c r="L54" s="272"/>
      <c r="M54" s="279" t="s">
        <v>178</v>
      </c>
      <c r="N54" s="279" t="s">
        <v>309</v>
      </c>
      <c r="O54" s="263"/>
      <c r="P54" s="859" t="s">
        <v>1110</v>
      </c>
      <c r="Q54" s="860"/>
      <c r="R54" s="861" t="str">
        <f>+IF(R$31="SCR",90%,"")</f>
        <v/>
      </c>
      <c r="S54" s="266"/>
      <c r="T54" s="270" t="s">
        <v>991</v>
      </c>
      <c r="U54" s="270"/>
      <c r="V54" s="270"/>
      <c r="W54" s="270"/>
      <c r="X54" s="270"/>
      <c r="Y54" s="270"/>
      <c r="Z54" s="270"/>
      <c r="AA54" s="274"/>
      <c r="AB54" s="270"/>
      <c r="AC54" s="268"/>
      <c r="AD54" s="268"/>
      <c r="AE54" s="268"/>
      <c r="AF54" s="268"/>
      <c r="AG54" s="268"/>
      <c r="AH54" s="268"/>
      <c r="AI54" s="268"/>
    </row>
    <row r="55" spans="1:35" ht="12.75" customHeight="1" x14ac:dyDescent="0.2">
      <c r="A55" s="268"/>
      <c r="B55" s="268"/>
      <c r="C55" s="270"/>
      <c r="D55" s="285">
        <f t="shared" ref="D55" si="0">1+D54</f>
        <v>7</v>
      </c>
      <c r="E55" s="271"/>
      <c r="F55" s="270"/>
      <c r="G55" s="270"/>
      <c r="H55" s="272" t="s">
        <v>335</v>
      </c>
      <c r="I55" s="272"/>
      <c r="J55" s="270"/>
      <c r="K55" s="272"/>
      <c r="L55" s="272"/>
      <c r="M55" s="279" t="s">
        <v>181</v>
      </c>
      <c r="N55" s="279" t="s">
        <v>70</v>
      </c>
      <c r="O55" s="263"/>
      <c r="P55" s="859" t="s">
        <v>1117</v>
      </c>
      <c r="Q55" s="860"/>
      <c r="R55" s="861" t="str">
        <f>+IF(R$31="SCR",90%,"")</f>
        <v/>
      </c>
      <c r="S55" s="266"/>
      <c r="T55" s="940" t="s">
        <v>604</v>
      </c>
      <c r="U55" s="862"/>
      <c r="V55" s="862"/>
      <c r="W55" s="862"/>
      <c r="X55" s="862"/>
      <c r="Y55" s="862"/>
      <c r="Z55" s="862"/>
      <c r="AA55" s="863"/>
      <c r="AB55" s="270"/>
      <c r="AC55" s="268"/>
      <c r="AD55" s="268"/>
      <c r="AE55" s="268"/>
      <c r="AF55" s="268"/>
      <c r="AG55" s="268"/>
      <c r="AH55" s="268"/>
      <c r="AI55" s="268"/>
    </row>
    <row r="56" spans="1:35" x14ac:dyDescent="0.2">
      <c r="A56" s="268"/>
      <c r="B56" s="268"/>
      <c r="C56" s="270"/>
      <c r="D56" s="285"/>
      <c r="E56" s="271"/>
      <c r="F56" s="270"/>
      <c r="G56" s="270"/>
      <c r="H56" s="272"/>
      <c r="I56" s="272"/>
      <c r="J56" s="270"/>
      <c r="K56" s="272"/>
      <c r="L56" s="272"/>
      <c r="M56" s="279"/>
      <c r="N56" s="279"/>
      <c r="O56" s="263"/>
      <c r="P56" s="263"/>
      <c r="Q56" s="263"/>
      <c r="R56" s="263"/>
      <c r="S56" s="266"/>
      <c r="T56" s="940"/>
      <c r="U56" s="862"/>
      <c r="V56" s="862"/>
      <c r="W56" s="862"/>
      <c r="X56" s="862"/>
      <c r="Y56" s="862"/>
      <c r="Z56" s="862"/>
      <c r="AA56" s="863"/>
      <c r="AB56" s="270"/>
      <c r="AC56" s="268"/>
      <c r="AD56" s="268"/>
      <c r="AE56" s="268"/>
      <c r="AF56" s="268"/>
      <c r="AG56" s="268"/>
      <c r="AH56" s="268"/>
      <c r="AI56" s="268"/>
    </row>
    <row r="57" spans="1:35" x14ac:dyDescent="0.2">
      <c r="A57" s="268"/>
      <c r="B57" s="268"/>
      <c r="C57" s="270"/>
      <c r="D57" s="286"/>
      <c r="E57" s="282" t="s">
        <v>243</v>
      </c>
      <c r="F57" s="276" t="s">
        <v>417</v>
      </c>
      <c r="G57" s="270"/>
      <c r="H57" s="272"/>
      <c r="I57" s="272"/>
      <c r="J57" s="270"/>
      <c r="K57" s="272"/>
      <c r="L57" s="272"/>
      <c r="M57" s="279"/>
      <c r="N57" s="279"/>
      <c r="O57" s="269"/>
      <c r="P57" s="279"/>
      <c r="Q57" s="279"/>
      <c r="R57" s="279"/>
      <c r="S57" s="266"/>
      <c r="T57" s="940"/>
      <c r="U57" s="862"/>
      <c r="V57" s="862"/>
      <c r="W57" s="862"/>
      <c r="X57" s="862"/>
      <c r="Y57" s="862"/>
      <c r="Z57" s="862"/>
      <c r="AA57" s="863"/>
      <c r="AB57" s="270"/>
      <c r="AC57" s="268"/>
      <c r="AD57" s="268"/>
      <c r="AE57" s="268"/>
      <c r="AF57" s="268"/>
      <c r="AG57" s="268"/>
      <c r="AH57" s="268"/>
      <c r="AI57" s="268"/>
    </row>
    <row r="58" spans="1:35" x14ac:dyDescent="0.2">
      <c r="A58" s="268"/>
      <c r="B58" s="268"/>
      <c r="C58" s="270"/>
      <c r="D58" s="286"/>
      <c r="E58" s="282"/>
      <c r="F58" s="276"/>
      <c r="G58" s="270"/>
      <c r="H58" s="272"/>
      <c r="I58" s="272"/>
      <c r="J58" s="270"/>
      <c r="K58" s="272"/>
      <c r="L58" s="272"/>
      <c r="M58" s="279"/>
      <c r="N58" s="279"/>
      <c r="O58" s="269"/>
      <c r="P58" s="279"/>
      <c r="Q58" s="279"/>
      <c r="R58" s="279"/>
      <c r="S58" s="266"/>
      <c r="T58" s="270"/>
      <c r="U58" s="270"/>
      <c r="V58" s="270"/>
      <c r="W58" s="270"/>
      <c r="X58" s="270"/>
      <c r="Y58" s="270"/>
      <c r="Z58" s="270"/>
      <c r="AA58" s="274"/>
      <c r="AB58" s="270"/>
      <c r="AC58" s="268"/>
      <c r="AD58" s="268"/>
      <c r="AE58" s="268"/>
      <c r="AF58" s="268"/>
      <c r="AG58" s="268"/>
      <c r="AH58" s="268"/>
      <c r="AI58" s="268"/>
    </row>
    <row r="59" spans="1:35" x14ac:dyDescent="0.2">
      <c r="A59" s="268"/>
      <c r="B59" s="268"/>
      <c r="C59" s="270"/>
      <c r="D59" s="285"/>
      <c r="E59" s="271"/>
      <c r="F59" s="270"/>
      <c r="G59" s="277" t="s">
        <v>274</v>
      </c>
      <c r="H59" s="272"/>
      <c r="I59" s="272"/>
      <c r="J59" s="270"/>
      <c r="K59" s="272"/>
      <c r="L59" s="272"/>
      <c r="M59" s="279"/>
      <c r="N59" s="279"/>
      <c r="O59" s="269"/>
      <c r="P59" s="263"/>
      <c r="Q59" s="263"/>
      <c r="R59" s="263"/>
      <c r="S59" s="266"/>
      <c r="T59" s="270"/>
      <c r="U59" s="270"/>
      <c r="V59" s="270"/>
      <c r="W59" s="270"/>
      <c r="X59" s="270"/>
      <c r="Y59" s="270"/>
      <c r="Z59" s="270"/>
      <c r="AA59" s="274"/>
      <c r="AB59" s="270"/>
      <c r="AC59" s="268"/>
      <c r="AD59" s="268"/>
      <c r="AE59" s="268"/>
      <c r="AF59" s="268"/>
      <c r="AG59" s="268"/>
      <c r="AH59" s="268"/>
      <c r="AI59" s="268"/>
    </row>
    <row r="60" spans="1:35" ht="12.75" customHeight="1" x14ac:dyDescent="0.2">
      <c r="A60" s="268"/>
      <c r="B60" s="268"/>
      <c r="C60" s="270"/>
      <c r="D60" s="285">
        <f>1+D55</f>
        <v>8</v>
      </c>
      <c r="E60" s="271"/>
      <c r="F60" s="270"/>
      <c r="G60" s="270"/>
      <c r="H60" s="270" t="s">
        <v>230</v>
      </c>
      <c r="I60" s="270"/>
      <c r="J60" s="270"/>
      <c r="K60" s="270"/>
      <c r="L60" s="270"/>
      <c r="M60" s="281" t="s">
        <v>89</v>
      </c>
      <c r="N60" s="281"/>
      <c r="O60" s="68"/>
      <c r="P60" s="864" t="s">
        <v>488</v>
      </c>
      <c r="Q60" s="865"/>
      <c r="R60" s="865"/>
      <c r="S60" s="866"/>
      <c r="T60" s="855" t="s">
        <v>992</v>
      </c>
      <c r="U60" s="855"/>
      <c r="V60" s="855"/>
      <c r="W60" s="855"/>
      <c r="X60" s="855"/>
      <c r="Y60" s="855"/>
      <c r="Z60" s="855"/>
      <c r="AA60" s="856"/>
      <c r="AB60" s="270"/>
      <c r="AC60" s="268"/>
      <c r="AD60" s="268"/>
      <c r="AE60" s="268"/>
      <c r="AF60" s="268"/>
      <c r="AG60" s="268"/>
      <c r="AH60" s="268"/>
      <c r="AI60" s="268"/>
    </row>
    <row r="61" spans="1:35" x14ac:dyDescent="0.2">
      <c r="A61" s="268"/>
      <c r="B61" s="268"/>
      <c r="C61" s="270"/>
      <c r="D61" s="285"/>
      <c r="E61" s="271"/>
      <c r="F61" s="270"/>
      <c r="G61" s="270"/>
      <c r="H61" s="270"/>
      <c r="I61" s="270"/>
      <c r="J61" s="270"/>
      <c r="K61" s="270"/>
      <c r="L61" s="270"/>
      <c r="M61" s="281"/>
      <c r="N61" s="281"/>
      <c r="O61" s="278"/>
      <c r="P61" s="867"/>
      <c r="Q61" s="868"/>
      <c r="R61" s="868"/>
      <c r="S61" s="869"/>
      <c r="T61" s="855"/>
      <c r="U61" s="855"/>
      <c r="V61" s="855"/>
      <c r="W61" s="855"/>
      <c r="X61" s="855"/>
      <c r="Y61" s="855"/>
      <c r="Z61" s="855"/>
      <c r="AA61" s="856"/>
      <c r="AB61" s="270"/>
      <c r="AC61" s="268"/>
      <c r="AD61" s="268"/>
      <c r="AE61" s="268"/>
      <c r="AF61" s="268"/>
      <c r="AG61" s="268"/>
      <c r="AH61" s="268"/>
      <c r="AI61" s="268"/>
    </row>
    <row r="62" spans="1:35" x14ac:dyDescent="0.2">
      <c r="A62" s="268"/>
      <c r="B62" s="268"/>
      <c r="C62" s="270"/>
      <c r="D62" s="285"/>
      <c r="E62" s="271"/>
      <c r="F62" s="270"/>
      <c r="G62" s="270"/>
      <c r="H62" s="270"/>
      <c r="I62" s="270"/>
      <c r="J62" s="270"/>
      <c r="K62" s="270"/>
      <c r="L62" s="270"/>
      <c r="M62" s="281"/>
      <c r="N62" s="281"/>
      <c r="O62" s="278"/>
      <c r="P62" s="281"/>
      <c r="Q62" s="281"/>
      <c r="R62" s="281"/>
      <c r="S62" s="281"/>
      <c r="T62" s="855"/>
      <c r="U62" s="855"/>
      <c r="V62" s="855"/>
      <c r="W62" s="855"/>
      <c r="X62" s="855"/>
      <c r="Y62" s="855"/>
      <c r="Z62" s="855"/>
      <c r="AA62" s="856"/>
      <c r="AB62" s="270"/>
      <c r="AC62" s="268"/>
      <c r="AD62" s="268"/>
      <c r="AE62" s="268"/>
      <c r="AF62" s="268"/>
      <c r="AG62" s="268"/>
      <c r="AH62" s="268"/>
      <c r="AI62" s="268"/>
    </row>
    <row r="63" spans="1:35" x14ac:dyDescent="0.2">
      <c r="A63" s="268"/>
      <c r="B63" s="268"/>
      <c r="C63" s="270"/>
      <c r="D63" s="285"/>
      <c r="E63" s="271"/>
      <c r="F63" s="270"/>
      <c r="G63" s="277" t="s">
        <v>978</v>
      </c>
      <c r="H63" s="270"/>
      <c r="I63" s="270"/>
      <c r="J63" s="270"/>
      <c r="K63" s="270"/>
      <c r="L63" s="270"/>
      <c r="M63" s="281"/>
      <c r="N63" s="281"/>
      <c r="O63" s="278"/>
      <c r="P63" s="278"/>
      <c r="Q63" s="278"/>
      <c r="R63" s="278"/>
      <c r="S63" s="266"/>
      <c r="T63" s="300"/>
      <c r="U63" s="300"/>
      <c r="V63" s="300"/>
      <c r="W63" s="300"/>
      <c r="X63" s="300"/>
      <c r="Y63" s="300"/>
      <c r="Z63" s="300"/>
      <c r="AA63" s="301"/>
      <c r="AB63" s="270"/>
      <c r="AC63" s="268"/>
      <c r="AD63" s="268"/>
      <c r="AE63" s="268"/>
      <c r="AF63" s="268"/>
      <c r="AG63" s="268"/>
      <c r="AH63" s="268"/>
      <c r="AI63" s="268"/>
    </row>
    <row r="64" spans="1:35" ht="12.75" customHeight="1" x14ac:dyDescent="0.2">
      <c r="A64" s="268"/>
      <c r="B64" s="268"/>
      <c r="C64" s="270"/>
      <c r="D64" s="285">
        <f>1+D60</f>
        <v>9</v>
      </c>
      <c r="E64" s="271"/>
      <c r="F64" s="275"/>
      <c r="G64" s="275"/>
      <c r="H64" s="272" t="s">
        <v>419</v>
      </c>
      <c r="I64" s="272"/>
      <c r="J64" s="272"/>
      <c r="K64" s="272"/>
      <c r="L64" s="272"/>
      <c r="M64" s="279" t="s">
        <v>378</v>
      </c>
      <c r="N64" s="279" t="s">
        <v>375</v>
      </c>
      <c r="O64" s="272"/>
      <c r="P64" s="965" t="s">
        <v>1118</v>
      </c>
      <c r="Q64" s="966"/>
      <c r="R64" s="967"/>
      <c r="S64" s="266"/>
      <c r="T64" s="855" t="s">
        <v>993</v>
      </c>
      <c r="U64" s="855"/>
      <c r="V64" s="855"/>
      <c r="W64" s="855"/>
      <c r="X64" s="855"/>
      <c r="Y64" s="855"/>
      <c r="Z64" s="855"/>
      <c r="AA64" s="856"/>
      <c r="AB64" s="270"/>
      <c r="AC64" s="268"/>
      <c r="AD64" s="268"/>
      <c r="AE64" s="268"/>
      <c r="AF64" s="268"/>
      <c r="AG64" s="268"/>
      <c r="AH64" s="268"/>
      <c r="AI64" s="268"/>
    </row>
    <row r="65" spans="1:35" x14ac:dyDescent="0.2">
      <c r="A65" s="268"/>
      <c r="B65" s="268"/>
      <c r="C65" s="270"/>
      <c r="D65" s="285"/>
      <c r="E65" s="271"/>
      <c r="F65" s="270"/>
      <c r="G65" s="270"/>
      <c r="H65" s="270"/>
      <c r="I65" s="270"/>
      <c r="J65" s="270"/>
      <c r="K65" s="270"/>
      <c r="L65" s="270"/>
      <c r="M65" s="281"/>
      <c r="N65" s="281"/>
      <c r="O65" s="278"/>
      <c r="P65" s="278"/>
      <c r="Q65" s="278"/>
      <c r="R65" s="278"/>
      <c r="S65" s="266"/>
      <c r="T65" s="855"/>
      <c r="U65" s="855"/>
      <c r="V65" s="855"/>
      <c r="W65" s="855"/>
      <c r="X65" s="855"/>
      <c r="Y65" s="855"/>
      <c r="Z65" s="855"/>
      <c r="AA65" s="856"/>
      <c r="AB65" s="270"/>
      <c r="AC65" s="268"/>
      <c r="AD65" s="268"/>
      <c r="AE65" s="268"/>
      <c r="AF65" s="268"/>
      <c r="AG65" s="268"/>
      <c r="AH65" s="268"/>
      <c r="AI65" s="268"/>
    </row>
    <row r="66" spans="1:35" x14ac:dyDescent="0.2">
      <c r="A66" s="268"/>
      <c r="B66" s="268"/>
      <c r="C66" s="270"/>
      <c r="D66" s="285"/>
      <c r="E66" s="271"/>
      <c r="F66" s="270"/>
      <c r="G66" s="277" t="s">
        <v>418</v>
      </c>
      <c r="H66" s="270"/>
      <c r="I66" s="270"/>
      <c r="J66" s="270"/>
      <c r="K66" s="270"/>
      <c r="L66" s="270"/>
      <c r="M66" s="281"/>
      <c r="N66" s="281"/>
      <c r="O66" s="278"/>
      <c r="P66" s="278"/>
      <c r="Q66" s="278"/>
      <c r="R66" s="278"/>
      <c r="S66" s="266"/>
      <c r="T66" s="300"/>
      <c r="U66" s="300"/>
      <c r="V66" s="300"/>
      <c r="W66" s="300"/>
      <c r="X66" s="300"/>
      <c r="Y66" s="300"/>
      <c r="Z66" s="300"/>
      <c r="AA66" s="301"/>
      <c r="AB66" s="270"/>
      <c r="AC66" s="268"/>
      <c r="AD66" s="268"/>
      <c r="AE66" s="268"/>
      <c r="AF66" s="268"/>
      <c r="AG66" s="268"/>
      <c r="AH66" s="268"/>
      <c r="AI66" s="268"/>
    </row>
    <row r="67" spans="1:35" ht="12.75" customHeight="1" x14ac:dyDescent="0.3">
      <c r="A67" s="268"/>
      <c r="B67" s="268"/>
      <c r="C67" s="269"/>
      <c r="D67" s="285">
        <f>1+D64</f>
        <v>10</v>
      </c>
      <c r="E67" s="271"/>
      <c r="F67" s="270"/>
      <c r="G67" s="270"/>
      <c r="H67" s="272" t="s">
        <v>997</v>
      </c>
      <c r="I67" s="272"/>
      <c r="J67" s="270"/>
      <c r="K67" s="272"/>
      <c r="L67" s="272"/>
      <c r="M67" s="279" t="s">
        <v>998</v>
      </c>
      <c r="N67" s="281" t="s">
        <v>177</v>
      </c>
      <c r="O67" s="269"/>
      <c r="P67" s="1047" t="s">
        <v>608</v>
      </c>
      <c r="Q67" s="1048"/>
      <c r="R67" s="1049"/>
      <c r="S67" s="266"/>
      <c r="T67" s="855" t="s">
        <v>996</v>
      </c>
      <c r="U67" s="855"/>
      <c r="V67" s="855"/>
      <c r="W67" s="855"/>
      <c r="X67" s="855"/>
      <c r="Y67" s="855"/>
      <c r="Z67" s="855"/>
      <c r="AA67" s="856"/>
      <c r="AB67" s="269"/>
      <c r="AC67" s="268"/>
      <c r="AD67" s="268"/>
      <c r="AE67" s="268"/>
      <c r="AF67" s="268"/>
      <c r="AG67" s="268"/>
      <c r="AH67" s="268"/>
      <c r="AI67" s="268"/>
    </row>
    <row r="68" spans="1:35" ht="12.75" customHeight="1" x14ac:dyDescent="0.2">
      <c r="A68" s="268"/>
      <c r="B68" s="268"/>
      <c r="C68" s="269"/>
      <c r="D68" s="285"/>
      <c r="E68" s="271"/>
      <c r="F68" s="270"/>
      <c r="G68" s="270"/>
      <c r="H68" s="272"/>
      <c r="I68" s="272"/>
      <c r="J68" s="270"/>
      <c r="K68" s="272"/>
      <c r="L68" s="272"/>
      <c r="M68" s="279"/>
      <c r="N68" s="281"/>
      <c r="O68" s="281"/>
      <c r="P68" s="281"/>
      <c r="Q68" s="281"/>
      <c r="R68" s="281"/>
      <c r="S68" s="266"/>
      <c r="T68" s="855"/>
      <c r="U68" s="855"/>
      <c r="V68" s="855"/>
      <c r="W68" s="855"/>
      <c r="X68" s="855"/>
      <c r="Y68" s="855"/>
      <c r="Z68" s="855"/>
      <c r="AA68" s="856"/>
      <c r="AB68" s="269"/>
      <c r="AC68" s="268"/>
      <c r="AD68" s="268"/>
      <c r="AE68" s="268"/>
      <c r="AF68" s="268"/>
      <c r="AG68" s="268"/>
      <c r="AH68" s="268"/>
      <c r="AI68" s="268"/>
    </row>
    <row r="69" spans="1:35" ht="12.75" customHeight="1" x14ac:dyDescent="0.2">
      <c r="A69" s="268"/>
      <c r="B69" s="268"/>
      <c r="C69" s="269"/>
      <c r="D69" s="285"/>
      <c r="E69" s="271"/>
      <c r="F69" s="270"/>
      <c r="G69" s="270"/>
      <c r="H69" s="272"/>
      <c r="I69" s="272"/>
      <c r="J69" s="270"/>
      <c r="K69" s="272"/>
      <c r="L69" s="272"/>
      <c r="M69" s="279"/>
      <c r="N69" s="281"/>
      <c r="O69" s="281"/>
      <c r="P69" s="281"/>
      <c r="Q69" s="281"/>
      <c r="R69" s="281"/>
      <c r="S69" s="266"/>
      <c r="T69" s="309"/>
      <c r="U69" s="309"/>
      <c r="V69" s="309"/>
      <c r="W69" s="309"/>
      <c r="X69" s="309"/>
      <c r="Y69" s="309"/>
      <c r="Z69" s="309"/>
      <c r="AA69" s="310"/>
      <c r="AB69" s="269"/>
      <c r="AC69" s="268"/>
      <c r="AD69" s="268"/>
      <c r="AE69" s="268"/>
      <c r="AF69" s="268"/>
      <c r="AG69" s="268"/>
      <c r="AH69" s="268"/>
      <c r="AI69" s="268"/>
    </row>
    <row r="70" spans="1:35" ht="12.75" customHeight="1" x14ac:dyDescent="0.3">
      <c r="A70" s="268"/>
      <c r="B70" s="268"/>
      <c r="C70" s="269"/>
      <c r="D70" s="285">
        <f>1+D67</f>
        <v>11</v>
      </c>
      <c r="E70" s="271"/>
      <c r="F70" s="270"/>
      <c r="G70" s="270"/>
      <c r="H70" s="272" t="s">
        <v>999</v>
      </c>
      <c r="I70" s="272"/>
      <c r="J70" s="270"/>
      <c r="K70" s="272"/>
      <c r="L70" s="272"/>
      <c r="M70" s="279" t="s">
        <v>1000</v>
      </c>
      <c r="N70" s="281" t="s">
        <v>177</v>
      </c>
      <c r="O70" s="269"/>
      <c r="P70" s="1047" t="s">
        <v>609</v>
      </c>
      <c r="Q70" s="1048"/>
      <c r="R70" s="1049"/>
      <c r="S70" s="266"/>
      <c r="T70" s="855" t="s">
        <v>995</v>
      </c>
      <c r="U70" s="855"/>
      <c r="V70" s="855"/>
      <c r="W70" s="855"/>
      <c r="X70" s="855"/>
      <c r="Y70" s="855"/>
      <c r="Z70" s="855"/>
      <c r="AA70" s="856"/>
      <c r="AB70" s="269"/>
      <c r="AC70" s="268"/>
      <c r="AD70" s="268"/>
      <c r="AE70" s="268"/>
      <c r="AF70" s="268"/>
      <c r="AG70" s="268"/>
      <c r="AH70" s="268"/>
      <c r="AI70" s="268"/>
    </row>
    <row r="71" spans="1:35" ht="12.75" customHeight="1" x14ac:dyDescent="0.2">
      <c r="A71" s="268"/>
      <c r="B71" s="268"/>
      <c r="C71" s="269"/>
      <c r="D71" s="285"/>
      <c r="E71" s="271"/>
      <c r="F71" s="270"/>
      <c r="G71" s="270"/>
      <c r="H71" s="272"/>
      <c r="I71" s="272"/>
      <c r="J71" s="270"/>
      <c r="K71" s="272"/>
      <c r="L71" s="272"/>
      <c r="M71" s="279"/>
      <c r="N71" s="281"/>
      <c r="O71" s="281"/>
      <c r="P71" s="281"/>
      <c r="Q71" s="281"/>
      <c r="R71" s="281"/>
      <c r="S71" s="266"/>
      <c r="T71" s="855"/>
      <c r="U71" s="855"/>
      <c r="V71" s="855"/>
      <c r="W71" s="855"/>
      <c r="X71" s="855"/>
      <c r="Y71" s="855"/>
      <c r="Z71" s="855"/>
      <c r="AA71" s="856"/>
      <c r="AB71" s="269"/>
      <c r="AC71" s="268"/>
      <c r="AD71" s="268"/>
      <c r="AE71" s="268"/>
      <c r="AF71" s="268"/>
      <c r="AG71" s="268"/>
      <c r="AH71" s="268"/>
      <c r="AI71" s="268"/>
    </row>
    <row r="72" spans="1:35" ht="12.75" customHeight="1" x14ac:dyDescent="0.2">
      <c r="A72" s="268"/>
      <c r="B72" s="268"/>
      <c r="C72" s="269"/>
      <c r="D72" s="285"/>
      <c r="E72" s="271"/>
      <c r="F72" s="270"/>
      <c r="G72" s="270"/>
      <c r="H72" s="272"/>
      <c r="I72" s="272"/>
      <c r="J72" s="270"/>
      <c r="K72" s="272"/>
      <c r="L72" s="272"/>
      <c r="M72" s="279"/>
      <c r="N72" s="281"/>
      <c r="O72" s="281"/>
      <c r="P72" s="281"/>
      <c r="Q72" s="281"/>
      <c r="R72" s="281"/>
      <c r="S72" s="266"/>
      <c r="T72" s="309"/>
      <c r="U72" s="309"/>
      <c r="V72" s="309"/>
      <c r="W72" s="309"/>
      <c r="X72" s="309"/>
      <c r="Y72" s="309"/>
      <c r="Z72" s="309"/>
      <c r="AA72" s="310"/>
      <c r="AB72" s="269"/>
      <c r="AC72" s="268"/>
      <c r="AD72" s="268"/>
      <c r="AE72" s="268"/>
      <c r="AF72" s="268"/>
      <c r="AG72" s="268"/>
      <c r="AH72" s="268"/>
      <c r="AI72" s="268"/>
    </row>
    <row r="73" spans="1:35" ht="12.75" customHeight="1" x14ac:dyDescent="0.3">
      <c r="A73" s="268"/>
      <c r="B73" s="268"/>
      <c r="C73" s="269"/>
      <c r="D73" s="285">
        <f>1+D70</f>
        <v>12</v>
      </c>
      <c r="E73" s="271"/>
      <c r="F73" s="270"/>
      <c r="G73" s="270"/>
      <c r="H73" s="272" t="s">
        <v>1001</v>
      </c>
      <c r="I73" s="272"/>
      <c r="J73" s="270"/>
      <c r="K73" s="272"/>
      <c r="L73" s="272"/>
      <c r="M73" s="279" t="s">
        <v>1002</v>
      </c>
      <c r="N73" s="281" t="s">
        <v>177</v>
      </c>
      <c r="O73" s="269"/>
      <c r="P73" s="1047" t="s">
        <v>610</v>
      </c>
      <c r="Q73" s="1048"/>
      <c r="R73" s="1049"/>
      <c r="S73" s="266"/>
      <c r="T73" s="855" t="s">
        <v>994</v>
      </c>
      <c r="U73" s="855"/>
      <c r="V73" s="855"/>
      <c r="W73" s="855"/>
      <c r="X73" s="855"/>
      <c r="Y73" s="855"/>
      <c r="Z73" s="855"/>
      <c r="AA73" s="856"/>
      <c r="AB73" s="269"/>
      <c r="AC73" s="268"/>
      <c r="AD73" s="268"/>
      <c r="AE73" s="268"/>
      <c r="AF73" s="268"/>
      <c r="AG73" s="268"/>
      <c r="AH73" s="268"/>
      <c r="AI73" s="268"/>
    </row>
    <row r="74" spans="1:35" x14ac:dyDescent="0.2">
      <c r="A74" s="268"/>
      <c r="B74" s="268"/>
      <c r="C74" s="270"/>
      <c r="D74" s="285"/>
      <c r="E74" s="271"/>
      <c r="F74" s="270"/>
      <c r="G74" s="270"/>
      <c r="H74" s="270"/>
      <c r="I74" s="270"/>
      <c r="J74" s="270"/>
      <c r="K74" s="270"/>
      <c r="L74" s="270"/>
      <c r="M74" s="281"/>
      <c r="N74" s="281"/>
      <c r="O74" s="278"/>
      <c r="P74" s="278"/>
      <c r="Q74" s="278"/>
      <c r="R74" s="278"/>
      <c r="S74" s="284"/>
      <c r="T74" s="855"/>
      <c r="U74" s="855"/>
      <c r="V74" s="855"/>
      <c r="W74" s="855"/>
      <c r="X74" s="855"/>
      <c r="Y74" s="855"/>
      <c r="Z74" s="855"/>
      <c r="AA74" s="856"/>
      <c r="AB74" s="270"/>
      <c r="AC74" s="268"/>
      <c r="AD74" s="268"/>
      <c r="AE74" s="268"/>
      <c r="AF74" s="268"/>
      <c r="AG74" s="268"/>
      <c r="AH74" s="268"/>
      <c r="AI74" s="268"/>
    </row>
    <row r="75" spans="1:35" x14ac:dyDescent="0.2">
      <c r="A75" s="268"/>
      <c r="B75" s="268"/>
      <c r="C75" s="270"/>
      <c r="D75" s="285"/>
      <c r="E75" s="271"/>
      <c r="F75" s="270"/>
      <c r="G75" s="277"/>
      <c r="H75" s="272"/>
      <c r="I75" s="272"/>
      <c r="J75" s="270"/>
      <c r="K75" s="270"/>
      <c r="L75" s="270"/>
      <c r="M75" s="281"/>
      <c r="N75" s="281"/>
      <c r="O75" s="278"/>
      <c r="P75" s="278"/>
      <c r="Q75" s="278"/>
      <c r="R75" s="278"/>
      <c r="S75" s="284"/>
      <c r="T75" s="309"/>
      <c r="U75" s="309"/>
      <c r="V75" s="309"/>
      <c r="W75" s="309"/>
      <c r="X75" s="309"/>
      <c r="Y75" s="309"/>
      <c r="Z75" s="309"/>
      <c r="AA75" s="310"/>
      <c r="AB75" s="270"/>
      <c r="AC75" s="268"/>
      <c r="AD75" s="268"/>
      <c r="AE75" s="268"/>
      <c r="AF75" s="268"/>
      <c r="AG75" s="268"/>
      <c r="AH75" s="268"/>
      <c r="AI75" s="268"/>
    </row>
    <row r="76" spans="1:35" ht="12.75" customHeight="1" x14ac:dyDescent="0.2">
      <c r="A76" s="268"/>
      <c r="B76" s="268"/>
      <c r="C76" s="270"/>
      <c r="D76" s="287"/>
      <c r="E76" s="262"/>
      <c r="F76" s="270"/>
      <c r="G76" s="277" t="s">
        <v>696</v>
      </c>
      <c r="H76" s="272"/>
      <c r="I76" s="272"/>
      <c r="J76" s="270"/>
      <c r="K76" s="272"/>
      <c r="L76" s="272"/>
      <c r="M76" s="279"/>
      <c r="N76" s="279"/>
      <c r="O76" s="269"/>
      <c r="P76" s="263"/>
      <c r="Q76" s="270"/>
      <c r="R76" s="263"/>
      <c r="S76" s="283"/>
      <c r="T76" s="270"/>
      <c r="U76" s="270"/>
      <c r="V76" s="270"/>
      <c r="W76" s="270"/>
      <c r="X76" s="270"/>
      <c r="Y76" s="270"/>
      <c r="Z76" s="270"/>
      <c r="AA76" s="274"/>
      <c r="AB76" s="270"/>
      <c r="AC76" s="268"/>
      <c r="AD76" s="268"/>
      <c r="AE76" s="268"/>
      <c r="AF76" s="268"/>
      <c r="AG76" s="268"/>
      <c r="AH76" s="268"/>
      <c r="AI76" s="268"/>
    </row>
    <row r="77" spans="1:35" ht="12.75" customHeight="1" x14ac:dyDescent="0.3">
      <c r="A77" s="268"/>
      <c r="B77" s="268"/>
      <c r="C77" s="270"/>
      <c r="D77" s="287">
        <f>1+D73</f>
        <v>13</v>
      </c>
      <c r="E77" s="262"/>
      <c r="F77" s="270"/>
      <c r="G77" s="270"/>
      <c r="H77" s="272" t="s">
        <v>697</v>
      </c>
      <c r="I77" s="272"/>
      <c r="J77" s="270"/>
      <c r="K77" s="272"/>
      <c r="L77" s="272"/>
      <c r="M77" s="279" t="s">
        <v>699</v>
      </c>
      <c r="N77" s="279" t="s">
        <v>698</v>
      </c>
      <c r="O77" s="269"/>
      <c r="P77" s="965" t="s">
        <v>1105</v>
      </c>
      <c r="Q77" s="966"/>
      <c r="R77" s="967"/>
      <c r="S77" s="283"/>
      <c r="T77" s="862" t="s">
        <v>1003</v>
      </c>
      <c r="U77" s="862"/>
      <c r="V77" s="862"/>
      <c r="W77" s="862"/>
      <c r="X77" s="862"/>
      <c r="Y77" s="862"/>
      <c r="Z77" s="862"/>
      <c r="AA77" s="863"/>
      <c r="AB77" s="270"/>
      <c r="AC77" s="268"/>
      <c r="AD77" s="268"/>
      <c r="AE77" s="268"/>
      <c r="AF77" s="268"/>
      <c r="AG77" s="268"/>
      <c r="AH77" s="268"/>
      <c r="AI77" s="268"/>
    </row>
    <row r="78" spans="1:35" ht="12.75" customHeight="1" x14ac:dyDescent="0.2">
      <c r="A78" s="268"/>
      <c r="B78" s="268"/>
      <c r="C78" s="270"/>
      <c r="D78" s="287"/>
      <c r="E78" s="262"/>
      <c r="F78" s="270"/>
      <c r="G78" s="270"/>
      <c r="H78" s="272"/>
      <c r="I78" s="272"/>
      <c r="J78" s="270"/>
      <c r="K78" s="272"/>
      <c r="L78" s="272"/>
      <c r="M78" s="279"/>
      <c r="N78" s="279"/>
      <c r="O78" s="279"/>
      <c r="P78" s="279"/>
      <c r="Q78" s="279"/>
      <c r="R78" s="279"/>
      <c r="S78" s="283"/>
      <c r="T78" s="862"/>
      <c r="U78" s="862"/>
      <c r="V78" s="862"/>
      <c r="W78" s="862"/>
      <c r="X78" s="862"/>
      <c r="Y78" s="862"/>
      <c r="Z78" s="862"/>
      <c r="AA78" s="863"/>
      <c r="AB78" s="270"/>
      <c r="AC78" s="268"/>
      <c r="AD78" s="268"/>
      <c r="AE78" s="268"/>
      <c r="AF78" s="268"/>
      <c r="AG78" s="268"/>
      <c r="AH78" s="268"/>
      <c r="AI78" s="268"/>
    </row>
    <row r="79" spans="1:35" ht="12.75" customHeight="1" x14ac:dyDescent="0.2">
      <c r="A79" s="268"/>
      <c r="B79" s="268"/>
      <c r="C79" s="270"/>
      <c r="D79" s="287"/>
      <c r="E79" s="262"/>
      <c r="F79" s="270"/>
      <c r="G79" s="270"/>
      <c r="H79" s="272"/>
      <c r="I79" s="272"/>
      <c r="J79" s="270"/>
      <c r="K79" s="272"/>
      <c r="L79" s="272"/>
      <c r="M79" s="279"/>
      <c r="N79" s="279"/>
      <c r="O79" s="279"/>
      <c r="P79" s="279"/>
      <c r="Q79" s="279"/>
      <c r="R79" s="279"/>
      <c r="S79" s="283"/>
      <c r="T79" s="862"/>
      <c r="U79" s="862"/>
      <c r="V79" s="862"/>
      <c r="W79" s="862"/>
      <c r="X79" s="862"/>
      <c r="Y79" s="862"/>
      <c r="Z79" s="862"/>
      <c r="AA79" s="863"/>
      <c r="AB79" s="270"/>
      <c r="AC79" s="268"/>
      <c r="AD79" s="268"/>
      <c r="AE79" s="268"/>
      <c r="AF79" s="268"/>
      <c r="AG79" s="268"/>
      <c r="AH79" s="268"/>
      <c r="AI79" s="268"/>
    </row>
    <row r="80" spans="1:35" ht="12.75" customHeight="1" x14ac:dyDescent="0.2">
      <c r="A80" s="268"/>
      <c r="B80" s="268"/>
      <c r="C80" s="270"/>
      <c r="D80" s="287"/>
      <c r="E80" s="262"/>
      <c r="F80" s="270"/>
      <c r="G80" s="270"/>
      <c r="H80" s="272"/>
      <c r="I80" s="272"/>
      <c r="J80" s="270"/>
      <c r="K80" s="272"/>
      <c r="L80" s="272"/>
      <c r="M80" s="279"/>
      <c r="N80" s="279"/>
      <c r="O80" s="279"/>
      <c r="P80" s="279"/>
      <c r="Q80" s="279"/>
      <c r="R80" s="279"/>
      <c r="S80" s="283"/>
      <c r="T80" s="862"/>
      <c r="U80" s="862"/>
      <c r="V80" s="862"/>
      <c r="W80" s="862"/>
      <c r="X80" s="862"/>
      <c r="Y80" s="862"/>
      <c r="Z80" s="862"/>
      <c r="AA80" s="863"/>
      <c r="AB80" s="270"/>
      <c r="AC80" s="268"/>
      <c r="AD80" s="268"/>
      <c r="AE80" s="268"/>
      <c r="AF80" s="268"/>
      <c r="AG80" s="268"/>
      <c r="AH80" s="268"/>
      <c r="AI80" s="268"/>
    </row>
    <row r="81" spans="1:35" ht="12.75" customHeight="1" x14ac:dyDescent="0.2">
      <c r="A81" s="268"/>
      <c r="B81" s="268"/>
      <c r="C81" s="270"/>
      <c r="D81" s="287">
        <f>1+D77</f>
        <v>14</v>
      </c>
      <c r="E81" s="262"/>
      <c r="F81" s="270"/>
      <c r="G81" s="270"/>
      <c r="H81" s="272" t="s">
        <v>700</v>
      </c>
      <c r="I81" s="272"/>
      <c r="J81" s="270"/>
      <c r="K81" s="272"/>
      <c r="L81" s="272"/>
      <c r="M81" s="279" t="s">
        <v>702</v>
      </c>
      <c r="N81" s="279" t="s">
        <v>701</v>
      </c>
      <c r="O81" s="269"/>
      <c r="P81" s="965" t="s">
        <v>703</v>
      </c>
      <c r="Q81" s="966"/>
      <c r="R81" s="967"/>
      <c r="S81" s="283"/>
      <c r="T81" s="288" t="s">
        <v>1004</v>
      </c>
      <c r="U81" s="270"/>
      <c r="V81" s="270"/>
      <c r="W81" s="270"/>
      <c r="X81" s="270"/>
      <c r="Y81" s="270"/>
      <c r="Z81" s="270"/>
      <c r="AA81" s="274"/>
      <c r="AB81" s="270"/>
      <c r="AC81" s="268"/>
      <c r="AD81" s="268"/>
      <c r="AE81" s="268"/>
      <c r="AF81" s="268"/>
      <c r="AG81" s="268"/>
      <c r="AH81" s="268"/>
      <c r="AI81" s="268"/>
    </row>
    <row r="82" spans="1:35" x14ac:dyDescent="0.2">
      <c r="A82" s="268"/>
      <c r="B82" s="268"/>
      <c r="C82" s="270"/>
      <c r="D82" s="218"/>
      <c r="E82" s="200"/>
      <c r="F82" s="77"/>
      <c r="G82" s="77"/>
      <c r="H82" s="108"/>
      <c r="I82" s="108"/>
      <c r="J82" s="77"/>
      <c r="K82" s="108"/>
      <c r="L82" s="108"/>
      <c r="M82" s="110"/>
      <c r="N82" s="110"/>
      <c r="O82" s="77"/>
      <c r="P82" s="109"/>
      <c r="Q82" s="109"/>
      <c r="R82" s="77"/>
      <c r="S82" s="203"/>
      <c r="T82" s="167"/>
      <c r="U82" s="167"/>
      <c r="V82" s="167"/>
      <c r="W82" s="167"/>
      <c r="X82" s="167"/>
      <c r="Y82" s="167"/>
      <c r="Z82" s="167"/>
      <c r="AA82" s="168"/>
      <c r="AB82" s="270"/>
      <c r="AC82" s="268"/>
      <c r="AD82" s="268"/>
      <c r="AE82" s="268"/>
      <c r="AF82" s="268"/>
      <c r="AG82" s="268"/>
      <c r="AH82" s="268"/>
      <c r="AI82" s="268"/>
    </row>
    <row r="83" spans="1:35" x14ac:dyDescent="0.2">
      <c r="A83" s="268"/>
      <c r="B83" s="268"/>
      <c r="C83" s="270"/>
      <c r="D83" s="285"/>
      <c r="E83" s="271"/>
      <c r="F83" s="270"/>
      <c r="G83" s="270"/>
      <c r="H83" s="272"/>
      <c r="I83" s="272"/>
      <c r="J83" s="270"/>
      <c r="K83" s="272"/>
      <c r="L83" s="272"/>
      <c r="M83" s="279"/>
      <c r="N83" s="279"/>
      <c r="O83" s="269"/>
      <c r="P83" s="263"/>
      <c r="Q83" s="263"/>
      <c r="R83" s="270"/>
      <c r="S83" s="266"/>
      <c r="T83" s="270"/>
      <c r="U83" s="270"/>
      <c r="V83" s="270"/>
      <c r="W83" s="270"/>
      <c r="X83" s="270"/>
      <c r="Y83" s="270"/>
      <c r="Z83" s="270"/>
      <c r="AA83" s="274"/>
      <c r="AB83" s="270"/>
      <c r="AC83" s="268"/>
      <c r="AD83" s="268"/>
      <c r="AE83" s="268"/>
      <c r="AF83" s="268"/>
      <c r="AG83" s="268"/>
      <c r="AH83" s="268"/>
      <c r="AI83" s="268"/>
    </row>
    <row r="84" spans="1:35" x14ac:dyDescent="0.2">
      <c r="A84" s="268"/>
      <c r="B84" s="268"/>
      <c r="C84" s="270"/>
      <c r="D84" s="285"/>
      <c r="E84" s="196" t="s">
        <v>350</v>
      </c>
      <c r="F84" s="270"/>
      <c r="G84" s="270"/>
      <c r="H84" s="272"/>
      <c r="I84" s="272"/>
      <c r="J84" s="270"/>
      <c r="K84" s="272"/>
      <c r="L84" s="272"/>
      <c r="M84" s="279"/>
      <c r="N84" s="279"/>
      <c r="O84" s="269"/>
      <c r="P84" s="263"/>
      <c r="Q84" s="263"/>
      <c r="R84" s="270"/>
      <c r="S84" s="266"/>
      <c r="T84" s="270"/>
      <c r="U84" s="270"/>
      <c r="V84" s="270"/>
      <c r="W84" s="270"/>
      <c r="X84" s="270"/>
      <c r="Y84" s="270"/>
      <c r="Z84" s="270"/>
      <c r="AA84" s="274"/>
      <c r="AB84" s="270"/>
      <c r="AC84" s="268"/>
      <c r="AD84" s="268"/>
      <c r="AE84" s="268"/>
      <c r="AF84" s="268"/>
      <c r="AG84" s="268"/>
      <c r="AH84" s="268"/>
      <c r="AI84" s="268"/>
    </row>
    <row r="85" spans="1:35" x14ac:dyDescent="0.2">
      <c r="A85" s="268"/>
      <c r="B85" s="268"/>
      <c r="C85" s="270"/>
      <c r="D85" s="285"/>
      <c r="E85" s="271"/>
      <c r="F85" s="270"/>
      <c r="G85" s="270"/>
      <c r="H85" s="272"/>
      <c r="I85" s="272"/>
      <c r="J85" s="270"/>
      <c r="K85" s="272"/>
      <c r="L85" s="272"/>
      <c r="M85" s="279"/>
      <c r="N85" s="279"/>
      <c r="O85" s="269"/>
      <c r="P85" s="263"/>
      <c r="Q85" s="263"/>
      <c r="R85" s="270"/>
      <c r="S85" s="266"/>
      <c r="T85" s="270"/>
      <c r="U85" s="270"/>
      <c r="V85" s="270"/>
      <c r="W85" s="270"/>
      <c r="X85" s="270"/>
      <c r="Y85" s="270"/>
      <c r="Z85" s="270"/>
      <c r="AA85" s="274"/>
      <c r="AB85" s="270"/>
      <c r="AC85" s="268"/>
      <c r="AD85" s="268"/>
      <c r="AE85" s="268"/>
      <c r="AF85" s="268"/>
      <c r="AG85" s="268"/>
      <c r="AH85" s="268"/>
      <c r="AI85" s="268"/>
    </row>
    <row r="86" spans="1:35" x14ac:dyDescent="0.2">
      <c r="A86" s="268"/>
      <c r="B86" s="268"/>
      <c r="C86" s="270"/>
      <c r="D86" s="286"/>
      <c r="E86" s="282" t="s">
        <v>191</v>
      </c>
      <c r="F86" s="93" t="s">
        <v>223</v>
      </c>
      <c r="G86" s="270"/>
      <c r="H86" s="270"/>
      <c r="I86" s="270"/>
      <c r="J86" s="270"/>
      <c r="K86" s="270"/>
      <c r="L86" s="270"/>
      <c r="M86" s="279"/>
      <c r="N86" s="279"/>
      <c r="O86" s="270"/>
      <c r="P86" s="270"/>
      <c r="Q86" s="270"/>
      <c r="R86" s="270"/>
      <c r="S86" s="266"/>
      <c r="T86" s="270"/>
      <c r="U86" s="270"/>
      <c r="V86" s="270"/>
      <c r="W86" s="270"/>
      <c r="X86" s="270"/>
      <c r="Y86" s="270"/>
      <c r="Z86" s="270"/>
      <c r="AA86" s="274"/>
      <c r="AB86" s="270"/>
      <c r="AC86" s="268"/>
      <c r="AD86" s="268"/>
      <c r="AE86" s="268"/>
      <c r="AF86" s="268"/>
      <c r="AG86" s="268"/>
      <c r="AH86" s="268"/>
      <c r="AI86" s="268"/>
    </row>
    <row r="87" spans="1:35" x14ac:dyDescent="0.2">
      <c r="A87" s="268"/>
      <c r="B87" s="268"/>
      <c r="C87" s="270"/>
      <c r="D87" s="286"/>
      <c r="E87" s="282"/>
      <c r="F87" s="93"/>
      <c r="G87" s="270"/>
      <c r="H87" s="270"/>
      <c r="I87" s="270"/>
      <c r="J87" s="270"/>
      <c r="K87" s="270"/>
      <c r="L87" s="270"/>
      <c r="M87" s="279"/>
      <c r="N87" s="279"/>
      <c r="O87" s="270"/>
      <c r="P87" s="270"/>
      <c r="Q87" s="270"/>
      <c r="R87" s="270"/>
      <c r="S87" s="266"/>
      <c r="T87" s="270"/>
      <c r="U87" s="270"/>
      <c r="V87" s="270"/>
      <c r="W87" s="270"/>
      <c r="X87" s="270"/>
      <c r="Y87" s="270"/>
      <c r="Z87" s="270"/>
      <c r="AA87" s="274"/>
      <c r="AB87" s="270"/>
      <c r="AC87" s="268"/>
      <c r="AD87" s="268"/>
      <c r="AE87" s="268"/>
      <c r="AF87" s="268"/>
      <c r="AG87" s="268"/>
      <c r="AH87" s="268"/>
      <c r="AI87" s="268"/>
    </row>
    <row r="88" spans="1:35" x14ac:dyDescent="0.2">
      <c r="A88" s="268"/>
      <c r="B88" s="268"/>
      <c r="C88" s="270"/>
      <c r="D88" s="286"/>
      <c r="E88" s="282"/>
      <c r="F88" s="276"/>
      <c r="G88" s="275" t="s">
        <v>224</v>
      </c>
      <c r="H88" s="276"/>
      <c r="I88" s="270"/>
      <c r="J88" s="270"/>
      <c r="K88" s="270"/>
      <c r="L88" s="270"/>
      <c r="M88" s="279"/>
      <c r="N88" s="279"/>
      <c r="O88" s="270"/>
      <c r="P88" s="270"/>
      <c r="Q88" s="270"/>
      <c r="R88" s="270"/>
      <c r="S88" s="266"/>
      <c r="T88" s="163"/>
      <c r="U88" s="270"/>
      <c r="V88" s="270"/>
      <c r="W88" s="270"/>
      <c r="X88" s="270"/>
      <c r="Y88" s="270"/>
      <c r="Z88" s="270"/>
      <c r="AA88" s="274"/>
      <c r="AB88" s="270"/>
      <c r="AC88" s="268"/>
      <c r="AD88" s="268"/>
      <c r="AE88" s="268"/>
      <c r="AF88" s="268"/>
      <c r="AG88" s="268"/>
      <c r="AH88" s="268"/>
      <c r="AI88" s="268"/>
    </row>
    <row r="89" spans="1:35" x14ac:dyDescent="0.2">
      <c r="A89" s="268"/>
      <c r="B89" s="268"/>
      <c r="C89" s="270"/>
      <c r="D89" s="285">
        <f>1+D81</f>
        <v>15</v>
      </c>
      <c r="E89" s="271"/>
      <c r="F89" s="270"/>
      <c r="G89" s="270"/>
      <c r="H89" s="270" t="s">
        <v>56</v>
      </c>
      <c r="I89" s="270"/>
      <c r="J89" s="270"/>
      <c r="K89" s="270"/>
      <c r="L89" s="270"/>
      <c r="M89" s="279"/>
      <c r="N89" s="279"/>
      <c r="O89" s="270"/>
      <c r="P89" s="922" t="s">
        <v>462</v>
      </c>
      <c r="Q89" s="881"/>
      <c r="R89" s="923"/>
      <c r="S89" s="266"/>
      <c r="T89" s="288" t="s">
        <v>475</v>
      </c>
      <c r="U89" s="270"/>
      <c r="V89" s="270"/>
      <c r="W89" s="270"/>
      <c r="X89" s="270"/>
      <c r="Y89" s="270"/>
      <c r="Z89" s="270"/>
      <c r="AA89" s="274"/>
      <c r="AB89" s="270"/>
      <c r="AC89" s="268"/>
      <c r="AD89" s="268"/>
      <c r="AE89" s="268"/>
      <c r="AF89" s="268"/>
      <c r="AG89" s="268"/>
      <c r="AH89" s="268"/>
      <c r="AI89" s="268"/>
    </row>
    <row r="90" spans="1:35" x14ac:dyDescent="0.2">
      <c r="A90" s="268"/>
      <c r="B90" s="268"/>
      <c r="C90" s="270"/>
      <c r="D90" s="285"/>
      <c r="E90" s="271"/>
      <c r="F90" s="270"/>
      <c r="G90" s="270"/>
      <c r="H90" s="270"/>
      <c r="I90" s="270"/>
      <c r="J90" s="270"/>
      <c r="K90" s="270"/>
      <c r="L90" s="270"/>
      <c r="M90" s="279"/>
      <c r="N90" s="279"/>
      <c r="O90" s="270"/>
      <c r="P90" s="279"/>
      <c r="Q90" s="279"/>
      <c r="R90" s="279"/>
      <c r="S90" s="266"/>
      <c r="T90" s="270"/>
      <c r="U90" s="270"/>
      <c r="V90" s="270"/>
      <c r="W90" s="270"/>
      <c r="X90" s="270"/>
      <c r="Y90" s="270"/>
      <c r="Z90" s="270"/>
      <c r="AA90" s="274"/>
      <c r="AB90" s="270"/>
      <c r="AC90" s="268"/>
      <c r="AD90" s="268"/>
      <c r="AE90" s="268"/>
      <c r="AF90" s="268"/>
      <c r="AG90" s="268"/>
      <c r="AH90" s="268"/>
      <c r="AI90" s="268"/>
    </row>
    <row r="91" spans="1:35" ht="15.75" customHeight="1" x14ac:dyDescent="0.3">
      <c r="A91" s="268"/>
      <c r="B91" s="268"/>
      <c r="C91" s="270"/>
      <c r="D91" s="285">
        <f>1+D89</f>
        <v>16</v>
      </c>
      <c r="E91" s="271"/>
      <c r="F91" s="270"/>
      <c r="G91" s="270"/>
      <c r="H91" s="272" t="s">
        <v>463</v>
      </c>
      <c r="I91" s="270"/>
      <c r="J91" s="270"/>
      <c r="K91" s="270"/>
      <c r="L91" s="270"/>
      <c r="M91" s="279" t="s">
        <v>141</v>
      </c>
      <c r="N91" s="205" t="s">
        <v>57</v>
      </c>
      <c r="O91" s="270"/>
      <c r="P91" s="886" t="s">
        <v>476</v>
      </c>
      <c r="Q91" s="887"/>
      <c r="R91" s="888"/>
      <c r="S91" s="283"/>
      <c r="T91" s="855" t="s">
        <v>1007</v>
      </c>
      <c r="U91" s="855"/>
      <c r="V91" s="855"/>
      <c r="W91" s="855"/>
      <c r="X91" s="855"/>
      <c r="Y91" s="855"/>
      <c r="Z91" s="855"/>
      <c r="AA91" s="856"/>
      <c r="AB91" s="270"/>
      <c r="AC91" s="268"/>
      <c r="AD91" s="268"/>
      <c r="AE91" s="268"/>
      <c r="AF91" s="268"/>
      <c r="AG91" s="268"/>
      <c r="AH91" s="268"/>
      <c r="AI91" s="268"/>
    </row>
    <row r="92" spans="1:35" x14ac:dyDescent="0.2">
      <c r="A92" s="268"/>
      <c r="B92" s="268"/>
      <c r="C92" s="270"/>
      <c r="D92" s="285"/>
      <c r="E92" s="271"/>
      <c r="F92" s="270"/>
      <c r="G92" s="270"/>
      <c r="H92" s="272"/>
      <c r="I92" s="270"/>
      <c r="J92" s="270"/>
      <c r="K92" s="270"/>
      <c r="L92" s="270"/>
      <c r="M92" s="279"/>
      <c r="N92" s="205"/>
      <c r="O92" s="270"/>
      <c r="P92" s="889"/>
      <c r="Q92" s="890"/>
      <c r="R92" s="891"/>
      <c r="S92" s="283"/>
      <c r="T92" s="855"/>
      <c r="U92" s="855"/>
      <c r="V92" s="855"/>
      <c r="W92" s="855"/>
      <c r="X92" s="855"/>
      <c r="Y92" s="855"/>
      <c r="Z92" s="855"/>
      <c r="AA92" s="856"/>
      <c r="AB92" s="270"/>
      <c r="AC92" s="268"/>
      <c r="AD92" s="268"/>
      <c r="AE92" s="268"/>
      <c r="AF92" s="268"/>
      <c r="AG92" s="268"/>
      <c r="AH92" s="268"/>
      <c r="AI92" s="268"/>
    </row>
    <row r="93" spans="1:35" x14ac:dyDescent="0.2">
      <c r="A93" s="268"/>
      <c r="B93" s="268"/>
      <c r="C93" s="270"/>
      <c r="D93" s="285"/>
      <c r="E93" s="271"/>
      <c r="F93" s="270"/>
      <c r="G93" s="270"/>
      <c r="H93" s="272"/>
      <c r="I93" s="270"/>
      <c r="J93" s="270"/>
      <c r="K93" s="270"/>
      <c r="L93" s="270"/>
      <c r="M93" s="279"/>
      <c r="N93" s="205"/>
      <c r="O93" s="270"/>
      <c r="P93" s="279"/>
      <c r="Q93" s="265"/>
      <c r="R93" s="279"/>
      <c r="S93" s="266"/>
      <c r="T93" s="855"/>
      <c r="U93" s="855"/>
      <c r="V93" s="855"/>
      <c r="W93" s="855"/>
      <c r="X93" s="855"/>
      <c r="Y93" s="855"/>
      <c r="Z93" s="855"/>
      <c r="AA93" s="856"/>
      <c r="AB93" s="270"/>
      <c r="AC93" s="268"/>
      <c r="AD93" s="268"/>
      <c r="AE93" s="268"/>
      <c r="AF93" s="268"/>
      <c r="AG93" s="268"/>
      <c r="AH93" s="268"/>
      <c r="AI93" s="268"/>
    </row>
    <row r="94" spans="1:35" x14ac:dyDescent="0.2">
      <c r="A94" s="268"/>
      <c r="B94" s="268"/>
      <c r="C94" s="270"/>
      <c r="D94" s="285"/>
      <c r="E94" s="271"/>
      <c r="F94" s="270"/>
      <c r="G94" s="270"/>
      <c r="H94" s="272"/>
      <c r="I94" s="270"/>
      <c r="J94" s="270"/>
      <c r="K94" s="270"/>
      <c r="L94" s="270"/>
      <c r="M94" s="279"/>
      <c r="N94" s="205"/>
      <c r="O94" s="270"/>
      <c r="P94" s="279"/>
      <c r="Q94" s="265"/>
      <c r="R94" s="279"/>
      <c r="S94" s="266"/>
      <c r="T94" s="309"/>
      <c r="U94" s="309"/>
      <c r="V94" s="309"/>
      <c r="W94" s="309"/>
      <c r="X94" s="309"/>
      <c r="Y94" s="309"/>
      <c r="Z94" s="309"/>
      <c r="AA94" s="310"/>
      <c r="AB94" s="270"/>
      <c r="AC94" s="268"/>
      <c r="AD94" s="268"/>
      <c r="AE94" s="268"/>
      <c r="AF94" s="268"/>
      <c r="AG94" s="268"/>
      <c r="AH94" s="268"/>
      <c r="AI94" s="268"/>
    </row>
    <row r="95" spans="1:35" ht="15.75" customHeight="1" x14ac:dyDescent="0.3">
      <c r="A95" s="268"/>
      <c r="B95" s="268"/>
      <c r="C95" s="270"/>
      <c r="D95" s="285">
        <f>1+D91</f>
        <v>17</v>
      </c>
      <c r="E95" s="271"/>
      <c r="F95" s="270"/>
      <c r="G95" s="270"/>
      <c r="H95" s="272" t="s">
        <v>59</v>
      </c>
      <c r="I95" s="270"/>
      <c r="J95" s="270"/>
      <c r="K95" s="270"/>
      <c r="L95" s="270"/>
      <c r="M95" s="279" t="s">
        <v>140</v>
      </c>
      <c r="N95" s="205" t="s">
        <v>58</v>
      </c>
      <c r="O95" s="270"/>
      <c r="P95" s="886" t="s">
        <v>477</v>
      </c>
      <c r="Q95" s="887"/>
      <c r="R95" s="888"/>
      <c r="S95" s="283"/>
      <c r="T95" s="855" t="s">
        <v>1005</v>
      </c>
      <c r="U95" s="855"/>
      <c r="V95" s="855"/>
      <c r="W95" s="855"/>
      <c r="X95" s="855"/>
      <c r="Y95" s="855"/>
      <c r="Z95" s="855"/>
      <c r="AA95" s="856"/>
      <c r="AB95" s="270"/>
      <c r="AC95" s="268"/>
      <c r="AD95" s="268"/>
      <c r="AE95" s="268"/>
      <c r="AF95" s="268"/>
      <c r="AG95" s="268"/>
      <c r="AH95" s="268"/>
      <c r="AI95" s="268"/>
    </row>
    <row r="96" spans="1:35" x14ac:dyDescent="0.2">
      <c r="A96" s="268"/>
      <c r="B96" s="268"/>
      <c r="C96" s="270"/>
      <c r="D96" s="285"/>
      <c r="E96" s="271"/>
      <c r="F96" s="270"/>
      <c r="G96" s="270"/>
      <c r="H96" s="272"/>
      <c r="I96" s="270"/>
      <c r="J96" s="270"/>
      <c r="K96" s="270"/>
      <c r="L96" s="270"/>
      <c r="M96" s="279"/>
      <c r="N96" s="205"/>
      <c r="O96" s="270"/>
      <c r="P96" s="889"/>
      <c r="Q96" s="890"/>
      <c r="R96" s="891"/>
      <c r="S96" s="283"/>
      <c r="T96" s="855"/>
      <c r="U96" s="855"/>
      <c r="V96" s="855"/>
      <c r="W96" s="855"/>
      <c r="X96" s="855"/>
      <c r="Y96" s="855"/>
      <c r="Z96" s="855"/>
      <c r="AA96" s="856"/>
      <c r="AB96" s="270"/>
      <c r="AC96" s="268"/>
      <c r="AD96" s="268"/>
      <c r="AE96" s="268"/>
      <c r="AF96" s="268"/>
      <c r="AG96" s="268"/>
      <c r="AH96" s="268"/>
      <c r="AI96" s="268"/>
    </row>
    <row r="97" spans="1:35" x14ac:dyDescent="0.2">
      <c r="A97" s="268"/>
      <c r="B97" s="268"/>
      <c r="C97" s="270"/>
      <c r="D97" s="285"/>
      <c r="E97" s="271"/>
      <c r="F97" s="270"/>
      <c r="G97" s="270"/>
      <c r="H97" s="272"/>
      <c r="I97" s="270"/>
      <c r="J97" s="270"/>
      <c r="K97" s="270"/>
      <c r="L97" s="270"/>
      <c r="M97" s="279"/>
      <c r="N97" s="205"/>
      <c r="O97" s="270"/>
      <c r="P97" s="279"/>
      <c r="Q97" s="265"/>
      <c r="R97" s="279"/>
      <c r="S97" s="266"/>
      <c r="T97" s="319"/>
      <c r="U97" s="319"/>
      <c r="V97" s="319"/>
      <c r="W97" s="319"/>
      <c r="X97" s="319"/>
      <c r="Y97" s="319"/>
      <c r="Z97" s="319"/>
      <c r="AA97" s="320"/>
      <c r="AB97" s="270"/>
      <c r="AC97" s="268"/>
      <c r="AD97" s="268"/>
      <c r="AE97" s="268"/>
      <c r="AF97" s="268"/>
      <c r="AG97" s="268"/>
      <c r="AH97" s="268"/>
      <c r="AI97" s="268"/>
    </row>
    <row r="98" spans="1:35" ht="12.75" customHeight="1" x14ac:dyDescent="0.2">
      <c r="A98" s="268"/>
      <c r="B98" s="268"/>
      <c r="C98" s="270"/>
      <c r="D98" s="285">
        <f>1+D95</f>
        <v>18</v>
      </c>
      <c r="E98" s="271"/>
      <c r="F98" s="270"/>
      <c r="G98" s="270"/>
      <c r="H98" s="257" t="s">
        <v>62</v>
      </c>
      <c r="I98" s="270"/>
      <c r="J98" s="270"/>
      <c r="K98" s="270"/>
      <c r="L98" s="270"/>
      <c r="M98" s="281" t="s">
        <v>63</v>
      </c>
      <c r="N98" s="279" t="s">
        <v>64</v>
      </c>
      <c r="O98" s="270"/>
      <c r="P98" s="880" t="s">
        <v>478</v>
      </c>
      <c r="Q98" s="881"/>
      <c r="R98" s="882"/>
      <c r="S98" s="283"/>
      <c r="T98" s="855" t="s">
        <v>1006</v>
      </c>
      <c r="U98" s="855"/>
      <c r="V98" s="855"/>
      <c r="W98" s="855"/>
      <c r="X98" s="855"/>
      <c r="Y98" s="855"/>
      <c r="Z98" s="855"/>
      <c r="AA98" s="856"/>
      <c r="AB98" s="270"/>
      <c r="AC98" s="268"/>
      <c r="AD98" s="268"/>
      <c r="AE98" s="268"/>
      <c r="AF98" s="268"/>
      <c r="AG98" s="268"/>
      <c r="AH98" s="268"/>
      <c r="AI98" s="268"/>
    </row>
    <row r="99" spans="1:35" x14ac:dyDescent="0.2">
      <c r="A99" s="268"/>
      <c r="B99" s="268"/>
      <c r="C99" s="270"/>
      <c r="D99" s="285"/>
      <c r="E99" s="271"/>
      <c r="F99" s="270"/>
      <c r="G99" s="270"/>
      <c r="H99" s="257"/>
      <c r="I99" s="270"/>
      <c r="J99" s="270"/>
      <c r="K99" s="270"/>
      <c r="L99" s="270"/>
      <c r="M99" s="281"/>
      <c r="N99" s="279"/>
      <c r="O99" s="270"/>
      <c r="P99" s="279"/>
      <c r="Q99" s="279"/>
      <c r="R99" s="279"/>
      <c r="S99" s="279"/>
      <c r="T99" s="855"/>
      <c r="U99" s="855"/>
      <c r="V99" s="855"/>
      <c r="W99" s="855"/>
      <c r="X99" s="855"/>
      <c r="Y99" s="855"/>
      <c r="Z99" s="855"/>
      <c r="AA99" s="856"/>
      <c r="AB99" s="270"/>
      <c r="AC99" s="268"/>
      <c r="AD99" s="268"/>
      <c r="AE99" s="268"/>
      <c r="AF99" s="268"/>
      <c r="AG99" s="268"/>
      <c r="AH99" s="268"/>
      <c r="AI99" s="268"/>
    </row>
    <row r="100" spans="1:35" x14ac:dyDescent="0.2">
      <c r="A100" s="268"/>
      <c r="B100" s="268"/>
      <c r="C100" s="270"/>
      <c r="D100" s="285"/>
      <c r="E100" s="271"/>
      <c r="F100" s="270"/>
      <c r="G100" s="270"/>
      <c r="H100" s="257"/>
      <c r="I100" s="270"/>
      <c r="J100" s="270"/>
      <c r="K100" s="270"/>
      <c r="L100" s="270"/>
      <c r="M100" s="281"/>
      <c r="N100" s="279"/>
      <c r="O100" s="270"/>
      <c r="P100" s="279"/>
      <c r="Q100" s="265"/>
      <c r="R100" s="279"/>
      <c r="S100" s="266"/>
      <c r="T100" s="855"/>
      <c r="U100" s="855"/>
      <c r="V100" s="855"/>
      <c r="W100" s="855"/>
      <c r="X100" s="855"/>
      <c r="Y100" s="855"/>
      <c r="Z100" s="855"/>
      <c r="AA100" s="856"/>
      <c r="AB100" s="270"/>
      <c r="AC100" s="268"/>
      <c r="AD100" s="268"/>
      <c r="AE100" s="268"/>
      <c r="AF100" s="268"/>
      <c r="AG100" s="268"/>
      <c r="AH100" s="268"/>
      <c r="AI100" s="268"/>
    </row>
    <row r="101" spans="1:35" x14ac:dyDescent="0.2">
      <c r="A101" s="268"/>
      <c r="B101" s="268"/>
      <c r="C101" s="270"/>
      <c r="D101" s="285"/>
      <c r="E101" s="271"/>
      <c r="F101" s="270"/>
      <c r="G101" s="270"/>
      <c r="H101" s="257"/>
      <c r="I101" s="270"/>
      <c r="J101" s="270"/>
      <c r="K101" s="270"/>
      <c r="L101" s="270"/>
      <c r="M101" s="281"/>
      <c r="N101" s="279"/>
      <c r="O101" s="270"/>
      <c r="P101" s="279"/>
      <c r="Q101" s="265"/>
      <c r="R101" s="279"/>
      <c r="S101" s="266"/>
      <c r="T101" s="309"/>
      <c r="U101" s="309"/>
      <c r="V101" s="309"/>
      <c r="W101" s="309"/>
      <c r="X101" s="309"/>
      <c r="Y101" s="309"/>
      <c r="Z101" s="309"/>
      <c r="AA101" s="310"/>
      <c r="AB101" s="270"/>
      <c r="AC101" s="268"/>
      <c r="AD101" s="268"/>
      <c r="AE101" s="268"/>
      <c r="AF101" s="268"/>
      <c r="AG101" s="268"/>
      <c r="AH101" s="268"/>
      <c r="AI101" s="268"/>
    </row>
    <row r="102" spans="1:35" ht="25.5" customHeight="1" x14ac:dyDescent="0.2">
      <c r="A102" s="268"/>
      <c r="B102" s="268"/>
      <c r="C102" s="270"/>
      <c r="D102" s="286">
        <f>1+D98</f>
        <v>19</v>
      </c>
      <c r="E102" s="271"/>
      <c r="F102" s="270"/>
      <c r="G102" s="270"/>
      <c r="H102" s="89" t="s">
        <v>65</v>
      </c>
      <c r="I102" s="90"/>
      <c r="J102" s="90"/>
      <c r="K102" s="89"/>
      <c r="L102" s="89"/>
      <c r="M102" s="263" t="s">
        <v>523</v>
      </c>
      <c r="N102" s="242" t="s">
        <v>60</v>
      </c>
      <c r="O102" s="91"/>
      <c r="P102" s="243" t="s">
        <v>630</v>
      </c>
      <c r="Q102" s="233"/>
      <c r="R102" s="243" t="s">
        <v>631</v>
      </c>
      <c r="S102" s="279"/>
      <c r="T102" s="855" t="s">
        <v>1061</v>
      </c>
      <c r="U102" s="855"/>
      <c r="V102" s="855"/>
      <c r="W102" s="855"/>
      <c r="X102" s="855"/>
      <c r="Y102" s="855"/>
      <c r="Z102" s="855"/>
      <c r="AA102" s="856"/>
      <c r="AB102" s="270"/>
      <c r="AC102" s="268"/>
      <c r="AD102" s="268"/>
      <c r="AE102" s="268"/>
      <c r="AF102" s="268"/>
      <c r="AG102" s="268"/>
      <c r="AH102" s="268"/>
      <c r="AI102" s="268"/>
    </row>
    <row r="103" spans="1:35" x14ac:dyDescent="0.2">
      <c r="A103" s="268"/>
      <c r="B103" s="268"/>
      <c r="C103" s="270"/>
      <c r="D103" s="285"/>
      <c r="E103" s="271"/>
      <c r="F103" s="270"/>
      <c r="G103" s="270"/>
      <c r="H103" s="89"/>
      <c r="I103" s="90"/>
      <c r="J103" s="90"/>
      <c r="K103" s="89"/>
      <c r="L103" s="89"/>
      <c r="M103" s="206"/>
      <c r="N103" s="206"/>
      <c r="O103" s="91"/>
      <c r="P103" s="206"/>
      <c r="Q103" s="265"/>
      <c r="R103" s="206"/>
      <c r="S103" s="266"/>
      <c r="T103" s="319"/>
      <c r="U103" s="319"/>
      <c r="V103" s="319"/>
      <c r="W103" s="319"/>
      <c r="X103" s="319"/>
      <c r="Y103" s="319"/>
      <c r="Z103" s="319"/>
      <c r="AA103" s="320"/>
      <c r="AB103" s="270"/>
      <c r="AC103" s="268"/>
      <c r="AD103" s="268"/>
      <c r="AE103" s="268"/>
      <c r="AF103" s="268"/>
      <c r="AG103" s="268"/>
      <c r="AH103" s="268"/>
      <c r="AI103" s="268"/>
    </row>
    <row r="104" spans="1:35" ht="15" customHeight="1" x14ac:dyDescent="0.3">
      <c r="A104" s="268"/>
      <c r="B104" s="268"/>
      <c r="C104" s="270"/>
      <c r="D104" s="285">
        <f>1+D102</f>
        <v>20</v>
      </c>
      <c r="E104" s="271"/>
      <c r="F104" s="270"/>
      <c r="G104" s="270"/>
      <c r="H104" s="257" t="s">
        <v>354</v>
      </c>
      <c r="I104" s="270"/>
      <c r="J104" s="270"/>
      <c r="K104" s="257"/>
      <c r="L104" s="257"/>
      <c r="M104" s="279" t="s">
        <v>506</v>
      </c>
      <c r="N104" s="279" t="s">
        <v>361</v>
      </c>
      <c r="O104" s="269"/>
      <c r="P104" s="1050" t="s">
        <v>525</v>
      </c>
      <c r="Q104" s="1051"/>
      <c r="R104" s="1052"/>
      <c r="S104" s="279"/>
      <c r="T104" s="254" t="s">
        <v>1008</v>
      </c>
      <c r="U104" s="254"/>
      <c r="V104" s="254"/>
      <c r="W104" s="254"/>
      <c r="X104" s="254"/>
      <c r="Y104" s="254"/>
      <c r="Z104" s="254"/>
      <c r="AA104" s="166"/>
      <c r="AB104" s="270"/>
      <c r="AC104" s="268"/>
      <c r="AD104" s="268"/>
      <c r="AE104" s="268"/>
      <c r="AF104" s="268"/>
      <c r="AG104" s="268"/>
      <c r="AH104" s="268"/>
      <c r="AI104" s="268"/>
    </row>
    <row r="105" spans="1:35" ht="15" customHeight="1" x14ac:dyDescent="0.2">
      <c r="A105" s="268"/>
      <c r="B105" s="268"/>
      <c r="C105" s="270"/>
      <c r="D105" s="285"/>
      <c r="E105" s="271"/>
      <c r="F105" s="270"/>
      <c r="G105" s="270"/>
      <c r="H105" s="283"/>
      <c r="I105" s="283"/>
      <c r="J105" s="283"/>
      <c r="K105" s="283"/>
      <c r="L105" s="283"/>
      <c r="M105" s="279"/>
      <c r="N105" s="279"/>
      <c r="O105" s="283"/>
      <c r="P105" s="1053"/>
      <c r="Q105" s="1054"/>
      <c r="R105" s="1055"/>
      <c r="S105" s="279"/>
      <c r="T105" s="254"/>
      <c r="U105" s="254"/>
      <c r="V105" s="254"/>
      <c r="W105" s="254"/>
      <c r="X105" s="254"/>
      <c r="Y105" s="254"/>
      <c r="Z105" s="254"/>
      <c r="AA105" s="166"/>
      <c r="AB105" s="270"/>
      <c r="AC105" s="268"/>
      <c r="AD105" s="268"/>
      <c r="AE105" s="268"/>
      <c r="AF105" s="268"/>
      <c r="AG105" s="268"/>
      <c r="AH105" s="268"/>
      <c r="AI105" s="268"/>
    </row>
    <row r="106" spans="1:35" x14ac:dyDescent="0.2">
      <c r="A106" s="268"/>
      <c r="B106" s="268"/>
      <c r="C106" s="270"/>
      <c r="D106" s="286"/>
      <c r="E106" s="282"/>
      <c r="F106" s="276"/>
      <c r="G106" s="275"/>
      <c r="H106" s="272"/>
      <c r="I106" s="270"/>
      <c r="J106" s="270"/>
      <c r="K106" s="272"/>
      <c r="L106" s="272"/>
      <c r="M106" s="279"/>
      <c r="N106" s="279"/>
      <c r="O106" s="269"/>
      <c r="P106" s="270"/>
      <c r="Q106" s="265"/>
      <c r="R106" s="270"/>
      <c r="S106" s="266"/>
      <c r="T106" s="300"/>
      <c r="U106" s="300"/>
      <c r="V106" s="300"/>
      <c r="W106" s="300"/>
      <c r="X106" s="300"/>
      <c r="Y106" s="300"/>
      <c r="Z106" s="300"/>
      <c r="AA106" s="301"/>
      <c r="AB106" s="270"/>
      <c r="AC106" s="268"/>
      <c r="AD106" s="268"/>
      <c r="AE106" s="268"/>
      <c r="AF106" s="268"/>
      <c r="AG106" s="268"/>
      <c r="AH106" s="268"/>
      <c r="AI106" s="268"/>
    </row>
    <row r="107" spans="1:35" ht="15.75" customHeight="1" x14ac:dyDescent="0.3">
      <c r="A107" s="268"/>
      <c r="B107" s="268"/>
      <c r="C107" s="270"/>
      <c r="D107" s="286">
        <f>1+D104</f>
        <v>21</v>
      </c>
      <c r="E107" s="282"/>
      <c r="F107" s="276"/>
      <c r="G107" s="275"/>
      <c r="H107" s="257" t="s">
        <v>591</v>
      </c>
      <c r="I107" s="270"/>
      <c r="J107" s="270"/>
      <c r="K107" s="257"/>
      <c r="L107" s="257"/>
      <c r="M107" s="279" t="s">
        <v>592</v>
      </c>
      <c r="N107" s="279" t="s">
        <v>593</v>
      </c>
      <c r="O107" s="269"/>
      <c r="P107" s="871" t="s">
        <v>594</v>
      </c>
      <c r="Q107" s="872"/>
      <c r="R107" s="873"/>
      <c r="S107" s="279"/>
      <c r="T107" s="272" t="s">
        <v>1009</v>
      </c>
      <c r="U107" s="272"/>
      <c r="V107" s="272"/>
      <c r="W107" s="272"/>
      <c r="X107" s="272"/>
      <c r="Y107" s="272"/>
      <c r="Z107" s="272"/>
      <c r="AA107" s="76"/>
      <c r="AB107" s="270"/>
      <c r="AC107" s="268"/>
      <c r="AD107" s="268"/>
      <c r="AE107" s="268"/>
      <c r="AF107" s="268"/>
      <c r="AG107" s="268"/>
      <c r="AH107" s="268"/>
      <c r="AI107" s="268"/>
    </row>
    <row r="108" spans="1:35" x14ac:dyDescent="0.2">
      <c r="A108" s="268"/>
      <c r="B108" s="268"/>
      <c r="C108" s="270"/>
      <c r="D108" s="286"/>
      <c r="E108" s="282"/>
      <c r="F108" s="276"/>
      <c r="G108" s="275"/>
      <c r="H108" s="272"/>
      <c r="I108" s="270"/>
      <c r="J108" s="270"/>
      <c r="K108" s="272"/>
      <c r="L108" s="272"/>
      <c r="M108" s="279"/>
      <c r="N108" s="279"/>
      <c r="O108" s="269"/>
      <c r="P108" s="270"/>
      <c r="Q108" s="265"/>
      <c r="R108" s="270"/>
      <c r="S108" s="266"/>
      <c r="T108" s="272"/>
      <c r="U108" s="272"/>
      <c r="V108" s="272"/>
      <c r="W108" s="272"/>
      <c r="X108" s="272"/>
      <c r="Y108" s="272"/>
      <c r="Z108" s="272"/>
      <c r="AA108" s="76"/>
      <c r="AB108" s="270"/>
      <c r="AC108" s="268"/>
      <c r="AD108" s="268"/>
      <c r="AE108" s="268"/>
      <c r="AF108" s="268"/>
      <c r="AG108" s="268"/>
      <c r="AH108" s="268"/>
      <c r="AI108" s="268"/>
    </row>
    <row r="109" spans="1:35" x14ac:dyDescent="0.2">
      <c r="A109" s="268"/>
      <c r="B109" s="268"/>
      <c r="C109" s="270"/>
      <c r="D109" s="286"/>
      <c r="E109" s="282"/>
      <c r="F109" s="276"/>
      <c r="G109" s="275" t="s">
        <v>219</v>
      </c>
      <c r="H109" s="272"/>
      <c r="I109" s="270"/>
      <c r="J109" s="270"/>
      <c r="K109" s="272"/>
      <c r="L109" s="272"/>
      <c r="M109" s="279"/>
      <c r="N109" s="279"/>
      <c r="O109" s="269"/>
      <c r="P109" s="270"/>
      <c r="Q109" s="265"/>
      <c r="R109" s="270"/>
      <c r="S109" s="266"/>
      <c r="T109" s="311"/>
      <c r="U109" s="311"/>
      <c r="V109" s="311"/>
      <c r="W109" s="311"/>
      <c r="X109" s="311"/>
      <c r="Y109" s="311"/>
      <c r="Z109" s="311"/>
      <c r="AA109" s="315"/>
      <c r="AB109" s="270"/>
      <c r="AC109" s="268"/>
      <c r="AD109" s="268"/>
      <c r="AE109" s="268"/>
      <c r="AF109" s="268"/>
      <c r="AG109" s="268"/>
      <c r="AH109" s="268"/>
      <c r="AI109" s="268"/>
    </row>
    <row r="110" spans="1:35" ht="12.75" customHeight="1" x14ac:dyDescent="0.2">
      <c r="A110" s="268"/>
      <c r="B110" s="268"/>
      <c r="C110" s="270"/>
      <c r="D110" s="285">
        <f>1+D107</f>
        <v>22</v>
      </c>
      <c r="E110" s="271"/>
      <c r="F110" s="270"/>
      <c r="G110" s="270"/>
      <c r="H110" s="272" t="s">
        <v>908</v>
      </c>
      <c r="I110" s="270"/>
      <c r="J110" s="270"/>
      <c r="K110" s="272"/>
      <c r="L110" s="272"/>
      <c r="M110" s="263" t="s">
        <v>527</v>
      </c>
      <c r="N110" s="279"/>
      <c r="O110" s="269"/>
      <c r="P110" s="859" t="s">
        <v>595</v>
      </c>
      <c r="Q110" s="860"/>
      <c r="R110" s="861"/>
      <c r="S110" s="266"/>
      <c r="T110" s="862" t="s">
        <v>1072</v>
      </c>
      <c r="U110" s="862"/>
      <c r="V110" s="862"/>
      <c r="W110" s="862"/>
      <c r="X110" s="862"/>
      <c r="Y110" s="862"/>
      <c r="Z110" s="862"/>
      <c r="AA110" s="863"/>
      <c r="AB110" s="270"/>
      <c r="AC110" s="268"/>
      <c r="AD110" s="268"/>
      <c r="AE110" s="268"/>
      <c r="AF110" s="268"/>
      <c r="AG110" s="268"/>
      <c r="AH110" s="268"/>
      <c r="AI110" s="268"/>
    </row>
    <row r="111" spans="1:35" ht="12.75" customHeight="1" x14ac:dyDescent="0.2">
      <c r="A111" s="268"/>
      <c r="B111" s="268"/>
      <c r="C111" s="270"/>
      <c r="D111" s="285"/>
      <c r="E111" s="271"/>
      <c r="F111" s="270"/>
      <c r="G111" s="270"/>
      <c r="H111" s="272"/>
      <c r="I111" s="270"/>
      <c r="J111" s="270"/>
      <c r="K111" s="272"/>
      <c r="L111" s="272"/>
      <c r="M111" s="279"/>
      <c r="N111" s="279"/>
      <c r="O111" s="279"/>
      <c r="P111" s="279"/>
      <c r="Q111" s="279"/>
      <c r="R111" s="279"/>
      <c r="S111" s="266"/>
      <c r="T111" s="862"/>
      <c r="U111" s="862"/>
      <c r="V111" s="862"/>
      <c r="W111" s="862"/>
      <c r="X111" s="862"/>
      <c r="Y111" s="862"/>
      <c r="Z111" s="862"/>
      <c r="AA111" s="863"/>
      <c r="AB111" s="270"/>
      <c r="AC111" s="268"/>
      <c r="AD111" s="268"/>
      <c r="AE111" s="268"/>
      <c r="AF111" s="268"/>
      <c r="AG111" s="268"/>
      <c r="AH111" s="268"/>
      <c r="AI111" s="268"/>
    </row>
    <row r="112" spans="1:35" ht="12.75" customHeight="1" x14ac:dyDescent="0.2">
      <c r="A112" s="268"/>
      <c r="B112" s="268"/>
      <c r="C112" s="270"/>
      <c r="D112" s="285"/>
      <c r="E112" s="271"/>
      <c r="F112" s="270"/>
      <c r="G112" s="270"/>
      <c r="H112" s="272"/>
      <c r="I112" s="270"/>
      <c r="J112" s="270"/>
      <c r="K112" s="272"/>
      <c r="L112" s="272"/>
      <c r="M112" s="279"/>
      <c r="N112" s="279"/>
      <c r="O112" s="279"/>
      <c r="P112" s="279"/>
      <c r="Q112" s="279"/>
      <c r="R112" s="279"/>
      <c r="S112" s="266"/>
      <c r="T112" s="862"/>
      <c r="U112" s="862"/>
      <c r="V112" s="862"/>
      <c r="W112" s="862"/>
      <c r="X112" s="862"/>
      <c r="Y112" s="862"/>
      <c r="Z112" s="862"/>
      <c r="AA112" s="863"/>
      <c r="AB112" s="270"/>
      <c r="AC112" s="268"/>
      <c r="AD112" s="268"/>
      <c r="AE112" s="268"/>
      <c r="AF112" s="268"/>
      <c r="AG112" s="268"/>
      <c r="AH112" s="268"/>
      <c r="AI112" s="268"/>
    </row>
    <row r="113" spans="1:35" ht="12.75" customHeight="1" x14ac:dyDescent="0.3">
      <c r="A113" s="268"/>
      <c r="B113" s="268"/>
      <c r="C113" s="270"/>
      <c r="D113" s="285">
        <f>1+D110</f>
        <v>23</v>
      </c>
      <c r="E113" s="271"/>
      <c r="F113" s="272"/>
      <c r="G113" s="272"/>
      <c r="H113" s="272" t="s">
        <v>407</v>
      </c>
      <c r="I113" s="270"/>
      <c r="J113" s="270"/>
      <c r="K113" s="272"/>
      <c r="L113" s="272"/>
      <c r="M113" s="279" t="s">
        <v>408</v>
      </c>
      <c r="N113" s="279"/>
      <c r="O113" s="269"/>
      <c r="P113" s="859" t="s">
        <v>526</v>
      </c>
      <c r="Q113" s="860"/>
      <c r="R113" s="861"/>
      <c r="S113" s="266"/>
      <c r="T113" s="862" t="s">
        <v>1073</v>
      </c>
      <c r="U113" s="862"/>
      <c r="V113" s="862"/>
      <c r="W113" s="862"/>
      <c r="X113" s="862"/>
      <c r="Y113" s="862"/>
      <c r="Z113" s="862"/>
      <c r="AA113" s="863"/>
      <c r="AB113" s="270"/>
      <c r="AC113" s="268"/>
      <c r="AD113" s="268"/>
      <c r="AE113" s="268"/>
      <c r="AF113" s="268"/>
      <c r="AG113" s="268"/>
      <c r="AH113" s="268"/>
      <c r="AI113" s="268"/>
    </row>
    <row r="114" spans="1:35" ht="12.75" customHeight="1" x14ac:dyDescent="0.2">
      <c r="A114" s="268"/>
      <c r="B114" s="268"/>
      <c r="C114" s="270"/>
      <c r="D114" s="285"/>
      <c r="E114" s="271"/>
      <c r="F114" s="272"/>
      <c r="G114" s="272"/>
      <c r="H114" s="272"/>
      <c r="I114" s="270"/>
      <c r="J114" s="270"/>
      <c r="K114" s="272"/>
      <c r="L114" s="272"/>
      <c r="M114" s="279"/>
      <c r="N114" s="279"/>
      <c r="O114" s="279"/>
      <c r="P114" s="279"/>
      <c r="Q114" s="279"/>
      <c r="R114" s="279"/>
      <c r="S114" s="279"/>
      <c r="T114" s="306"/>
      <c r="U114" s="306"/>
      <c r="V114" s="306"/>
      <c r="W114" s="306"/>
      <c r="X114" s="306"/>
      <c r="Y114" s="306"/>
      <c r="Z114" s="306"/>
      <c r="AA114" s="308"/>
      <c r="AB114" s="270"/>
      <c r="AC114" s="268"/>
      <c r="AD114" s="268"/>
      <c r="AE114" s="268"/>
      <c r="AF114" s="268"/>
      <c r="AG114" s="268"/>
      <c r="AH114" s="268"/>
      <c r="AI114" s="268"/>
    </row>
    <row r="115" spans="1:35" ht="12.75" customHeight="1" x14ac:dyDescent="0.3">
      <c r="A115" s="268"/>
      <c r="B115" s="268"/>
      <c r="C115" s="270"/>
      <c r="D115" s="285">
        <f>1+D113</f>
        <v>24</v>
      </c>
      <c r="E115" s="271"/>
      <c r="F115" s="272"/>
      <c r="G115" s="272"/>
      <c r="H115" s="272" t="s">
        <v>104</v>
      </c>
      <c r="I115" s="270"/>
      <c r="J115" s="270"/>
      <c r="K115" s="272"/>
      <c r="L115" s="272"/>
      <c r="M115" s="279" t="s">
        <v>150</v>
      </c>
      <c r="N115" s="279"/>
      <c r="O115" s="269"/>
      <c r="P115" s="949" t="s">
        <v>652</v>
      </c>
      <c r="Q115" s="950"/>
      <c r="R115" s="951"/>
      <c r="S115" s="266"/>
      <c r="T115" s="862" t="s">
        <v>1074</v>
      </c>
      <c r="U115" s="862"/>
      <c r="V115" s="862"/>
      <c r="W115" s="862"/>
      <c r="X115" s="862"/>
      <c r="Y115" s="862"/>
      <c r="Z115" s="862"/>
      <c r="AA115" s="863"/>
      <c r="AB115" s="270"/>
      <c r="AC115" s="268"/>
      <c r="AD115" s="268"/>
      <c r="AE115" s="268"/>
      <c r="AF115" s="268"/>
      <c r="AG115" s="268"/>
      <c r="AH115" s="268"/>
      <c r="AI115" s="268"/>
    </row>
    <row r="116" spans="1:35" ht="12.75" customHeight="1" x14ac:dyDescent="0.2">
      <c r="A116" s="268"/>
      <c r="B116" s="268"/>
      <c r="C116" s="270"/>
      <c r="D116" s="285"/>
      <c r="E116" s="271"/>
      <c r="F116" s="272"/>
      <c r="G116" s="272"/>
      <c r="H116" s="272"/>
      <c r="I116" s="270"/>
      <c r="J116" s="270"/>
      <c r="K116" s="272"/>
      <c r="L116" s="272"/>
      <c r="M116" s="279"/>
      <c r="N116" s="279"/>
      <c r="O116" s="263"/>
      <c r="P116" s="263"/>
      <c r="Q116" s="263"/>
      <c r="R116" s="263"/>
      <c r="S116" s="260"/>
      <c r="T116" s="862"/>
      <c r="U116" s="862"/>
      <c r="V116" s="862"/>
      <c r="W116" s="862"/>
      <c r="X116" s="862"/>
      <c r="Y116" s="862"/>
      <c r="Z116" s="862"/>
      <c r="AA116" s="863"/>
      <c r="AB116" s="270"/>
      <c r="AC116" s="268"/>
      <c r="AD116" s="268"/>
      <c r="AE116" s="268"/>
      <c r="AF116" s="268"/>
      <c r="AG116" s="268"/>
      <c r="AH116" s="268"/>
      <c r="AI116" s="268"/>
    </row>
    <row r="117" spans="1:35" ht="12.75" customHeight="1" x14ac:dyDescent="0.2">
      <c r="A117" s="268"/>
      <c r="B117" s="268"/>
      <c r="C117" s="270"/>
      <c r="D117" s="285"/>
      <c r="E117" s="271"/>
      <c r="F117" s="272"/>
      <c r="G117" s="272"/>
      <c r="H117" s="272"/>
      <c r="I117" s="270"/>
      <c r="J117" s="270"/>
      <c r="K117" s="272"/>
      <c r="L117" s="272"/>
      <c r="M117" s="279"/>
      <c r="N117" s="279"/>
      <c r="O117" s="263"/>
      <c r="P117" s="263"/>
      <c r="Q117" s="263"/>
      <c r="R117" s="263"/>
      <c r="S117" s="260"/>
      <c r="T117" s="306"/>
      <c r="U117" s="306"/>
      <c r="V117" s="306"/>
      <c r="W117" s="306"/>
      <c r="X117" s="306"/>
      <c r="Y117" s="306"/>
      <c r="Z117" s="306"/>
      <c r="AA117" s="308"/>
      <c r="AB117" s="270"/>
      <c r="AC117" s="268"/>
      <c r="AD117" s="268"/>
      <c r="AE117" s="268"/>
      <c r="AF117" s="268"/>
      <c r="AG117" s="268"/>
      <c r="AH117" s="268"/>
      <c r="AI117" s="268"/>
    </row>
    <row r="118" spans="1:35" x14ac:dyDescent="0.2">
      <c r="A118" s="268"/>
      <c r="B118" s="268"/>
      <c r="C118" s="270"/>
      <c r="D118" s="285">
        <f>1+D115</f>
        <v>25</v>
      </c>
      <c r="E118" s="271"/>
      <c r="F118" s="269"/>
      <c r="G118" s="270"/>
      <c r="H118" s="257" t="s">
        <v>209</v>
      </c>
      <c r="I118" s="270"/>
      <c r="J118" s="270"/>
      <c r="K118" s="270"/>
      <c r="L118" s="270"/>
      <c r="M118" s="281"/>
      <c r="N118" s="279"/>
      <c r="O118" s="263"/>
      <c r="P118" s="1062" t="s">
        <v>501</v>
      </c>
      <c r="Q118" s="1063"/>
      <c r="R118" s="1062"/>
      <c r="S118" s="266"/>
      <c r="T118" s="270" t="s">
        <v>655</v>
      </c>
      <c r="U118" s="270"/>
      <c r="V118" s="270"/>
      <c r="W118" s="270"/>
      <c r="X118" s="270"/>
      <c r="Y118" s="270"/>
      <c r="Z118" s="270"/>
      <c r="AA118" s="274"/>
      <c r="AB118" s="270"/>
      <c r="AC118" s="268"/>
      <c r="AD118" s="268"/>
      <c r="AE118" s="268"/>
      <c r="AF118" s="268"/>
      <c r="AG118" s="268"/>
      <c r="AH118" s="268"/>
      <c r="AI118" s="268"/>
    </row>
    <row r="119" spans="1:35" x14ac:dyDescent="0.2">
      <c r="A119" s="268"/>
      <c r="B119" s="268"/>
      <c r="C119" s="270"/>
      <c r="D119" s="285"/>
      <c r="E119" s="271"/>
      <c r="F119" s="269"/>
      <c r="G119" s="270"/>
      <c r="H119" s="257"/>
      <c r="I119" s="270"/>
      <c r="J119" s="270"/>
      <c r="K119" s="270"/>
      <c r="L119" s="270"/>
      <c r="M119" s="281"/>
      <c r="N119" s="279"/>
      <c r="O119" s="263"/>
      <c r="P119" s="281"/>
      <c r="Q119" s="281"/>
      <c r="R119" s="281"/>
      <c r="S119" s="266"/>
      <c r="T119" s="270"/>
      <c r="U119" s="270"/>
      <c r="V119" s="270"/>
      <c r="W119" s="270"/>
      <c r="X119" s="270"/>
      <c r="Y119" s="270"/>
      <c r="Z119" s="270"/>
      <c r="AA119" s="274"/>
      <c r="AB119" s="270"/>
      <c r="AC119" s="268"/>
      <c r="AD119" s="268"/>
      <c r="AE119" s="268"/>
      <c r="AF119" s="268"/>
      <c r="AG119" s="268"/>
      <c r="AH119" s="268"/>
      <c r="AI119" s="268"/>
    </row>
    <row r="120" spans="1:35" x14ac:dyDescent="0.2">
      <c r="A120" s="268"/>
      <c r="B120" s="268"/>
      <c r="C120" s="270"/>
      <c r="D120" s="285">
        <f>1+D118</f>
        <v>26</v>
      </c>
      <c r="E120" s="271"/>
      <c r="F120" s="269"/>
      <c r="G120" s="270"/>
      <c r="H120" s="257" t="s">
        <v>357</v>
      </c>
      <c r="I120" s="270"/>
      <c r="J120" s="270"/>
      <c r="K120" s="270"/>
      <c r="L120" s="270"/>
      <c r="M120" s="279" t="s">
        <v>358</v>
      </c>
      <c r="N120" s="279" t="s">
        <v>359</v>
      </c>
      <c r="O120" s="270"/>
      <c r="P120" s="880" t="s">
        <v>597</v>
      </c>
      <c r="Q120" s="881"/>
      <c r="R120" s="881"/>
      <c r="S120" s="882"/>
      <c r="T120" s="270" t="s">
        <v>872</v>
      </c>
      <c r="U120" s="270"/>
      <c r="V120" s="280"/>
      <c r="W120" s="280"/>
      <c r="X120" s="280" t="s">
        <v>38</v>
      </c>
      <c r="Y120" s="288"/>
      <c r="Z120" s="288"/>
      <c r="AA120" s="253"/>
      <c r="AB120" s="270"/>
      <c r="AC120" s="268"/>
      <c r="AD120" s="268"/>
      <c r="AE120" s="268"/>
      <c r="AF120" s="268"/>
      <c r="AG120" s="268"/>
      <c r="AH120" s="268"/>
      <c r="AI120" s="268"/>
    </row>
    <row r="121" spans="1:35" x14ac:dyDescent="0.2">
      <c r="A121" s="268"/>
      <c r="B121" s="268"/>
      <c r="C121" s="270"/>
      <c r="D121" s="285"/>
      <c r="E121" s="271"/>
      <c r="F121" s="269"/>
      <c r="G121" s="270"/>
      <c r="H121" s="257"/>
      <c r="I121" s="270"/>
      <c r="J121" s="270"/>
      <c r="K121" s="270"/>
      <c r="L121" s="270"/>
      <c r="M121" s="279"/>
      <c r="N121" s="279" t="s">
        <v>659</v>
      </c>
      <c r="O121" s="270"/>
      <c r="P121" s="281"/>
      <c r="Q121" s="265"/>
      <c r="R121" s="281"/>
      <c r="S121" s="266"/>
      <c r="T121" s="270" t="s">
        <v>1010</v>
      </c>
      <c r="U121" s="270"/>
      <c r="V121" s="280"/>
      <c r="W121" s="270"/>
      <c r="X121" s="270"/>
      <c r="Y121" s="270"/>
      <c r="Z121" s="270"/>
      <c r="AA121" s="274"/>
      <c r="AB121" s="270"/>
      <c r="AC121" s="268"/>
      <c r="AD121" s="268"/>
      <c r="AE121" s="268"/>
      <c r="AF121" s="268"/>
      <c r="AG121" s="268"/>
      <c r="AH121" s="268"/>
      <c r="AI121" s="268"/>
    </row>
    <row r="122" spans="1:35" x14ac:dyDescent="0.2">
      <c r="A122" s="268"/>
      <c r="B122" s="268"/>
      <c r="C122" s="270"/>
      <c r="D122" s="285"/>
      <c r="E122" s="271"/>
      <c r="F122" s="269"/>
      <c r="G122" s="270"/>
      <c r="H122" s="257"/>
      <c r="I122" s="270"/>
      <c r="J122" s="270"/>
      <c r="K122" s="270"/>
      <c r="L122" s="270"/>
      <c r="M122" s="279"/>
      <c r="N122" s="279"/>
      <c r="O122" s="270"/>
      <c r="P122" s="281"/>
      <c r="Q122" s="265"/>
      <c r="R122" s="281"/>
      <c r="S122" s="266"/>
      <c r="T122" s="270"/>
      <c r="U122" s="270"/>
      <c r="V122" s="280"/>
      <c r="W122" s="270"/>
      <c r="X122" s="270"/>
      <c r="Y122" s="270"/>
      <c r="Z122" s="270"/>
      <c r="AA122" s="274"/>
      <c r="AB122" s="270"/>
      <c r="AC122" s="268"/>
      <c r="AD122" s="268"/>
      <c r="AE122" s="268"/>
      <c r="AF122" s="268"/>
      <c r="AG122" s="268"/>
      <c r="AH122" s="268"/>
      <c r="AI122" s="268"/>
    </row>
    <row r="123" spans="1:35" ht="15.75" customHeight="1" x14ac:dyDescent="0.3">
      <c r="A123" s="268"/>
      <c r="B123" s="268"/>
      <c r="C123" s="270"/>
      <c r="D123" s="285">
        <f>1+D120</f>
        <v>27</v>
      </c>
      <c r="E123" s="271"/>
      <c r="F123" s="269"/>
      <c r="G123" s="270"/>
      <c r="H123" s="257" t="s">
        <v>172</v>
      </c>
      <c r="I123" s="270"/>
      <c r="J123" s="270"/>
      <c r="K123" s="270"/>
      <c r="L123" s="270"/>
      <c r="M123" s="279" t="s">
        <v>656</v>
      </c>
      <c r="N123" s="279" t="s">
        <v>173</v>
      </c>
      <c r="O123" s="270"/>
      <c r="P123" s="880" t="s">
        <v>654</v>
      </c>
      <c r="Q123" s="881"/>
      <c r="R123" s="881"/>
      <c r="S123" s="882"/>
      <c r="T123" s="862" t="s">
        <v>979</v>
      </c>
      <c r="U123" s="862"/>
      <c r="V123" s="862"/>
      <c r="W123" s="862"/>
      <c r="X123" s="862"/>
      <c r="Y123" s="862"/>
      <c r="Z123" s="862"/>
      <c r="AA123" s="863"/>
      <c r="AB123" s="270"/>
      <c r="AC123" s="268"/>
      <c r="AD123" s="268"/>
      <c r="AE123" s="268"/>
      <c r="AF123" s="268"/>
      <c r="AG123" s="268"/>
      <c r="AH123" s="268"/>
      <c r="AI123" s="268"/>
    </row>
    <row r="124" spans="1:35" x14ac:dyDescent="0.2">
      <c r="A124" s="268"/>
      <c r="B124" s="268"/>
      <c r="C124" s="270"/>
      <c r="D124" s="285"/>
      <c r="E124" s="271"/>
      <c r="F124" s="269"/>
      <c r="G124" s="270"/>
      <c r="H124" s="257"/>
      <c r="I124" s="270"/>
      <c r="J124" s="270"/>
      <c r="K124" s="270"/>
      <c r="L124" s="270"/>
      <c r="M124" s="279"/>
      <c r="N124" s="279"/>
      <c r="O124" s="270"/>
      <c r="P124" s="279"/>
      <c r="Q124" s="279"/>
      <c r="R124" s="279"/>
      <c r="S124" s="266"/>
      <c r="T124" s="862"/>
      <c r="U124" s="862"/>
      <c r="V124" s="862"/>
      <c r="W124" s="862"/>
      <c r="X124" s="862"/>
      <c r="Y124" s="862"/>
      <c r="Z124" s="862"/>
      <c r="AA124" s="863"/>
      <c r="AB124" s="270"/>
      <c r="AC124" s="268"/>
      <c r="AD124" s="268"/>
      <c r="AE124" s="268"/>
      <c r="AF124" s="268"/>
      <c r="AG124" s="268"/>
      <c r="AH124" s="268"/>
      <c r="AI124" s="268"/>
    </row>
    <row r="125" spans="1:35" x14ac:dyDescent="0.2">
      <c r="A125" s="268"/>
      <c r="B125" s="268"/>
      <c r="C125" s="270"/>
      <c r="D125" s="285"/>
      <c r="E125" s="271"/>
      <c r="F125" s="269"/>
      <c r="G125" s="270"/>
      <c r="H125" s="257"/>
      <c r="I125" s="270"/>
      <c r="J125" s="270"/>
      <c r="K125" s="270"/>
      <c r="L125" s="270"/>
      <c r="M125" s="279"/>
      <c r="N125" s="279"/>
      <c r="O125" s="270"/>
      <c r="P125" s="279"/>
      <c r="Q125" s="279"/>
      <c r="R125" s="279"/>
      <c r="S125" s="266"/>
      <c r="T125" s="862"/>
      <c r="U125" s="862"/>
      <c r="V125" s="862"/>
      <c r="W125" s="862"/>
      <c r="X125" s="862"/>
      <c r="Y125" s="862"/>
      <c r="Z125" s="862"/>
      <c r="AA125" s="863"/>
      <c r="AB125" s="270"/>
      <c r="AC125" s="268"/>
      <c r="AD125" s="268"/>
      <c r="AE125" s="268"/>
      <c r="AF125" s="268"/>
      <c r="AG125" s="268"/>
      <c r="AH125" s="268"/>
      <c r="AI125" s="268"/>
    </row>
    <row r="126" spans="1:35" x14ac:dyDescent="0.2">
      <c r="A126" s="268"/>
      <c r="B126" s="268"/>
      <c r="C126" s="270"/>
      <c r="D126" s="285"/>
      <c r="E126" s="271"/>
      <c r="F126" s="269"/>
      <c r="G126" s="270"/>
      <c r="H126" s="257"/>
      <c r="I126" s="270"/>
      <c r="J126" s="270"/>
      <c r="K126" s="270"/>
      <c r="L126" s="270"/>
      <c r="M126" s="279"/>
      <c r="N126" s="279"/>
      <c r="O126" s="270"/>
      <c r="P126" s="281"/>
      <c r="Q126" s="156"/>
      <c r="R126" s="281"/>
      <c r="S126" s="266"/>
      <c r="T126" s="280" t="s">
        <v>653</v>
      </c>
      <c r="U126" s="270"/>
      <c r="V126" s="280"/>
      <c r="W126" s="270"/>
      <c r="X126" s="270"/>
      <c r="Y126" s="270"/>
      <c r="Z126" s="270"/>
      <c r="AA126" s="274"/>
      <c r="AB126" s="270"/>
      <c r="AC126" s="268"/>
      <c r="AD126" s="268"/>
      <c r="AE126" s="268"/>
      <c r="AF126" s="268"/>
      <c r="AG126" s="268"/>
      <c r="AH126" s="268"/>
      <c r="AI126" s="268"/>
    </row>
    <row r="127" spans="1:35" x14ac:dyDescent="0.2">
      <c r="A127" s="268"/>
      <c r="B127" s="268"/>
      <c r="C127" s="270"/>
      <c r="D127" s="285"/>
      <c r="E127" s="271"/>
      <c r="F127" s="269"/>
      <c r="G127" s="270"/>
      <c r="H127" s="257"/>
      <c r="I127" s="270"/>
      <c r="J127" s="270"/>
      <c r="K127" s="270"/>
      <c r="L127" s="270"/>
      <c r="M127" s="279"/>
      <c r="N127" s="279"/>
      <c r="O127" s="270"/>
      <c r="P127" s="281"/>
      <c r="Q127" s="156"/>
      <c r="R127" s="281"/>
      <c r="S127" s="266"/>
      <c r="T127" s="270"/>
      <c r="U127" s="270"/>
      <c r="V127" s="280"/>
      <c r="W127" s="270"/>
      <c r="X127" s="270"/>
      <c r="Y127" s="270"/>
      <c r="Z127" s="270"/>
      <c r="AA127" s="274"/>
      <c r="AB127" s="270"/>
      <c r="AC127" s="268"/>
      <c r="AD127" s="268"/>
      <c r="AE127" s="268"/>
      <c r="AF127" s="268"/>
      <c r="AG127" s="268"/>
      <c r="AH127" s="268"/>
      <c r="AI127" s="268"/>
    </row>
    <row r="128" spans="1:35" ht="15.75" customHeight="1" x14ac:dyDescent="0.2">
      <c r="A128" s="268"/>
      <c r="B128" s="268"/>
      <c r="C128" s="270"/>
      <c r="D128" s="285">
        <f>1+D123</f>
        <v>28</v>
      </c>
      <c r="E128" s="271"/>
      <c r="F128" s="269"/>
      <c r="G128" s="270"/>
      <c r="H128" s="270" t="s">
        <v>71</v>
      </c>
      <c r="I128" s="270"/>
      <c r="J128" s="270"/>
      <c r="K128" s="270"/>
      <c r="L128" s="270"/>
      <c r="M128" s="281" t="s">
        <v>1123</v>
      </c>
      <c r="N128" s="279" t="s">
        <v>72</v>
      </c>
      <c r="O128" s="270"/>
      <c r="P128" s="1004" t="s">
        <v>530</v>
      </c>
      <c r="Q128" s="1005"/>
      <c r="R128" s="1006"/>
      <c r="S128" s="266"/>
      <c r="T128" s="862" t="s">
        <v>1011</v>
      </c>
      <c r="U128" s="862"/>
      <c r="V128" s="862"/>
      <c r="W128" s="862"/>
      <c r="X128" s="862"/>
      <c r="Y128" s="862"/>
      <c r="Z128" s="862"/>
      <c r="AA128" s="863"/>
      <c r="AB128" s="270"/>
      <c r="AC128" s="268"/>
      <c r="AD128" s="268"/>
      <c r="AE128" s="268"/>
      <c r="AF128" s="268"/>
      <c r="AG128" s="268"/>
      <c r="AH128" s="268"/>
      <c r="AI128" s="268"/>
    </row>
    <row r="129" spans="1:35" x14ac:dyDescent="0.2">
      <c r="A129" s="268"/>
      <c r="B129" s="268"/>
      <c r="C129" s="270"/>
      <c r="D129" s="285"/>
      <c r="E129" s="271"/>
      <c r="F129" s="269"/>
      <c r="G129" s="270"/>
      <c r="H129" s="270"/>
      <c r="I129" s="270"/>
      <c r="J129" s="270"/>
      <c r="K129" s="270"/>
      <c r="L129" s="270"/>
      <c r="M129" s="281" t="s">
        <v>660</v>
      </c>
      <c r="N129" s="279" t="s">
        <v>661</v>
      </c>
      <c r="O129" s="270"/>
      <c r="P129" s="1007"/>
      <c r="Q129" s="1008"/>
      <c r="R129" s="1009"/>
      <c r="S129" s="266"/>
      <c r="T129" s="862"/>
      <c r="U129" s="862"/>
      <c r="V129" s="862"/>
      <c r="W129" s="862"/>
      <c r="X129" s="862"/>
      <c r="Y129" s="862"/>
      <c r="Z129" s="862"/>
      <c r="AA129" s="863"/>
      <c r="AB129" s="270"/>
      <c r="AC129" s="268"/>
      <c r="AD129" s="268"/>
      <c r="AE129" s="268"/>
      <c r="AF129" s="268"/>
      <c r="AG129" s="268"/>
      <c r="AH129" s="268"/>
      <c r="AI129" s="268"/>
    </row>
    <row r="130" spans="1:35" x14ac:dyDescent="0.2">
      <c r="A130" s="268"/>
      <c r="B130" s="268"/>
      <c r="C130" s="270"/>
      <c r="D130" s="285"/>
      <c r="E130" s="271"/>
      <c r="F130" s="269"/>
      <c r="G130" s="270"/>
      <c r="H130" s="270"/>
      <c r="I130" s="270"/>
      <c r="J130" s="270"/>
      <c r="K130" s="270"/>
      <c r="L130" s="270"/>
      <c r="M130" s="281"/>
      <c r="N130" s="279"/>
      <c r="O130" s="270"/>
      <c r="P130" s="281"/>
      <c r="Q130" s="265"/>
      <c r="R130" s="281"/>
      <c r="S130" s="266"/>
      <c r="T130" s="270"/>
      <c r="U130" s="270"/>
      <c r="V130" s="270"/>
      <c r="W130" s="270"/>
      <c r="X130" s="270"/>
      <c r="Y130" s="270"/>
      <c r="Z130" s="270"/>
      <c r="AA130" s="274"/>
      <c r="AB130" s="270"/>
      <c r="AC130" s="268"/>
      <c r="AD130" s="268"/>
      <c r="AE130" s="268"/>
      <c r="AF130" s="268"/>
      <c r="AG130" s="268"/>
      <c r="AH130" s="268"/>
      <c r="AI130" s="268"/>
    </row>
    <row r="131" spans="1:35" ht="15.75" x14ac:dyDescent="0.2">
      <c r="A131" s="268"/>
      <c r="B131" s="268"/>
      <c r="C131" s="270"/>
      <c r="D131" s="285">
        <f>1+D128</f>
        <v>29</v>
      </c>
      <c r="E131" s="271"/>
      <c r="F131" s="269"/>
      <c r="G131" s="270"/>
      <c r="H131" s="270" t="s">
        <v>353</v>
      </c>
      <c r="I131" s="270"/>
      <c r="J131" s="270"/>
      <c r="K131" s="270"/>
      <c r="L131" s="270"/>
      <c r="M131" s="294" t="s">
        <v>360</v>
      </c>
      <c r="N131" s="279" t="s">
        <v>1124</v>
      </c>
      <c r="O131" s="270"/>
      <c r="P131" s="880" t="s">
        <v>531</v>
      </c>
      <c r="Q131" s="881"/>
      <c r="R131" s="882"/>
      <c r="S131" s="283"/>
      <c r="T131" s="855" t="s">
        <v>1012</v>
      </c>
      <c r="U131" s="855"/>
      <c r="V131" s="855"/>
      <c r="W131" s="855"/>
      <c r="X131" s="855"/>
      <c r="Y131" s="855"/>
      <c r="Z131" s="855"/>
      <c r="AA131" s="856"/>
      <c r="AB131" s="270"/>
      <c r="AC131" s="268"/>
      <c r="AD131" s="268"/>
      <c r="AE131" s="268"/>
      <c r="AF131" s="268"/>
      <c r="AG131" s="268"/>
      <c r="AH131" s="268"/>
      <c r="AI131" s="268"/>
    </row>
    <row r="132" spans="1:35" ht="15.75" x14ac:dyDescent="0.2">
      <c r="A132" s="268"/>
      <c r="B132" s="268"/>
      <c r="C132" s="270"/>
      <c r="D132" s="285"/>
      <c r="E132" s="271"/>
      <c r="F132" s="270"/>
      <c r="G132" s="270"/>
      <c r="H132" s="272" t="s">
        <v>658</v>
      </c>
      <c r="I132" s="272"/>
      <c r="J132" s="270"/>
      <c r="K132" s="272"/>
      <c r="L132" s="272"/>
      <c r="M132" s="279"/>
      <c r="N132" s="279" t="s">
        <v>662</v>
      </c>
      <c r="O132" s="263"/>
      <c r="P132" s="880" t="s">
        <v>663</v>
      </c>
      <c r="Q132" s="881"/>
      <c r="R132" s="882"/>
      <c r="S132" s="258"/>
      <c r="T132" s="855"/>
      <c r="U132" s="855"/>
      <c r="V132" s="855"/>
      <c r="W132" s="855"/>
      <c r="X132" s="855"/>
      <c r="Y132" s="855"/>
      <c r="Z132" s="855"/>
      <c r="AA132" s="856"/>
      <c r="AB132" s="270"/>
      <c r="AC132" s="268"/>
      <c r="AD132" s="268"/>
      <c r="AE132" s="268"/>
      <c r="AF132" s="268"/>
      <c r="AG132" s="268"/>
      <c r="AH132" s="268"/>
      <c r="AI132" s="268"/>
    </row>
    <row r="133" spans="1:35" x14ac:dyDescent="0.2">
      <c r="A133" s="268"/>
      <c r="B133" s="268"/>
      <c r="C133" s="270"/>
      <c r="D133" s="285"/>
      <c r="E133" s="271"/>
      <c r="F133" s="270"/>
      <c r="G133" s="270"/>
      <c r="H133" s="272"/>
      <c r="I133" s="272"/>
      <c r="J133" s="270"/>
      <c r="K133" s="272"/>
      <c r="L133" s="272"/>
      <c r="M133" s="279"/>
      <c r="N133" s="279"/>
      <c r="O133" s="263"/>
      <c r="P133" s="263"/>
      <c r="Q133" s="265"/>
      <c r="R133" s="263"/>
      <c r="S133" s="266"/>
      <c r="T133" s="270"/>
      <c r="U133" s="270"/>
      <c r="V133" s="270"/>
      <c r="W133" s="270"/>
      <c r="X133" s="270"/>
      <c r="Y133" s="270"/>
      <c r="Z133" s="270"/>
      <c r="AA133" s="274"/>
      <c r="AB133" s="270"/>
      <c r="AC133" s="268"/>
      <c r="AD133" s="268"/>
      <c r="AE133" s="268"/>
      <c r="AF133" s="268"/>
      <c r="AG133" s="268"/>
      <c r="AH133" s="268"/>
      <c r="AI133" s="268"/>
    </row>
    <row r="134" spans="1:35" x14ac:dyDescent="0.2">
      <c r="A134" s="268"/>
      <c r="B134" s="268"/>
      <c r="C134" s="270"/>
      <c r="D134" s="286"/>
      <c r="E134" s="282"/>
      <c r="F134" s="275"/>
      <c r="G134" s="275" t="s">
        <v>226</v>
      </c>
      <c r="H134" s="276"/>
      <c r="I134" s="270"/>
      <c r="J134" s="270"/>
      <c r="K134" s="270"/>
      <c r="L134" s="270"/>
      <c r="M134" s="252"/>
      <c r="N134" s="279"/>
      <c r="O134" s="270"/>
      <c r="P134" s="270"/>
      <c r="Q134" s="265"/>
      <c r="R134" s="270"/>
      <c r="S134" s="266"/>
      <c r="T134" s="270"/>
      <c r="U134" s="270"/>
      <c r="V134" s="270"/>
      <c r="W134" s="270"/>
      <c r="X134" s="270"/>
      <c r="Y134" s="270"/>
      <c r="Z134" s="270"/>
      <c r="AA134" s="274"/>
      <c r="AB134" s="270"/>
      <c r="AC134" s="268"/>
      <c r="AD134" s="268"/>
      <c r="AE134" s="268"/>
      <c r="AF134" s="268"/>
      <c r="AG134" s="268"/>
      <c r="AH134" s="268"/>
      <c r="AI134" s="268"/>
    </row>
    <row r="135" spans="1:35" ht="15.75" x14ac:dyDescent="0.3">
      <c r="A135" s="268"/>
      <c r="B135" s="268"/>
      <c r="C135" s="270"/>
      <c r="D135" s="285">
        <f>1+D131</f>
        <v>30</v>
      </c>
      <c r="E135" s="271"/>
      <c r="F135" s="270"/>
      <c r="G135" s="270"/>
      <c r="H135" s="257" t="s">
        <v>73</v>
      </c>
      <c r="I135" s="270"/>
      <c r="J135" s="270"/>
      <c r="K135" s="257"/>
      <c r="L135" s="257"/>
      <c r="M135" s="279" t="s">
        <v>142</v>
      </c>
      <c r="N135" s="279" t="s">
        <v>74</v>
      </c>
      <c r="O135" s="269"/>
      <c r="P135" s="922" t="s">
        <v>512</v>
      </c>
      <c r="Q135" s="881"/>
      <c r="R135" s="923"/>
      <c r="S135" s="283"/>
      <c r="T135" s="255" t="s">
        <v>573</v>
      </c>
      <c r="U135" s="92"/>
      <c r="V135" s="270"/>
      <c r="W135" s="270"/>
      <c r="X135" s="270"/>
      <c r="Y135" s="270"/>
      <c r="Z135" s="270"/>
      <c r="AA135" s="274"/>
      <c r="AB135" s="270"/>
      <c r="AC135" s="268"/>
      <c r="AD135" s="268"/>
      <c r="AE135" s="268"/>
      <c r="AF135" s="268"/>
      <c r="AG135" s="268"/>
      <c r="AH135" s="268"/>
      <c r="AI135" s="268"/>
    </row>
    <row r="136" spans="1:35" x14ac:dyDescent="0.2">
      <c r="A136" s="268"/>
      <c r="B136" s="268"/>
      <c r="C136" s="270"/>
      <c r="D136" s="285"/>
      <c r="E136" s="271"/>
      <c r="F136" s="270"/>
      <c r="G136" s="270"/>
      <c r="H136" s="257"/>
      <c r="I136" s="270"/>
      <c r="J136" s="270"/>
      <c r="K136" s="257"/>
      <c r="L136" s="257"/>
      <c r="M136" s="279"/>
      <c r="N136" s="279"/>
      <c r="O136" s="269"/>
      <c r="P136" s="279"/>
      <c r="Q136" s="279"/>
      <c r="R136" s="279"/>
      <c r="S136" s="266"/>
      <c r="T136" s="162"/>
      <c r="U136" s="92"/>
      <c r="V136" s="270"/>
      <c r="W136" s="270"/>
      <c r="X136" s="270"/>
      <c r="Y136" s="270"/>
      <c r="Z136" s="270"/>
      <c r="AA136" s="274"/>
      <c r="AB136" s="270"/>
      <c r="AC136" s="268"/>
      <c r="AD136" s="268"/>
      <c r="AE136" s="268"/>
      <c r="AF136" s="268"/>
      <c r="AG136" s="268"/>
      <c r="AH136" s="268"/>
      <c r="AI136" s="268"/>
    </row>
    <row r="137" spans="1:35" ht="15.75" x14ac:dyDescent="0.3">
      <c r="A137" s="268"/>
      <c r="B137" s="268"/>
      <c r="C137" s="270"/>
      <c r="D137" s="285">
        <f>1+D135</f>
        <v>31</v>
      </c>
      <c r="E137" s="271"/>
      <c r="F137" s="270"/>
      <c r="G137" s="270"/>
      <c r="H137" s="270" t="s">
        <v>409</v>
      </c>
      <c r="I137" s="270"/>
      <c r="J137" s="270"/>
      <c r="K137" s="257"/>
      <c r="L137" s="257"/>
      <c r="M137" s="279" t="s">
        <v>143</v>
      </c>
      <c r="N137" s="279" t="s">
        <v>74</v>
      </c>
      <c r="O137" s="269"/>
      <c r="P137" s="922" t="s">
        <v>514</v>
      </c>
      <c r="Q137" s="881"/>
      <c r="R137" s="923"/>
      <c r="S137" s="258"/>
      <c r="T137" s="1025" t="s">
        <v>937</v>
      </c>
      <c r="U137" s="1025"/>
      <c r="V137" s="1025"/>
      <c r="W137" s="1025"/>
      <c r="X137" s="1025"/>
      <c r="Y137" s="1025"/>
      <c r="Z137" s="1025"/>
      <c r="AA137" s="1026"/>
      <c r="AB137" s="270"/>
      <c r="AC137" s="268"/>
      <c r="AD137" s="268"/>
      <c r="AE137" s="268"/>
      <c r="AF137" s="268"/>
      <c r="AG137" s="268"/>
      <c r="AH137" s="268"/>
      <c r="AI137" s="268"/>
    </row>
    <row r="138" spans="1:35" x14ac:dyDescent="0.2">
      <c r="A138" s="268"/>
      <c r="B138" s="268"/>
      <c r="C138" s="270"/>
      <c r="D138" s="285"/>
      <c r="E138" s="271"/>
      <c r="F138" s="270"/>
      <c r="G138" s="270"/>
      <c r="H138" s="257"/>
      <c r="I138" s="270"/>
      <c r="J138" s="270"/>
      <c r="K138" s="257"/>
      <c r="L138" s="257"/>
      <c r="M138" s="279"/>
      <c r="N138" s="279"/>
      <c r="O138" s="263"/>
      <c r="P138" s="263"/>
      <c r="Q138" s="263"/>
      <c r="R138" s="263"/>
      <c r="S138" s="260"/>
      <c r="T138" s="1025"/>
      <c r="U138" s="1025"/>
      <c r="V138" s="1025"/>
      <c r="W138" s="1025"/>
      <c r="X138" s="1025"/>
      <c r="Y138" s="1025"/>
      <c r="Z138" s="1025"/>
      <c r="AA138" s="1026"/>
      <c r="AB138" s="270"/>
      <c r="AC138" s="268"/>
      <c r="AD138" s="268"/>
      <c r="AE138" s="268"/>
      <c r="AF138" s="268"/>
      <c r="AG138" s="268"/>
      <c r="AH138" s="268"/>
      <c r="AI138" s="268"/>
    </row>
    <row r="139" spans="1:35" x14ac:dyDescent="0.2">
      <c r="A139" s="268"/>
      <c r="B139" s="268"/>
      <c r="C139" s="270"/>
      <c r="D139" s="285"/>
      <c r="E139" s="271"/>
      <c r="F139" s="270"/>
      <c r="G139" s="270"/>
      <c r="H139" s="257"/>
      <c r="I139" s="270"/>
      <c r="J139" s="270"/>
      <c r="K139" s="257"/>
      <c r="L139" s="257"/>
      <c r="M139" s="279"/>
      <c r="N139" s="279"/>
      <c r="O139" s="263"/>
      <c r="P139" s="263"/>
      <c r="Q139" s="263"/>
      <c r="R139" s="263"/>
      <c r="S139" s="260"/>
      <c r="T139" s="270"/>
      <c r="U139" s="92"/>
      <c r="V139" s="270"/>
      <c r="W139" s="270"/>
      <c r="X139" s="270"/>
      <c r="Y139" s="270"/>
      <c r="Z139" s="270"/>
      <c r="AA139" s="274"/>
      <c r="AB139" s="270"/>
      <c r="AC139" s="268"/>
      <c r="AD139" s="268"/>
      <c r="AE139" s="268"/>
      <c r="AF139" s="268"/>
      <c r="AG139" s="268"/>
      <c r="AH139" s="268"/>
      <c r="AI139" s="268"/>
    </row>
    <row r="140" spans="1:35" ht="15.75" customHeight="1" x14ac:dyDescent="0.3">
      <c r="A140" s="268"/>
      <c r="B140" s="268"/>
      <c r="C140" s="270"/>
      <c r="D140" s="285">
        <f>1+D137</f>
        <v>32</v>
      </c>
      <c r="E140" s="271"/>
      <c r="F140" s="270"/>
      <c r="G140" s="270"/>
      <c r="H140" s="270" t="s">
        <v>220</v>
      </c>
      <c r="I140" s="270"/>
      <c r="J140" s="270"/>
      <c r="K140" s="270"/>
      <c r="L140" s="270"/>
      <c r="M140" s="279" t="s">
        <v>143</v>
      </c>
      <c r="N140" s="279" t="s">
        <v>74</v>
      </c>
      <c r="O140" s="270"/>
      <c r="P140" s="1012" t="s">
        <v>1043</v>
      </c>
      <c r="Q140" s="1013"/>
      <c r="R140" s="1013"/>
      <c r="S140" s="1014"/>
      <c r="T140" s="855" t="s">
        <v>1148</v>
      </c>
      <c r="U140" s="855"/>
      <c r="V140" s="855"/>
      <c r="W140" s="855"/>
      <c r="X140" s="855"/>
      <c r="Y140" s="855"/>
      <c r="Z140" s="855"/>
      <c r="AA140" s="856"/>
      <c r="AB140" s="270"/>
      <c r="AC140" s="268"/>
      <c r="AD140" s="268"/>
      <c r="AE140" s="268"/>
      <c r="AF140" s="268"/>
      <c r="AG140" s="268"/>
      <c r="AH140" s="268"/>
      <c r="AI140" s="268"/>
    </row>
    <row r="141" spans="1:35" x14ac:dyDescent="0.2">
      <c r="A141" s="268"/>
      <c r="B141" s="268"/>
      <c r="C141" s="270"/>
      <c r="D141" s="285"/>
      <c r="E141" s="271"/>
      <c r="F141" s="270"/>
      <c r="G141" s="270"/>
      <c r="H141" s="270"/>
      <c r="I141" s="270"/>
      <c r="J141" s="270"/>
      <c r="K141" s="270"/>
      <c r="L141" s="270"/>
      <c r="M141" s="279"/>
      <c r="N141" s="279"/>
      <c r="O141" s="263"/>
      <c r="P141" s="263"/>
      <c r="Q141" s="263"/>
      <c r="R141" s="263"/>
      <c r="S141" s="260"/>
      <c r="T141" s="855"/>
      <c r="U141" s="855"/>
      <c r="V141" s="855"/>
      <c r="W141" s="855"/>
      <c r="X141" s="855"/>
      <c r="Y141" s="855"/>
      <c r="Z141" s="855"/>
      <c r="AA141" s="856"/>
      <c r="AB141" s="270"/>
      <c r="AC141" s="268"/>
      <c r="AD141" s="268"/>
      <c r="AE141" s="268"/>
      <c r="AF141" s="268"/>
      <c r="AG141" s="268"/>
      <c r="AH141" s="268"/>
      <c r="AI141" s="268"/>
    </row>
    <row r="142" spans="1:35" x14ac:dyDescent="0.2">
      <c r="A142" s="268"/>
      <c r="B142" s="268"/>
      <c r="C142" s="270"/>
      <c r="D142" s="285"/>
      <c r="E142" s="271"/>
      <c r="F142" s="270"/>
      <c r="G142" s="270"/>
      <c r="H142" s="270"/>
      <c r="I142" s="270"/>
      <c r="J142" s="270"/>
      <c r="K142" s="270"/>
      <c r="L142" s="270"/>
      <c r="M142" s="279"/>
      <c r="N142" s="279"/>
      <c r="O142" s="263"/>
      <c r="P142" s="263"/>
      <c r="Q142" s="263"/>
      <c r="R142" s="263"/>
      <c r="S142" s="260"/>
      <c r="T142" s="254"/>
      <c r="U142" s="254"/>
      <c r="V142" s="254"/>
      <c r="W142" s="254"/>
      <c r="X142" s="254"/>
      <c r="Y142" s="254"/>
      <c r="Z142" s="254"/>
      <c r="AA142" s="166"/>
      <c r="AB142" s="270"/>
      <c r="AC142" s="268"/>
      <c r="AD142" s="268"/>
      <c r="AE142" s="268"/>
      <c r="AF142" s="268"/>
      <c r="AG142" s="268"/>
      <c r="AH142" s="268"/>
      <c r="AI142" s="268"/>
    </row>
    <row r="143" spans="1:35" x14ac:dyDescent="0.2">
      <c r="A143" s="268"/>
      <c r="B143" s="268"/>
      <c r="C143" s="270"/>
      <c r="D143" s="285"/>
      <c r="E143" s="271"/>
      <c r="F143" s="270"/>
      <c r="G143" s="270"/>
      <c r="H143" s="270"/>
      <c r="I143" s="270"/>
      <c r="J143" s="270"/>
      <c r="K143" s="270"/>
      <c r="L143" s="270"/>
      <c r="M143" s="279"/>
      <c r="N143" s="279"/>
      <c r="O143" s="263"/>
      <c r="P143" s="263"/>
      <c r="Q143" s="263"/>
      <c r="R143" s="263"/>
      <c r="S143" s="260"/>
      <c r="T143" s="311"/>
      <c r="U143" s="311"/>
      <c r="V143" s="311"/>
      <c r="W143" s="311"/>
      <c r="X143" s="311"/>
      <c r="Y143" s="311"/>
      <c r="Z143" s="311"/>
      <c r="AA143" s="315"/>
      <c r="AB143" s="270"/>
      <c r="AC143" s="268"/>
      <c r="AD143" s="268"/>
      <c r="AE143" s="268"/>
      <c r="AF143" s="268"/>
      <c r="AG143" s="268"/>
      <c r="AH143" s="268"/>
      <c r="AI143" s="268"/>
    </row>
    <row r="144" spans="1:35" ht="15.75" customHeight="1" x14ac:dyDescent="0.3">
      <c r="A144" s="268"/>
      <c r="B144" s="268"/>
      <c r="C144" s="270"/>
      <c r="D144" s="285">
        <f>1+D140</f>
        <v>33</v>
      </c>
      <c r="E144" s="271"/>
      <c r="F144" s="270"/>
      <c r="G144" s="270"/>
      <c r="H144" s="272" t="s">
        <v>75</v>
      </c>
      <c r="I144" s="272"/>
      <c r="J144" s="270"/>
      <c r="K144" s="272"/>
      <c r="L144" s="272"/>
      <c r="M144" s="201" t="s">
        <v>144</v>
      </c>
      <c r="N144" s="279" t="s">
        <v>61</v>
      </c>
      <c r="O144" s="269"/>
      <c r="P144" s="956" t="s">
        <v>1150</v>
      </c>
      <c r="Q144" s="957"/>
      <c r="R144" s="958"/>
      <c r="S144" s="266"/>
      <c r="T144" s="855" t="s">
        <v>1013</v>
      </c>
      <c r="U144" s="855"/>
      <c r="V144" s="855"/>
      <c r="W144" s="855"/>
      <c r="X144" s="855"/>
      <c r="Y144" s="855"/>
      <c r="Z144" s="855"/>
      <c r="AA144" s="856"/>
      <c r="AB144" s="270"/>
      <c r="AC144" s="268"/>
      <c r="AD144" s="268"/>
      <c r="AE144" s="268"/>
      <c r="AF144" s="268"/>
      <c r="AG144" s="268"/>
      <c r="AH144" s="268"/>
      <c r="AI144" s="268"/>
    </row>
    <row r="145" spans="1:35" x14ac:dyDescent="0.2">
      <c r="A145" s="268"/>
      <c r="B145" s="268"/>
      <c r="C145" s="270"/>
      <c r="D145" s="285"/>
      <c r="E145" s="271"/>
      <c r="F145" s="270"/>
      <c r="G145" s="270"/>
      <c r="H145" s="272"/>
      <c r="I145" s="272"/>
      <c r="J145" s="270"/>
      <c r="K145" s="272"/>
      <c r="L145" s="272"/>
      <c r="M145" s="201"/>
      <c r="N145" s="279"/>
      <c r="O145" s="263"/>
      <c r="P145" s="263"/>
      <c r="Q145" s="263"/>
      <c r="R145" s="263"/>
      <c r="S145" s="260"/>
      <c r="T145" s="855"/>
      <c r="U145" s="855"/>
      <c r="V145" s="855"/>
      <c r="W145" s="855"/>
      <c r="X145" s="855"/>
      <c r="Y145" s="855"/>
      <c r="Z145" s="855"/>
      <c r="AA145" s="856"/>
      <c r="AB145" s="270"/>
      <c r="AC145" s="268"/>
      <c r="AD145" s="268"/>
      <c r="AE145" s="268"/>
      <c r="AF145" s="268"/>
      <c r="AG145" s="268"/>
      <c r="AH145" s="268"/>
      <c r="AI145" s="268"/>
    </row>
    <row r="146" spans="1:35" x14ac:dyDescent="0.2">
      <c r="A146" s="268"/>
      <c r="B146" s="268"/>
      <c r="C146" s="270"/>
      <c r="D146" s="285"/>
      <c r="E146" s="271"/>
      <c r="F146" s="270"/>
      <c r="G146" s="270"/>
      <c r="H146" s="272"/>
      <c r="I146" s="272"/>
      <c r="J146" s="270"/>
      <c r="K146" s="272"/>
      <c r="L146" s="272"/>
      <c r="M146" s="201"/>
      <c r="N146" s="279"/>
      <c r="O146" s="263"/>
      <c r="P146" s="263"/>
      <c r="Q146" s="263"/>
      <c r="R146" s="263"/>
      <c r="S146" s="260"/>
      <c r="T146" s="855"/>
      <c r="U146" s="855"/>
      <c r="V146" s="855"/>
      <c r="W146" s="855"/>
      <c r="X146" s="855"/>
      <c r="Y146" s="855"/>
      <c r="Z146" s="855"/>
      <c r="AA146" s="856"/>
      <c r="AB146" s="270"/>
      <c r="AC146" s="268"/>
      <c r="AD146" s="268"/>
      <c r="AE146" s="268"/>
      <c r="AF146" s="268"/>
      <c r="AG146" s="268"/>
      <c r="AH146" s="268"/>
      <c r="AI146" s="268"/>
    </row>
    <row r="147" spans="1:35" x14ac:dyDescent="0.2">
      <c r="A147" s="268"/>
      <c r="B147" s="268"/>
      <c r="C147" s="270"/>
      <c r="D147" s="285"/>
      <c r="E147" s="271"/>
      <c r="F147" s="270"/>
      <c r="G147" s="270"/>
      <c r="H147" s="272"/>
      <c r="I147" s="272"/>
      <c r="J147" s="270"/>
      <c r="K147" s="272"/>
      <c r="L147" s="272"/>
      <c r="M147" s="201"/>
      <c r="N147" s="279"/>
      <c r="O147" s="263"/>
      <c r="P147" s="263"/>
      <c r="Q147" s="263"/>
      <c r="R147" s="263"/>
      <c r="S147" s="260"/>
      <c r="T147" s="855"/>
      <c r="U147" s="855"/>
      <c r="V147" s="855"/>
      <c r="W147" s="855"/>
      <c r="X147" s="855"/>
      <c r="Y147" s="855"/>
      <c r="Z147" s="855"/>
      <c r="AA147" s="856"/>
      <c r="AB147" s="270"/>
      <c r="AC147" s="268"/>
      <c r="AD147" s="268"/>
      <c r="AE147" s="268"/>
      <c r="AF147" s="268"/>
      <c r="AG147" s="268"/>
      <c r="AH147" s="268"/>
      <c r="AI147" s="268"/>
    </row>
    <row r="148" spans="1:35" x14ac:dyDescent="0.2">
      <c r="A148" s="268"/>
      <c r="B148" s="268"/>
      <c r="C148" s="270"/>
      <c r="D148" s="285"/>
      <c r="E148" s="271"/>
      <c r="F148" s="270"/>
      <c r="G148" s="270"/>
      <c r="H148" s="272"/>
      <c r="I148" s="272"/>
      <c r="J148" s="270"/>
      <c r="K148" s="272"/>
      <c r="L148" s="272"/>
      <c r="M148" s="201"/>
      <c r="N148" s="279"/>
      <c r="O148" s="263"/>
      <c r="P148" s="263"/>
      <c r="Q148" s="263"/>
      <c r="R148" s="263"/>
      <c r="S148" s="260"/>
      <c r="T148" s="270"/>
      <c r="U148" s="270"/>
      <c r="V148" s="270"/>
      <c r="W148" s="270"/>
      <c r="X148" s="270"/>
      <c r="Y148" s="270"/>
      <c r="Z148" s="270"/>
      <c r="AA148" s="274"/>
      <c r="AB148" s="270"/>
      <c r="AC148" s="268"/>
      <c r="AD148" s="268"/>
      <c r="AE148" s="268"/>
      <c r="AF148" s="268"/>
      <c r="AG148" s="268"/>
      <c r="AH148" s="268"/>
      <c r="AI148" s="268"/>
    </row>
    <row r="149" spans="1:35" ht="15.75" x14ac:dyDescent="0.3">
      <c r="A149" s="268"/>
      <c r="B149" s="268"/>
      <c r="C149" s="270"/>
      <c r="D149" s="285">
        <f>1+D144</f>
        <v>34</v>
      </c>
      <c r="E149" s="271"/>
      <c r="F149" s="270"/>
      <c r="G149" s="270"/>
      <c r="H149" s="272" t="s">
        <v>667</v>
      </c>
      <c r="I149" s="272"/>
      <c r="J149" s="270"/>
      <c r="K149" s="272"/>
      <c r="L149" s="272"/>
      <c r="M149" s="281" t="s">
        <v>317</v>
      </c>
      <c r="N149" s="279" t="s">
        <v>72</v>
      </c>
      <c r="O149" s="269"/>
      <c r="P149" s="953" t="s">
        <v>666</v>
      </c>
      <c r="Q149" s="954"/>
      <c r="R149" s="955"/>
      <c r="S149" s="266"/>
      <c r="T149" s="855" t="s">
        <v>1014</v>
      </c>
      <c r="U149" s="855"/>
      <c r="V149" s="855"/>
      <c r="W149" s="855"/>
      <c r="X149" s="855"/>
      <c r="Y149" s="855"/>
      <c r="Z149" s="855"/>
      <c r="AA149" s="856"/>
      <c r="AB149" s="270"/>
      <c r="AC149" s="268"/>
      <c r="AD149" s="268"/>
      <c r="AE149" s="268"/>
      <c r="AF149" s="268"/>
      <c r="AG149" s="268"/>
      <c r="AH149" s="268"/>
      <c r="AI149" s="268"/>
    </row>
    <row r="150" spans="1:35" x14ac:dyDescent="0.2">
      <c r="A150" s="268"/>
      <c r="B150" s="268"/>
      <c r="C150" s="270"/>
      <c r="D150" s="285"/>
      <c r="E150" s="271"/>
      <c r="F150" s="270"/>
      <c r="G150" s="270"/>
      <c r="H150" s="272"/>
      <c r="I150" s="272"/>
      <c r="J150" s="270"/>
      <c r="K150" s="272"/>
      <c r="L150" s="272"/>
      <c r="M150" s="281"/>
      <c r="N150" s="279"/>
      <c r="O150" s="263"/>
      <c r="P150" s="263"/>
      <c r="Q150" s="263"/>
      <c r="R150" s="263"/>
      <c r="S150" s="260"/>
      <c r="T150" s="855"/>
      <c r="U150" s="855"/>
      <c r="V150" s="855"/>
      <c r="W150" s="855"/>
      <c r="X150" s="855"/>
      <c r="Y150" s="855"/>
      <c r="Z150" s="855"/>
      <c r="AA150" s="856"/>
      <c r="AB150" s="270"/>
      <c r="AC150" s="268"/>
      <c r="AD150" s="268"/>
      <c r="AE150" s="268"/>
      <c r="AF150" s="268"/>
      <c r="AG150" s="268"/>
      <c r="AH150" s="268"/>
      <c r="AI150" s="268"/>
    </row>
    <row r="151" spans="1:35" x14ac:dyDescent="0.2">
      <c r="A151" s="268"/>
      <c r="B151" s="268"/>
      <c r="C151" s="270"/>
      <c r="D151" s="285"/>
      <c r="E151" s="271"/>
      <c r="F151" s="270"/>
      <c r="G151" s="270"/>
      <c r="H151" s="272"/>
      <c r="I151" s="272"/>
      <c r="J151" s="270"/>
      <c r="K151" s="272"/>
      <c r="L151" s="272"/>
      <c r="M151" s="281"/>
      <c r="N151" s="279"/>
      <c r="O151" s="263"/>
      <c r="P151" s="263"/>
      <c r="Q151" s="263"/>
      <c r="R151" s="263"/>
      <c r="S151" s="260"/>
      <c r="T151" s="309"/>
      <c r="U151" s="309"/>
      <c r="V151" s="309"/>
      <c r="W151" s="309"/>
      <c r="X151" s="309"/>
      <c r="Y151" s="309"/>
      <c r="Z151" s="309"/>
      <c r="AA151" s="310"/>
      <c r="AB151" s="270"/>
      <c r="AC151" s="268"/>
      <c r="AD151" s="268"/>
      <c r="AE151" s="268"/>
      <c r="AF151" s="268"/>
      <c r="AG151" s="268"/>
      <c r="AH151" s="268"/>
      <c r="AI151" s="268"/>
    </row>
    <row r="152" spans="1:35" ht="15.75" customHeight="1" x14ac:dyDescent="0.3">
      <c r="A152" s="268"/>
      <c r="B152" s="268"/>
      <c r="C152" s="270"/>
      <c r="D152" s="285">
        <f>1+D149</f>
        <v>35</v>
      </c>
      <c r="E152" s="271"/>
      <c r="F152" s="270"/>
      <c r="G152" s="270"/>
      <c r="H152" s="272" t="s">
        <v>221</v>
      </c>
      <c r="I152" s="258"/>
      <c r="J152" s="270"/>
      <c r="K152" s="272"/>
      <c r="L152" s="272"/>
      <c r="M152" s="279" t="s">
        <v>222</v>
      </c>
      <c r="N152" s="279" t="s">
        <v>76</v>
      </c>
      <c r="O152" s="269"/>
      <c r="P152" s="874" t="s">
        <v>1142</v>
      </c>
      <c r="Q152" s="875"/>
      <c r="R152" s="875"/>
      <c r="S152" s="876"/>
      <c r="T152" s="862" t="s">
        <v>1015</v>
      </c>
      <c r="U152" s="862"/>
      <c r="V152" s="862"/>
      <c r="W152" s="862"/>
      <c r="X152" s="862"/>
      <c r="Y152" s="862"/>
      <c r="Z152" s="862"/>
      <c r="AA152" s="863"/>
      <c r="AB152" s="270"/>
      <c r="AC152" s="268"/>
      <c r="AD152" s="268"/>
      <c r="AE152" s="268"/>
      <c r="AF152" s="268"/>
      <c r="AG152" s="268"/>
      <c r="AH152" s="268"/>
      <c r="AI152" s="268"/>
    </row>
    <row r="153" spans="1:35" x14ac:dyDescent="0.2">
      <c r="A153" s="268"/>
      <c r="B153" s="268"/>
      <c r="C153" s="270"/>
      <c r="D153" s="285"/>
      <c r="E153" s="271"/>
      <c r="F153" s="270"/>
      <c r="G153" s="270"/>
      <c r="H153" s="272"/>
      <c r="I153" s="272"/>
      <c r="J153" s="270"/>
      <c r="K153" s="272"/>
      <c r="L153" s="272"/>
      <c r="M153" s="279"/>
      <c r="N153" s="279"/>
      <c r="O153" s="269"/>
      <c r="P153" s="877"/>
      <c r="Q153" s="878"/>
      <c r="R153" s="878"/>
      <c r="S153" s="879"/>
      <c r="T153" s="862"/>
      <c r="U153" s="862"/>
      <c r="V153" s="862"/>
      <c r="W153" s="862"/>
      <c r="X153" s="862"/>
      <c r="Y153" s="862"/>
      <c r="Z153" s="862"/>
      <c r="AA153" s="863"/>
      <c r="AB153" s="270"/>
      <c r="AC153" s="268"/>
      <c r="AD153" s="268"/>
      <c r="AE153" s="268"/>
      <c r="AF153" s="268"/>
      <c r="AG153" s="268"/>
      <c r="AH153" s="268"/>
      <c r="AI153" s="268"/>
    </row>
    <row r="154" spans="1:35" x14ac:dyDescent="0.2">
      <c r="A154" s="268"/>
      <c r="B154" s="268"/>
      <c r="C154" s="270"/>
      <c r="D154" s="285"/>
      <c r="E154" s="271"/>
      <c r="F154" s="270"/>
      <c r="G154" s="270"/>
      <c r="H154" s="272"/>
      <c r="I154" s="272"/>
      <c r="J154" s="270"/>
      <c r="K154" s="272"/>
      <c r="L154" s="272"/>
      <c r="M154" s="279"/>
      <c r="N154" s="279"/>
      <c r="O154" s="269"/>
      <c r="P154" s="263"/>
      <c r="Q154" s="265"/>
      <c r="R154" s="263"/>
      <c r="S154" s="266"/>
      <c r="T154" s="862"/>
      <c r="U154" s="862"/>
      <c r="V154" s="862"/>
      <c r="W154" s="862"/>
      <c r="X154" s="862"/>
      <c r="Y154" s="862"/>
      <c r="Z154" s="862"/>
      <c r="AA154" s="863"/>
      <c r="AB154" s="270"/>
      <c r="AC154" s="268"/>
      <c r="AD154" s="268"/>
      <c r="AE154" s="268"/>
      <c r="AF154" s="268"/>
      <c r="AG154" s="268"/>
      <c r="AH154" s="268"/>
      <c r="AI154" s="268"/>
    </row>
    <row r="155" spans="1:35" x14ac:dyDescent="0.2">
      <c r="A155" s="268"/>
      <c r="B155" s="268"/>
      <c r="C155" s="270"/>
      <c r="D155" s="286"/>
      <c r="E155" s="282" t="s">
        <v>200</v>
      </c>
      <c r="F155" s="276" t="s">
        <v>356</v>
      </c>
      <c r="G155" s="272"/>
      <c r="H155" s="272"/>
      <c r="I155" s="272"/>
      <c r="J155" s="272"/>
      <c r="K155" s="272"/>
      <c r="L155" s="272"/>
      <c r="M155" s="279"/>
      <c r="N155" s="279"/>
      <c r="O155" s="263"/>
      <c r="P155" s="263"/>
      <c r="Q155" s="265"/>
      <c r="R155" s="263"/>
      <c r="S155" s="266"/>
      <c r="T155" s="270"/>
      <c r="U155" s="270"/>
      <c r="V155" s="270"/>
      <c r="W155" s="270"/>
      <c r="X155" s="270"/>
      <c r="Y155" s="270"/>
      <c r="Z155" s="270"/>
      <c r="AA155" s="274"/>
      <c r="AB155" s="270"/>
      <c r="AC155" s="268"/>
      <c r="AD155" s="268"/>
      <c r="AE155" s="268"/>
      <c r="AF155" s="268"/>
      <c r="AG155" s="268"/>
      <c r="AH155" s="268"/>
      <c r="AI155" s="268"/>
    </row>
    <row r="156" spans="1:35" x14ac:dyDescent="0.2">
      <c r="A156" s="268"/>
      <c r="B156" s="268"/>
      <c r="C156" s="270"/>
      <c r="D156" s="286"/>
      <c r="E156" s="282"/>
      <c r="F156" s="276"/>
      <c r="G156" s="272"/>
      <c r="H156" s="272"/>
      <c r="I156" s="272"/>
      <c r="J156" s="272"/>
      <c r="K156" s="272"/>
      <c r="L156" s="272"/>
      <c r="M156" s="279"/>
      <c r="N156" s="279"/>
      <c r="O156" s="263"/>
      <c r="P156" s="263"/>
      <c r="Q156" s="265"/>
      <c r="R156" s="263"/>
      <c r="S156" s="266"/>
      <c r="T156" s="270"/>
      <c r="U156" s="270"/>
      <c r="V156" s="270"/>
      <c r="W156" s="270"/>
      <c r="X156" s="270"/>
      <c r="Y156" s="270"/>
      <c r="Z156" s="270"/>
      <c r="AA156" s="274"/>
      <c r="AB156" s="270"/>
      <c r="AC156" s="268"/>
      <c r="AD156" s="268"/>
      <c r="AE156" s="268"/>
      <c r="AF156" s="268"/>
      <c r="AG156" s="268"/>
      <c r="AH156" s="268"/>
      <c r="AI156" s="268"/>
    </row>
    <row r="157" spans="1:35" x14ac:dyDescent="0.2">
      <c r="A157" s="268"/>
      <c r="B157" s="268"/>
      <c r="C157" s="270"/>
      <c r="D157" s="285"/>
      <c r="E157" s="271"/>
      <c r="F157" s="272"/>
      <c r="G157" s="275" t="s">
        <v>282</v>
      </c>
      <c r="H157" s="272"/>
      <c r="I157" s="272"/>
      <c r="J157" s="272"/>
      <c r="K157" s="272"/>
      <c r="L157" s="272"/>
      <c r="M157" s="279"/>
      <c r="N157" s="279"/>
      <c r="O157" s="263"/>
      <c r="P157" s="263"/>
      <c r="Q157" s="265"/>
      <c r="R157" s="263"/>
      <c r="S157" s="266"/>
      <c r="T157" s="270"/>
      <c r="U157" s="270"/>
      <c r="V157" s="270"/>
      <c r="W157" s="270"/>
      <c r="X157" s="270"/>
      <c r="Y157" s="270"/>
      <c r="Z157" s="270"/>
      <c r="AA157" s="274"/>
      <c r="AB157" s="270"/>
      <c r="AC157" s="268"/>
      <c r="AD157" s="268"/>
      <c r="AE157" s="268"/>
      <c r="AF157" s="268"/>
      <c r="AG157" s="268"/>
      <c r="AH157" s="268"/>
      <c r="AI157" s="268"/>
    </row>
    <row r="158" spans="1:35" x14ac:dyDescent="0.2">
      <c r="A158" s="268"/>
      <c r="B158" s="268"/>
      <c r="C158" s="270"/>
      <c r="D158" s="285">
        <f>1+D152</f>
        <v>36</v>
      </c>
      <c r="E158" s="271"/>
      <c r="F158" s="272"/>
      <c r="G158" s="272"/>
      <c r="H158" s="272" t="s">
        <v>364</v>
      </c>
      <c r="I158" s="272"/>
      <c r="J158" s="272"/>
      <c r="K158" s="272"/>
      <c r="L158" s="272"/>
      <c r="M158" s="279" t="s">
        <v>363</v>
      </c>
      <c r="N158" s="279" t="s">
        <v>365</v>
      </c>
      <c r="O158" s="269"/>
      <c r="P158" s="998" t="s">
        <v>1119</v>
      </c>
      <c r="Q158" s="999"/>
      <c r="R158" s="1000"/>
      <c r="S158" s="266"/>
      <c r="T158" s="901" t="s">
        <v>1016</v>
      </c>
      <c r="U158" s="901"/>
      <c r="V158" s="901"/>
      <c r="W158" s="901"/>
      <c r="X158" s="901"/>
      <c r="Y158" s="901"/>
      <c r="Z158" s="901"/>
      <c r="AA158" s="902"/>
      <c r="AB158" s="270"/>
      <c r="AC158" s="268"/>
      <c r="AD158" s="268"/>
      <c r="AE158" s="268"/>
      <c r="AF158" s="268"/>
      <c r="AG158" s="268"/>
      <c r="AH158" s="268"/>
      <c r="AI158" s="268"/>
    </row>
    <row r="159" spans="1:35" x14ac:dyDescent="0.2">
      <c r="A159" s="268"/>
      <c r="B159" s="268"/>
      <c r="C159" s="270"/>
      <c r="D159" s="285"/>
      <c r="E159" s="271"/>
      <c r="F159" s="272"/>
      <c r="G159" s="272"/>
      <c r="H159" s="272"/>
      <c r="I159" s="272"/>
      <c r="J159" s="272"/>
      <c r="K159" s="272"/>
      <c r="L159" s="272"/>
      <c r="M159" s="279"/>
      <c r="N159" s="279"/>
      <c r="O159" s="272"/>
      <c r="P159" s="272"/>
      <c r="Q159" s="272"/>
      <c r="R159" s="272"/>
      <c r="S159" s="202"/>
      <c r="T159" s="901"/>
      <c r="U159" s="901"/>
      <c r="V159" s="901"/>
      <c r="W159" s="901"/>
      <c r="X159" s="901"/>
      <c r="Y159" s="901"/>
      <c r="Z159" s="901"/>
      <c r="AA159" s="902"/>
      <c r="AB159" s="270"/>
      <c r="AC159" s="268"/>
      <c r="AD159" s="268"/>
      <c r="AE159" s="268"/>
      <c r="AF159" s="268"/>
      <c r="AG159" s="268"/>
      <c r="AH159" s="268"/>
      <c r="AI159" s="268"/>
    </row>
    <row r="160" spans="1:35" x14ac:dyDescent="0.2">
      <c r="A160" s="268"/>
      <c r="B160" s="268"/>
      <c r="C160" s="270"/>
      <c r="D160" s="285"/>
      <c r="E160" s="271"/>
      <c r="F160" s="272"/>
      <c r="G160" s="272"/>
      <c r="H160" s="272"/>
      <c r="I160" s="272"/>
      <c r="J160" s="272"/>
      <c r="K160" s="272"/>
      <c r="L160" s="272"/>
      <c r="M160" s="279"/>
      <c r="N160" s="279"/>
      <c r="O160" s="272"/>
      <c r="P160" s="272"/>
      <c r="Q160" s="272"/>
      <c r="R160" s="272"/>
      <c r="S160" s="202"/>
      <c r="T160" s="272"/>
      <c r="U160" s="270"/>
      <c r="V160" s="270"/>
      <c r="W160" s="270"/>
      <c r="X160" s="270"/>
      <c r="Y160" s="270"/>
      <c r="Z160" s="270"/>
      <c r="AA160" s="274"/>
      <c r="AB160" s="270"/>
      <c r="AC160" s="268"/>
      <c r="AD160" s="268"/>
      <c r="AE160" s="268"/>
      <c r="AF160" s="268"/>
      <c r="AG160" s="268"/>
      <c r="AH160" s="268"/>
      <c r="AI160" s="268"/>
    </row>
    <row r="161" spans="1:35" ht="15" customHeight="1" x14ac:dyDescent="0.3">
      <c r="A161" s="268"/>
      <c r="B161" s="268"/>
      <c r="C161" s="270"/>
      <c r="D161" s="285">
        <f>1+D158</f>
        <v>37</v>
      </c>
      <c r="E161" s="271"/>
      <c r="F161" s="272"/>
      <c r="G161" s="272"/>
      <c r="H161" s="272" t="s">
        <v>362</v>
      </c>
      <c r="I161" s="272"/>
      <c r="J161" s="272"/>
      <c r="K161" s="272"/>
      <c r="L161" s="272"/>
      <c r="M161" s="279" t="s">
        <v>676</v>
      </c>
      <c r="N161" s="279" t="s">
        <v>381</v>
      </c>
      <c r="O161" s="111"/>
      <c r="P161" s="1067" t="s">
        <v>672</v>
      </c>
      <c r="Q161" s="1068"/>
      <c r="R161" s="1069"/>
      <c r="S161" s="266"/>
      <c r="T161" s="855" t="s">
        <v>732</v>
      </c>
      <c r="U161" s="855"/>
      <c r="V161" s="855"/>
      <c r="W161" s="855"/>
      <c r="X161" s="855"/>
      <c r="Y161" s="855"/>
      <c r="Z161" s="855"/>
      <c r="AA161" s="856"/>
      <c r="AB161" s="270"/>
      <c r="AC161" s="268"/>
      <c r="AD161" s="268"/>
      <c r="AE161" s="268"/>
      <c r="AF161" s="268"/>
      <c r="AG161" s="268"/>
      <c r="AH161" s="268"/>
      <c r="AI161" s="268"/>
    </row>
    <row r="162" spans="1:35" ht="15" customHeight="1" x14ac:dyDescent="0.2">
      <c r="A162" s="268"/>
      <c r="B162" s="268"/>
      <c r="C162" s="270"/>
      <c r="D162" s="285"/>
      <c r="E162" s="271"/>
      <c r="F162" s="272"/>
      <c r="G162" s="272"/>
      <c r="H162" s="272"/>
      <c r="I162" s="272"/>
      <c r="J162" s="272"/>
      <c r="K162" s="272"/>
      <c r="L162" s="272"/>
      <c r="M162" s="279"/>
      <c r="N162" s="279"/>
      <c r="O162" s="111"/>
      <c r="P162" s="1070"/>
      <c r="Q162" s="1071"/>
      <c r="R162" s="1072"/>
      <c r="S162" s="266"/>
      <c r="T162" s="855"/>
      <c r="U162" s="855"/>
      <c r="V162" s="855"/>
      <c r="W162" s="855"/>
      <c r="X162" s="855"/>
      <c r="Y162" s="855"/>
      <c r="Z162" s="855"/>
      <c r="AA162" s="856"/>
      <c r="AB162" s="270"/>
      <c r="AC162" s="268"/>
      <c r="AD162" s="268"/>
      <c r="AE162" s="268"/>
      <c r="AF162" s="268"/>
      <c r="AG162" s="268"/>
      <c r="AH162" s="268"/>
      <c r="AI162" s="268"/>
    </row>
    <row r="163" spans="1:35" x14ac:dyDescent="0.2">
      <c r="A163" s="268"/>
      <c r="B163" s="268"/>
      <c r="C163" s="270"/>
      <c r="D163" s="285"/>
      <c r="E163" s="271"/>
      <c r="F163" s="272"/>
      <c r="G163" s="272"/>
      <c r="H163" s="272"/>
      <c r="I163" s="272"/>
      <c r="J163" s="272"/>
      <c r="K163" s="272"/>
      <c r="L163" s="272"/>
      <c r="M163" s="279"/>
      <c r="N163" s="279"/>
      <c r="O163" s="279"/>
      <c r="P163" s="279"/>
      <c r="Q163" s="279"/>
      <c r="R163" s="279"/>
      <c r="S163" s="204"/>
      <c r="T163" s="279"/>
      <c r="U163" s="270"/>
      <c r="V163" s="270"/>
      <c r="W163" s="270"/>
      <c r="X163" s="270"/>
      <c r="Y163" s="270"/>
      <c r="Z163" s="270"/>
      <c r="AA163" s="274"/>
      <c r="AB163" s="270"/>
      <c r="AC163" s="268"/>
      <c r="AD163" s="268"/>
      <c r="AE163" s="268"/>
      <c r="AF163" s="268"/>
      <c r="AG163" s="268"/>
      <c r="AH163" s="268"/>
      <c r="AI163" s="268"/>
    </row>
    <row r="164" spans="1:35" x14ac:dyDescent="0.2">
      <c r="A164" s="268"/>
      <c r="B164" s="268"/>
      <c r="C164" s="270"/>
      <c r="D164" s="285"/>
      <c r="E164" s="271"/>
      <c r="F164" s="272"/>
      <c r="G164" s="275" t="s">
        <v>366</v>
      </c>
      <c r="H164" s="272"/>
      <c r="I164" s="272"/>
      <c r="J164" s="272"/>
      <c r="K164" s="272"/>
      <c r="L164" s="272"/>
      <c r="M164" s="279"/>
      <c r="N164" s="279"/>
      <c r="O164" s="318"/>
      <c r="P164" s="113"/>
      <c r="Q164" s="265"/>
      <c r="R164" s="113"/>
      <c r="S164" s="266"/>
      <c r="T164" s="270"/>
      <c r="U164" s="270"/>
      <c r="V164" s="270"/>
      <c r="W164" s="270"/>
      <c r="X164" s="270"/>
      <c r="Y164" s="270"/>
      <c r="Z164" s="270"/>
      <c r="AA164" s="274"/>
      <c r="AB164" s="270"/>
      <c r="AC164" s="268"/>
      <c r="AD164" s="268"/>
      <c r="AE164" s="268"/>
      <c r="AF164" s="268"/>
      <c r="AG164" s="268"/>
      <c r="AH164" s="268"/>
      <c r="AI164" s="268"/>
    </row>
    <row r="165" spans="1:35" x14ac:dyDescent="0.2">
      <c r="A165" s="268"/>
      <c r="B165" s="268"/>
      <c r="C165" s="270"/>
      <c r="D165" s="285">
        <f>1+D161</f>
        <v>38</v>
      </c>
      <c r="E165" s="271"/>
      <c r="F165" s="272"/>
      <c r="G165" s="272"/>
      <c r="H165" s="272" t="s">
        <v>367</v>
      </c>
      <c r="I165" s="272"/>
      <c r="J165" s="272"/>
      <c r="K165" s="272"/>
      <c r="L165" s="272"/>
      <c r="M165" s="279" t="s">
        <v>368</v>
      </c>
      <c r="N165" s="279"/>
      <c r="O165" s="270"/>
      <c r="P165" s="859" t="s">
        <v>1120</v>
      </c>
      <c r="Q165" s="860"/>
      <c r="R165" s="861"/>
      <c r="S165" s="266"/>
      <c r="T165" s="901" t="s">
        <v>980</v>
      </c>
      <c r="U165" s="901"/>
      <c r="V165" s="901"/>
      <c r="W165" s="901"/>
      <c r="X165" s="901"/>
      <c r="Y165" s="901"/>
      <c r="Z165" s="901"/>
      <c r="AA165" s="902"/>
      <c r="AB165" s="270"/>
      <c r="AC165" s="268"/>
      <c r="AD165" s="268"/>
      <c r="AE165" s="268"/>
      <c r="AF165" s="268"/>
      <c r="AG165" s="268"/>
      <c r="AH165" s="268"/>
      <c r="AI165" s="268"/>
    </row>
    <row r="166" spans="1:35" x14ac:dyDescent="0.2">
      <c r="A166" s="268"/>
      <c r="B166" s="268"/>
      <c r="C166" s="270"/>
      <c r="D166" s="285"/>
      <c r="E166" s="271"/>
      <c r="F166" s="272"/>
      <c r="G166" s="272"/>
      <c r="H166" s="272"/>
      <c r="I166" s="272"/>
      <c r="J166" s="272"/>
      <c r="K166" s="272"/>
      <c r="L166" s="272"/>
      <c r="M166" s="279"/>
      <c r="N166" s="279"/>
      <c r="O166" s="270"/>
      <c r="P166" s="241"/>
      <c r="Q166" s="259"/>
      <c r="R166" s="241"/>
      <c r="S166" s="266"/>
      <c r="T166" s="901"/>
      <c r="U166" s="901"/>
      <c r="V166" s="901"/>
      <c r="W166" s="901"/>
      <c r="X166" s="901"/>
      <c r="Y166" s="901"/>
      <c r="Z166" s="901"/>
      <c r="AA166" s="902"/>
      <c r="AB166" s="270"/>
      <c r="AC166" s="268"/>
      <c r="AD166" s="268"/>
      <c r="AE166" s="268"/>
      <c r="AF166" s="268"/>
      <c r="AG166" s="268"/>
      <c r="AH166" s="268"/>
      <c r="AI166" s="268"/>
    </row>
    <row r="167" spans="1:35" x14ac:dyDescent="0.2">
      <c r="A167" s="268"/>
      <c r="B167" s="268"/>
      <c r="C167" s="270"/>
      <c r="D167" s="285"/>
      <c r="E167" s="271"/>
      <c r="F167" s="272"/>
      <c r="G167" s="272"/>
      <c r="H167" s="272"/>
      <c r="I167" s="272"/>
      <c r="J167" s="272"/>
      <c r="K167" s="272"/>
      <c r="L167" s="272"/>
      <c r="M167" s="279"/>
      <c r="N167" s="279"/>
      <c r="O167" s="270"/>
      <c r="P167" s="241"/>
      <c r="Q167" s="259"/>
      <c r="R167" s="241"/>
      <c r="S167" s="266"/>
      <c r="T167" s="270"/>
      <c r="U167" s="270"/>
      <c r="V167" s="270"/>
      <c r="W167" s="270"/>
      <c r="X167" s="270"/>
      <c r="Y167" s="270"/>
      <c r="Z167" s="270"/>
      <c r="AA167" s="274"/>
      <c r="AB167" s="270"/>
      <c r="AC167" s="268"/>
      <c r="AD167" s="268"/>
      <c r="AE167" s="268"/>
      <c r="AF167" s="268"/>
      <c r="AG167" s="268"/>
      <c r="AH167" s="268"/>
      <c r="AI167" s="268"/>
    </row>
    <row r="168" spans="1:35" x14ac:dyDescent="0.2">
      <c r="A168" s="268"/>
      <c r="B168" s="268"/>
      <c r="C168" s="270"/>
      <c r="D168" s="285">
        <f>1+D165</f>
        <v>39</v>
      </c>
      <c r="E168" s="271"/>
      <c r="F168" s="272"/>
      <c r="G168" s="272"/>
      <c r="H168" s="272" t="s">
        <v>369</v>
      </c>
      <c r="I168" s="272"/>
      <c r="J168" s="272"/>
      <c r="K168" s="272"/>
      <c r="L168" s="272"/>
      <c r="M168" s="279" t="s">
        <v>370</v>
      </c>
      <c r="N168" s="279"/>
      <c r="O168" s="270"/>
      <c r="P168" s="859" t="s">
        <v>1121</v>
      </c>
      <c r="Q168" s="860"/>
      <c r="R168" s="861"/>
      <c r="S168" s="266"/>
      <c r="T168" s="270" t="s">
        <v>733</v>
      </c>
      <c r="U168" s="270"/>
      <c r="V168" s="270"/>
      <c r="W168" s="270"/>
      <c r="X168" s="270"/>
      <c r="Y168" s="270"/>
      <c r="Z168" s="270"/>
      <c r="AA168" s="274"/>
      <c r="AB168" s="270"/>
      <c r="AC168" s="268"/>
      <c r="AD168" s="268"/>
      <c r="AE168" s="268"/>
      <c r="AF168" s="268"/>
      <c r="AG168" s="268"/>
      <c r="AH168" s="268"/>
      <c r="AI168" s="268"/>
    </row>
    <row r="169" spans="1:35" x14ac:dyDescent="0.2">
      <c r="A169" s="268"/>
      <c r="B169" s="268"/>
      <c r="C169" s="270"/>
      <c r="D169" s="285"/>
      <c r="E169" s="271"/>
      <c r="F169" s="272"/>
      <c r="G169" s="272"/>
      <c r="H169" s="272"/>
      <c r="I169" s="272"/>
      <c r="J169" s="272"/>
      <c r="K169" s="272"/>
      <c r="L169" s="272"/>
      <c r="M169" s="279"/>
      <c r="N169" s="279"/>
      <c r="O169" s="270"/>
      <c r="P169" s="279"/>
      <c r="Q169" s="156"/>
      <c r="R169" s="279"/>
      <c r="S169" s="266"/>
      <c r="T169" s="270"/>
      <c r="U169" s="270"/>
      <c r="V169" s="270"/>
      <c r="W169" s="270"/>
      <c r="X169" s="270"/>
      <c r="Y169" s="270"/>
      <c r="Z169" s="270"/>
      <c r="AA169" s="274"/>
      <c r="AB169" s="270"/>
      <c r="AC169" s="268"/>
      <c r="AD169" s="268"/>
      <c r="AE169" s="268"/>
      <c r="AF169" s="268"/>
      <c r="AG169" s="268"/>
      <c r="AH169" s="268"/>
      <c r="AI169" s="268"/>
    </row>
    <row r="170" spans="1:35" ht="15.75" customHeight="1" x14ac:dyDescent="0.3">
      <c r="A170" s="268"/>
      <c r="B170" s="268"/>
      <c r="C170" s="270"/>
      <c r="D170" s="285">
        <f>1+D168</f>
        <v>40</v>
      </c>
      <c r="E170" s="271"/>
      <c r="F170" s="272"/>
      <c r="G170" s="272"/>
      <c r="H170" s="272" t="s">
        <v>674</v>
      </c>
      <c r="I170" s="272"/>
      <c r="J170" s="272"/>
      <c r="K170" s="272"/>
      <c r="L170" s="272"/>
      <c r="M170" s="279" t="s">
        <v>371</v>
      </c>
      <c r="N170" s="279" t="s">
        <v>381</v>
      </c>
      <c r="O170" s="270"/>
      <c r="P170" s="1075" t="s">
        <v>673</v>
      </c>
      <c r="Q170" s="1076"/>
      <c r="R170" s="1077"/>
      <c r="S170" s="266"/>
      <c r="T170" s="901" t="s">
        <v>734</v>
      </c>
      <c r="U170" s="901"/>
      <c r="V170" s="901"/>
      <c r="W170" s="901"/>
      <c r="X170" s="901"/>
      <c r="Y170" s="901"/>
      <c r="Z170" s="901"/>
      <c r="AA170" s="902"/>
      <c r="AB170" s="270"/>
      <c r="AC170" s="268"/>
      <c r="AD170" s="268"/>
      <c r="AE170" s="268"/>
      <c r="AF170" s="268"/>
      <c r="AG170" s="268"/>
      <c r="AH170" s="268"/>
      <c r="AI170" s="268"/>
    </row>
    <row r="171" spans="1:35" x14ac:dyDescent="0.2">
      <c r="A171" s="268"/>
      <c r="B171" s="268"/>
      <c r="C171" s="270"/>
      <c r="D171" s="285"/>
      <c r="E171" s="271"/>
      <c r="F171" s="272"/>
      <c r="G171" s="272"/>
      <c r="H171" s="272"/>
      <c r="I171" s="272"/>
      <c r="J171" s="272"/>
      <c r="K171" s="272"/>
      <c r="L171" s="272"/>
      <c r="M171" s="279"/>
      <c r="N171" s="279"/>
      <c r="O171" s="263"/>
      <c r="P171" s="263"/>
      <c r="Q171" s="263"/>
      <c r="R171" s="263"/>
      <c r="S171" s="260"/>
      <c r="T171" s="901"/>
      <c r="U171" s="901"/>
      <c r="V171" s="901"/>
      <c r="W171" s="901"/>
      <c r="X171" s="901"/>
      <c r="Y171" s="901"/>
      <c r="Z171" s="901"/>
      <c r="AA171" s="902"/>
      <c r="AB171" s="270"/>
      <c r="AC171" s="268"/>
      <c r="AD171" s="268"/>
      <c r="AE171" s="268"/>
      <c r="AF171" s="268"/>
      <c r="AG171" s="268"/>
      <c r="AH171" s="268"/>
      <c r="AI171" s="268"/>
    </row>
    <row r="172" spans="1:35" x14ac:dyDescent="0.2">
      <c r="A172" s="268"/>
      <c r="B172" s="268"/>
      <c r="C172" s="270"/>
      <c r="D172" s="285"/>
      <c r="E172" s="271"/>
      <c r="F172" s="272"/>
      <c r="G172" s="275" t="s">
        <v>675</v>
      </c>
      <c r="H172" s="272"/>
      <c r="I172" s="272"/>
      <c r="J172" s="272"/>
      <c r="K172" s="272"/>
      <c r="L172" s="272"/>
      <c r="M172" s="279"/>
      <c r="N172" s="279"/>
      <c r="O172" s="263"/>
      <c r="P172" s="263"/>
      <c r="Q172" s="263"/>
      <c r="R172" s="263"/>
      <c r="S172" s="260"/>
      <c r="T172" s="263"/>
      <c r="U172" s="263"/>
      <c r="V172" s="270"/>
      <c r="W172" s="270"/>
      <c r="X172" s="270"/>
      <c r="Y172" s="270"/>
      <c r="Z172" s="270"/>
      <c r="AA172" s="274"/>
      <c r="AB172" s="270"/>
      <c r="AC172" s="268"/>
      <c r="AD172" s="268"/>
      <c r="AE172" s="268"/>
      <c r="AF172" s="268"/>
      <c r="AG172" s="268"/>
      <c r="AH172" s="268"/>
      <c r="AI172" s="268"/>
    </row>
    <row r="173" spans="1:35" x14ac:dyDescent="0.2">
      <c r="A173" s="268"/>
      <c r="B173" s="268"/>
      <c r="C173" s="270"/>
      <c r="D173" s="285">
        <f>1+D170</f>
        <v>41</v>
      </c>
      <c r="E173" s="271"/>
      <c r="F173" s="272"/>
      <c r="G173" s="272"/>
      <c r="H173" s="272" t="s">
        <v>379</v>
      </c>
      <c r="I173" s="272"/>
      <c r="J173" s="272"/>
      <c r="K173" s="272"/>
      <c r="L173" s="272"/>
      <c r="M173" s="279" t="s">
        <v>380</v>
      </c>
      <c r="N173" s="279" t="s">
        <v>382</v>
      </c>
      <c r="O173" s="263"/>
      <c r="P173" s="1081" t="str">
        <f>ROUND(468/3960*61.6/62.4/0.6*0.7457/0.9,3)&amp;" - Default"</f>
        <v>0.161 - Default</v>
      </c>
      <c r="Q173" s="1082"/>
      <c r="R173" s="1083"/>
      <c r="S173" s="260"/>
      <c r="T173" s="855" t="s">
        <v>1017</v>
      </c>
      <c r="U173" s="855"/>
      <c r="V173" s="855"/>
      <c r="W173" s="855"/>
      <c r="X173" s="855"/>
      <c r="Y173" s="855"/>
      <c r="Z173" s="855"/>
      <c r="AA173" s="856"/>
      <c r="AB173" s="270"/>
      <c r="AC173" s="268"/>
      <c r="AD173" s="268"/>
      <c r="AE173" s="268"/>
      <c r="AF173" s="268"/>
      <c r="AG173" s="268"/>
      <c r="AH173" s="268"/>
      <c r="AI173" s="268"/>
    </row>
    <row r="174" spans="1:35" x14ac:dyDescent="0.2">
      <c r="A174" s="268"/>
      <c r="B174" s="268"/>
      <c r="C174" s="270"/>
      <c r="D174" s="285"/>
      <c r="E174" s="271"/>
      <c r="F174" s="272"/>
      <c r="G174" s="272"/>
      <c r="H174" s="272"/>
      <c r="I174" s="272"/>
      <c r="J174" s="272"/>
      <c r="K174" s="272"/>
      <c r="L174" s="272"/>
      <c r="M174" s="279"/>
      <c r="N174" s="279"/>
      <c r="O174" s="263"/>
      <c r="P174" s="279"/>
      <c r="Q174" s="265"/>
      <c r="R174" s="279"/>
      <c r="S174" s="260"/>
      <c r="T174" s="855"/>
      <c r="U174" s="855"/>
      <c r="V174" s="855"/>
      <c r="W174" s="855"/>
      <c r="X174" s="855"/>
      <c r="Y174" s="855"/>
      <c r="Z174" s="855"/>
      <c r="AA174" s="856"/>
      <c r="AB174" s="270"/>
      <c r="AC174" s="268"/>
      <c r="AD174" s="268"/>
      <c r="AE174" s="268"/>
      <c r="AF174" s="268"/>
      <c r="AG174" s="268"/>
      <c r="AH174" s="268"/>
      <c r="AI174" s="268"/>
    </row>
    <row r="175" spans="1:35" x14ac:dyDescent="0.2">
      <c r="A175" s="268"/>
      <c r="B175" s="268"/>
      <c r="C175" s="270"/>
      <c r="D175" s="285"/>
      <c r="E175" s="271"/>
      <c r="F175" s="272"/>
      <c r="G175" s="272"/>
      <c r="H175" s="272"/>
      <c r="I175" s="272"/>
      <c r="J175" s="272"/>
      <c r="K175" s="272"/>
      <c r="L175" s="272"/>
      <c r="M175" s="279"/>
      <c r="N175" s="279"/>
      <c r="O175" s="263"/>
      <c r="P175" s="279"/>
      <c r="Q175" s="265"/>
      <c r="R175" s="279"/>
      <c r="S175" s="260"/>
      <c r="T175" s="855"/>
      <c r="U175" s="855"/>
      <c r="V175" s="855"/>
      <c r="W175" s="855"/>
      <c r="X175" s="855"/>
      <c r="Y175" s="855"/>
      <c r="Z175" s="855"/>
      <c r="AA175" s="856"/>
      <c r="AB175" s="270"/>
      <c r="AC175" s="268"/>
      <c r="AD175" s="268"/>
      <c r="AE175" s="268"/>
      <c r="AF175" s="268"/>
      <c r="AG175" s="268"/>
      <c r="AH175" s="268"/>
      <c r="AI175" s="268"/>
    </row>
    <row r="176" spans="1:35" x14ac:dyDescent="0.2">
      <c r="A176" s="268"/>
      <c r="B176" s="268"/>
      <c r="C176" s="270"/>
      <c r="D176" s="285"/>
      <c r="E176" s="271"/>
      <c r="F176" s="272"/>
      <c r="G176" s="272"/>
      <c r="H176" s="272"/>
      <c r="I176" s="272"/>
      <c r="J176" s="272"/>
      <c r="K176" s="272"/>
      <c r="L176" s="272"/>
      <c r="M176" s="279"/>
      <c r="N176" s="279"/>
      <c r="O176" s="263"/>
      <c r="P176" s="279"/>
      <c r="Q176" s="265"/>
      <c r="R176" s="279"/>
      <c r="S176" s="260"/>
      <c r="T176" s="855"/>
      <c r="U176" s="855"/>
      <c r="V176" s="855"/>
      <c r="W176" s="855"/>
      <c r="X176" s="855"/>
      <c r="Y176" s="855"/>
      <c r="Z176" s="855"/>
      <c r="AA176" s="856"/>
      <c r="AB176" s="270"/>
      <c r="AC176" s="268"/>
      <c r="AD176" s="268"/>
      <c r="AE176" s="268"/>
      <c r="AF176" s="268"/>
      <c r="AG176" s="268"/>
      <c r="AH176" s="268"/>
      <c r="AI176" s="268"/>
    </row>
    <row r="177" spans="1:35" x14ac:dyDescent="0.2">
      <c r="A177" s="268"/>
      <c r="B177" s="268"/>
      <c r="C177" s="270"/>
      <c r="D177" s="285"/>
      <c r="E177" s="271"/>
      <c r="F177" s="272"/>
      <c r="G177" s="272"/>
      <c r="H177" s="272"/>
      <c r="I177" s="272"/>
      <c r="J177" s="272"/>
      <c r="K177" s="272"/>
      <c r="L177" s="272"/>
      <c r="M177" s="279"/>
      <c r="N177" s="279"/>
      <c r="O177" s="263"/>
      <c r="P177" s="279"/>
      <c r="Q177" s="265"/>
      <c r="R177" s="279"/>
      <c r="S177" s="260"/>
      <c r="T177" s="855"/>
      <c r="U177" s="855"/>
      <c r="V177" s="855"/>
      <c r="W177" s="855"/>
      <c r="X177" s="855"/>
      <c r="Y177" s="855"/>
      <c r="Z177" s="855"/>
      <c r="AA177" s="856"/>
      <c r="AB177" s="270"/>
      <c r="AC177" s="268"/>
      <c r="AD177" s="268"/>
      <c r="AE177" s="268"/>
      <c r="AF177" s="268"/>
      <c r="AG177" s="268"/>
      <c r="AH177" s="268"/>
      <c r="AI177" s="268"/>
    </row>
    <row r="178" spans="1:35" x14ac:dyDescent="0.2">
      <c r="A178" s="268"/>
      <c r="B178" s="268"/>
      <c r="C178" s="270"/>
      <c r="D178" s="285"/>
      <c r="E178" s="271"/>
      <c r="F178" s="272"/>
      <c r="G178" s="272"/>
      <c r="H178" s="272"/>
      <c r="I178" s="272"/>
      <c r="J178" s="272"/>
      <c r="K178" s="272"/>
      <c r="L178" s="272"/>
      <c r="M178" s="279"/>
      <c r="N178" s="279"/>
      <c r="O178" s="263"/>
      <c r="P178" s="279"/>
      <c r="Q178" s="265"/>
      <c r="R178" s="279"/>
      <c r="S178" s="260"/>
      <c r="T178" s="855"/>
      <c r="U178" s="855"/>
      <c r="V178" s="855"/>
      <c r="W178" s="855"/>
      <c r="X178" s="855"/>
      <c r="Y178" s="855"/>
      <c r="Z178" s="855"/>
      <c r="AA178" s="856"/>
      <c r="AB178" s="270"/>
      <c r="AC178" s="268"/>
      <c r="AD178" s="268"/>
      <c r="AE178" s="268"/>
      <c r="AF178" s="268"/>
      <c r="AG178" s="268"/>
      <c r="AH178" s="268"/>
      <c r="AI178" s="268"/>
    </row>
    <row r="179" spans="1:35" x14ac:dyDescent="0.2">
      <c r="A179" s="268"/>
      <c r="B179" s="268"/>
      <c r="C179" s="270"/>
      <c r="D179" s="285"/>
      <c r="E179" s="271"/>
      <c r="F179" s="272"/>
      <c r="G179" s="272"/>
      <c r="H179" s="272"/>
      <c r="I179" s="272"/>
      <c r="J179" s="272"/>
      <c r="K179" s="272"/>
      <c r="L179" s="272"/>
      <c r="M179" s="279"/>
      <c r="N179" s="279"/>
      <c r="O179" s="263"/>
      <c r="P179" s="279"/>
      <c r="Q179" s="265"/>
      <c r="R179" s="279"/>
      <c r="S179" s="260"/>
      <c r="T179" s="855"/>
      <c r="U179" s="855"/>
      <c r="V179" s="855"/>
      <c r="W179" s="855"/>
      <c r="X179" s="855"/>
      <c r="Y179" s="855"/>
      <c r="Z179" s="855"/>
      <c r="AA179" s="856"/>
      <c r="AB179" s="270"/>
      <c r="AC179" s="268"/>
      <c r="AD179" s="268"/>
      <c r="AE179" s="268"/>
      <c r="AF179" s="268"/>
      <c r="AG179" s="268"/>
      <c r="AH179" s="268"/>
      <c r="AI179" s="268"/>
    </row>
    <row r="180" spans="1:35" x14ac:dyDescent="0.2">
      <c r="A180" s="268"/>
      <c r="B180" s="268"/>
      <c r="C180" s="270"/>
      <c r="D180" s="285"/>
      <c r="E180" s="271"/>
      <c r="F180" s="272"/>
      <c r="G180" s="272"/>
      <c r="H180" s="272"/>
      <c r="I180" s="272"/>
      <c r="J180" s="272"/>
      <c r="K180" s="272"/>
      <c r="L180" s="272"/>
      <c r="M180" s="279"/>
      <c r="N180" s="279"/>
      <c r="O180" s="263"/>
      <c r="P180" s="279"/>
      <c r="Q180" s="265"/>
      <c r="R180" s="279"/>
      <c r="S180" s="260"/>
      <c r="T180" s="272"/>
      <c r="U180" s="263"/>
      <c r="V180" s="270"/>
      <c r="W180" s="270"/>
      <c r="X180" s="270"/>
      <c r="Y180" s="270"/>
      <c r="Z180" s="270"/>
      <c r="AA180" s="274"/>
      <c r="AB180" s="270"/>
      <c r="AC180" s="268"/>
      <c r="AD180" s="268"/>
      <c r="AE180" s="268"/>
      <c r="AF180" s="268"/>
      <c r="AG180" s="268"/>
      <c r="AH180" s="268"/>
      <c r="AI180" s="268"/>
    </row>
    <row r="181" spans="1:35" x14ac:dyDescent="0.2">
      <c r="A181" s="268"/>
      <c r="B181" s="268"/>
      <c r="C181" s="270"/>
      <c r="D181" s="285">
        <f>1+D173</f>
        <v>42</v>
      </c>
      <c r="E181" s="271"/>
      <c r="F181" s="272"/>
      <c r="G181" s="272"/>
      <c r="H181" s="272" t="s">
        <v>383</v>
      </c>
      <c r="I181" s="272"/>
      <c r="J181" s="272"/>
      <c r="K181" s="272"/>
      <c r="L181" s="272"/>
      <c r="M181" s="279" t="s">
        <v>125</v>
      </c>
      <c r="N181" s="279" t="s">
        <v>126</v>
      </c>
      <c r="O181" s="263"/>
      <c r="P181" s="1030" t="s">
        <v>677</v>
      </c>
      <c r="Q181" s="1031"/>
      <c r="R181" s="1032"/>
      <c r="S181" s="260"/>
      <c r="T181" s="272" t="s">
        <v>981</v>
      </c>
      <c r="U181" s="263"/>
      <c r="V181" s="270"/>
      <c r="W181" s="270"/>
      <c r="X181" s="270"/>
      <c r="Y181" s="270"/>
      <c r="Z181" s="270"/>
      <c r="AA181" s="274"/>
      <c r="AB181" s="270"/>
      <c r="AC181" s="268"/>
      <c r="AD181" s="268"/>
      <c r="AE181" s="268"/>
      <c r="AF181" s="268"/>
      <c r="AG181" s="268"/>
      <c r="AH181" s="268"/>
      <c r="AI181" s="268"/>
    </row>
    <row r="182" spans="1:35" x14ac:dyDescent="0.2">
      <c r="A182" s="268"/>
      <c r="B182" s="268"/>
      <c r="C182" s="270"/>
      <c r="D182" s="285"/>
      <c r="E182" s="271"/>
      <c r="F182" s="272"/>
      <c r="G182" s="272"/>
      <c r="H182" s="272"/>
      <c r="I182" s="272"/>
      <c r="J182" s="272"/>
      <c r="K182" s="272"/>
      <c r="L182" s="272"/>
      <c r="M182" s="279"/>
      <c r="N182" s="279"/>
      <c r="O182" s="263"/>
      <c r="P182" s="279"/>
      <c r="Q182" s="265"/>
      <c r="R182" s="279"/>
      <c r="S182" s="260"/>
      <c r="T182" s="272"/>
      <c r="U182" s="263"/>
      <c r="V182" s="270"/>
      <c r="W182" s="270"/>
      <c r="X182" s="270"/>
      <c r="Y182" s="270"/>
      <c r="Z182" s="270"/>
      <c r="AA182" s="274"/>
      <c r="AB182" s="270"/>
      <c r="AC182" s="268"/>
      <c r="AD182" s="268"/>
      <c r="AE182" s="268"/>
      <c r="AF182" s="268"/>
      <c r="AG182" s="268"/>
      <c r="AH182" s="268"/>
      <c r="AI182" s="268"/>
    </row>
    <row r="183" spans="1:35" x14ac:dyDescent="0.2">
      <c r="A183" s="268"/>
      <c r="B183" s="268"/>
      <c r="C183" s="270"/>
      <c r="D183" s="285">
        <f>1+D181</f>
        <v>43</v>
      </c>
      <c r="E183" s="271"/>
      <c r="F183" s="272"/>
      <c r="G183" s="272"/>
      <c r="H183" s="272" t="s">
        <v>685</v>
      </c>
      <c r="I183" s="272"/>
      <c r="J183" s="272"/>
      <c r="K183" s="272"/>
      <c r="L183" s="272"/>
      <c r="M183" s="279" t="s">
        <v>384</v>
      </c>
      <c r="N183" s="279" t="s">
        <v>385</v>
      </c>
      <c r="O183" s="263"/>
      <c r="P183" s="871" t="s">
        <v>678</v>
      </c>
      <c r="Q183" s="872"/>
      <c r="R183" s="873"/>
      <c r="S183" s="260"/>
      <c r="T183" s="862" t="s">
        <v>679</v>
      </c>
      <c r="U183" s="862"/>
      <c r="V183" s="862"/>
      <c r="W183" s="862"/>
      <c r="X183" s="862"/>
      <c r="Y183" s="862"/>
      <c r="Z183" s="862"/>
      <c r="AA183" s="863"/>
      <c r="AB183" s="270"/>
      <c r="AC183" s="268"/>
      <c r="AD183" s="268"/>
      <c r="AE183" s="268"/>
      <c r="AF183" s="268"/>
      <c r="AG183" s="268"/>
      <c r="AH183" s="268"/>
      <c r="AI183" s="268"/>
    </row>
    <row r="184" spans="1:35" x14ac:dyDescent="0.2">
      <c r="A184" s="268"/>
      <c r="B184" s="268"/>
      <c r="C184" s="270"/>
      <c r="D184" s="285"/>
      <c r="E184" s="271"/>
      <c r="F184" s="272"/>
      <c r="G184" s="272"/>
      <c r="H184" s="272"/>
      <c r="I184" s="272"/>
      <c r="J184" s="272"/>
      <c r="K184" s="272"/>
      <c r="L184" s="272"/>
      <c r="M184" s="279"/>
      <c r="N184" s="279"/>
      <c r="O184" s="263"/>
      <c r="P184" s="263"/>
      <c r="Q184" s="263"/>
      <c r="R184" s="263"/>
      <c r="S184" s="260"/>
      <c r="T184" s="862"/>
      <c r="U184" s="862"/>
      <c r="V184" s="862"/>
      <c r="W184" s="862"/>
      <c r="X184" s="862"/>
      <c r="Y184" s="862"/>
      <c r="Z184" s="862"/>
      <c r="AA184" s="863"/>
      <c r="AB184" s="270"/>
      <c r="AC184" s="268"/>
      <c r="AD184" s="268"/>
      <c r="AE184" s="268"/>
      <c r="AF184" s="268"/>
      <c r="AG184" s="268"/>
      <c r="AH184" s="268"/>
      <c r="AI184" s="268"/>
    </row>
    <row r="185" spans="1:35" x14ac:dyDescent="0.2">
      <c r="A185" s="268"/>
      <c r="B185" s="268"/>
      <c r="C185" s="270"/>
      <c r="D185" s="285"/>
      <c r="E185" s="271"/>
      <c r="F185" s="272"/>
      <c r="G185" s="275" t="s">
        <v>387</v>
      </c>
      <c r="H185" s="272"/>
      <c r="I185" s="272"/>
      <c r="J185" s="272"/>
      <c r="K185" s="272"/>
      <c r="L185" s="272"/>
      <c r="M185" s="279"/>
      <c r="N185" s="279"/>
      <c r="O185" s="263"/>
      <c r="P185" s="263"/>
      <c r="Q185" s="263"/>
      <c r="R185" s="263"/>
      <c r="S185" s="260"/>
      <c r="T185" s="263"/>
      <c r="U185" s="157"/>
      <c r="V185" s="270"/>
      <c r="W185" s="270"/>
      <c r="X185" s="270"/>
      <c r="Y185" s="270"/>
      <c r="Z185" s="270"/>
      <c r="AA185" s="274"/>
      <c r="AB185" s="270"/>
      <c r="AC185" s="268"/>
      <c r="AD185" s="268"/>
      <c r="AE185" s="268"/>
      <c r="AF185" s="268"/>
      <c r="AG185" s="268"/>
      <c r="AH185" s="268"/>
      <c r="AI185" s="268"/>
    </row>
    <row r="186" spans="1:35" ht="15.75" x14ac:dyDescent="0.3">
      <c r="A186" s="268"/>
      <c r="B186" s="268"/>
      <c r="C186" s="270"/>
      <c r="D186" s="285">
        <f>1+D183</f>
        <v>44</v>
      </c>
      <c r="E186" s="271"/>
      <c r="F186" s="272"/>
      <c r="G186" s="272"/>
      <c r="H186" s="272" t="s">
        <v>389</v>
      </c>
      <c r="I186" s="272"/>
      <c r="J186" s="272"/>
      <c r="K186" s="272"/>
      <c r="L186" s="272"/>
      <c r="M186" s="279" t="s">
        <v>390</v>
      </c>
      <c r="N186" s="279" t="s">
        <v>61</v>
      </c>
      <c r="O186" s="263"/>
      <c r="P186" s="1044" t="s">
        <v>671</v>
      </c>
      <c r="Q186" s="1045"/>
      <c r="R186" s="1046"/>
      <c r="S186" s="260"/>
      <c r="T186" s="901" t="s">
        <v>416</v>
      </c>
      <c r="U186" s="901"/>
      <c r="V186" s="901"/>
      <c r="W186" s="901"/>
      <c r="X186" s="901"/>
      <c r="Y186" s="901"/>
      <c r="Z186" s="901"/>
      <c r="AA186" s="902"/>
      <c r="AB186" s="270"/>
      <c r="AC186" s="268"/>
      <c r="AD186" s="268"/>
      <c r="AE186" s="268"/>
      <c r="AF186" s="268"/>
      <c r="AG186" s="268"/>
      <c r="AH186" s="268"/>
      <c r="AI186" s="268"/>
    </row>
    <row r="187" spans="1:35" x14ac:dyDescent="0.2">
      <c r="A187" s="268"/>
      <c r="B187" s="268"/>
      <c r="C187" s="270"/>
      <c r="D187" s="285"/>
      <c r="E187" s="271"/>
      <c r="F187" s="272"/>
      <c r="G187" s="272"/>
      <c r="H187" s="272"/>
      <c r="I187" s="272"/>
      <c r="J187" s="272"/>
      <c r="K187" s="272"/>
      <c r="L187" s="272"/>
      <c r="M187" s="279"/>
      <c r="N187" s="279"/>
      <c r="O187" s="263"/>
      <c r="P187" s="279"/>
      <c r="Q187" s="265"/>
      <c r="R187" s="279"/>
      <c r="S187" s="260"/>
      <c r="T187" s="901"/>
      <c r="U187" s="901"/>
      <c r="V187" s="901"/>
      <c r="W187" s="901"/>
      <c r="X187" s="901"/>
      <c r="Y187" s="901"/>
      <c r="Z187" s="901"/>
      <c r="AA187" s="902"/>
      <c r="AB187" s="270"/>
      <c r="AC187" s="268"/>
      <c r="AD187" s="268"/>
      <c r="AE187" s="268"/>
      <c r="AF187" s="268"/>
      <c r="AG187" s="268"/>
      <c r="AH187" s="268"/>
      <c r="AI187" s="268"/>
    </row>
    <row r="188" spans="1:35" x14ac:dyDescent="0.2">
      <c r="A188" s="268"/>
      <c r="B188" s="268"/>
      <c r="C188" s="270"/>
      <c r="D188" s="285"/>
      <c r="E188" s="271"/>
      <c r="F188" s="272"/>
      <c r="G188" s="272"/>
      <c r="H188" s="272"/>
      <c r="I188" s="272"/>
      <c r="J188" s="272"/>
      <c r="K188" s="272"/>
      <c r="L188" s="272"/>
      <c r="M188" s="279"/>
      <c r="N188" s="279"/>
      <c r="O188" s="263"/>
      <c r="P188" s="279"/>
      <c r="Q188" s="265"/>
      <c r="R188" s="279"/>
      <c r="S188" s="260"/>
      <c r="T188" s="311"/>
      <c r="U188" s="311"/>
      <c r="V188" s="311"/>
      <c r="W188" s="311"/>
      <c r="X188" s="311"/>
      <c r="Y188" s="311"/>
      <c r="Z188" s="311"/>
      <c r="AA188" s="315"/>
      <c r="AB188" s="270"/>
      <c r="AC188" s="268"/>
      <c r="AD188" s="268"/>
      <c r="AE188" s="268"/>
      <c r="AF188" s="268"/>
      <c r="AG188" s="268"/>
      <c r="AH188" s="268"/>
      <c r="AI188" s="268"/>
    </row>
    <row r="189" spans="1:35" ht="15.75" customHeight="1" x14ac:dyDescent="0.2">
      <c r="A189" s="268"/>
      <c r="B189" s="268"/>
      <c r="C189" s="270"/>
      <c r="D189" s="285">
        <f t="shared" ref="D189" si="1">1+D186</f>
        <v>45</v>
      </c>
      <c r="E189" s="271"/>
      <c r="F189" s="272"/>
      <c r="G189" s="272"/>
      <c r="H189" s="272" t="s">
        <v>386</v>
      </c>
      <c r="I189" s="272"/>
      <c r="J189" s="272"/>
      <c r="K189" s="272"/>
      <c r="L189" s="272"/>
      <c r="M189" s="279" t="s">
        <v>388</v>
      </c>
      <c r="N189" s="279" t="s">
        <v>361</v>
      </c>
      <c r="O189" s="263"/>
      <c r="P189" s="871" t="s">
        <v>680</v>
      </c>
      <c r="Q189" s="872"/>
      <c r="R189" s="873"/>
      <c r="S189" s="260"/>
      <c r="T189" s="855" t="s">
        <v>1149</v>
      </c>
      <c r="U189" s="855"/>
      <c r="V189" s="855"/>
      <c r="W189" s="855"/>
      <c r="X189" s="855"/>
      <c r="Y189" s="855"/>
      <c r="Z189" s="855"/>
      <c r="AA189" s="856"/>
      <c r="AB189" s="270"/>
      <c r="AC189" s="268"/>
      <c r="AD189" s="268"/>
      <c r="AE189" s="268"/>
      <c r="AF189" s="268"/>
      <c r="AG189" s="268"/>
      <c r="AH189" s="268"/>
      <c r="AI189" s="268"/>
    </row>
    <row r="190" spans="1:35" x14ac:dyDescent="0.2">
      <c r="A190" s="268"/>
      <c r="B190" s="268"/>
      <c r="C190" s="270"/>
      <c r="D190" s="285"/>
      <c r="E190" s="271"/>
      <c r="F190" s="272"/>
      <c r="G190" s="272"/>
      <c r="H190" s="272"/>
      <c r="I190" s="272"/>
      <c r="J190" s="272"/>
      <c r="K190" s="272"/>
      <c r="L190" s="272"/>
      <c r="M190" s="279"/>
      <c r="N190" s="279"/>
      <c r="O190" s="263"/>
      <c r="P190" s="263"/>
      <c r="Q190" s="263"/>
      <c r="R190" s="263"/>
      <c r="S190" s="260"/>
      <c r="T190" s="855"/>
      <c r="U190" s="855"/>
      <c r="V190" s="855"/>
      <c r="W190" s="855"/>
      <c r="X190" s="855"/>
      <c r="Y190" s="855"/>
      <c r="Z190" s="855"/>
      <c r="AA190" s="856"/>
      <c r="AB190" s="270"/>
      <c r="AC190" s="268"/>
      <c r="AD190" s="268"/>
      <c r="AE190" s="268"/>
      <c r="AF190" s="268"/>
      <c r="AG190" s="268"/>
      <c r="AH190" s="268"/>
      <c r="AI190" s="268"/>
    </row>
    <row r="191" spans="1:35" x14ac:dyDescent="0.2">
      <c r="A191" s="268"/>
      <c r="B191" s="268"/>
      <c r="C191" s="270"/>
      <c r="D191" s="218"/>
      <c r="E191" s="200"/>
      <c r="F191" s="108"/>
      <c r="G191" s="108"/>
      <c r="H191" s="108"/>
      <c r="I191" s="108"/>
      <c r="J191" s="108"/>
      <c r="K191" s="108"/>
      <c r="L191" s="108"/>
      <c r="M191" s="110"/>
      <c r="N191" s="110"/>
      <c r="O191" s="108"/>
      <c r="P191" s="108"/>
      <c r="Q191" s="108"/>
      <c r="R191" s="77"/>
      <c r="S191" s="203"/>
      <c r="T191" s="77"/>
      <c r="U191" s="77"/>
      <c r="V191" s="77"/>
      <c r="W191" s="77"/>
      <c r="X191" s="77"/>
      <c r="Y191" s="77"/>
      <c r="Z191" s="77"/>
      <c r="AA191" s="78"/>
      <c r="AB191" s="270"/>
      <c r="AC191" s="268"/>
      <c r="AD191" s="268"/>
      <c r="AE191" s="268"/>
      <c r="AF191" s="268"/>
      <c r="AG191" s="268"/>
      <c r="AH191" s="268"/>
      <c r="AI191" s="268"/>
    </row>
    <row r="192" spans="1:35" x14ac:dyDescent="0.2">
      <c r="A192" s="268"/>
      <c r="B192" s="268"/>
      <c r="C192" s="270"/>
      <c r="D192" s="285"/>
      <c r="E192" s="271"/>
      <c r="F192" s="272"/>
      <c r="G192" s="272"/>
      <c r="H192" s="272"/>
      <c r="I192" s="272"/>
      <c r="J192" s="272"/>
      <c r="K192" s="272"/>
      <c r="L192" s="272"/>
      <c r="M192" s="279"/>
      <c r="N192" s="279"/>
      <c r="O192" s="272"/>
      <c r="P192" s="272"/>
      <c r="Q192" s="272"/>
      <c r="R192" s="270"/>
      <c r="S192" s="266"/>
      <c r="T192" s="270"/>
      <c r="U192" s="270"/>
      <c r="V192" s="270"/>
      <c r="W192" s="270"/>
      <c r="X192" s="270"/>
      <c r="Y192" s="270"/>
      <c r="Z192" s="270"/>
      <c r="AA192" s="274"/>
      <c r="AB192" s="270"/>
      <c r="AC192" s="268"/>
      <c r="AD192" s="268"/>
      <c r="AE192" s="268"/>
      <c r="AF192" s="268"/>
      <c r="AG192" s="268"/>
      <c r="AH192" s="268"/>
      <c r="AI192" s="268"/>
    </row>
    <row r="193" spans="1:35" x14ac:dyDescent="0.2">
      <c r="A193" s="268"/>
      <c r="B193" s="268"/>
      <c r="C193" s="270"/>
      <c r="D193" s="285"/>
      <c r="E193" s="196" t="s">
        <v>372</v>
      </c>
      <c r="F193" s="272"/>
      <c r="G193" s="272"/>
      <c r="H193" s="272"/>
      <c r="I193" s="272"/>
      <c r="J193" s="272"/>
      <c r="K193" s="272"/>
      <c r="L193" s="272"/>
      <c r="M193" s="279"/>
      <c r="N193" s="279"/>
      <c r="O193" s="272"/>
      <c r="P193" s="272"/>
      <c r="Q193" s="272"/>
      <c r="R193" s="270"/>
      <c r="S193" s="266"/>
      <c r="T193" s="270"/>
      <c r="U193" s="270"/>
      <c r="V193" s="270"/>
      <c r="W193" s="270"/>
      <c r="X193" s="270"/>
      <c r="Y193" s="270"/>
      <c r="Z193" s="270"/>
      <c r="AA193" s="274"/>
      <c r="AB193" s="270"/>
      <c r="AC193" s="268"/>
      <c r="AD193" s="268"/>
      <c r="AE193" s="268"/>
      <c r="AF193" s="268"/>
      <c r="AG193" s="268"/>
      <c r="AH193" s="268"/>
      <c r="AI193" s="268"/>
    </row>
    <row r="194" spans="1:35" x14ac:dyDescent="0.2">
      <c r="A194" s="268"/>
      <c r="B194" s="268"/>
      <c r="C194" s="270"/>
      <c r="D194" s="285"/>
      <c r="E194" s="279"/>
      <c r="F194" s="272"/>
      <c r="G194" s="272"/>
      <c r="H194" s="272"/>
      <c r="I194" s="272"/>
      <c r="J194" s="272"/>
      <c r="K194" s="272"/>
      <c r="L194" s="272"/>
      <c r="M194" s="279"/>
      <c r="N194" s="279"/>
      <c r="O194" s="272"/>
      <c r="P194" s="272"/>
      <c r="Q194" s="272"/>
      <c r="R194" s="270"/>
      <c r="S194" s="266"/>
      <c r="T194" s="270"/>
      <c r="U194" s="270"/>
      <c r="V194" s="270"/>
      <c r="W194" s="270"/>
      <c r="X194" s="270"/>
      <c r="Y194" s="270"/>
      <c r="Z194" s="270"/>
      <c r="AA194" s="274"/>
      <c r="AB194" s="270"/>
      <c r="AC194" s="268"/>
      <c r="AD194" s="268"/>
      <c r="AE194" s="268"/>
      <c r="AF194" s="268"/>
      <c r="AG194" s="268"/>
      <c r="AH194" s="268"/>
      <c r="AI194" s="268"/>
    </row>
    <row r="195" spans="1:35" x14ac:dyDescent="0.2">
      <c r="A195" s="268"/>
      <c r="B195" s="268"/>
      <c r="C195" s="270"/>
      <c r="D195" s="285"/>
      <c r="E195" s="196" t="s">
        <v>288</v>
      </c>
      <c r="F195" s="272"/>
      <c r="G195" s="272"/>
      <c r="H195" s="272"/>
      <c r="I195" s="272"/>
      <c r="J195" s="272"/>
      <c r="K195" s="272"/>
      <c r="L195" s="272"/>
      <c r="M195" s="279"/>
      <c r="N195" s="279"/>
      <c r="O195" s="272"/>
      <c r="P195" s="272"/>
      <c r="Q195" s="272"/>
      <c r="R195" s="270"/>
      <c r="S195" s="266"/>
      <c r="T195" s="270"/>
      <c r="U195" s="270"/>
      <c r="V195" s="270"/>
      <c r="W195" s="270"/>
      <c r="X195" s="270"/>
      <c r="Y195" s="270"/>
      <c r="Z195" s="270"/>
      <c r="AA195" s="274"/>
      <c r="AB195" s="270"/>
      <c r="AC195" s="268"/>
      <c r="AD195" s="268"/>
      <c r="AE195" s="268"/>
      <c r="AF195" s="268"/>
      <c r="AG195" s="268"/>
      <c r="AH195" s="268"/>
      <c r="AI195" s="268"/>
    </row>
    <row r="196" spans="1:35" x14ac:dyDescent="0.2">
      <c r="A196" s="268"/>
      <c r="B196" s="268"/>
      <c r="C196" s="270"/>
      <c r="D196" s="285"/>
      <c r="E196" s="271"/>
      <c r="F196" s="272"/>
      <c r="G196" s="272"/>
      <c r="H196" s="272"/>
      <c r="I196" s="272"/>
      <c r="J196" s="272"/>
      <c r="K196" s="272"/>
      <c r="L196" s="272"/>
      <c r="M196" s="279"/>
      <c r="N196" s="279"/>
      <c r="O196" s="272"/>
      <c r="P196" s="272"/>
      <c r="Q196" s="272"/>
      <c r="R196" s="270"/>
      <c r="S196" s="266"/>
      <c r="T196" s="270"/>
      <c r="U196" s="270"/>
      <c r="V196" s="270"/>
      <c r="W196" s="270"/>
      <c r="X196" s="270"/>
      <c r="Y196" s="270"/>
      <c r="Z196" s="270"/>
      <c r="AA196" s="274"/>
      <c r="AB196" s="270"/>
      <c r="AC196" s="268"/>
      <c r="AD196" s="268"/>
      <c r="AE196" s="268"/>
      <c r="AF196" s="268"/>
      <c r="AG196" s="268"/>
      <c r="AH196" s="268"/>
      <c r="AI196" s="268"/>
    </row>
    <row r="197" spans="1:35" x14ac:dyDescent="0.2">
      <c r="A197" s="268"/>
      <c r="B197" s="268"/>
      <c r="C197" s="270"/>
      <c r="D197" s="285"/>
      <c r="E197" s="193" t="s">
        <v>191</v>
      </c>
      <c r="F197" s="276" t="s">
        <v>287</v>
      </c>
      <c r="G197" s="272"/>
      <c r="H197" s="272"/>
      <c r="I197" s="272"/>
      <c r="J197" s="272"/>
      <c r="K197" s="272"/>
      <c r="L197" s="272"/>
      <c r="M197" s="279"/>
      <c r="N197" s="279"/>
      <c r="O197" s="272"/>
      <c r="P197" s="272"/>
      <c r="Q197" s="272"/>
      <c r="R197" s="270"/>
      <c r="S197" s="266"/>
      <c r="T197" s="270"/>
      <c r="U197" s="270"/>
      <c r="V197" s="270"/>
      <c r="W197" s="270"/>
      <c r="X197" s="270"/>
      <c r="Y197" s="270"/>
      <c r="Z197" s="270"/>
      <c r="AA197" s="274"/>
      <c r="AB197" s="270"/>
      <c r="AC197" s="268"/>
      <c r="AD197" s="268"/>
      <c r="AE197" s="268"/>
      <c r="AF197" s="268"/>
      <c r="AG197" s="268"/>
      <c r="AH197" s="268"/>
      <c r="AI197" s="268"/>
    </row>
    <row r="198" spans="1:35" x14ac:dyDescent="0.2">
      <c r="A198" s="268"/>
      <c r="B198" s="268"/>
      <c r="C198" s="270"/>
      <c r="D198" s="285"/>
      <c r="E198" s="271"/>
      <c r="F198" s="275"/>
      <c r="G198" s="272"/>
      <c r="H198" s="272"/>
      <c r="I198" s="272"/>
      <c r="J198" s="272"/>
      <c r="K198" s="272"/>
      <c r="L198" s="272"/>
      <c r="M198" s="279"/>
      <c r="N198" s="279"/>
      <c r="O198" s="272"/>
      <c r="P198" s="272"/>
      <c r="Q198" s="272"/>
      <c r="R198" s="270"/>
      <c r="S198" s="266"/>
      <c r="T198" s="270"/>
      <c r="U198" s="270"/>
      <c r="V198" s="270"/>
      <c r="W198" s="270"/>
      <c r="X198" s="270"/>
      <c r="Y198" s="270"/>
      <c r="Z198" s="270"/>
      <c r="AA198" s="274"/>
      <c r="AB198" s="270"/>
      <c r="AC198" s="268"/>
      <c r="AD198" s="268"/>
      <c r="AE198" s="268"/>
      <c r="AF198" s="268"/>
      <c r="AG198" s="268"/>
      <c r="AH198" s="268"/>
      <c r="AI198" s="268"/>
    </row>
    <row r="199" spans="1:35" x14ac:dyDescent="0.2">
      <c r="A199" s="268"/>
      <c r="B199" s="268"/>
      <c r="C199" s="270"/>
      <c r="D199" s="287"/>
      <c r="E199" s="262"/>
      <c r="F199" s="275"/>
      <c r="G199" s="275" t="s">
        <v>583</v>
      </c>
      <c r="H199" s="272"/>
      <c r="I199" s="272"/>
      <c r="J199" s="272"/>
      <c r="K199" s="272"/>
      <c r="L199" s="272"/>
      <c r="M199" s="279"/>
      <c r="N199" s="279"/>
      <c r="O199" s="272"/>
      <c r="P199" s="272"/>
      <c r="Q199" s="272"/>
      <c r="R199" s="270"/>
      <c r="S199" s="283"/>
      <c r="T199" s="270"/>
      <c r="U199" s="270"/>
      <c r="V199" s="270"/>
      <c r="W199" s="270"/>
      <c r="X199" s="270"/>
      <c r="Y199" s="270"/>
      <c r="Z199" s="270"/>
      <c r="AA199" s="274"/>
      <c r="AB199" s="270"/>
      <c r="AC199" s="268"/>
      <c r="AD199" s="268"/>
      <c r="AE199" s="268"/>
      <c r="AF199" s="268"/>
      <c r="AG199" s="268"/>
      <c r="AH199" s="268"/>
      <c r="AI199" s="268"/>
    </row>
    <row r="200" spans="1:35" ht="15.75" x14ac:dyDescent="0.3">
      <c r="A200" s="268"/>
      <c r="B200" s="268"/>
      <c r="C200" s="270"/>
      <c r="D200" s="287">
        <f>1+D189</f>
        <v>46</v>
      </c>
      <c r="E200" s="262"/>
      <c r="F200" s="275"/>
      <c r="G200" s="272"/>
      <c r="H200" s="272" t="s">
        <v>691</v>
      </c>
      <c r="I200" s="272"/>
      <c r="J200" s="270"/>
      <c r="K200" s="272"/>
      <c r="L200" s="272"/>
      <c r="M200" s="279" t="s">
        <v>620</v>
      </c>
      <c r="N200" s="279"/>
      <c r="O200" s="279"/>
      <c r="P200" s="965" t="s">
        <v>689</v>
      </c>
      <c r="Q200" s="966"/>
      <c r="R200" s="967"/>
      <c r="S200" s="283"/>
      <c r="T200" s="272" t="s">
        <v>690</v>
      </c>
      <c r="U200" s="270"/>
      <c r="V200" s="270"/>
      <c r="W200" s="270"/>
      <c r="X200" s="270"/>
      <c r="Y200" s="270"/>
      <c r="Z200" s="270"/>
      <c r="AA200" s="274"/>
      <c r="AB200" s="270"/>
      <c r="AC200" s="268"/>
      <c r="AD200" s="268"/>
      <c r="AE200" s="268"/>
      <c r="AF200" s="268"/>
      <c r="AG200" s="268"/>
      <c r="AH200" s="268"/>
      <c r="AI200" s="268"/>
    </row>
    <row r="201" spans="1:35" x14ac:dyDescent="0.2">
      <c r="A201" s="268"/>
      <c r="B201" s="268"/>
      <c r="C201" s="270"/>
      <c r="D201" s="285"/>
      <c r="E201" s="271"/>
      <c r="F201" s="275"/>
      <c r="G201" s="272"/>
      <c r="H201" s="272"/>
      <c r="I201" s="272"/>
      <c r="J201" s="272"/>
      <c r="K201" s="272"/>
      <c r="L201" s="272"/>
      <c r="M201" s="279"/>
      <c r="N201" s="279"/>
      <c r="O201" s="272"/>
      <c r="P201" s="272"/>
      <c r="Q201" s="272"/>
      <c r="R201" s="270"/>
      <c r="S201" s="266"/>
      <c r="T201" s="270"/>
      <c r="U201" s="270"/>
      <c r="V201" s="270"/>
      <c r="W201" s="270"/>
      <c r="X201" s="270"/>
      <c r="Y201" s="270"/>
      <c r="Z201" s="270"/>
      <c r="AA201" s="274"/>
      <c r="AB201" s="270"/>
      <c r="AC201" s="268"/>
      <c r="AD201" s="268"/>
      <c r="AE201" s="268"/>
      <c r="AF201" s="268"/>
      <c r="AG201" s="268"/>
      <c r="AH201" s="268"/>
      <c r="AI201" s="268"/>
    </row>
    <row r="202" spans="1:35" x14ac:dyDescent="0.2">
      <c r="A202" s="268"/>
      <c r="B202" s="268"/>
      <c r="C202" s="270"/>
      <c r="D202" s="285"/>
      <c r="E202" s="271"/>
      <c r="F202" s="275"/>
      <c r="G202" s="275" t="s">
        <v>373</v>
      </c>
      <c r="H202" s="272"/>
      <c r="I202" s="272"/>
      <c r="J202" s="272"/>
      <c r="K202" s="272"/>
      <c r="L202" s="272"/>
      <c r="M202" s="279"/>
      <c r="N202" s="279"/>
      <c r="O202" s="272"/>
      <c r="P202" s="272"/>
      <c r="Q202" s="272"/>
      <c r="R202" s="270"/>
      <c r="S202" s="266"/>
      <c r="T202" s="270"/>
      <c r="U202" s="270"/>
      <c r="V202" s="270"/>
      <c r="W202" s="270"/>
      <c r="X202" s="270"/>
      <c r="Y202" s="270"/>
      <c r="Z202" s="270"/>
      <c r="AA202" s="274"/>
      <c r="AB202" s="270"/>
      <c r="AC202" s="268"/>
      <c r="AD202" s="268"/>
      <c r="AE202" s="268"/>
      <c r="AF202" s="268"/>
      <c r="AG202" s="268"/>
      <c r="AH202" s="268"/>
      <c r="AI202" s="268"/>
    </row>
    <row r="203" spans="1:35" ht="15.75" customHeight="1" x14ac:dyDescent="0.3">
      <c r="A203" s="268"/>
      <c r="B203" s="268"/>
      <c r="C203" s="270"/>
      <c r="D203" s="285">
        <f>1+D200</f>
        <v>47</v>
      </c>
      <c r="E203" s="271"/>
      <c r="F203" s="275"/>
      <c r="G203" s="275"/>
      <c r="H203" s="272" t="s">
        <v>376</v>
      </c>
      <c r="I203" s="272"/>
      <c r="J203" s="272"/>
      <c r="K203" s="272"/>
      <c r="L203" s="272"/>
      <c r="M203" s="279" t="s">
        <v>377</v>
      </c>
      <c r="N203" s="279" t="s">
        <v>374</v>
      </c>
      <c r="O203" s="272"/>
      <c r="P203" s="871" t="s">
        <v>681</v>
      </c>
      <c r="Q203" s="872"/>
      <c r="R203" s="873"/>
      <c r="S203" s="266"/>
      <c r="T203" s="862" t="s">
        <v>684</v>
      </c>
      <c r="U203" s="862"/>
      <c r="V203" s="862"/>
      <c r="W203" s="862"/>
      <c r="X203" s="862"/>
      <c r="Y203" s="862"/>
      <c r="Z203" s="862"/>
      <c r="AA203" s="863"/>
      <c r="AB203" s="270"/>
      <c r="AC203" s="268"/>
      <c r="AD203" s="268"/>
      <c r="AE203" s="268"/>
      <c r="AF203" s="268"/>
      <c r="AG203" s="268"/>
      <c r="AH203" s="268"/>
      <c r="AI203" s="268"/>
    </row>
    <row r="204" spans="1:35" x14ac:dyDescent="0.2">
      <c r="A204" s="268"/>
      <c r="B204" s="268"/>
      <c r="C204" s="270"/>
      <c r="D204" s="285"/>
      <c r="E204" s="271"/>
      <c r="F204" s="275"/>
      <c r="G204" s="275"/>
      <c r="H204" s="272"/>
      <c r="I204" s="272"/>
      <c r="J204" s="272"/>
      <c r="K204" s="272"/>
      <c r="L204" s="272"/>
      <c r="M204" s="279"/>
      <c r="N204" s="279"/>
      <c r="O204" s="263"/>
      <c r="P204" s="263"/>
      <c r="Q204" s="263"/>
      <c r="R204" s="263"/>
      <c r="S204" s="260"/>
      <c r="T204" s="862"/>
      <c r="U204" s="862"/>
      <c r="V204" s="862"/>
      <c r="W204" s="862"/>
      <c r="X204" s="862"/>
      <c r="Y204" s="862"/>
      <c r="Z204" s="862"/>
      <c r="AA204" s="863"/>
      <c r="AB204" s="270"/>
      <c r="AC204" s="268"/>
      <c r="AD204" s="268"/>
      <c r="AE204" s="268"/>
      <c r="AF204" s="268"/>
      <c r="AG204" s="268"/>
      <c r="AH204" s="268"/>
      <c r="AI204" s="268"/>
    </row>
    <row r="205" spans="1:35" x14ac:dyDescent="0.2">
      <c r="A205" s="268"/>
      <c r="B205" s="268"/>
      <c r="C205" s="270"/>
      <c r="D205" s="285"/>
      <c r="E205" s="271"/>
      <c r="F205" s="275"/>
      <c r="G205" s="275"/>
      <c r="H205" s="272"/>
      <c r="I205" s="272"/>
      <c r="J205" s="272"/>
      <c r="K205" s="272"/>
      <c r="L205" s="272"/>
      <c r="M205" s="279"/>
      <c r="N205" s="279"/>
      <c r="O205" s="263"/>
      <c r="P205" s="263"/>
      <c r="Q205" s="263"/>
      <c r="R205" s="263"/>
      <c r="S205" s="260"/>
      <c r="T205" s="862"/>
      <c r="U205" s="862"/>
      <c r="V205" s="862"/>
      <c r="W205" s="862"/>
      <c r="X205" s="862"/>
      <c r="Y205" s="862"/>
      <c r="Z205" s="862"/>
      <c r="AA205" s="863"/>
      <c r="AB205" s="270"/>
      <c r="AC205" s="268"/>
      <c r="AD205" s="268"/>
      <c r="AE205" s="268"/>
      <c r="AF205" s="268"/>
      <c r="AG205" s="268"/>
      <c r="AH205" s="268"/>
      <c r="AI205" s="268"/>
    </row>
    <row r="206" spans="1:35" x14ac:dyDescent="0.2">
      <c r="A206" s="268"/>
      <c r="B206" s="268"/>
      <c r="C206" s="270"/>
      <c r="D206" s="285"/>
      <c r="E206" s="271"/>
      <c r="F206" s="275"/>
      <c r="G206" s="275"/>
      <c r="H206" s="272"/>
      <c r="I206" s="272"/>
      <c r="J206" s="272"/>
      <c r="K206" s="272"/>
      <c r="L206" s="272"/>
      <c r="M206" s="279"/>
      <c r="N206" s="279"/>
      <c r="O206" s="263"/>
      <c r="P206" s="263"/>
      <c r="Q206" s="263"/>
      <c r="R206" s="263"/>
      <c r="S206" s="260"/>
      <c r="T206" s="306"/>
      <c r="U206" s="306"/>
      <c r="V206" s="306"/>
      <c r="W206" s="306"/>
      <c r="X206" s="306"/>
      <c r="Y206" s="306"/>
      <c r="Z206" s="306"/>
      <c r="AA206" s="308"/>
      <c r="AB206" s="270"/>
      <c r="AC206" s="268"/>
      <c r="AD206" s="268"/>
      <c r="AE206" s="268"/>
      <c r="AF206" s="268"/>
      <c r="AG206" s="268"/>
      <c r="AH206" s="268"/>
      <c r="AI206" s="268"/>
    </row>
    <row r="207" spans="1:35" ht="15.75" customHeight="1" x14ac:dyDescent="0.3">
      <c r="A207" s="268"/>
      <c r="B207" s="268"/>
      <c r="C207" s="270"/>
      <c r="D207" s="285">
        <f>1+D203</f>
        <v>48</v>
      </c>
      <c r="E207" s="271"/>
      <c r="F207" s="272"/>
      <c r="G207" s="275" t="s">
        <v>293</v>
      </c>
      <c r="H207" s="272"/>
      <c r="I207" s="272"/>
      <c r="J207" s="272"/>
      <c r="K207" s="272"/>
      <c r="L207" s="272"/>
      <c r="M207" s="279" t="s">
        <v>420</v>
      </c>
      <c r="N207" s="279" t="s">
        <v>91</v>
      </c>
      <c r="O207" s="272"/>
      <c r="P207" s="1078" t="s">
        <v>735</v>
      </c>
      <c r="Q207" s="1079"/>
      <c r="R207" s="1079"/>
      <c r="S207" s="1080"/>
      <c r="T207" s="855" t="s">
        <v>1019</v>
      </c>
      <c r="U207" s="855"/>
      <c r="V207" s="855"/>
      <c r="W207" s="855"/>
      <c r="X207" s="855"/>
      <c r="Y207" s="855"/>
      <c r="Z207" s="855"/>
      <c r="AA207" s="856"/>
      <c r="AB207" s="270"/>
      <c r="AC207" s="268"/>
      <c r="AD207" s="268"/>
      <c r="AE207" s="268"/>
      <c r="AF207" s="268"/>
      <c r="AG207" s="268"/>
      <c r="AH207" s="268"/>
      <c r="AI207" s="268"/>
    </row>
    <row r="208" spans="1:35" x14ac:dyDescent="0.2">
      <c r="A208" s="268"/>
      <c r="B208" s="268"/>
      <c r="C208" s="270"/>
      <c r="D208" s="285"/>
      <c r="E208" s="271"/>
      <c r="F208" s="272"/>
      <c r="G208" s="275"/>
      <c r="H208" s="272"/>
      <c r="I208" s="272"/>
      <c r="J208" s="272"/>
      <c r="K208" s="272"/>
      <c r="L208" s="272"/>
      <c r="M208" s="279"/>
      <c r="N208" s="279"/>
      <c r="O208" s="263"/>
      <c r="P208" s="264"/>
      <c r="Q208" s="265"/>
      <c r="R208" s="264"/>
      <c r="S208" s="266"/>
      <c r="T208" s="855"/>
      <c r="U208" s="855"/>
      <c r="V208" s="855"/>
      <c r="W208" s="855"/>
      <c r="X208" s="855"/>
      <c r="Y208" s="855"/>
      <c r="Z208" s="855"/>
      <c r="AA208" s="856"/>
      <c r="AB208" s="270"/>
      <c r="AC208" s="268"/>
      <c r="AD208" s="268"/>
      <c r="AE208" s="268"/>
      <c r="AF208" s="268"/>
      <c r="AG208" s="268"/>
      <c r="AH208" s="268"/>
      <c r="AI208" s="268"/>
    </row>
    <row r="209" spans="1:35" x14ac:dyDescent="0.2">
      <c r="A209" s="268"/>
      <c r="B209" s="268"/>
      <c r="C209" s="270"/>
      <c r="D209" s="285"/>
      <c r="E209" s="193" t="s">
        <v>200</v>
      </c>
      <c r="F209" s="276" t="s">
        <v>682</v>
      </c>
      <c r="G209" s="270"/>
      <c r="H209" s="275"/>
      <c r="I209" s="272"/>
      <c r="J209" s="272"/>
      <c r="K209" s="272"/>
      <c r="L209" s="272"/>
      <c r="M209" s="279"/>
      <c r="N209" s="279"/>
      <c r="O209" s="263"/>
      <c r="P209" s="264"/>
      <c r="Q209" s="265"/>
      <c r="R209" s="264"/>
      <c r="S209" s="266"/>
      <c r="T209" s="270"/>
      <c r="U209" s="270"/>
      <c r="V209" s="270"/>
      <c r="W209" s="270"/>
      <c r="X209" s="270"/>
      <c r="Y209" s="270"/>
      <c r="Z209" s="270"/>
      <c r="AA209" s="274"/>
      <c r="AB209" s="270"/>
      <c r="AC209" s="268"/>
      <c r="AD209" s="268"/>
      <c r="AE209" s="268"/>
      <c r="AF209" s="268"/>
      <c r="AG209" s="268"/>
      <c r="AH209" s="268"/>
      <c r="AI209" s="268"/>
    </row>
    <row r="210" spans="1:35" x14ac:dyDescent="0.2">
      <c r="A210" s="268"/>
      <c r="B210" s="268"/>
      <c r="C210" s="270"/>
      <c r="D210" s="285"/>
      <c r="E210" s="193"/>
      <c r="F210" s="93"/>
      <c r="G210" s="270"/>
      <c r="H210" s="275"/>
      <c r="I210" s="272"/>
      <c r="J210" s="272"/>
      <c r="K210" s="272"/>
      <c r="L210" s="272"/>
      <c r="M210" s="279"/>
      <c r="N210" s="279"/>
      <c r="O210" s="263"/>
      <c r="P210" s="264"/>
      <c r="Q210" s="265"/>
      <c r="R210" s="264"/>
      <c r="S210" s="266"/>
      <c r="T210" s="270"/>
      <c r="U210" s="270"/>
      <c r="V210" s="270"/>
      <c r="W210" s="270"/>
      <c r="X210" s="270"/>
      <c r="Y210" s="270"/>
      <c r="Z210" s="270"/>
      <c r="AA210" s="274"/>
      <c r="AB210" s="270"/>
      <c r="AC210" s="268"/>
      <c r="AD210" s="268"/>
      <c r="AE210" s="268"/>
      <c r="AF210" s="268"/>
      <c r="AG210" s="268"/>
      <c r="AH210" s="268"/>
      <c r="AI210" s="268"/>
    </row>
    <row r="211" spans="1:35" x14ac:dyDescent="0.2">
      <c r="A211" s="268"/>
      <c r="B211" s="268"/>
      <c r="C211" s="270"/>
      <c r="D211" s="285"/>
      <c r="E211" s="271"/>
      <c r="F211" s="270"/>
      <c r="G211" s="275" t="s">
        <v>330</v>
      </c>
      <c r="H211" s="272"/>
      <c r="I211" s="272"/>
      <c r="J211" s="272"/>
      <c r="K211" s="272"/>
      <c r="L211" s="272"/>
      <c r="M211" s="279"/>
      <c r="N211" s="279"/>
      <c r="O211" s="263"/>
      <c r="P211" s="264"/>
      <c r="Q211" s="265"/>
      <c r="R211" s="264"/>
      <c r="S211" s="266"/>
      <c r="T211" s="901" t="s">
        <v>1018</v>
      </c>
      <c r="U211" s="901"/>
      <c r="V211" s="901"/>
      <c r="W211" s="901"/>
      <c r="X211" s="901"/>
      <c r="Y211" s="901"/>
      <c r="Z211" s="901"/>
      <c r="AA211" s="902"/>
      <c r="AB211" s="270"/>
      <c r="AC211" s="268"/>
      <c r="AD211" s="268"/>
      <c r="AE211" s="268"/>
      <c r="AF211" s="268"/>
      <c r="AG211" s="268"/>
      <c r="AH211" s="268"/>
      <c r="AI211" s="268"/>
    </row>
    <row r="212" spans="1:35" x14ac:dyDescent="0.2">
      <c r="A212" s="268"/>
      <c r="B212" s="268"/>
      <c r="C212" s="270"/>
      <c r="D212" s="285"/>
      <c r="E212" s="271"/>
      <c r="F212" s="270"/>
      <c r="G212" s="275"/>
      <c r="H212" s="272"/>
      <c r="I212" s="272"/>
      <c r="J212" s="272"/>
      <c r="K212" s="272"/>
      <c r="L212" s="272"/>
      <c r="M212" s="279"/>
      <c r="N212" s="279"/>
      <c r="O212" s="263"/>
      <c r="P212" s="264"/>
      <c r="Q212" s="265"/>
      <c r="R212" s="264"/>
      <c r="S212" s="266"/>
      <c r="T212" s="901"/>
      <c r="U212" s="901"/>
      <c r="V212" s="901"/>
      <c r="W212" s="901"/>
      <c r="X212" s="901"/>
      <c r="Y212" s="901"/>
      <c r="Z212" s="901"/>
      <c r="AA212" s="902"/>
      <c r="AB212" s="270"/>
      <c r="AC212" s="268"/>
      <c r="AD212" s="268"/>
      <c r="AE212" s="268"/>
      <c r="AF212" s="268"/>
      <c r="AG212" s="268"/>
      <c r="AH212" s="268"/>
      <c r="AI212" s="268"/>
    </row>
    <row r="213" spans="1:35" x14ac:dyDescent="0.2">
      <c r="A213" s="268"/>
      <c r="B213" s="268"/>
      <c r="C213" s="270"/>
      <c r="D213" s="285"/>
      <c r="E213" s="271"/>
      <c r="F213" s="270"/>
      <c r="G213" s="275"/>
      <c r="H213" s="272"/>
      <c r="I213" s="272"/>
      <c r="J213" s="272"/>
      <c r="K213" s="272"/>
      <c r="L213" s="272"/>
      <c r="M213" s="279"/>
      <c r="N213" s="279"/>
      <c r="O213" s="263"/>
      <c r="P213" s="264"/>
      <c r="Q213" s="265"/>
      <c r="R213" s="264"/>
      <c r="S213" s="266"/>
      <c r="T213" s="270"/>
      <c r="U213" s="270"/>
      <c r="V213" s="270"/>
      <c r="W213" s="270"/>
      <c r="X213" s="270"/>
      <c r="Y213" s="270"/>
      <c r="Z213" s="270"/>
      <c r="AA213" s="274"/>
      <c r="AB213" s="270"/>
      <c r="AC213" s="268"/>
      <c r="AD213" s="268"/>
      <c r="AE213" s="268"/>
      <c r="AF213" s="268"/>
      <c r="AG213" s="268"/>
      <c r="AH213" s="268"/>
      <c r="AI213" s="268"/>
    </row>
    <row r="214" spans="1:35" ht="12.75" customHeight="1" x14ac:dyDescent="0.2">
      <c r="A214" s="268"/>
      <c r="B214" s="268"/>
      <c r="C214" s="270"/>
      <c r="D214" s="285">
        <f>1+D207</f>
        <v>49</v>
      </c>
      <c r="E214" s="271"/>
      <c r="F214" s="270"/>
      <c r="G214" s="270"/>
      <c r="H214" s="273" t="s">
        <v>121</v>
      </c>
      <c r="I214" s="272"/>
      <c r="J214" s="272"/>
      <c r="K214" s="270"/>
      <c r="L214" s="273"/>
      <c r="M214" s="281" t="s">
        <v>964</v>
      </c>
      <c r="N214" s="281" t="s">
        <v>415</v>
      </c>
      <c r="O214" s="269"/>
      <c r="P214" s="1001" t="s">
        <v>683</v>
      </c>
      <c r="Q214" s="1002"/>
      <c r="R214" s="1003"/>
      <c r="S214" s="266"/>
      <c r="T214" s="855" t="s">
        <v>736</v>
      </c>
      <c r="U214" s="855"/>
      <c r="V214" s="855"/>
      <c r="W214" s="855"/>
      <c r="X214" s="855"/>
      <c r="Y214" s="855"/>
      <c r="Z214" s="855"/>
      <c r="AA214" s="856"/>
      <c r="AB214" s="270"/>
      <c r="AC214" s="268"/>
      <c r="AD214" s="268"/>
      <c r="AE214" s="268"/>
      <c r="AF214" s="268"/>
      <c r="AG214" s="268"/>
      <c r="AH214" s="268"/>
      <c r="AI214" s="268"/>
    </row>
    <row r="215" spans="1:35" x14ac:dyDescent="0.2">
      <c r="A215" s="268"/>
      <c r="B215" s="268"/>
      <c r="C215" s="270"/>
      <c r="D215" s="285"/>
      <c r="E215" s="271"/>
      <c r="F215" s="270"/>
      <c r="G215" s="270"/>
      <c r="H215" s="273"/>
      <c r="I215" s="272"/>
      <c r="J215" s="272"/>
      <c r="K215" s="270"/>
      <c r="L215" s="273"/>
      <c r="M215" s="281"/>
      <c r="N215" s="281"/>
      <c r="O215" s="281"/>
      <c r="P215" s="281"/>
      <c r="Q215" s="281"/>
      <c r="R215" s="281"/>
      <c r="S215" s="261"/>
      <c r="T215" s="855"/>
      <c r="U215" s="855"/>
      <c r="V215" s="855"/>
      <c r="W215" s="855"/>
      <c r="X215" s="855"/>
      <c r="Y215" s="855"/>
      <c r="Z215" s="855"/>
      <c r="AA215" s="856"/>
      <c r="AB215" s="270"/>
      <c r="AC215" s="268"/>
      <c r="AD215" s="268"/>
      <c r="AE215" s="268"/>
      <c r="AF215" s="268"/>
      <c r="AG215" s="268"/>
      <c r="AH215" s="268"/>
      <c r="AI215" s="268"/>
    </row>
    <row r="216" spans="1:35" x14ac:dyDescent="0.2">
      <c r="A216" s="268"/>
      <c r="B216" s="268"/>
      <c r="C216" s="270"/>
      <c r="D216" s="285"/>
      <c r="E216" s="271"/>
      <c r="F216" s="270"/>
      <c r="G216" s="270"/>
      <c r="H216" s="273"/>
      <c r="I216" s="272"/>
      <c r="J216" s="272"/>
      <c r="K216" s="270"/>
      <c r="L216" s="273"/>
      <c r="M216" s="281"/>
      <c r="N216" s="281"/>
      <c r="O216" s="281"/>
      <c r="P216" s="281"/>
      <c r="Q216" s="281"/>
      <c r="R216" s="281"/>
      <c r="S216" s="261"/>
      <c r="T216" s="855"/>
      <c r="U216" s="855"/>
      <c r="V216" s="855"/>
      <c r="W216" s="855"/>
      <c r="X216" s="855"/>
      <c r="Y216" s="855"/>
      <c r="Z216" s="855"/>
      <c r="AA216" s="856"/>
      <c r="AB216" s="270"/>
      <c r="AC216" s="268"/>
      <c r="AD216" s="268"/>
      <c r="AE216" s="268"/>
      <c r="AF216" s="268"/>
      <c r="AG216" s="268"/>
      <c r="AH216" s="268"/>
      <c r="AI216" s="268"/>
    </row>
    <row r="217" spans="1:35" x14ac:dyDescent="0.2">
      <c r="A217" s="268"/>
      <c r="B217" s="268"/>
      <c r="C217" s="270"/>
      <c r="D217" s="285"/>
      <c r="E217" s="271"/>
      <c r="F217" s="270"/>
      <c r="G217" s="270"/>
      <c r="H217" s="273"/>
      <c r="I217" s="272"/>
      <c r="J217" s="272"/>
      <c r="K217" s="270"/>
      <c r="L217" s="273"/>
      <c r="M217" s="281"/>
      <c r="N217" s="281"/>
      <c r="O217" s="281"/>
      <c r="P217" s="281"/>
      <c r="Q217" s="281"/>
      <c r="R217" s="281"/>
      <c r="S217" s="261"/>
      <c r="T217" s="306"/>
      <c r="U217" s="306"/>
      <c r="V217" s="306"/>
      <c r="W217" s="306"/>
      <c r="X217" s="306"/>
      <c r="Y217" s="306"/>
      <c r="Z217" s="306"/>
      <c r="AA217" s="308"/>
      <c r="AB217" s="270"/>
      <c r="AC217" s="268"/>
      <c r="AD217" s="268"/>
      <c r="AE217" s="268"/>
      <c r="AF217" s="268"/>
      <c r="AG217" s="268"/>
      <c r="AH217" s="268"/>
      <c r="AI217" s="268"/>
    </row>
    <row r="218" spans="1:35" ht="12.75" customHeight="1" x14ac:dyDescent="0.2">
      <c r="A218" s="268"/>
      <c r="B218" s="268"/>
      <c r="C218" s="270"/>
      <c r="D218" s="285">
        <f>1+D214</f>
        <v>50</v>
      </c>
      <c r="E218" s="271"/>
      <c r="F218" s="270"/>
      <c r="G218" s="270"/>
      <c r="H218" s="273" t="s">
        <v>127</v>
      </c>
      <c r="I218" s="272"/>
      <c r="J218" s="272"/>
      <c r="K218" s="272"/>
      <c r="L218" s="273"/>
      <c r="M218" s="281" t="s">
        <v>966</v>
      </c>
      <c r="N218" s="281" t="s">
        <v>415</v>
      </c>
      <c r="O218" s="269"/>
      <c r="P218" s="871" t="s">
        <v>1021</v>
      </c>
      <c r="Q218" s="872"/>
      <c r="R218" s="872"/>
      <c r="S218" s="873"/>
      <c r="T218" s="901" t="s">
        <v>1020</v>
      </c>
      <c r="U218" s="901"/>
      <c r="V218" s="901"/>
      <c r="W218" s="901"/>
      <c r="X218" s="901"/>
      <c r="Y218" s="901"/>
      <c r="Z218" s="901"/>
      <c r="AA218" s="902"/>
      <c r="AB218" s="270"/>
      <c r="AC218" s="268"/>
      <c r="AD218" s="268"/>
      <c r="AE218" s="268"/>
      <c r="AF218" s="268"/>
      <c r="AG218" s="268"/>
      <c r="AH218" s="268"/>
      <c r="AI218" s="268"/>
    </row>
    <row r="219" spans="1:35" x14ac:dyDescent="0.2">
      <c r="A219" s="268"/>
      <c r="B219" s="268"/>
      <c r="C219" s="270"/>
      <c r="D219" s="285"/>
      <c r="E219" s="271"/>
      <c r="F219" s="270"/>
      <c r="G219" s="270"/>
      <c r="H219" s="273"/>
      <c r="I219" s="272"/>
      <c r="J219" s="272"/>
      <c r="K219" s="272"/>
      <c r="L219" s="273"/>
      <c r="M219" s="281"/>
      <c r="N219" s="281"/>
      <c r="O219" s="269"/>
      <c r="P219" s="281"/>
      <c r="Q219" s="265"/>
      <c r="R219" s="281"/>
      <c r="S219" s="266"/>
      <c r="T219" s="901"/>
      <c r="U219" s="901"/>
      <c r="V219" s="901"/>
      <c r="W219" s="901"/>
      <c r="X219" s="901"/>
      <c r="Y219" s="901"/>
      <c r="Z219" s="901"/>
      <c r="AA219" s="902"/>
      <c r="AB219" s="270"/>
      <c r="AC219" s="268"/>
      <c r="AD219" s="268"/>
      <c r="AE219" s="268"/>
      <c r="AF219" s="268"/>
      <c r="AG219" s="268"/>
      <c r="AH219" s="268"/>
      <c r="AI219" s="268"/>
    </row>
    <row r="220" spans="1:35" x14ac:dyDescent="0.2">
      <c r="A220" s="268"/>
      <c r="B220" s="268"/>
      <c r="C220" s="270"/>
      <c r="D220" s="285"/>
      <c r="E220" s="271"/>
      <c r="F220" s="270"/>
      <c r="G220" s="270"/>
      <c r="H220" s="273"/>
      <c r="I220" s="272"/>
      <c r="J220" s="272"/>
      <c r="K220" s="272"/>
      <c r="L220" s="273"/>
      <c r="M220" s="281"/>
      <c r="N220" s="281"/>
      <c r="O220" s="269"/>
      <c r="P220" s="281"/>
      <c r="Q220" s="265"/>
      <c r="R220" s="281"/>
      <c r="S220" s="266"/>
      <c r="T220" s="311"/>
      <c r="U220" s="311"/>
      <c r="V220" s="311"/>
      <c r="W220" s="311"/>
      <c r="X220" s="311"/>
      <c r="Y220" s="311"/>
      <c r="Z220" s="311"/>
      <c r="AA220" s="315"/>
      <c r="AB220" s="270"/>
      <c r="AC220" s="268"/>
      <c r="AD220" s="268"/>
      <c r="AE220" s="268"/>
      <c r="AF220" s="268"/>
      <c r="AG220" s="268"/>
      <c r="AH220" s="268"/>
      <c r="AI220" s="268"/>
    </row>
    <row r="221" spans="1:35" ht="12.75" customHeight="1" x14ac:dyDescent="0.2">
      <c r="A221" s="268"/>
      <c r="B221" s="268"/>
      <c r="C221" s="270"/>
      <c r="D221" s="285">
        <f>1+D218</f>
        <v>51</v>
      </c>
      <c r="E221" s="271"/>
      <c r="F221" s="270"/>
      <c r="G221" s="270"/>
      <c r="H221" s="273" t="s">
        <v>182</v>
      </c>
      <c r="I221" s="272"/>
      <c r="J221" s="272"/>
      <c r="K221" s="272"/>
      <c r="L221" s="273"/>
      <c r="M221" s="281" t="s">
        <v>971</v>
      </c>
      <c r="N221" s="281" t="s">
        <v>415</v>
      </c>
      <c r="O221" s="269"/>
      <c r="P221" s="980" t="s">
        <v>1022</v>
      </c>
      <c r="Q221" s="981"/>
      <c r="R221" s="982"/>
      <c r="S221" s="266"/>
      <c r="T221" s="901" t="s">
        <v>737</v>
      </c>
      <c r="U221" s="901"/>
      <c r="V221" s="901"/>
      <c r="W221" s="901"/>
      <c r="X221" s="901"/>
      <c r="Y221" s="901"/>
      <c r="Z221" s="901"/>
      <c r="AA221" s="902"/>
      <c r="AB221" s="270"/>
      <c r="AC221" s="268"/>
      <c r="AD221" s="268"/>
      <c r="AE221" s="268"/>
      <c r="AF221" s="268"/>
      <c r="AG221" s="268"/>
      <c r="AH221" s="268"/>
      <c r="AI221" s="268"/>
    </row>
    <row r="222" spans="1:35" x14ac:dyDescent="0.2">
      <c r="A222" s="268"/>
      <c r="B222" s="268"/>
      <c r="C222" s="270"/>
      <c r="D222" s="285"/>
      <c r="E222" s="271"/>
      <c r="F222" s="270"/>
      <c r="G222" s="270"/>
      <c r="H222" s="273"/>
      <c r="I222" s="272"/>
      <c r="J222" s="272"/>
      <c r="K222" s="272"/>
      <c r="L222" s="273"/>
      <c r="M222" s="281"/>
      <c r="N222" s="279"/>
      <c r="O222" s="269"/>
      <c r="P222" s="983"/>
      <c r="Q222" s="984"/>
      <c r="R222" s="985"/>
      <c r="S222" s="266"/>
      <c r="T222" s="901"/>
      <c r="U222" s="901"/>
      <c r="V222" s="901"/>
      <c r="W222" s="901"/>
      <c r="X222" s="901"/>
      <c r="Y222" s="901"/>
      <c r="Z222" s="901"/>
      <c r="AA222" s="902"/>
      <c r="AB222" s="270"/>
      <c r="AC222" s="268"/>
      <c r="AD222" s="268"/>
      <c r="AE222" s="268"/>
      <c r="AF222" s="268"/>
      <c r="AG222" s="268"/>
      <c r="AH222" s="268"/>
      <c r="AI222" s="268"/>
    </row>
    <row r="223" spans="1:35" x14ac:dyDescent="0.2">
      <c r="A223" s="268"/>
      <c r="B223" s="268"/>
      <c r="C223" s="270"/>
      <c r="D223" s="285"/>
      <c r="E223" s="271"/>
      <c r="F223" s="270"/>
      <c r="G223" s="270"/>
      <c r="H223" s="273"/>
      <c r="I223" s="272"/>
      <c r="J223" s="272"/>
      <c r="K223" s="272"/>
      <c r="L223" s="273"/>
      <c r="M223" s="281"/>
      <c r="N223" s="279"/>
      <c r="O223" s="281"/>
      <c r="P223" s="281"/>
      <c r="Q223" s="281"/>
      <c r="R223" s="281"/>
      <c r="S223" s="266"/>
      <c r="T223" s="901"/>
      <c r="U223" s="901"/>
      <c r="V223" s="901"/>
      <c r="W223" s="901"/>
      <c r="X223" s="901"/>
      <c r="Y223" s="901"/>
      <c r="Z223" s="901"/>
      <c r="AA223" s="902"/>
      <c r="AB223" s="270"/>
      <c r="AC223" s="268"/>
      <c r="AD223" s="268"/>
      <c r="AE223" s="268"/>
      <c r="AF223" s="268"/>
      <c r="AG223" s="268"/>
      <c r="AH223" s="268"/>
      <c r="AI223" s="268"/>
    </row>
    <row r="224" spans="1:35" x14ac:dyDescent="0.2">
      <c r="A224" s="268"/>
      <c r="B224" s="268"/>
      <c r="C224" s="270"/>
      <c r="D224" s="285"/>
      <c r="E224" s="271"/>
      <c r="F224" s="270"/>
      <c r="G224" s="270"/>
      <c r="H224" s="273"/>
      <c r="I224" s="272"/>
      <c r="J224" s="272"/>
      <c r="K224" s="272"/>
      <c r="L224" s="273"/>
      <c r="M224" s="281"/>
      <c r="N224" s="279"/>
      <c r="O224" s="269"/>
      <c r="P224" s="281"/>
      <c r="Q224" s="265"/>
      <c r="R224" s="281"/>
      <c r="S224" s="266"/>
      <c r="T224" s="901"/>
      <c r="U224" s="901"/>
      <c r="V224" s="901"/>
      <c r="W224" s="901"/>
      <c r="X224" s="901"/>
      <c r="Y224" s="901"/>
      <c r="Z224" s="901"/>
      <c r="AA224" s="902"/>
      <c r="AB224" s="270"/>
      <c r="AC224" s="268"/>
      <c r="AD224" s="268"/>
      <c r="AE224" s="268"/>
      <c r="AF224" s="268"/>
      <c r="AG224" s="268"/>
      <c r="AH224" s="268"/>
      <c r="AI224" s="268"/>
    </row>
    <row r="225" spans="1:35" x14ac:dyDescent="0.2">
      <c r="A225" s="268"/>
      <c r="B225" s="268"/>
      <c r="C225" s="270"/>
      <c r="D225" s="285"/>
      <c r="E225" s="271"/>
      <c r="F225" s="270"/>
      <c r="G225" s="270"/>
      <c r="H225" s="273"/>
      <c r="I225" s="272"/>
      <c r="J225" s="272"/>
      <c r="K225" s="272"/>
      <c r="L225" s="273"/>
      <c r="M225" s="281"/>
      <c r="N225" s="279"/>
      <c r="O225" s="269"/>
      <c r="P225" s="281"/>
      <c r="Q225" s="265"/>
      <c r="R225" s="281"/>
      <c r="S225" s="266"/>
      <c r="T225" s="311"/>
      <c r="U225" s="311"/>
      <c r="V225" s="311"/>
      <c r="W225" s="311"/>
      <c r="X225" s="311"/>
      <c r="Y225" s="311"/>
      <c r="Z225" s="311"/>
      <c r="AA225" s="315"/>
      <c r="AB225" s="270"/>
      <c r="AC225" s="268"/>
      <c r="AD225" s="268"/>
      <c r="AE225" s="268"/>
      <c r="AF225" s="268"/>
      <c r="AG225" s="268"/>
      <c r="AH225" s="268"/>
      <c r="AI225" s="268"/>
    </row>
    <row r="226" spans="1:35" ht="15.75" customHeight="1" x14ac:dyDescent="0.2">
      <c r="A226" s="268"/>
      <c r="B226" s="268"/>
      <c r="C226" s="270"/>
      <c r="D226" s="285">
        <f>1+D221</f>
        <v>52</v>
      </c>
      <c r="E226" s="271"/>
      <c r="F226" s="270"/>
      <c r="G226" s="270"/>
      <c r="H226" s="273" t="s">
        <v>391</v>
      </c>
      <c r="I226" s="272"/>
      <c r="J226" s="270"/>
      <c r="K226" s="272"/>
      <c r="L226" s="273"/>
      <c r="M226" s="281" t="s">
        <v>392</v>
      </c>
      <c r="N226" s="281" t="s">
        <v>415</v>
      </c>
      <c r="O226" s="269"/>
      <c r="P226" s="871" t="s">
        <v>692</v>
      </c>
      <c r="Q226" s="872"/>
      <c r="R226" s="873"/>
      <c r="S226" s="266"/>
      <c r="T226" s="855" t="s">
        <v>738</v>
      </c>
      <c r="U226" s="855"/>
      <c r="V226" s="855"/>
      <c r="W226" s="855"/>
      <c r="X226" s="855"/>
      <c r="Y226" s="855"/>
      <c r="Z226" s="855"/>
      <c r="AA226" s="856"/>
      <c r="AB226" s="270"/>
      <c r="AC226" s="268"/>
      <c r="AD226" s="268"/>
      <c r="AE226" s="268"/>
      <c r="AF226" s="268"/>
      <c r="AG226" s="268"/>
      <c r="AH226" s="268"/>
      <c r="AI226" s="268"/>
    </row>
    <row r="227" spans="1:35" x14ac:dyDescent="0.2">
      <c r="A227" s="268"/>
      <c r="B227" s="268"/>
      <c r="C227" s="270"/>
      <c r="D227" s="285"/>
      <c r="E227" s="271"/>
      <c r="F227" s="270"/>
      <c r="G227" s="270"/>
      <c r="H227" s="273"/>
      <c r="I227" s="272"/>
      <c r="J227" s="270"/>
      <c r="K227" s="272"/>
      <c r="L227" s="273"/>
      <c r="M227" s="281"/>
      <c r="N227" s="279"/>
      <c r="O227" s="269"/>
      <c r="P227" s="281"/>
      <c r="Q227" s="265"/>
      <c r="R227" s="281"/>
      <c r="S227" s="266"/>
      <c r="T227" s="855"/>
      <c r="U227" s="855"/>
      <c r="V227" s="855"/>
      <c r="W227" s="855"/>
      <c r="X227" s="855"/>
      <c r="Y227" s="855"/>
      <c r="Z227" s="855"/>
      <c r="AA227" s="856"/>
      <c r="AB227" s="270"/>
      <c r="AC227" s="268"/>
      <c r="AD227" s="268"/>
      <c r="AE227" s="268"/>
      <c r="AF227" s="268"/>
      <c r="AG227" s="268"/>
      <c r="AH227" s="268"/>
      <c r="AI227" s="268"/>
    </row>
    <row r="228" spans="1:35" x14ac:dyDescent="0.2">
      <c r="A228" s="268"/>
      <c r="B228" s="268"/>
      <c r="C228" s="270"/>
      <c r="D228" s="285"/>
      <c r="E228" s="271"/>
      <c r="F228" s="270"/>
      <c r="G228" s="270"/>
      <c r="H228" s="273"/>
      <c r="I228" s="272"/>
      <c r="J228" s="270"/>
      <c r="K228" s="272"/>
      <c r="L228" s="273"/>
      <c r="M228" s="281"/>
      <c r="N228" s="279"/>
      <c r="O228" s="269"/>
      <c r="P228" s="281"/>
      <c r="Q228" s="265"/>
      <c r="R228" s="281"/>
      <c r="S228" s="266"/>
      <c r="T228" s="270"/>
      <c r="U228" s="136"/>
      <c r="V228" s="270"/>
      <c r="W228" s="270"/>
      <c r="X228" s="270"/>
      <c r="Y228" s="270"/>
      <c r="Z228" s="270"/>
      <c r="AA228" s="274"/>
      <c r="AB228" s="270"/>
      <c r="AC228" s="268"/>
      <c r="AD228" s="268"/>
      <c r="AE228" s="268"/>
      <c r="AF228" s="268"/>
      <c r="AG228" s="268"/>
      <c r="AH228" s="268"/>
      <c r="AI228" s="268"/>
    </row>
    <row r="229" spans="1:35" ht="12.75" customHeight="1" x14ac:dyDescent="0.2">
      <c r="A229" s="268"/>
      <c r="B229" s="268"/>
      <c r="C229" s="270"/>
      <c r="D229" s="285">
        <f>1+D226</f>
        <v>53</v>
      </c>
      <c r="E229" s="271"/>
      <c r="F229" s="270"/>
      <c r="G229" s="270"/>
      <c r="H229" s="273" t="s">
        <v>393</v>
      </c>
      <c r="I229" s="270"/>
      <c r="J229" s="270"/>
      <c r="K229" s="272"/>
      <c r="L229" s="273"/>
      <c r="M229" s="281" t="s">
        <v>693</v>
      </c>
      <c r="N229" s="281" t="s">
        <v>415</v>
      </c>
      <c r="O229" s="279"/>
      <c r="P229" s="1073" t="s">
        <v>982</v>
      </c>
      <c r="Q229" s="1074"/>
      <c r="R229" s="1074"/>
      <c r="S229" s="1074"/>
      <c r="T229" s="940" t="s">
        <v>1023</v>
      </c>
      <c r="U229" s="862"/>
      <c r="V229" s="862"/>
      <c r="W229" s="862"/>
      <c r="X229" s="862"/>
      <c r="Y229" s="862"/>
      <c r="Z229" s="862"/>
      <c r="AA229" s="863"/>
      <c r="AB229" s="270"/>
      <c r="AC229" s="268"/>
      <c r="AD229" s="268"/>
      <c r="AE229" s="268"/>
      <c r="AF229" s="268"/>
      <c r="AG229" s="268"/>
      <c r="AH229" s="268"/>
      <c r="AI229" s="268"/>
    </row>
    <row r="230" spans="1:35" x14ac:dyDescent="0.2">
      <c r="A230" s="268"/>
      <c r="B230" s="268"/>
      <c r="C230" s="270"/>
      <c r="D230" s="285"/>
      <c r="E230" s="271"/>
      <c r="F230" s="270"/>
      <c r="G230" s="270"/>
      <c r="H230" s="273"/>
      <c r="I230" s="270"/>
      <c r="J230" s="270"/>
      <c r="K230" s="272"/>
      <c r="L230" s="273"/>
      <c r="M230" s="281"/>
      <c r="N230" s="279"/>
      <c r="O230" s="279"/>
      <c r="P230" s="281"/>
      <c r="Q230" s="265"/>
      <c r="R230" s="281"/>
      <c r="S230" s="266"/>
      <c r="T230" s="940"/>
      <c r="U230" s="862"/>
      <c r="V230" s="862"/>
      <c r="W230" s="862"/>
      <c r="X230" s="862"/>
      <c r="Y230" s="862"/>
      <c r="Z230" s="862"/>
      <c r="AA230" s="863"/>
      <c r="AB230" s="270"/>
      <c r="AC230" s="268"/>
      <c r="AD230" s="268"/>
      <c r="AE230" s="268"/>
      <c r="AF230" s="268"/>
      <c r="AG230" s="268"/>
      <c r="AH230" s="268"/>
      <c r="AI230" s="268"/>
    </row>
    <row r="231" spans="1:35" ht="12.75" customHeight="1" x14ac:dyDescent="0.2">
      <c r="A231" s="268"/>
      <c r="B231" s="268"/>
      <c r="C231" s="270"/>
      <c r="D231" s="285">
        <f>1+D229</f>
        <v>54</v>
      </c>
      <c r="E231" s="271"/>
      <c r="F231" s="270"/>
      <c r="G231" s="270"/>
      <c r="H231" s="273" t="s">
        <v>394</v>
      </c>
      <c r="I231" s="270"/>
      <c r="J231" s="270"/>
      <c r="K231" s="272"/>
      <c r="L231" s="273"/>
      <c r="M231" s="281" t="s">
        <v>694</v>
      </c>
      <c r="N231" s="281" t="s">
        <v>415</v>
      </c>
      <c r="O231" s="279"/>
      <c r="P231" s="1073" t="s">
        <v>983</v>
      </c>
      <c r="Q231" s="1074"/>
      <c r="R231" s="1074"/>
      <c r="S231" s="1074"/>
      <c r="T231" s="940"/>
      <c r="U231" s="862"/>
      <c r="V231" s="862"/>
      <c r="W231" s="862"/>
      <c r="X231" s="862"/>
      <c r="Y231" s="862"/>
      <c r="Z231" s="862"/>
      <c r="AA231" s="863"/>
      <c r="AB231" s="270"/>
      <c r="AC231" s="268"/>
      <c r="AD231" s="268"/>
      <c r="AE231" s="268"/>
      <c r="AF231" s="268"/>
      <c r="AG231" s="268"/>
      <c r="AH231" s="268"/>
      <c r="AI231" s="268"/>
    </row>
    <row r="232" spans="1:35" x14ac:dyDescent="0.2">
      <c r="A232" s="268"/>
      <c r="B232" s="268"/>
      <c r="C232" s="270"/>
      <c r="D232" s="285"/>
      <c r="E232" s="271"/>
      <c r="F232" s="270"/>
      <c r="G232" s="270"/>
      <c r="H232" s="273"/>
      <c r="I232" s="270"/>
      <c r="J232" s="270"/>
      <c r="K232" s="272"/>
      <c r="L232" s="273"/>
      <c r="M232" s="281"/>
      <c r="N232" s="279"/>
      <c r="O232" s="279"/>
      <c r="P232" s="281"/>
      <c r="Q232" s="265"/>
      <c r="R232" s="281"/>
      <c r="S232" s="266"/>
      <c r="T232" s="940"/>
      <c r="U232" s="862"/>
      <c r="V232" s="862"/>
      <c r="W232" s="862"/>
      <c r="X232" s="862"/>
      <c r="Y232" s="862"/>
      <c r="Z232" s="862"/>
      <c r="AA232" s="863"/>
      <c r="AB232" s="270"/>
      <c r="AC232" s="268"/>
      <c r="AD232" s="268"/>
      <c r="AE232" s="268"/>
      <c r="AF232" s="268"/>
      <c r="AG232" s="268"/>
      <c r="AH232" s="268"/>
      <c r="AI232" s="268"/>
    </row>
    <row r="233" spans="1:35" x14ac:dyDescent="0.2">
      <c r="A233" s="268"/>
      <c r="B233" s="268"/>
      <c r="C233" s="270"/>
      <c r="D233" s="285">
        <f>1+D231</f>
        <v>55</v>
      </c>
      <c r="E233" s="271"/>
      <c r="F233" s="270"/>
      <c r="G233" s="270"/>
      <c r="H233" s="273" t="s">
        <v>395</v>
      </c>
      <c r="I233" s="272"/>
      <c r="J233" s="272"/>
      <c r="K233" s="272"/>
      <c r="L233" s="273"/>
      <c r="M233" s="281" t="s">
        <v>695</v>
      </c>
      <c r="N233" s="281" t="s">
        <v>415</v>
      </c>
      <c r="O233" s="279"/>
      <c r="P233" s="1073" t="s">
        <v>984</v>
      </c>
      <c r="Q233" s="1074"/>
      <c r="R233" s="1074"/>
      <c r="S233" s="1074"/>
      <c r="T233" s="940"/>
      <c r="U233" s="862"/>
      <c r="V233" s="862"/>
      <c r="W233" s="862"/>
      <c r="X233" s="862"/>
      <c r="Y233" s="862"/>
      <c r="Z233" s="862"/>
      <c r="AA233" s="863"/>
      <c r="AB233" s="270"/>
      <c r="AC233" s="268"/>
      <c r="AD233" s="268"/>
      <c r="AE233" s="268"/>
      <c r="AF233" s="268"/>
      <c r="AG233" s="268"/>
      <c r="AH233" s="268"/>
      <c r="AI233" s="268"/>
    </row>
    <row r="234" spans="1:35" x14ac:dyDescent="0.2">
      <c r="A234" s="268"/>
      <c r="B234" s="268"/>
      <c r="C234" s="270"/>
      <c r="D234" s="285"/>
      <c r="E234" s="271"/>
      <c r="F234" s="270"/>
      <c r="G234" s="270"/>
      <c r="H234" s="273"/>
      <c r="I234" s="272"/>
      <c r="J234" s="272"/>
      <c r="K234" s="272"/>
      <c r="L234" s="273"/>
      <c r="M234" s="281"/>
      <c r="N234" s="281"/>
      <c r="O234" s="281"/>
      <c r="P234" s="281"/>
      <c r="Q234" s="265"/>
      <c r="R234" s="281"/>
      <c r="S234" s="266"/>
      <c r="T234" s="940"/>
      <c r="U234" s="862"/>
      <c r="V234" s="862"/>
      <c r="W234" s="862"/>
      <c r="X234" s="862"/>
      <c r="Y234" s="862"/>
      <c r="Z234" s="862"/>
      <c r="AA234" s="863"/>
      <c r="AB234" s="270"/>
      <c r="AC234" s="268"/>
      <c r="AD234" s="268"/>
      <c r="AE234" s="268"/>
      <c r="AF234" s="268"/>
      <c r="AG234" s="268"/>
      <c r="AH234" s="268"/>
      <c r="AI234" s="268"/>
    </row>
    <row r="235" spans="1:35" x14ac:dyDescent="0.2">
      <c r="A235" s="268"/>
      <c r="B235" s="268"/>
      <c r="C235" s="270"/>
      <c r="D235" s="285"/>
      <c r="E235" s="271"/>
      <c r="F235" s="270"/>
      <c r="G235" s="270"/>
      <c r="H235" s="273"/>
      <c r="I235" s="272"/>
      <c r="J235" s="272"/>
      <c r="K235" s="272"/>
      <c r="L235" s="273"/>
      <c r="M235" s="281"/>
      <c r="N235" s="281"/>
      <c r="O235" s="281"/>
      <c r="P235" s="281"/>
      <c r="Q235" s="265"/>
      <c r="R235" s="281"/>
      <c r="S235" s="266"/>
      <c r="T235" s="307"/>
      <c r="U235" s="307"/>
      <c r="V235" s="307"/>
      <c r="W235" s="307"/>
      <c r="X235" s="307"/>
      <c r="Y235" s="307"/>
      <c r="Z235" s="307"/>
      <c r="AA235" s="316"/>
      <c r="AB235" s="270"/>
      <c r="AC235" s="268"/>
      <c r="AD235" s="268"/>
      <c r="AE235" s="268"/>
      <c r="AF235" s="268"/>
      <c r="AG235" s="268"/>
      <c r="AH235" s="268"/>
      <c r="AI235" s="268"/>
    </row>
    <row r="236" spans="1:35" x14ac:dyDescent="0.2">
      <c r="A236" s="268"/>
      <c r="B236" s="268"/>
      <c r="C236" s="270"/>
      <c r="D236" s="285">
        <f>1+D233</f>
        <v>56</v>
      </c>
      <c r="E236" s="271"/>
      <c r="F236" s="270"/>
      <c r="G236" s="275" t="s">
        <v>120</v>
      </c>
      <c r="H236" s="273"/>
      <c r="I236" s="272"/>
      <c r="J236" s="275"/>
      <c r="K236" s="272"/>
      <c r="L236" s="273"/>
      <c r="M236" s="281" t="s">
        <v>134</v>
      </c>
      <c r="N236" s="281" t="s">
        <v>415</v>
      </c>
      <c r="O236" s="269"/>
      <c r="P236" s="968" t="s">
        <v>740</v>
      </c>
      <c r="Q236" s="1033"/>
      <c r="R236" s="1034"/>
      <c r="S236" s="266"/>
      <c r="T236" s="270" t="s">
        <v>739</v>
      </c>
      <c r="U236" s="161"/>
      <c r="V236" s="270"/>
      <c r="W236" s="270"/>
      <c r="X236" s="270"/>
      <c r="Y236" s="270"/>
      <c r="Z236" s="270"/>
      <c r="AA236" s="274"/>
      <c r="AB236" s="270"/>
      <c r="AC236" s="268"/>
      <c r="AD236" s="268"/>
      <c r="AE236" s="268"/>
      <c r="AF236" s="268"/>
      <c r="AG236" s="268"/>
      <c r="AH236" s="268"/>
      <c r="AI236" s="268"/>
    </row>
    <row r="237" spans="1:35" x14ac:dyDescent="0.2">
      <c r="A237" s="268"/>
      <c r="B237" s="268"/>
      <c r="C237" s="270"/>
      <c r="D237" s="285"/>
      <c r="E237" s="271"/>
      <c r="F237" s="270"/>
      <c r="G237" s="270"/>
      <c r="H237" s="270"/>
      <c r="I237" s="272"/>
      <c r="J237" s="275"/>
      <c r="K237" s="272"/>
      <c r="L237" s="273"/>
      <c r="M237" s="281"/>
      <c r="N237" s="281"/>
      <c r="O237" s="279"/>
      <c r="P237" s="265"/>
      <c r="Q237" s="265"/>
      <c r="R237" s="265"/>
      <c r="S237" s="266"/>
      <c r="T237" s="270"/>
      <c r="U237" s="270"/>
      <c r="V237" s="270"/>
      <c r="W237" s="270"/>
      <c r="X237" s="270"/>
      <c r="Y237" s="270"/>
      <c r="Z237" s="270"/>
      <c r="AA237" s="274"/>
      <c r="AB237" s="270"/>
      <c r="AC237" s="268"/>
      <c r="AD237" s="268"/>
      <c r="AE237" s="268"/>
      <c r="AF237" s="268"/>
      <c r="AG237" s="268"/>
      <c r="AH237" s="268"/>
      <c r="AI237" s="268"/>
    </row>
    <row r="238" spans="1:35" x14ac:dyDescent="0.2">
      <c r="A238" s="268"/>
      <c r="B238" s="268"/>
      <c r="C238" s="270"/>
      <c r="D238" s="285"/>
      <c r="E238" s="271"/>
      <c r="F238" s="270"/>
      <c r="G238" s="275" t="s">
        <v>135</v>
      </c>
      <c r="H238" s="272"/>
      <c r="J238" s="270"/>
      <c r="K238" s="272"/>
      <c r="L238" s="273"/>
      <c r="M238" s="281"/>
      <c r="N238" s="281"/>
      <c r="O238" s="279"/>
      <c r="P238" s="265"/>
      <c r="Q238" s="265"/>
      <c r="R238" s="265"/>
      <c r="S238" s="266"/>
      <c r="T238" s="270"/>
      <c r="U238" s="270"/>
      <c r="V238" s="270"/>
      <c r="W238" s="270"/>
      <c r="X238" s="270"/>
      <c r="Y238" s="270"/>
      <c r="Z238" s="270"/>
      <c r="AA238" s="274"/>
      <c r="AB238" s="270"/>
      <c r="AC238" s="268"/>
      <c r="AD238" s="268"/>
      <c r="AE238" s="268"/>
      <c r="AF238" s="268"/>
      <c r="AG238" s="268"/>
      <c r="AH238" s="268"/>
      <c r="AI238" s="268"/>
    </row>
    <row r="239" spans="1:35" ht="12.75" customHeight="1" x14ac:dyDescent="0.2">
      <c r="A239" s="268"/>
      <c r="B239" s="268"/>
      <c r="C239" s="270"/>
      <c r="D239" s="285">
        <f>1+D236</f>
        <v>57</v>
      </c>
      <c r="E239" s="271"/>
      <c r="F239" s="270"/>
      <c r="G239" s="275"/>
      <c r="H239" s="272" t="s">
        <v>322</v>
      </c>
      <c r="I239" s="269"/>
      <c r="J239" s="270"/>
      <c r="K239" s="272"/>
      <c r="L239" s="273"/>
      <c r="M239" s="281" t="s">
        <v>640</v>
      </c>
      <c r="N239" s="281" t="s">
        <v>415</v>
      </c>
      <c r="O239" s="269"/>
      <c r="P239" s="1064" t="s">
        <v>741</v>
      </c>
      <c r="Q239" s="1065"/>
      <c r="R239" s="1065"/>
      <c r="S239" s="1066"/>
      <c r="T239" s="901" t="s">
        <v>742</v>
      </c>
      <c r="U239" s="901"/>
      <c r="V239" s="901"/>
      <c r="W239" s="901"/>
      <c r="X239" s="901"/>
      <c r="Y239" s="901"/>
      <c r="Z239" s="901"/>
      <c r="AA239" s="902"/>
      <c r="AB239" s="270"/>
      <c r="AC239" s="268"/>
      <c r="AD239" s="268"/>
      <c r="AE239" s="268"/>
      <c r="AF239" s="268"/>
      <c r="AG239" s="268"/>
      <c r="AH239" s="268"/>
      <c r="AI239" s="268"/>
    </row>
    <row r="240" spans="1:35" x14ac:dyDescent="0.2">
      <c r="A240" s="268"/>
      <c r="B240" s="268"/>
      <c r="C240" s="270"/>
      <c r="D240" s="285"/>
      <c r="E240" s="271"/>
      <c r="F240" s="270"/>
      <c r="G240" s="275"/>
      <c r="H240" s="272"/>
      <c r="I240" s="269"/>
      <c r="J240" s="270"/>
      <c r="K240" s="272"/>
      <c r="L240" s="273"/>
      <c r="M240" s="281"/>
      <c r="N240" s="281"/>
      <c r="O240" s="269"/>
      <c r="P240" s="281"/>
      <c r="Q240" s="265"/>
      <c r="R240" s="281"/>
      <c r="S240" s="266"/>
      <c r="T240" s="901"/>
      <c r="U240" s="901"/>
      <c r="V240" s="901"/>
      <c r="W240" s="901"/>
      <c r="X240" s="901"/>
      <c r="Y240" s="901"/>
      <c r="Z240" s="901"/>
      <c r="AA240" s="902"/>
      <c r="AB240" s="270"/>
      <c r="AC240" s="268"/>
      <c r="AD240" s="268"/>
      <c r="AE240" s="268"/>
      <c r="AF240" s="268"/>
      <c r="AG240" s="268"/>
      <c r="AH240" s="268"/>
      <c r="AI240" s="268"/>
    </row>
    <row r="241" spans="1:35" x14ac:dyDescent="0.2">
      <c r="A241" s="268"/>
      <c r="B241" s="268"/>
      <c r="C241" s="270"/>
      <c r="D241" s="285"/>
      <c r="E241" s="271"/>
      <c r="F241" s="270"/>
      <c r="G241" s="275"/>
      <c r="H241" s="272"/>
      <c r="I241" s="269"/>
      <c r="J241" s="270"/>
      <c r="K241" s="272"/>
      <c r="L241" s="273"/>
      <c r="M241" s="281"/>
      <c r="N241" s="281"/>
      <c r="O241" s="269"/>
      <c r="P241" s="281"/>
      <c r="Q241" s="265"/>
      <c r="R241" s="281"/>
      <c r="S241" s="266"/>
      <c r="T241" s="311"/>
      <c r="U241" s="311"/>
      <c r="V241" s="311"/>
      <c r="W241" s="311"/>
      <c r="X241" s="311"/>
      <c r="Y241" s="311"/>
      <c r="Z241" s="311"/>
      <c r="AA241" s="315"/>
      <c r="AB241" s="270"/>
      <c r="AC241" s="268"/>
      <c r="AD241" s="268"/>
      <c r="AE241" s="268"/>
      <c r="AF241" s="268"/>
      <c r="AG241" s="268"/>
      <c r="AH241" s="268"/>
      <c r="AI241" s="268"/>
    </row>
    <row r="242" spans="1:35" ht="12.75" customHeight="1" x14ac:dyDescent="0.2">
      <c r="A242" s="268"/>
      <c r="B242" s="268"/>
      <c r="C242" s="270"/>
      <c r="D242" s="285">
        <f>1+D239</f>
        <v>58</v>
      </c>
      <c r="E242" s="271"/>
      <c r="F242" s="270"/>
      <c r="G242" s="275"/>
      <c r="H242" s="272" t="s">
        <v>294</v>
      </c>
      <c r="I242" s="269"/>
      <c r="J242" s="270"/>
      <c r="K242" s="272"/>
      <c r="L242" s="273"/>
      <c r="M242" s="281" t="s">
        <v>136</v>
      </c>
      <c r="N242" s="281" t="s">
        <v>415</v>
      </c>
      <c r="O242" s="269"/>
      <c r="P242" s="871" t="s">
        <v>712</v>
      </c>
      <c r="Q242" s="872"/>
      <c r="R242" s="873"/>
      <c r="S242" s="266"/>
      <c r="T242" s="862" t="s">
        <v>743</v>
      </c>
      <c r="U242" s="862"/>
      <c r="V242" s="862"/>
      <c r="W242" s="862"/>
      <c r="X242" s="862"/>
      <c r="Y242" s="862"/>
      <c r="Z242" s="862"/>
      <c r="AA242" s="863"/>
      <c r="AB242" s="270"/>
      <c r="AC242" s="268"/>
      <c r="AD242" s="268"/>
      <c r="AE242" s="268"/>
      <c r="AF242" s="268"/>
      <c r="AG242" s="268"/>
      <c r="AH242" s="268"/>
      <c r="AI242" s="268"/>
    </row>
    <row r="243" spans="1:35" x14ac:dyDescent="0.2">
      <c r="A243" s="268"/>
      <c r="B243" s="268"/>
      <c r="C243" s="270"/>
      <c r="D243" s="285"/>
      <c r="E243" s="271"/>
      <c r="F243" s="270"/>
      <c r="G243" s="275"/>
      <c r="H243" s="272"/>
      <c r="I243" s="269"/>
      <c r="J243" s="270"/>
      <c r="K243" s="272"/>
      <c r="L243" s="273"/>
      <c r="M243" s="281"/>
      <c r="N243" s="281"/>
      <c r="O243" s="269"/>
      <c r="P243" s="281"/>
      <c r="Q243" s="265"/>
      <c r="R243" s="281"/>
      <c r="S243" s="266"/>
      <c r="T243" s="862"/>
      <c r="U243" s="862"/>
      <c r="V243" s="862"/>
      <c r="W243" s="862"/>
      <c r="X243" s="862"/>
      <c r="Y243" s="862"/>
      <c r="Z243" s="862"/>
      <c r="AA243" s="863"/>
      <c r="AB243" s="270"/>
      <c r="AC243" s="268"/>
      <c r="AD243" s="268"/>
      <c r="AE243" s="268"/>
      <c r="AF243" s="268"/>
      <c r="AG243" s="268"/>
      <c r="AH243" s="268"/>
      <c r="AI243" s="268"/>
    </row>
    <row r="244" spans="1:35" x14ac:dyDescent="0.2">
      <c r="A244" s="268"/>
      <c r="B244" s="268"/>
      <c r="C244" s="270"/>
      <c r="D244" s="285"/>
      <c r="E244" s="271"/>
      <c r="F244" s="270"/>
      <c r="G244" s="275"/>
      <c r="H244" s="272"/>
      <c r="I244" s="269"/>
      <c r="J244" s="270"/>
      <c r="K244" s="272"/>
      <c r="L244" s="273"/>
      <c r="M244" s="281"/>
      <c r="N244" s="281"/>
      <c r="O244" s="269"/>
      <c r="P244" s="281"/>
      <c r="Q244" s="265"/>
      <c r="R244" s="281"/>
      <c r="S244" s="266"/>
      <c r="T244" s="306"/>
      <c r="U244" s="306"/>
      <c r="V244" s="306"/>
      <c r="W244" s="306"/>
      <c r="X244" s="306"/>
      <c r="Y244" s="306"/>
      <c r="Z244" s="306"/>
      <c r="AA244" s="308"/>
      <c r="AB244" s="270"/>
      <c r="AC244" s="268"/>
      <c r="AD244" s="268"/>
      <c r="AE244" s="268"/>
      <c r="AF244" s="268"/>
      <c r="AG244" s="268"/>
      <c r="AH244" s="268"/>
      <c r="AI244" s="268"/>
    </row>
    <row r="245" spans="1:35" x14ac:dyDescent="0.2">
      <c r="A245" s="268"/>
      <c r="B245" s="268"/>
      <c r="C245" s="270"/>
      <c r="D245" s="285">
        <f>1+D242</f>
        <v>59</v>
      </c>
      <c r="E245" s="271"/>
      <c r="F245" s="270"/>
      <c r="G245" s="275"/>
      <c r="H245" s="272" t="s">
        <v>746</v>
      </c>
      <c r="I245" s="269"/>
      <c r="J245" s="270"/>
      <c r="K245" s="272"/>
      <c r="L245" s="273"/>
      <c r="M245" s="281" t="s">
        <v>137</v>
      </c>
      <c r="N245" s="281" t="s">
        <v>415</v>
      </c>
      <c r="O245" s="269"/>
      <c r="P245" s="968" t="s">
        <v>745</v>
      </c>
      <c r="Q245" s="969"/>
      <c r="R245" s="970"/>
      <c r="S245" s="266"/>
      <c r="T245" s="288" t="s">
        <v>744</v>
      </c>
      <c r="U245" s="270"/>
      <c r="V245" s="270"/>
      <c r="W245" s="270"/>
      <c r="X245" s="270"/>
      <c r="Y245" s="270"/>
      <c r="Z245" s="270"/>
      <c r="AA245" s="274"/>
      <c r="AB245" s="270"/>
      <c r="AC245" s="268"/>
      <c r="AD245" s="268"/>
      <c r="AE245" s="268"/>
      <c r="AF245" s="268"/>
      <c r="AG245" s="268"/>
      <c r="AH245" s="268"/>
      <c r="AI245" s="268"/>
    </row>
    <row r="246" spans="1:35" x14ac:dyDescent="0.2">
      <c r="A246" s="268"/>
      <c r="B246" s="268"/>
      <c r="C246" s="270"/>
      <c r="D246" s="285"/>
      <c r="E246" s="271"/>
      <c r="F246" s="270"/>
      <c r="G246" s="270"/>
      <c r="H246" s="275"/>
      <c r="I246" s="272"/>
      <c r="J246" s="270"/>
      <c r="K246" s="272"/>
      <c r="L246" s="273"/>
      <c r="M246" s="281"/>
      <c r="N246" s="281"/>
      <c r="O246" s="279"/>
      <c r="P246" s="265"/>
      <c r="Q246" s="265"/>
      <c r="R246" s="265"/>
      <c r="S246" s="266"/>
      <c r="T246" s="270"/>
      <c r="U246" s="270"/>
      <c r="V246" s="270"/>
      <c r="W246" s="270"/>
      <c r="X246" s="270"/>
      <c r="Y246" s="270"/>
      <c r="Z246" s="270"/>
      <c r="AA246" s="274"/>
      <c r="AB246" s="270"/>
      <c r="AC246" s="268"/>
      <c r="AD246" s="268"/>
      <c r="AE246" s="268"/>
      <c r="AF246" s="268"/>
      <c r="AG246" s="268"/>
      <c r="AH246" s="268"/>
      <c r="AI246" s="268"/>
    </row>
    <row r="247" spans="1:35" x14ac:dyDescent="0.2">
      <c r="A247" s="268"/>
      <c r="B247" s="268"/>
      <c r="C247" s="270"/>
      <c r="D247" s="285">
        <f>1+D245</f>
        <v>60</v>
      </c>
      <c r="E247" s="271"/>
      <c r="F247" s="270"/>
      <c r="G247" s="275" t="s">
        <v>297</v>
      </c>
      <c r="H247" s="275"/>
      <c r="I247" s="272"/>
      <c r="J247" s="270"/>
      <c r="K247" s="272"/>
      <c r="L247" s="273"/>
      <c r="M247" s="281" t="s">
        <v>747</v>
      </c>
      <c r="N247" s="281" t="s">
        <v>415</v>
      </c>
      <c r="O247" s="269"/>
      <c r="P247" s="968" t="s">
        <v>750</v>
      </c>
      <c r="Q247" s="969"/>
      <c r="R247" s="970"/>
      <c r="S247" s="266"/>
      <c r="T247" s="270" t="s">
        <v>748</v>
      </c>
      <c r="U247" s="270"/>
      <c r="V247" s="270"/>
      <c r="W247" s="270"/>
      <c r="X247" s="270"/>
      <c r="Y247" s="270"/>
      <c r="Z247" s="270"/>
      <c r="AA247" s="274"/>
      <c r="AB247" s="270"/>
      <c r="AC247" s="268"/>
      <c r="AD247" s="268"/>
      <c r="AE247" s="268"/>
      <c r="AF247" s="268"/>
      <c r="AG247" s="268"/>
      <c r="AH247" s="268"/>
      <c r="AI247" s="268"/>
    </row>
    <row r="248" spans="1:35" x14ac:dyDescent="0.2">
      <c r="A248" s="268"/>
      <c r="B248" s="268"/>
      <c r="C248" s="270"/>
      <c r="D248" s="285"/>
      <c r="E248" s="271"/>
      <c r="F248" s="270"/>
      <c r="G248" s="270"/>
      <c r="H248" s="318"/>
      <c r="I248" s="272"/>
      <c r="J248" s="272"/>
      <c r="K248" s="272"/>
      <c r="L248" s="273"/>
      <c r="M248" s="281"/>
      <c r="N248" s="281"/>
      <c r="O248" s="279"/>
      <c r="P248" s="265"/>
      <c r="Q248" s="265"/>
      <c r="R248" s="265"/>
      <c r="S248" s="266"/>
      <c r="T248" s="270"/>
      <c r="U248" s="270"/>
      <c r="V248" s="270"/>
      <c r="W248" s="270"/>
      <c r="X248" s="270"/>
      <c r="Y248" s="270"/>
      <c r="Z248" s="270"/>
      <c r="AA248" s="274"/>
      <c r="AB248" s="270"/>
      <c r="AC248" s="268"/>
      <c r="AD248" s="268"/>
      <c r="AE248" s="268"/>
      <c r="AF248" s="268"/>
      <c r="AG248" s="268"/>
      <c r="AH248" s="268"/>
      <c r="AI248" s="268"/>
    </row>
    <row r="249" spans="1:35" ht="15.75" x14ac:dyDescent="0.2">
      <c r="A249" s="268"/>
      <c r="B249" s="268"/>
      <c r="C249" s="270"/>
      <c r="D249" s="285">
        <f>1+D247</f>
        <v>61</v>
      </c>
      <c r="E249" s="193" t="s">
        <v>243</v>
      </c>
      <c r="F249" s="93" t="s">
        <v>339</v>
      </c>
      <c r="G249" s="270"/>
      <c r="H249" s="318"/>
      <c r="I249" s="272"/>
      <c r="J249" s="272"/>
      <c r="K249" s="272"/>
      <c r="L249" s="273"/>
      <c r="M249" s="263" t="s">
        <v>222</v>
      </c>
      <c r="N249" s="281" t="s">
        <v>76</v>
      </c>
      <c r="O249" s="269"/>
      <c r="P249" s="968" t="s">
        <v>751</v>
      </c>
      <c r="Q249" s="969"/>
      <c r="R249" s="970"/>
      <c r="S249" s="266"/>
      <c r="T249" s="288" t="s">
        <v>749</v>
      </c>
      <c r="U249" s="270"/>
      <c r="V249" s="270"/>
      <c r="W249" s="270"/>
      <c r="X249" s="270"/>
      <c r="Y249" s="270"/>
      <c r="Z249" s="270"/>
      <c r="AA249" s="274"/>
      <c r="AB249" s="270"/>
      <c r="AC249" s="268"/>
      <c r="AD249" s="268"/>
      <c r="AE249" s="268"/>
      <c r="AF249" s="268"/>
      <c r="AG249" s="268"/>
      <c r="AH249" s="268"/>
      <c r="AI249" s="268"/>
    </row>
    <row r="250" spans="1:35" x14ac:dyDescent="0.2">
      <c r="A250" s="268"/>
      <c r="B250" s="268"/>
      <c r="C250" s="270"/>
      <c r="D250" s="285"/>
      <c r="E250" s="271"/>
      <c r="F250" s="270"/>
      <c r="G250" s="272"/>
      <c r="H250" s="275"/>
      <c r="I250" s="258"/>
      <c r="J250" s="270"/>
      <c r="K250" s="272"/>
      <c r="L250" s="273"/>
      <c r="M250" s="201"/>
      <c r="N250" s="281"/>
      <c r="O250" s="263"/>
      <c r="P250" s="264"/>
      <c r="Q250" s="265"/>
      <c r="R250" s="264"/>
      <c r="S250" s="266"/>
      <c r="T250" s="270"/>
      <c r="U250" s="270"/>
      <c r="V250" s="270"/>
      <c r="W250" s="270"/>
      <c r="X250" s="270"/>
      <c r="Y250" s="270"/>
      <c r="Z250" s="270"/>
      <c r="AA250" s="274"/>
      <c r="AB250" s="270"/>
      <c r="AC250" s="268"/>
      <c r="AD250" s="268"/>
      <c r="AE250" s="268"/>
      <c r="AF250" s="268"/>
      <c r="AG250" s="268"/>
      <c r="AH250" s="268"/>
      <c r="AI250" s="268"/>
    </row>
    <row r="251" spans="1:35" x14ac:dyDescent="0.2">
      <c r="A251" s="268"/>
      <c r="B251" s="268"/>
      <c r="C251" s="270"/>
      <c r="D251" s="285"/>
      <c r="E251" s="193" t="s">
        <v>273</v>
      </c>
      <c r="F251" s="93" t="s">
        <v>138</v>
      </c>
      <c r="G251" s="272"/>
      <c r="H251" s="275"/>
      <c r="I251" s="258"/>
      <c r="J251" s="270"/>
      <c r="K251" s="272"/>
      <c r="L251" s="273"/>
      <c r="M251" s="201"/>
      <c r="N251" s="281"/>
      <c r="O251" s="263"/>
      <c r="P251" s="264"/>
      <c r="Q251" s="265"/>
      <c r="R251" s="264"/>
      <c r="S251" s="266"/>
      <c r="T251" s="270"/>
      <c r="U251" s="270"/>
      <c r="V251" s="270"/>
      <c r="W251" s="270"/>
      <c r="X251" s="270"/>
      <c r="Y251" s="270"/>
      <c r="Z251" s="270"/>
      <c r="AA251" s="274"/>
      <c r="AB251" s="270"/>
      <c r="AC251" s="268"/>
      <c r="AD251" s="268"/>
      <c r="AE251" s="268"/>
      <c r="AF251" s="268"/>
      <c r="AG251" s="268"/>
      <c r="AH251" s="268"/>
      <c r="AI251" s="268"/>
    </row>
    <row r="252" spans="1:35" x14ac:dyDescent="0.2">
      <c r="A252" s="268"/>
      <c r="B252" s="268"/>
      <c r="C252" s="270"/>
      <c r="D252" s="285"/>
      <c r="E252" s="193"/>
      <c r="F252" s="93"/>
      <c r="G252" s="272"/>
      <c r="H252" s="275"/>
      <c r="I252" s="258"/>
      <c r="J252" s="270"/>
      <c r="K252" s="272"/>
      <c r="L252" s="273"/>
      <c r="M252" s="201"/>
      <c r="N252" s="281"/>
      <c r="O252" s="263"/>
      <c r="P252" s="264"/>
      <c r="Q252" s="265"/>
      <c r="R252" s="264"/>
      <c r="S252" s="266"/>
      <c r="T252" s="270"/>
      <c r="U252" s="270"/>
      <c r="V252" s="270"/>
      <c r="W252" s="270"/>
      <c r="X252" s="270"/>
      <c r="Y252" s="270"/>
      <c r="Z252" s="270"/>
      <c r="AA252" s="274"/>
      <c r="AB252" s="270"/>
      <c r="AC252" s="268"/>
      <c r="AD252" s="268"/>
      <c r="AE252" s="268"/>
      <c r="AF252" s="268"/>
      <c r="AG252" s="268"/>
      <c r="AH252" s="268"/>
      <c r="AI252" s="268"/>
    </row>
    <row r="253" spans="1:35" ht="25.5" customHeight="1" x14ac:dyDescent="0.2">
      <c r="A253" s="268"/>
      <c r="B253" s="268"/>
      <c r="C253" s="270"/>
      <c r="D253" s="285">
        <f>1+D249</f>
        <v>62</v>
      </c>
      <c r="E253" s="193"/>
      <c r="F253" s="272" t="s">
        <v>427</v>
      </c>
      <c r="G253" s="275"/>
      <c r="H253" s="258"/>
      <c r="I253" s="270"/>
      <c r="J253" s="270"/>
      <c r="K253" s="272"/>
      <c r="L253" s="273"/>
      <c r="M253" s="201"/>
      <c r="N253" s="281"/>
      <c r="O253" s="263"/>
      <c r="P253" s="1041" t="s">
        <v>759</v>
      </c>
      <c r="Q253" s="1042"/>
      <c r="R253" s="1043"/>
      <c r="S253" s="266"/>
      <c r="T253" s="288" t="s">
        <v>719</v>
      </c>
      <c r="U253" s="270"/>
      <c r="V253" s="270"/>
      <c r="W253" s="270"/>
      <c r="X253" s="270"/>
      <c r="Y253" s="270"/>
      <c r="Z253" s="270"/>
      <c r="AA253" s="274"/>
      <c r="AB253" s="270"/>
      <c r="AC253" s="268"/>
      <c r="AD253" s="268"/>
      <c r="AE253" s="268"/>
      <c r="AF253" s="268"/>
      <c r="AG253" s="268"/>
      <c r="AH253" s="268"/>
      <c r="AI253" s="268"/>
    </row>
    <row r="254" spans="1:35" ht="12.75" customHeight="1" x14ac:dyDescent="0.3">
      <c r="A254" s="268"/>
      <c r="B254" s="268"/>
      <c r="C254" s="270"/>
      <c r="D254" s="285">
        <f t="shared" ref="D254:D259" si="2">1+D253</f>
        <v>63</v>
      </c>
      <c r="E254" s="262"/>
      <c r="F254" s="273"/>
      <c r="G254" s="272" t="s">
        <v>432</v>
      </c>
      <c r="H254" s="169"/>
      <c r="I254" s="68"/>
      <c r="J254" s="270"/>
      <c r="K254" s="272"/>
      <c r="L254" s="273"/>
      <c r="M254" s="254" t="s">
        <v>756</v>
      </c>
      <c r="N254" s="281" t="s">
        <v>425</v>
      </c>
      <c r="O254" s="269"/>
      <c r="P254" s="968" t="s">
        <v>985</v>
      </c>
      <c r="Q254" s="969"/>
      <c r="R254" s="970"/>
      <c r="S254" s="266"/>
      <c r="T254" s="1010" t="s">
        <v>1049</v>
      </c>
      <c r="U254" s="1010"/>
      <c r="V254" s="1010"/>
      <c r="W254" s="1010"/>
      <c r="X254" s="1010"/>
      <c r="Y254" s="1010"/>
      <c r="Z254" s="1010"/>
      <c r="AA254" s="1011"/>
      <c r="AB254" s="270"/>
      <c r="AC254" s="268"/>
      <c r="AD254" s="268"/>
      <c r="AE254" s="268"/>
      <c r="AF254" s="268"/>
      <c r="AG254" s="268"/>
      <c r="AH254" s="268"/>
      <c r="AI254" s="268"/>
    </row>
    <row r="255" spans="1:35" x14ac:dyDescent="0.2">
      <c r="A255" s="268"/>
      <c r="B255" s="268"/>
      <c r="C255" s="270"/>
      <c r="D255" s="285"/>
      <c r="E255" s="271"/>
      <c r="F255" s="270"/>
      <c r="G255" s="272"/>
      <c r="H255" s="275"/>
      <c r="I255" s="270"/>
      <c r="J255" s="272"/>
      <c r="K255" s="272"/>
      <c r="L255" s="273"/>
      <c r="M255" s="281"/>
      <c r="N255" s="111"/>
      <c r="O255" s="269"/>
      <c r="P255" s="289"/>
      <c r="Q255" s="290"/>
      <c r="R255" s="290"/>
      <c r="S255" s="266"/>
      <c r="T255" s="1010"/>
      <c r="U255" s="1010"/>
      <c r="V255" s="1010"/>
      <c r="W255" s="1010"/>
      <c r="X255" s="1010"/>
      <c r="Y255" s="1010"/>
      <c r="Z255" s="1010"/>
      <c r="AA255" s="1011"/>
      <c r="AB255" s="270"/>
      <c r="AC255" s="268"/>
      <c r="AD255" s="268"/>
      <c r="AE255" s="268"/>
      <c r="AF255" s="268"/>
      <c r="AG255" s="268"/>
      <c r="AH255" s="268"/>
      <c r="AI255" s="268"/>
    </row>
    <row r="256" spans="1:35" x14ac:dyDescent="0.2">
      <c r="A256" s="268"/>
      <c r="B256" s="268"/>
      <c r="C256" s="270"/>
      <c r="D256" s="285"/>
      <c r="E256" s="271"/>
      <c r="F256" s="270"/>
      <c r="G256" s="272"/>
      <c r="H256" s="275"/>
      <c r="I256" s="270"/>
      <c r="J256" s="272"/>
      <c r="K256" s="272"/>
      <c r="L256" s="273"/>
      <c r="M256" s="281"/>
      <c r="N256" s="111"/>
      <c r="O256" s="269"/>
      <c r="P256" s="289"/>
      <c r="Q256" s="290"/>
      <c r="R256" s="290"/>
      <c r="S256" s="266"/>
      <c r="T256" s="1010"/>
      <c r="U256" s="1010"/>
      <c r="V256" s="1010"/>
      <c r="W256" s="1010"/>
      <c r="X256" s="1010"/>
      <c r="Y256" s="1010"/>
      <c r="Z256" s="1010"/>
      <c r="AA256" s="1011"/>
      <c r="AB256" s="270"/>
      <c r="AC256" s="268"/>
      <c r="AD256" s="268"/>
      <c r="AE256" s="268"/>
      <c r="AF256" s="268"/>
      <c r="AG256" s="268"/>
      <c r="AH256" s="268"/>
      <c r="AI256" s="268"/>
    </row>
    <row r="257" spans="1:35" x14ac:dyDescent="0.2">
      <c r="A257" s="268"/>
      <c r="B257" s="268"/>
      <c r="C257" s="270"/>
      <c r="D257" s="285"/>
      <c r="E257" s="271"/>
      <c r="F257" s="270"/>
      <c r="G257" s="272"/>
      <c r="H257" s="275"/>
      <c r="I257" s="270"/>
      <c r="J257" s="272"/>
      <c r="K257" s="272"/>
      <c r="L257" s="273"/>
      <c r="M257" s="281"/>
      <c r="N257" s="111"/>
      <c r="O257" s="269"/>
      <c r="P257" s="289"/>
      <c r="Q257" s="290"/>
      <c r="R257" s="290"/>
      <c r="S257" s="266"/>
      <c r="T257" s="309"/>
      <c r="U257" s="309"/>
      <c r="V257" s="309"/>
      <c r="W257" s="309"/>
      <c r="X257" s="309"/>
      <c r="Y257" s="309"/>
      <c r="Z257" s="309"/>
      <c r="AA257" s="310"/>
      <c r="AB257" s="270"/>
      <c r="AC257" s="268"/>
      <c r="AD257" s="268"/>
      <c r="AE257" s="268"/>
      <c r="AF257" s="268"/>
      <c r="AG257" s="268"/>
      <c r="AH257" s="268"/>
      <c r="AI257" s="268"/>
    </row>
    <row r="258" spans="1:35" x14ac:dyDescent="0.2">
      <c r="A258" s="268"/>
      <c r="B258" s="268"/>
      <c r="C258" s="270"/>
      <c r="D258" s="285">
        <f>1+D254</f>
        <v>64</v>
      </c>
      <c r="E258" s="271"/>
      <c r="F258" s="272" t="s">
        <v>722</v>
      </c>
      <c r="G258" s="275"/>
      <c r="H258" s="258"/>
      <c r="I258" s="270"/>
      <c r="J258" s="272"/>
      <c r="K258" s="272"/>
      <c r="L258" s="272"/>
      <c r="M258" s="279"/>
      <c r="N258" s="279"/>
      <c r="O258" s="272"/>
      <c r="P258" s="968" t="s">
        <v>753</v>
      </c>
      <c r="Q258" s="969"/>
      <c r="R258" s="970"/>
      <c r="S258" s="283"/>
      <c r="T258" s="288" t="s">
        <v>1044</v>
      </c>
      <c r="U258" s="270"/>
      <c r="V258" s="270"/>
      <c r="W258" s="270"/>
      <c r="X258" s="270"/>
      <c r="Y258" s="270"/>
      <c r="Z258" s="270"/>
      <c r="AA258" s="274"/>
      <c r="AB258" s="270"/>
      <c r="AC258" s="268"/>
      <c r="AD258" s="268"/>
      <c r="AE258" s="268"/>
      <c r="AF258" s="268"/>
      <c r="AG258" s="268"/>
      <c r="AH258" s="268"/>
      <c r="AI258" s="268"/>
    </row>
    <row r="259" spans="1:35" ht="15.75" x14ac:dyDescent="0.3">
      <c r="A259" s="268"/>
      <c r="B259" s="268"/>
      <c r="C259" s="270"/>
      <c r="D259" s="285">
        <f t="shared" si="2"/>
        <v>65</v>
      </c>
      <c r="E259" s="271"/>
      <c r="F259" s="273"/>
      <c r="G259" s="272" t="s">
        <v>432</v>
      </c>
      <c r="H259" s="169"/>
      <c r="I259" s="68"/>
      <c r="J259" s="272"/>
      <c r="K259" s="272"/>
      <c r="L259" s="272"/>
      <c r="M259" s="254" t="s">
        <v>755</v>
      </c>
      <c r="N259" s="281" t="s">
        <v>139</v>
      </c>
      <c r="O259" s="272"/>
      <c r="P259" s="968" t="s">
        <v>754</v>
      </c>
      <c r="Q259" s="969"/>
      <c r="R259" s="970"/>
      <c r="S259" s="266"/>
      <c r="T259" s="270" t="s">
        <v>1050</v>
      </c>
      <c r="U259" s="270"/>
      <c r="V259" s="270"/>
      <c r="W259" s="270"/>
      <c r="X259" s="270"/>
      <c r="Y259" s="270"/>
      <c r="Z259" s="270"/>
      <c r="AA259" s="274"/>
      <c r="AB259" s="270"/>
      <c r="AC259" s="268"/>
      <c r="AD259" s="268"/>
      <c r="AE259" s="268"/>
      <c r="AF259" s="268"/>
      <c r="AG259" s="268"/>
      <c r="AH259" s="268"/>
      <c r="AI259" s="268"/>
    </row>
    <row r="260" spans="1:35" x14ac:dyDescent="0.2">
      <c r="A260" s="268"/>
      <c r="B260" s="268"/>
      <c r="C260" s="270"/>
      <c r="D260" s="285"/>
      <c r="E260" s="271"/>
      <c r="F260" s="272"/>
      <c r="G260" s="275"/>
      <c r="H260" s="272"/>
      <c r="I260" s="272"/>
      <c r="J260" s="272"/>
      <c r="K260" s="272"/>
      <c r="L260" s="272"/>
      <c r="M260" s="279"/>
      <c r="N260" s="279"/>
      <c r="O260" s="272"/>
      <c r="P260" s="114"/>
      <c r="Q260" s="114"/>
      <c r="R260" s="270"/>
      <c r="S260" s="266"/>
      <c r="T260" s="270"/>
      <c r="U260" s="270"/>
      <c r="V260" s="270"/>
      <c r="W260" s="270"/>
      <c r="X260" s="270"/>
      <c r="Y260" s="270"/>
      <c r="Z260" s="270"/>
      <c r="AA260" s="274"/>
      <c r="AB260" s="270"/>
      <c r="AC260" s="268"/>
      <c r="AD260" s="268"/>
      <c r="AE260" s="268"/>
      <c r="AF260" s="268"/>
      <c r="AG260" s="268"/>
      <c r="AH260" s="268"/>
      <c r="AI260" s="268"/>
    </row>
    <row r="261" spans="1:35" x14ac:dyDescent="0.2">
      <c r="A261" s="268"/>
      <c r="B261" s="268"/>
      <c r="C261" s="270"/>
      <c r="D261" s="218"/>
      <c r="E261" s="200"/>
      <c r="F261" s="108"/>
      <c r="G261" s="197"/>
      <c r="H261" s="108"/>
      <c r="I261" s="108"/>
      <c r="J261" s="108"/>
      <c r="K261" s="108"/>
      <c r="L261" s="108"/>
      <c r="M261" s="110"/>
      <c r="N261" s="110"/>
      <c r="O261" s="108"/>
      <c r="P261" s="198"/>
      <c r="Q261" s="198"/>
      <c r="R261" s="77"/>
      <c r="S261" s="203"/>
      <c r="T261" s="77"/>
      <c r="U261" s="77"/>
      <c r="V261" s="77"/>
      <c r="W261" s="77"/>
      <c r="X261" s="77"/>
      <c r="Y261" s="77"/>
      <c r="Z261" s="77"/>
      <c r="AA261" s="78"/>
      <c r="AB261" s="270"/>
      <c r="AC261" s="268"/>
      <c r="AD261" s="268"/>
      <c r="AE261" s="268"/>
      <c r="AF261" s="268"/>
      <c r="AG261" s="268"/>
      <c r="AH261" s="268"/>
      <c r="AI261" s="268"/>
    </row>
    <row r="262" spans="1:35" x14ac:dyDescent="0.2">
      <c r="A262" s="268"/>
      <c r="B262" s="268"/>
      <c r="C262" s="270"/>
      <c r="D262" s="270"/>
      <c r="E262" s="270"/>
      <c r="F262" s="272"/>
      <c r="G262" s="275"/>
      <c r="H262" s="272"/>
      <c r="I262" s="272"/>
      <c r="J262" s="272"/>
      <c r="K262" s="272"/>
      <c r="L262" s="272"/>
      <c r="M262" s="272"/>
      <c r="N262" s="263"/>
      <c r="O262" s="272"/>
      <c r="P262" s="114"/>
      <c r="Q262" s="114"/>
      <c r="R262" s="270"/>
      <c r="S262" s="270"/>
      <c r="T262" s="270"/>
      <c r="U262" s="270"/>
      <c r="V262" s="270"/>
      <c r="W262" s="270"/>
      <c r="X262" s="270"/>
      <c r="Y262" s="270"/>
      <c r="Z262" s="270"/>
      <c r="AA262" s="270"/>
      <c r="AB262" s="270"/>
      <c r="AC262" s="268"/>
      <c r="AD262" s="268"/>
      <c r="AE262" s="268"/>
      <c r="AF262" s="268"/>
      <c r="AG262" s="268"/>
      <c r="AH262" s="268"/>
      <c r="AI262" s="268"/>
    </row>
    <row r="263" spans="1:35" x14ac:dyDescent="0.2">
      <c r="A263" s="268"/>
      <c r="B263" s="268"/>
      <c r="C263" s="270"/>
      <c r="D263" s="270"/>
      <c r="E263" s="270"/>
      <c r="F263" s="272"/>
      <c r="G263" s="275"/>
      <c r="H263" s="272"/>
      <c r="I263" s="272"/>
      <c r="J263" s="272"/>
      <c r="K263" s="272"/>
      <c r="L263" s="272"/>
      <c r="M263" s="272"/>
      <c r="N263" s="263"/>
      <c r="O263" s="272"/>
      <c r="P263" s="114"/>
      <c r="Q263" s="114"/>
      <c r="R263" s="270"/>
      <c r="S263" s="270"/>
      <c r="T263" s="270"/>
      <c r="U263" s="270"/>
      <c r="V263" s="270"/>
      <c r="W263" s="270"/>
      <c r="X263" s="270"/>
      <c r="Y263" s="270"/>
      <c r="Z263" s="270"/>
      <c r="AA263" s="270"/>
      <c r="AB263" s="270"/>
      <c r="AC263" s="268"/>
      <c r="AD263" s="268"/>
      <c r="AE263" s="268"/>
      <c r="AF263" s="268"/>
      <c r="AG263" s="268"/>
      <c r="AH263" s="268"/>
      <c r="AI263" s="268"/>
    </row>
    <row r="264" spans="1:35" x14ac:dyDescent="0.2">
      <c r="A264" s="268"/>
      <c r="B264" s="268"/>
      <c r="C264" s="268"/>
      <c r="D264" s="268"/>
      <c r="E264" s="268"/>
      <c r="F264" s="268"/>
      <c r="G264" s="268"/>
      <c r="H264" s="268"/>
      <c r="I264" s="268"/>
      <c r="J264" s="268"/>
      <c r="K264" s="268"/>
      <c r="L264" s="268"/>
      <c r="M264" s="268"/>
      <c r="N264" s="268"/>
      <c r="O264" s="268"/>
      <c r="P264" s="268"/>
      <c r="Q264" s="268"/>
      <c r="R264" s="268"/>
      <c r="S264" s="268"/>
      <c r="T264" s="268"/>
      <c r="U264" s="268"/>
      <c r="V264" s="268"/>
      <c r="W264" s="268"/>
      <c r="X264" s="268"/>
      <c r="Y264" s="268"/>
      <c r="Z264" s="268"/>
      <c r="AA264" s="268"/>
      <c r="AB264" s="268"/>
      <c r="AC264" s="268"/>
      <c r="AD264" s="268"/>
      <c r="AE264" s="268"/>
      <c r="AF264" s="268"/>
      <c r="AG264" s="268"/>
      <c r="AH264" s="268"/>
      <c r="AI264" s="268"/>
    </row>
    <row r="265" spans="1:35" x14ac:dyDescent="0.2">
      <c r="A265" s="268"/>
      <c r="B265" s="268"/>
      <c r="C265" s="268"/>
      <c r="D265" s="268"/>
      <c r="E265" s="268"/>
      <c r="F265" s="268"/>
      <c r="G265" s="268"/>
      <c r="H265" s="268"/>
      <c r="I265" s="268"/>
      <c r="J265" s="268"/>
      <c r="K265" s="268"/>
      <c r="L265" s="268"/>
      <c r="M265" s="268"/>
      <c r="N265" s="268"/>
      <c r="O265" s="268"/>
      <c r="P265" s="268"/>
      <c r="Q265" s="268"/>
      <c r="R265" s="268"/>
      <c r="S265" s="268"/>
      <c r="T265" s="268"/>
      <c r="U265" s="268"/>
      <c r="V265" s="268"/>
      <c r="W265" s="268"/>
      <c r="X265" s="268"/>
      <c r="Y265" s="268"/>
      <c r="Z265" s="268"/>
      <c r="AA265" s="268"/>
      <c r="AB265" s="268"/>
      <c r="AC265" s="268"/>
      <c r="AD265" s="268"/>
      <c r="AE265" s="268"/>
      <c r="AF265" s="268"/>
      <c r="AG265" s="268"/>
      <c r="AH265" s="268"/>
      <c r="AI265" s="268"/>
    </row>
    <row r="266" spans="1:35" x14ac:dyDescent="0.2">
      <c r="A266" s="268"/>
      <c r="B266" s="268"/>
      <c r="C266" s="268"/>
      <c r="D266" s="268"/>
      <c r="E266" s="268"/>
      <c r="F266" s="268"/>
      <c r="G266" s="268"/>
      <c r="H266" s="268"/>
      <c r="I266" s="268"/>
      <c r="J266" s="268"/>
      <c r="K266" s="268"/>
      <c r="L266" s="268"/>
      <c r="M266" s="268"/>
      <c r="N266" s="268"/>
      <c r="O266" s="268"/>
      <c r="P266" s="268"/>
      <c r="Q266" s="268"/>
      <c r="R266" s="268"/>
      <c r="S266" s="268"/>
      <c r="T266" s="268"/>
      <c r="U266" s="268"/>
      <c r="V266" s="268"/>
      <c r="W266" s="268"/>
      <c r="X266" s="268"/>
      <c r="Y266" s="268"/>
      <c r="Z266" s="268"/>
      <c r="AA266" s="268"/>
      <c r="AB266" s="268"/>
      <c r="AC266" s="268"/>
      <c r="AD266" s="268"/>
      <c r="AE266" s="268"/>
      <c r="AF266" s="268"/>
      <c r="AG266" s="268"/>
      <c r="AH266" s="268"/>
      <c r="AI266" s="268"/>
    </row>
    <row r="267" spans="1:35" x14ac:dyDescent="0.2">
      <c r="A267" s="268"/>
      <c r="B267" s="268"/>
      <c r="C267" s="268"/>
      <c r="D267" s="268"/>
      <c r="E267" s="268"/>
      <c r="F267" s="268"/>
      <c r="G267" s="268"/>
      <c r="H267" s="268"/>
      <c r="I267" s="268"/>
      <c r="J267" s="268"/>
      <c r="K267" s="268"/>
      <c r="L267" s="268"/>
      <c r="M267" s="268"/>
      <c r="N267" s="268"/>
      <c r="O267" s="268"/>
      <c r="P267" s="268"/>
      <c r="Q267" s="268"/>
      <c r="R267" s="268"/>
      <c r="S267" s="268"/>
      <c r="T267" s="268"/>
      <c r="U267" s="268"/>
      <c r="V267" s="268"/>
      <c r="W267" s="268"/>
      <c r="X267" s="268"/>
      <c r="Y267" s="268"/>
      <c r="Z267" s="268"/>
      <c r="AA267" s="268"/>
      <c r="AB267" s="268"/>
      <c r="AC267" s="268"/>
      <c r="AD267" s="268"/>
      <c r="AE267" s="268"/>
      <c r="AF267" s="268"/>
      <c r="AG267" s="268"/>
      <c r="AH267" s="268"/>
      <c r="AI267" s="268"/>
    </row>
    <row r="268" spans="1:35" x14ac:dyDescent="0.2">
      <c r="A268" s="268"/>
      <c r="B268" s="268"/>
      <c r="C268" s="268"/>
      <c r="D268" s="268"/>
      <c r="E268" s="268"/>
      <c r="F268" s="268"/>
      <c r="G268" s="268"/>
      <c r="H268" s="268"/>
      <c r="I268" s="268"/>
      <c r="J268" s="268"/>
      <c r="K268" s="268"/>
      <c r="L268" s="268"/>
      <c r="M268" s="268"/>
      <c r="N268" s="268"/>
      <c r="O268" s="268"/>
      <c r="P268" s="268"/>
      <c r="Q268" s="268"/>
      <c r="R268" s="268"/>
      <c r="S268" s="268"/>
      <c r="T268" s="268"/>
      <c r="U268" s="268"/>
      <c r="V268" s="268"/>
      <c r="W268" s="268"/>
      <c r="X268" s="268"/>
      <c r="Y268" s="268"/>
      <c r="Z268" s="268"/>
      <c r="AA268" s="268"/>
      <c r="AB268" s="268"/>
      <c r="AC268" s="268"/>
      <c r="AD268" s="268"/>
      <c r="AE268" s="268"/>
      <c r="AF268" s="268"/>
      <c r="AG268" s="268"/>
      <c r="AH268" s="268"/>
      <c r="AI268" s="268"/>
    </row>
    <row r="269" spans="1:35" x14ac:dyDescent="0.2">
      <c r="A269" s="268"/>
      <c r="B269" s="268"/>
      <c r="C269" s="268"/>
      <c r="D269" s="268"/>
      <c r="E269" s="268"/>
      <c r="F269" s="268"/>
      <c r="G269" s="268"/>
      <c r="H269" s="268"/>
      <c r="I269" s="268"/>
      <c r="J269" s="268"/>
      <c r="K269" s="268"/>
      <c r="L269" s="268"/>
      <c r="M269" s="268"/>
      <c r="N269" s="268"/>
      <c r="O269" s="268"/>
      <c r="P269" s="268"/>
      <c r="Q269" s="268"/>
      <c r="R269" s="268"/>
      <c r="S269" s="268"/>
      <c r="T269" s="268"/>
      <c r="U269" s="268"/>
      <c r="V269" s="268"/>
      <c r="W269" s="268"/>
      <c r="X269" s="268"/>
      <c r="Y269" s="268"/>
      <c r="Z269" s="268"/>
      <c r="AA269" s="268"/>
      <c r="AB269" s="268"/>
      <c r="AC269" s="268"/>
      <c r="AD269" s="268"/>
      <c r="AE269" s="268"/>
      <c r="AF269" s="268"/>
      <c r="AG269" s="268"/>
      <c r="AH269" s="268"/>
      <c r="AI269" s="268"/>
    </row>
    <row r="270" spans="1:35" x14ac:dyDescent="0.2">
      <c r="A270" s="268"/>
      <c r="B270" s="268"/>
      <c r="C270" s="268"/>
      <c r="D270" s="268"/>
      <c r="E270" s="268"/>
      <c r="F270" s="268"/>
      <c r="G270" s="268"/>
      <c r="H270" s="268"/>
      <c r="I270" s="268"/>
      <c r="J270" s="268"/>
      <c r="K270" s="268"/>
      <c r="L270" s="268"/>
      <c r="M270" s="268"/>
      <c r="N270" s="268"/>
      <c r="O270" s="268"/>
      <c r="P270" s="268"/>
      <c r="Q270" s="268"/>
      <c r="R270" s="268"/>
      <c r="S270" s="268"/>
      <c r="T270" s="268"/>
      <c r="U270" s="268"/>
      <c r="V270" s="268"/>
      <c r="W270" s="268"/>
      <c r="X270" s="268"/>
      <c r="Y270" s="268"/>
      <c r="Z270" s="268"/>
      <c r="AA270" s="268"/>
      <c r="AB270" s="268"/>
      <c r="AC270" s="268"/>
      <c r="AD270" s="268"/>
      <c r="AE270" s="268"/>
      <c r="AF270" s="268"/>
      <c r="AG270" s="268"/>
      <c r="AH270" s="268"/>
      <c r="AI270" s="268"/>
    </row>
    <row r="271" spans="1:35" x14ac:dyDescent="0.2">
      <c r="A271" s="268"/>
      <c r="B271" s="268"/>
      <c r="C271" s="268"/>
      <c r="D271" s="268"/>
      <c r="E271" s="268"/>
      <c r="F271" s="268"/>
      <c r="G271" s="268"/>
      <c r="H271" s="268"/>
      <c r="I271" s="268"/>
      <c r="J271" s="268"/>
      <c r="K271" s="268"/>
      <c r="L271" s="268"/>
      <c r="M271" s="268"/>
      <c r="N271" s="268"/>
      <c r="O271" s="268"/>
      <c r="P271" s="268"/>
      <c r="Q271" s="268"/>
      <c r="R271" s="268"/>
      <c r="S271" s="268"/>
      <c r="T271" s="268"/>
      <c r="U271" s="268"/>
      <c r="V271" s="268"/>
      <c r="W271" s="268"/>
      <c r="X271" s="268"/>
      <c r="Y271" s="268"/>
      <c r="Z271" s="268"/>
      <c r="AA271" s="268"/>
      <c r="AB271" s="268"/>
      <c r="AC271" s="268"/>
      <c r="AD271" s="268"/>
      <c r="AE271" s="268"/>
      <c r="AF271" s="268"/>
      <c r="AG271" s="268"/>
      <c r="AH271" s="268"/>
      <c r="AI271" s="268"/>
    </row>
    <row r="272" spans="1:35" x14ac:dyDescent="0.2">
      <c r="A272" s="268"/>
      <c r="B272" s="268"/>
      <c r="C272" s="268"/>
      <c r="D272" s="268"/>
      <c r="E272" s="268"/>
      <c r="F272" s="268"/>
      <c r="G272" s="268"/>
      <c r="H272" s="268"/>
      <c r="I272" s="268"/>
      <c r="J272" s="268"/>
      <c r="K272" s="268"/>
      <c r="L272" s="268"/>
      <c r="M272" s="268"/>
      <c r="N272" s="268"/>
      <c r="O272" s="268"/>
      <c r="P272" s="268"/>
      <c r="Q272" s="268"/>
      <c r="R272" s="268"/>
      <c r="S272" s="268"/>
      <c r="T272" s="268"/>
      <c r="U272" s="268"/>
      <c r="V272" s="268"/>
      <c r="W272" s="268"/>
      <c r="X272" s="268"/>
      <c r="Y272" s="268"/>
      <c r="Z272" s="268"/>
      <c r="AA272" s="268"/>
      <c r="AB272" s="268"/>
      <c r="AC272" s="268"/>
      <c r="AD272" s="268"/>
      <c r="AE272" s="268"/>
      <c r="AF272" s="268"/>
      <c r="AG272" s="268"/>
      <c r="AH272" s="268"/>
      <c r="AI272" s="268"/>
    </row>
    <row r="273" spans="1:35" x14ac:dyDescent="0.2">
      <c r="A273" s="268"/>
      <c r="B273" s="268"/>
      <c r="C273" s="268"/>
      <c r="D273" s="268"/>
      <c r="E273" s="268"/>
      <c r="F273" s="268"/>
      <c r="G273" s="268"/>
      <c r="H273" s="268"/>
      <c r="I273" s="268"/>
      <c r="J273" s="268"/>
      <c r="K273" s="268"/>
      <c r="L273" s="268"/>
      <c r="M273" s="268"/>
      <c r="N273" s="268"/>
      <c r="O273" s="268"/>
      <c r="P273" s="268"/>
      <c r="Q273" s="268"/>
      <c r="R273" s="268"/>
      <c r="S273" s="268"/>
      <c r="T273" s="268"/>
      <c r="U273" s="268"/>
      <c r="V273" s="268"/>
      <c r="W273" s="268"/>
      <c r="X273" s="268"/>
      <c r="Y273" s="268"/>
      <c r="Z273" s="268"/>
      <c r="AA273" s="268"/>
      <c r="AB273" s="268"/>
      <c r="AC273" s="268"/>
      <c r="AD273" s="268"/>
      <c r="AE273" s="268"/>
      <c r="AF273" s="268"/>
      <c r="AG273" s="268"/>
      <c r="AH273" s="268"/>
      <c r="AI273" s="268"/>
    </row>
    <row r="274" spans="1:35" x14ac:dyDescent="0.2">
      <c r="A274" s="268"/>
      <c r="B274" s="268"/>
      <c r="C274" s="268"/>
      <c r="D274" s="268"/>
      <c r="E274" s="268"/>
      <c r="F274" s="268"/>
      <c r="G274" s="268"/>
      <c r="H274" s="268"/>
      <c r="I274" s="268"/>
      <c r="J274" s="268"/>
      <c r="K274" s="268"/>
      <c r="L274" s="268"/>
      <c r="M274" s="268"/>
      <c r="N274" s="268"/>
      <c r="O274" s="268"/>
      <c r="P274" s="268"/>
      <c r="Q274" s="268"/>
      <c r="R274" s="268"/>
      <c r="S274" s="268"/>
      <c r="T274" s="268"/>
      <c r="U274" s="268"/>
      <c r="V274" s="268"/>
      <c r="W274" s="268"/>
      <c r="X274" s="268"/>
      <c r="Y274" s="268"/>
      <c r="Z274" s="268"/>
      <c r="AA274" s="268"/>
      <c r="AB274" s="268"/>
      <c r="AC274" s="268"/>
      <c r="AD274" s="268"/>
      <c r="AE274" s="268"/>
      <c r="AF274" s="268"/>
      <c r="AG274" s="268"/>
      <c r="AH274" s="268"/>
      <c r="AI274" s="268"/>
    </row>
    <row r="275" spans="1:35" x14ac:dyDescent="0.2">
      <c r="A275" s="268"/>
      <c r="B275" s="268"/>
      <c r="C275" s="268"/>
      <c r="D275" s="268"/>
      <c r="E275" s="268"/>
      <c r="F275" s="268"/>
      <c r="G275" s="268"/>
      <c r="H275" s="268"/>
      <c r="I275" s="268"/>
      <c r="J275" s="268"/>
      <c r="K275" s="268"/>
      <c r="L275" s="268"/>
      <c r="M275" s="268"/>
      <c r="N275" s="268"/>
      <c r="O275" s="268"/>
      <c r="P275" s="268"/>
      <c r="Q275" s="268"/>
      <c r="R275" s="268"/>
      <c r="S275" s="268"/>
      <c r="T275" s="268"/>
      <c r="U275" s="268"/>
      <c r="V275" s="268"/>
      <c r="W275" s="268"/>
      <c r="X275" s="268"/>
      <c r="Y275" s="268"/>
      <c r="Z275" s="268"/>
      <c r="AA275" s="268"/>
      <c r="AB275" s="268"/>
      <c r="AC275" s="268"/>
      <c r="AD275" s="268"/>
      <c r="AE275" s="268"/>
      <c r="AF275" s="268"/>
      <c r="AG275" s="268"/>
      <c r="AH275" s="268"/>
      <c r="AI275" s="268"/>
    </row>
    <row r="276" spans="1:35" hidden="1" x14ac:dyDescent="0.2"/>
    <row r="277" spans="1:35" hidden="1" x14ac:dyDescent="0.2"/>
    <row r="278" spans="1:35" hidden="1" x14ac:dyDescent="0.2"/>
    <row r="279" spans="1:35" hidden="1" x14ac:dyDescent="0.2"/>
    <row r="280" spans="1:35" hidden="1" x14ac:dyDescent="0.2"/>
    <row r="281" spans="1:35" hidden="1" x14ac:dyDescent="0.2"/>
    <row r="282" spans="1:35" hidden="1" x14ac:dyDescent="0.2"/>
    <row r="283" spans="1:35" hidden="1" x14ac:dyDescent="0.2"/>
    <row r="284" spans="1:35" hidden="1" x14ac:dyDescent="0.2"/>
    <row r="285" spans="1:35" hidden="1" x14ac:dyDescent="0.2"/>
    <row r="286" spans="1:35" hidden="1" x14ac:dyDescent="0.2"/>
    <row r="287" spans="1:35" hidden="1" x14ac:dyDescent="0.2"/>
    <row r="288" spans="1:35"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t="12.75" hidden="1" customHeight="1" x14ac:dyDescent="0.2"/>
    <row r="16621" ht="12.75" hidden="1" customHeight="1" x14ac:dyDescent="0.2"/>
    <row r="16622" ht="12.75" hidden="1" customHeight="1" x14ac:dyDescent="0.2"/>
    <row r="16623" ht="12.75" hidden="1" customHeight="1" x14ac:dyDescent="0.2"/>
    <row r="16624" ht="12.75" hidden="1" customHeight="1" x14ac:dyDescent="0.2"/>
    <row r="16625" ht="12.75" hidden="1" customHeight="1" x14ac:dyDescent="0.2"/>
    <row r="16626" ht="12.75" hidden="1" customHeight="1" x14ac:dyDescent="0.2"/>
    <row r="16627" ht="12.75" hidden="1" customHeight="1" x14ac:dyDescent="0.2"/>
    <row r="16628" ht="12.75" hidden="1" customHeight="1" x14ac:dyDescent="0.2"/>
    <row r="16629" ht="12.75" hidden="1" customHeight="1" x14ac:dyDescent="0.2"/>
    <row r="16630" ht="12.75" hidden="1" customHeight="1" x14ac:dyDescent="0.2"/>
    <row r="16631" ht="12.75" hidden="1" customHeight="1" x14ac:dyDescent="0.2"/>
    <row r="16632" ht="12.75" hidden="1" customHeight="1" x14ac:dyDescent="0.2"/>
    <row r="16633" ht="12.75" hidden="1" customHeight="1" x14ac:dyDescent="0.2"/>
    <row r="16634" ht="12.75" hidden="1" customHeight="1" x14ac:dyDescent="0.2"/>
    <row r="16635" ht="12.75" hidden="1" customHeight="1" x14ac:dyDescent="0.2"/>
    <row r="16636" ht="12.75" hidden="1" customHeight="1" x14ac:dyDescent="0.2"/>
    <row r="16637" ht="12.75" hidden="1" customHeight="1" x14ac:dyDescent="0.2"/>
    <row r="16638" ht="12.75" hidden="1" customHeight="1" x14ac:dyDescent="0.2"/>
    <row r="16639" ht="12.75" hidden="1" customHeight="1" x14ac:dyDescent="0.2"/>
    <row r="16640" ht="12.75" hidden="1" customHeight="1" x14ac:dyDescent="0.2"/>
    <row r="16641" ht="12.75" hidden="1" customHeight="1" x14ac:dyDescent="0.2"/>
    <row r="16642" ht="12.75" hidden="1" customHeight="1" x14ac:dyDescent="0.2"/>
    <row r="16643" ht="12.75" hidden="1" customHeight="1" x14ac:dyDescent="0.2"/>
    <row r="16644" ht="12.75" hidden="1" customHeight="1" x14ac:dyDescent="0.2"/>
    <row r="16645" ht="12.75" hidden="1" customHeight="1" x14ac:dyDescent="0.2"/>
    <row r="16646" ht="12.75" hidden="1" customHeight="1" x14ac:dyDescent="0.2"/>
    <row r="16647" ht="12.75" hidden="1" customHeight="1" x14ac:dyDescent="0.2"/>
    <row r="16648" ht="12.75" hidden="1" customHeight="1" x14ac:dyDescent="0.2"/>
    <row r="16649" ht="12.75" hidden="1" customHeight="1" x14ac:dyDescent="0.2"/>
    <row r="16650" ht="12.75" hidden="1" customHeight="1" x14ac:dyDescent="0.2"/>
    <row r="16651" ht="12.75" hidden="1" customHeight="1" x14ac:dyDescent="0.2"/>
    <row r="16652" ht="12.75" hidden="1" customHeight="1" x14ac:dyDescent="0.2"/>
    <row r="16653" ht="12.75" hidden="1" customHeight="1" x14ac:dyDescent="0.2"/>
    <row r="16654" ht="12.75" hidden="1" customHeight="1" x14ac:dyDescent="0.2"/>
    <row r="16655" ht="12.75" hidden="1" customHeight="1" x14ac:dyDescent="0.2"/>
    <row r="16656" ht="12.75" hidden="1" customHeight="1" x14ac:dyDescent="0.2"/>
    <row r="16657" ht="12.75" hidden="1" customHeight="1" x14ac:dyDescent="0.2"/>
    <row r="16658" ht="12.75" hidden="1" customHeight="1" x14ac:dyDescent="0.2"/>
    <row r="16659" ht="12.75" hidden="1" customHeight="1" x14ac:dyDescent="0.2"/>
    <row r="16660" ht="12.75" hidden="1" customHeight="1" x14ac:dyDescent="0.2"/>
    <row r="16661" ht="12.75" hidden="1" customHeight="1" x14ac:dyDescent="0.2"/>
    <row r="16662" ht="12.75" hidden="1" customHeight="1" x14ac:dyDescent="0.2"/>
    <row r="16663" ht="12.75" hidden="1" customHeight="1" x14ac:dyDescent="0.2"/>
    <row r="16664" ht="12.75" hidden="1" customHeight="1" x14ac:dyDescent="0.2"/>
    <row r="16665" ht="12.75" hidden="1" customHeight="1" x14ac:dyDescent="0.2"/>
    <row r="16666" ht="12.75" hidden="1" customHeight="1" x14ac:dyDescent="0.2"/>
    <row r="16667" ht="12.75" hidden="1" customHeight="1" x14ac:dyDescent="0.2"/>
    <row r="16668" ht="12.75" hidden="1" customHeight="1" x14ac:dyDescent="0.2"/>
    <row r="16669" ht="12.75" hidden="1" customHeight="1" x14ac:dyDescent="0.2"/>
    <row r="16670" ht="12.75" hidden="1" customHeight="1" x14ac:dyDescent="0.2"/>
    <row r="16671" ht="12.75" hidden="1" customHeight="1" x14ac:dyDescent="0.2"/>
    <row r="16672" ht="12.75" hidden="1" customHeight="1" x14ac:dyDescent="0.2"/>
    <row r="16673" ht="12.75" hidden="1" customHeight="1" x14ac:dyDescent="0.2"/>
    <row r="16674" ht="12.75" hidden="1" customHeight="1" x14ac:dyDescent="0.2"/>
    <row r="16675" ht="12.75" hidden="1" customHeight="1" x14ac:dyDescent="0.2"/>
    <row r="16676" ht="12.75" hidden="1" customHeight="1" x14ac:dyDescent="0.2"/>
    <row r="16677" ht="12.75" hidden="1" customHeight="1" x14ac:dyDescent="0.2"/>
    <row r="16678" ht="12.75" hidden="1" customHeight="1" x14ac:dyDescent="0.2"/>
    <row r="16679" ht="12.75" hidden="1" customHeight="1" x14ac:dyDescent="0.2"/>
    <row r="16680" ht="12.75" hidden="1" customHeight="1" x14ac:dyDescent="0.2"/>
    <row r="16681" ht="12.75" hidden="1" customHeight="1" x14ac:dyDescent="0.2"/>
    <row r="16682" ht="12.75" hidden="1" customHeight="1" x14ac:dyDescent="0.2"/>
    <row r="16683" ht="12.75" hidden="1" customHeight="1" x14ac:dyDescent="0.2"/>
    <row r="16684" ht="12.75" hidden="1" customHeight="1" x14ac:dyDescent="0.2"/>
    <row r="16685" ht="12.75" hidden="1" customHeight="1" x14ac:dyDescent="0.2"/>
    <row r="16686" ht="12.75" hidden="1" customHeight="1" x14ac:dyDescent="0.2"/>
    <row r="16687" ht="12.75" hidden="1" customHeight="1" x14ac:dyDescent="0.2"/>
    <row r="16688" ht="12.75" hidden="1" customHeight="1" x14ac:dyDescent="0.2"/>
    <row r="16689" ht="12.75" hidden="1" customHeight="1" x14ac:dyDescent="0.2"/>
    <row r="16690" ht="12.75" hidden="1" customHeight="1" x14ac:dyDescent="0.2"/>
    <row r="16691" ht="12.75" hidden="1" customHeight="1" x14ac:dyDescent="0.2"/>
    <row r="16692" ht="12.75" hidden="1" customHeight="1" x14ac:dyDescent="0.2"/>
    <row r="16693" ht="12.75" hidden="1" customHeight="1" x14ac:dyDescent="0.2"/>
    <row r="16694" ht="12.75" hidden="1" customHeight="1" x14ac:dyDescent="0.2"/>
    <row r="16695" ht="12.75" hidden="1" customHeight="1" x14ac:dyDescent="0.2"/>
    <row r="16696" ht="12.75" hidden="1" customHeight="1" x14ac:dyDescent="0.2"/>
    <row r="16697" ht="12.75" hidden="1" customHeight="1" x14ac:dyDescent="0.2"/>
    <row r="16698" ht="12.75" hidden="1" customHeight="1" x14ac:dyDescent="0.2"/>
    <row r="16699" ht="12.75" hidden="1" customHeight="1" x14ac:dyDescent="0.2"/>
    <row r="16700" ht="12.75" hidden="1" customHeight="1" x14ac:dyDescent="0.2"/>
    <row r="16701" ht="12.75" hidden="1" customHeight="1" x14ac:dyDescent="0.2"/>
    <row r="16702" ht="12.75" hidden="1" customHeight="1" x14ac:dyDescent="0.2"/>
    <row r="16703" ht="12.75" hidden="1" customHeight="1" x14ac:dyDescent="0.2"/>
    <row r="16704" ht="12.75" hidden="1" customHeight="1" x14ac:dyDescent="0.2"/>
    <row r="16705" ht="12.75" hidden="1" customHeight="1" x14ac:dyDescent="0.2"/>
    <row r="16706" ht="12.75" hidden="1" customHeight="1" x14ac:dyDescent="0.2"/>
    <row r="16707" ht="12.75" hidden="1" customHeight="1" x14ac:dyDescent="0.2"/>
    <row r="16708" ht="12.75" hidden="1" customHeight="1" x14ac:dyDescent="0.2"/>
    <row r="16709" ht="12.75" hidden="1" customHeight="1" x14ac:dyDescent="0.2"/>
    <row r="16710" ht="12.75" hidden="1" customHeight="1" x14ac:dyDescent="0.2"/>
    <row r="16711" ht="12.75" hidden="1" customHeight="1" x14ac:dyDescent="0.2"/>
    <row r="16712" ht="12.75" hidden="1" customHeight="1" x14ac:dyDescent="0.2"/>
    <row r="16713" ht="12.75" hidden="1" customHeight="1" x14ac:dyDescent="0.2"/>
    <row r="16714" ht="12.75" hidden="1" customHeight="1" x14ac:dyDescent="0.2"/>
    <row r="16715" ht="12.75" hidden="1" customHeight="1" x14ac:dyDescent="0.2"/>
    <row r="16716" ht="12.75" hidden="1" customHeight="1" x14ac:dyDescent="0.2"/>
    <row r="16717" ht="12.75" hidden="1" customHeight="1" x14ac:dyDescent="0.2"/>
    <row r="16718" ht="12.75" hidden="1" customHeight="1" x14ac:dyDescent="0.2"/>
    <row r="16719" ht="12.75" hidden="1" customHeight="1" x14ac:dyDescent="0.2"/>
    <row r="16720" ht="12.75" hidden="1" customHeight="1" x14ac:dyDescent="0.2"/>
    <row r="16721" ht="12.75" hidden="1" customHeight="1" x14ac:dyDescent="0.2"/>
    <row r="16722" ht="12.75" hidden="1" customHeight="1" x14ac:dyDescent="0.2"/>
    <row r="16723" ht="12.75" hidden="1" customHeight="1" x14ac:dyDescent="0.2"/>
    <row r="16724" ht="12.75" hidden="1" customHeight="1" x14ac:dyDescent="0.2"/>
    <row r="16725" ht="12.75" hidden="1" customHeight="1" x14ac:dyDescent="0.2"/>
    <row r="16726" ht="12.75" hidden="1" customHeight="1" x14ac:dyDescent="0.2"/>
    <row r="16727" ht="12.75" hidden="1" customHeight="1" x14ac:dyDescent="0.2"/>
    <row r="16728" ht="12.75" hidden="1" customHeight="1" x14ac:dyDescent="0.2"/>
    <row r="16729" ht="12.75" hidden="1" customHeight="1" x14ac:dyDescent="0.2"/>
    <row r="16730" ht="12.75" hidden="1" customHeight="1" x14ac:dyDescent="0.2"/>
    <row r="16731" ht="12.75" hidden="1" customHeight="1" x14ac:dyDescent="0.2"/>
    <row r="16732" ht="12.75" hidden="1" customHeight="1" x14ac:dyDescent="0.2"/>
    <row r="16733" ht="12.75" hidden="1" customHeight="1" x14ac:dyDescent="0.2"/>
    <row r="16734" ht="12.75" hidden="1" customHeight="1" x14ac:dyDescent="0.2"/>
    <row r="16735" ht="12.75" hidden="1" customHeight="1" x14ac:dyDescent="0.2"/>
    <row r="16736" ht="12.75" hidden="1" customHeight="1" x14ac:dyDescent="0.2"/>
    <row r="16737" ht="12.75" hidden="1" customHeight="1" x14ac:dyDescent="0.2"/>
    <row r="16738" ht="12.75" hidden="1" customHeight="1" x14ac:dyDescent="0.2"/>
    <row r="16739" ht="12.75" hidden="1" customHeight="1" x14ac:dyDescent="0.2"/>
    <row r="16740" ht="12.75" hidden="1" customHeight="1" x14ac:dyDescent="0.2"/>
    <row r="16741" ht="12.75" hidden="1" customHeight="1" x14ac:dyDescent="0.2"/>
    <row r="16742" ht="12.75" hidden="1" customHeight="1" x14ac:dyDescent="0.2"/>
    <row r="16743" ht="12.75" hidden="1" customHeight="1" x14ac:dyDescent="0.2"/>
    <row r="16744" ht="12.75" hidden="1" customHeight="1" x14ac:dyDescent="0.2"/>
    <row r="16745" ht="12.75" hidden="1" customHeight="1" x14ac:dyDescent="0.2"/>
    <row r="16746" ht="12.75" hidden="1" customHeight="1" x14ac:dyDescent="0.2"/>
    <row r="16747" ht="12.75" hidden="1" customHeight="1" x14ac:dyDescent="0.2"/>
    <row r="16748" ht="12.75" hidden="1" customHeight="1" x14ac:dyDescent="0.2"/>
    <row r="16749" ht="12.75" hidden="1" customHeight="1" x14ac:dyDescent="0.2"/>
    <row r="16750" ht="12.75" hidden="1" customHeight="1" x14ac:dyDescent="0.2"/>
    <row r="16751" ht="12.75" hidden="1" customHeight="1" x14ac:dyDescent="0.2"/>
    <row r="16752" ht="12.75" hidden="1" customHeight="1" x14ac:dyDescent="0.2"/>
    <row r="16753" ht="12.75" hidden="1" customHeight="1" x14ac:dyDescent="0.2"/>
    <row r="16754" ht="12.75" hidden="1" customHeight="1" x14ac:dyDescent="0.2"/>
    <row r="16755" ht="12.75" hidden="1" customHeight="1" x14ac:dyDescent="0.2"/>
    <row r="16756" ht="12.75" hidden="1" customHeight="1" x14ac:dyDescent="0.2"/>
    <row r="16757" ht="12.75" hidden="1" customHeight="1" x14ac:dyDescent="0.2"/>
    <row r="16758" ht="12.75" hidden="1" customHeight="1" x14ac:dyDescent="0.2"/>
    <row r="16759" ht="12.75" hidden="1" customHeight="1" x14ac:dyDescent="0.2"/>
    <row r="16760" ht="12.75" hidden="1" customHeight="1" x14ac:dyDescent="0.2"/>
    <row r="16761" ht="12.75" hidden="1" customHeight="1" x14ac:dyDescent="0.2"/>
    <row r="16762" ht="12.75" hidden="1" customHeight="1" x14ac:dyDescent="0.2"/>
    <row r="16763" ht="12.75" hidden="1" customHeight="1" x14ac:dyDescent="0.2"/>
    <row r="16764" ht="12.75" hidden="1" customHeight="1" x14ac:dyDescent="0.2"/>
    <row r="16765" ht="12.75" hidden="1" customHeight="1" x14ac:dyDescent="0.2"/>
    <row r="16766" ht="12.75" hidden="1" customHeight="1" x14ac:dyDescent="0.2"/>
    <row r="16767" ht="12.75" hidden="1" customHeight="1" x14ac:dyDescent="0.2"/>
    <row r="16768" ht="12.75" hidden="1" customHeight="1" x14ac:dyDescent="0.2"/>
    <row r="16769" ht="12.75" hidden="1" customHeight="1" x14ac:dyDescent="0.2"/>
    <row r="16770" ht="12.75" hidden="1" customHeight="1" x14ac:dyDescent="0.2"/>
    <row r="16771" ht="12.75" hidden="1" customHeight="1" x14ac:dyDescent="0.2"/>
    <row r="16772" ht="12.75" hidden="1" customHeight="1" x14ac:dyDescent="0.2"/>
    <row r="16773" ht="12.75" hidden="1" customHeight="1" x14ac:dyDescent="0.2"/>
    <row r="16774" ht="12.75" hidden="1" customHeight="1" x14ac:dyDescent="0.2"/>
    <row r="16775" ht="12.75" hidden="1" customHeight="1" x14ac:dyDescent="0.2"/>
    <row r="16776" ht="12.75" hidden="1" customHeight="1" x14ac:dyDescent="0.2"/>
    <row r="16777" ht="12.75" hidden="1" customHeight="1" x14ac:dyDescent="0.2"/>
    <row r="16778" ht="12.75" hidden="1" customHeight="1" x14ac:dyDescent="0.2"/>
    <row r="16779" ht="12.75" hidden="1" customHeight="1" x14ac:dyDescent="0.2"/>
    <row r="16780" ht="12.75" hidden="1" customHeight="1" x14ac:dyDescent="0.2"/>
    <row r="16781" ht="12.75" hidden="1" customHeight="1" x14ac:dyDescent="0.2"/>
    <row r="16782" ht="12.75" hidden="1" customHeight="1" x14ac:dyDescent="0.2"/>
    <row r="16783" ht="12.75" hidden="1" customHeight="1" x14ac:dyDescent="0.2"/>
  </sheetData>
  <sheetProtection password="DC2C" sheet="1" objects="1" scenarios="1"/>
  <mergeCells count="124">
    <mergeCell ref="P229:S229"/>
    <mergeCell ref="P231:S231"/>
    <mergeCell ref="P152:S153"/>
    <mergeCell ref="P214:R214"/>
    <mergeCell ref="P203:R203"/>
    <mergeCell ref="P170:R170"/>
    <mergeCell ref="P168:R168"/>
    <mergeCell ref="P128:R129"/>
    <mergeCell ref="T128:AA129"/>
    <mergeCell ref="T140:AA141"/>
    <mergeCell ref="P137:R137"/>
    <mergeCell ref="P135:R135"/>
    <mergeCell ref="T131:AA132"/>
    <mergeCell ref="P132:R132"/>
    <mergeCell ref="P158:R158"/>
    <mergeCell ref="P149:R149"/>
    <mergeCell ref="T229:AA234"/>
    <mergeCell ref="P233:S233"/>
    <mergeCell ref="T226:AA227"/>
    <mergeCell ref="P144:R144"/>
    <mergeCell ref="P207:S207"/>
    <mergeCell ref="T218:AA219"/>
    <mergeCell ref="P221:R222"/>
    <mergeCell ref="P173:R173"/>
    <mergeCell ref="T137:AA138"/>
    <mergeCell ref="T144:AA147"/>
    <mergeCell ref="T158:AA159"/>
    <mergeCell ref="T183:AA184"/>
    <mergeCell ref="T186:AA187"/>
    <mergeCell ref="T203:AA205"/>
    <mergeCell ref="T214:AA216"/>
    <mergeCell ref="T149:AA150"/>
    <mergeCell ref="T165:AA166"/>
    <mergeCell ref="T170:AA171"/>
    <mergeCell ref="T207:AA208"/>
    <mergeCell ref="T173:AA179"/>
    <mergeCell ref="T189:AA190"/>
    <mergeCell ref="T152:AA154"/>
    <mergeCell ref="P200:R200"/>
    <mergeCell ref="T239:AA240"/>
    <mergeCell ref="T242:AA243"/>
    <mergeCell ref="P118:R118"/>
    <mergeCell ref="P110:R110"/>
    <mergeCell ref="P259:R259"/>
    <mergeCell ref="P254:R254"/>
    <mergeCell ref="P249:R249"/>
    <mergeCell ref="P247:R247"/>
    <mergeCell ref="P245:R245"/>
    <mergeCell ref="P242:R242"/>
    <mergeCell ref="P236:R236"/>
    <mergeCell ref="P253:R253"/>
    <mergeCell ref="P258:R258"/>
    <mergeCell ref="P239:S239"/>
    <mergeCell ref="T115:AA116"/>
    <mergeCell ref="P131:R131"/>
    <mergeCell ref="P140:S140"/>
    <mergeCell ref="P161:R162"/>
    <mergeCell ref="T161:AA162"/>
    <mergeCell ref="P226:R226"/>
    <mergeCell ref="P189:R189"/>
    <mergeCell ref="T254:AA256"/>
    <mergeCell ref="T123:AA125"/>
    <mergeCell ref="P123:S123"/>
    <mergeCell ref="D19:D22"/>
    <mergeCell ref="P21:P22"/>
    <mergeCell ref="R21:R22"/>
    <mergeCell ref="T49:AA51"/>
    <mergeCell ref="F19:K22"/>
    <mergeCell ref="M19:M22"/>
    <mergeCell ref="N19:N22"/>
    <mergeCell ref="T32:AA33"/>
    <mergeCell ref="P19:S19"/>
    <mergeCell ref="P49:R49"/>
    <mergeCell ref="T25:AA26"/>
    <mergeCell ref="P91:R92"/>
    <mergeCell ref="P95:R96"/>
    <mergeCell ref="T95:AA96"/>
    <mergeCell ref="P98:R98"/>
    <mergeCell ref="T77:AA80"/>
    <mergeCell ref="T91:AA93"/>
    <mergeCell ref="T98:AA100"/>
    <mergeCell ref="P81:R81"/>
    <mergeCell ref="P89:R89"/>
    <mergeCell ref="T113:AA113"/>
    <mergeCell ref="P113:R113"/>
    <mergeCell ref="P115:R115"/>
    <mergeCell ref="P67:R67"/>
    <mergeCell ref="P64:R64"/>
    <mergeCell ref="P55:R55"/>
    <mergeCell ref="P54:R54"/>
    <mergeCell ref="T70:AA71"/>
    <mergeCell ref="T73:AA74"/>
    <mergeCell ref="P77:R77"/>
    <mergeCell ref="P104:R105"/>
    <mergeCell ref="P120:S120"/>
    <mergeCell ref="P73:R73"/>
    <mergeCell ref="P70:R70"/>
    <mergeCell ref="P107:R107"/>
    <mergeCell ref="T102:AA102"/>
    <mergeCell ref="T110:AA112"/>
    <mergeCell ref="T221:AA224"/>
    <mergeCell ref="T211:AA212"/>
    <mergeCell ref="P218:S218"/>
    <mergeCell ref="P165:R165"/>
    <mergeCell ref="P186:R186"/>
    <mergeCell ref="P183:R183"/>
    <mergeCell ref="P181:R181"/>
    <mergeCell ref="K8:P10"/>
    <mergeCell ref="T37:AA37"/>
    <mergeCell ref="P46:R46"/>
    <mergeCell ref="T67:AA68"/>
    <mergeCell ref="T9:AA10"/>
    <mergeCell ref="T11:AA12"/>
    <mergeCell ref="T15:AA16"/>
    <mergeCell ref="T19:AA22"/>
    <mergeCell ref="T29:AA31"/>
    <mergeCell ref="T55:AA57"/>
    <mergeCell ref="T46:AA47"/>
    <mergeCell ref="P60:S61"/>
    <mergeCell ref="P35:R35"/>
    <mergeCell ref="P41:AA44"/>
    <mergeCell ref="T13:AA14"/>
    <mergeCell ref="T60:AA62"/>
    <mergeCell ref="T64:AA65"/>
  </mergeCells>
  <hyperlinks>
    <hyperlink ref="T126" r:id="rId1"/>
    <hyperlink ref="T9:AA10" r:id="rId2" display="https://www3.epa.gov/ttn/ecas/docs/SNCRCostManualchapter7thEdition2016.pdf"/>
    <hyperlink ref="T11:AA12" r:id="rId3" display="https://www3.epa.gov/ttn/ecas/docs/SCRCostManualchapter7thEdition_2016.pdf"/>
    <hyperlink ref="T13" r:id="rId4" display="EPA Air Pollution Control Cost Manual - Sixth Edition (EPA 452/B-02-001), Jan 2002."/>
    <hyperlink ref="T15" r:id="rId5" display="Alternative Control Techniques Document - EPA ACT Document No.:  EPA-453/R-93-007"/>
    <hyperlink ref="T17" r:id="rId6" display="U.S Department of Labor - Bureau of Labor Statistics: CPI Inflation Calculator"/>
    <hyperlink ref="X120" r:id="rId7"/>
  </hyperlinks>
  <pageMargins left="0.7" right="0.7" top="0.75" bottom="0.75" header="0.3" footer="0.3"/>
  <pageSetup orientation="landscape" r:id="rId8"/>
  <ignoredErrors>
    <ignoredError sqref="AA4" numberStoredAsText="1"/>
  </ignoredErrors>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Table of Contents</vt:lpstr>
      <vt:lpstr>tbl</vt:lpstr>
      <vt:lpstr>Data Entry</vt:lpstr>
      <vt:lpstr>SCR</vt:lpstr>
      <vt:lpstr>SNCR</vt:lpstr>
      <vt:lpstr>HPWI</vt:lpstr>
      <vt:lpstr>bk_id</vt:lpstr>
      <vt:lpstr>bk_life</vt:lpstr>
      <vt:lpstr>c_id</vt:lpstr>
      <vt:lpstr>cmp</vt:lpstr>
      <vt:lpstr>fuels</vt:lpstr>
      <vt:lpstr>fuels_id</vt:lpstr>
      <vt:lpstr>p_id</vt:lpstr>
      <vt:lpstr>prp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dc:creator>
  <cp:lastModifiedBy>VesaD</cp:lastModifiedBy>
  <cp:lastPrinted>2016-07-01T15:09:46Z</cp:lastPrinted>
  <dcterms:created xsi:type="dcterms:W3CDTF">2016-04-02T14:40:53Z</dcterms:created>
  <dcterms:modified xsi:type="dcterms:W3CDTF">2016-09-01T19:32:47Z</dcterms:modified>
</cp:coreProperties>
</file>